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r\Desktop\"/>
    </mc:Choice>
  </mc:AlternateContent>
  <bookViews>
    <workbookView xWindow="0" yWindow="0" windowWidth="20490" windowHeight="7755"/>
  </bookViews>
  <sheets>
    <sheet name="mockup 1" sheetId="1" r:id="rId1"/>
    <sheet name="original rpt" sheetId="4" r:id="rId2"/>
  </sheets>
  <calcPr calcId="152511"/>
</workbook>
</file>

<file path=xl/calcChain.xml><?xml version="1.0" encoding="utf-8"?>
<calcChain xmlns="http://schemas.openxmlformats.org/spreadsheetml/2006/main">
  <c r="J675" i="1" l="1"/>
  <c r="J9" i="1"/>
  <c r="F16" i="4" l="1"/>
  <c r="F24" i="4"/>
  <c r="F31" i="4"/>
  <c r="F32" i="4"/>
  <c r="F40" i="4"/>
  <c r="F41" i="4"/>
  <c r="F55" i="4"/>
  <c r="F73" i="4"/>
  <c r="F81" i="4"/>
  <c r="F85" i="4"/>
  <c r="F90" i="4"/>
  <c r="F91" i="4"/>
  <c r="F95" i="4"/>
  <c r="F116" i="4"/>
  <c r="F117" i="4"/>
  <c r="F128" i="4"/>
  <c r="F152" i="4"/>
  <c r="F155" i="4"/>
  <c r="F156" i="4"/>
  <c r="F160" i="4"/>
  <c r="F161" i="4"/>
  <c r="F172" i="4"/>
  <c r="F173" i="4"/>
  <c r="F174" i="4"/>
  <c r="F186" i="4"/>
  <c r="F192" i="4"/>
  <c r="F198" i="4"/>
  <c r="F204" i="4"/>
  <c r="F210" i="4"/>
  <c r="F216" i="4"/>
  <c r="F222" i="4"/>
  <c r="F228" i="4"/>
  <c r="F229" i="4"/>
  <c r="F230" i="4"/>
  <c r="F231" i="4"/>
  <c r="F266" i="4"/>
  <c r="F281" i="4"/>
  <c r="F298" i="4"/>
  <c r="F316" i="4"/>
  <c r="F331" i="4"/>
  <c r="F332" i="4"/>
  <c r="F362" i="4"/>
  <c r="F365" i="4"/>
  <c r="F369" i="4"/>
  <c r="F372" i="4"/>
  <c r="F373" i="4"/>
  <c r="F447" i="4"/>
  <c r="F488" i="4"/>
  <c r="F524" i="4"/>
  <c r="F565" i="4"/>
  <c r="F581" i="4"/>
  <c r="F582" i="4"/>
  <c r="F624" i="4"/>
  <c r="F642" i="4"/>
  <c r="F657" i="4"/>
  <c r="F672" i="4"/>
  <c r="F673" i="4"/>
  <c r="F674" i="4"/>
  <c r="F683" i="4"/>
  <c r="F687" i="4"/>
  <c r="F700" i="4"/>
  <c r="F701" i="4"/>
  <c r="F705" i="4"/>
  <c r="F708" i="4"/>
  <c r="F755" i="4"/>
  <c r="F779" i="4"/>
  <c r="F810" i="4"/>
  <c r="F815" i="4"/>
  <c r="F824" i="4"/>
  <c r="F827" i="4"/>
  <c r="F832" i="4"/>
  <c r="F840" i="4"/>
  <c r="F841" i="4"/>
  <c r="F850" i="4"/>
  <c r="F855" i="4"/>
  <c r="F859" i="4"/>
  <c r="F860" i="4"/>
  <c r="F907" i="4"/>
  <c r="F925" i="4"/>
  <c r="F930" i="4"/>
  <c r="F959" i="4"/>
  <c r="F989" i="4"/>
  <c r="F1026" i="4"/>
  <c r="F1032" i="4"/>
  <c r="F1036" i="4"/>
  <c r="F1065" i="4"/>
  <c r="F1076" i="4"/>
  <c r="F1087" i="4"/>
  <c r="F1088" i="4"/>
  <c r="F1099" i="4"/>
  <c r="F1109" i="4"/>
  <c r="F1131" i="4"/>
  <c r="F1138" i="4"/>
  <c r="F1142" i="4"/>
  <c r="F1143" i="4"/>
  <c r="F1175" i="4"/>
  <c r="F1205" i="4"/>
  <c r="F1236" i="4"/>
  <c r="F1246" i="4"/>
  <c r="F1262" i="4"/>
  <c r="F1283" i="4"/>
  <c r="F1314" i="4"/>
  <c r="F1362" i="4"/>
  <c r="F1363" i="4"/>
  <c r="F1374" i="4"/>
  <c r="F1390" i="4"/>
  <c r="F1434" i="4"/>
  <c r="F1438" i="4"/>
  <c r="F1439" i="4"/>
  <c r="F1448" i="4"/>
  <c r="F1463" i="4"/>
  <c r="F1473" i="4"/>
  <c r="F1483" i="4"/>
  <c r="F1492" i="4"/>
  <c r="F1493" i="4"/>
  <c r="F1499" i="4"/>
  <c r="F1527" i="4"/>
  <c r="F1537" i="4"/>
  <c r="F1542" i="4"/>
  <c r="F1546" i="4"/>
  <c r="F1547" i="4"/>
  <c r="F1551" i="4"/>
  <c r="F1555" i="4"/>
  <c r="F1559" i="4"/>
  <c r="F1572" i="4"/>
  <c r="F1577" i="4"/>
  <c r="F1578" i="4"/>
  <c r="F1585" i="4"/>
  <c r="F1589" i="4"/>
  <c r="F1590" i="4"/>
  <c r="F1599" i="4"/>
  <c r="F1607" i="4"/>
  <c r="F1615" i="4"/>
  <c r="F1619" i="4"/>
  <c r="F1626" i="4"/>
  <c r="F1630" i="4"/>
  <c r="F1631" i="4"/>
  <c r="F1635" i="4"/>
  <c r="F1636" i="4"/>
  <c r="F1637" i="4"/>
  <c r="F1638" i="4"/>
  <c r="F1639" i="4"/>
  <c r="E16" i="4"/>
  <c r="E24" i="4"/>
  <c r="E31" i="4"/>
  <c r="E32" i="4"/>
  <c r="E40" i="4"/>
  <c r="E41" i="4"/>
  <c r="E55" i="4"/>
  <c r="E73" i="4"/>
  <c r="E81" i="4"/>
  <c r="E85" i="4"/>
  <c r="E90" i="4"/>
  <c r="E91" i="4"/>
  <c r="E95" i="4"/>
  <c r="E116" i="4"/>
  <c r="E117" i="4"/>
  <c r="E128" i="4"/>
  <c r="E152" i="4"/>
  <c r="E155" i="4"/>
  <c r="E156" i="4"/>
  <c r="E160" i="4"/>
  <c r="E161" i="4"/>
  <c r="E172" i="4"/>
  <c r="E173" i="4"/>
  <c r="E174" i="4"/>
  <c r="E186" i="4"/>
  <c r="E192" i="4"/>
  <c r="E198" i="4"/>
  <c r="E204" i="4"/>
  <c r="E210" i="4"/>
  <c r="E216" i="4"/>
  <c r="E222" i="4"/>
  <c r="E228" i="4"/>
  <c r="E229" i="4"/>
  <c r="E230" i="4"/>
  <c r="E231" i="4"/>
  <c r="E266" i="4"/>
  <c r="E281" i="4"/>
  <c r="E298" i="4"/>
  <c r="E316" i="4"/>
  <c r="E331" i="4"/>
  <c r="E332" i="4"/>
  <c r="E362" i="4"/>
  <c r="E365" i="4"/>
  <c r="E369" i="4"/>
  <c r="E372" i="4"/>
  <c r="E373" i="4"/>
  <c r="E447" i="4"/>
  <c r="E488" i="4"/>
  <c r="E524" i="4"/>
  <c r="E565" i="4"/>
  <c r="E581" i="4"/>
  <c r="E582" i="4"/>
  <c r="E624" i="4"/>
  <c r="E642" i="4"/>
  <c r="E657" i="4"/>
  <c r="E672" i="4"/>
  <c r="E673" i="4"/>
  <c r="E674" i="4"/>
  <c r="E683" i="4"/>
  <c r="E687" i="4"/>
  <c r="E700" i="4"/>
  <c r="E701" i="4"/>
  <c r="E705" i="4"/>
  <c r="E708" i="4"/>
  <c r="E755" i="4"/>
  <c r="E779" i="4"/>
  <c r="E810" i="4"/>
  <c r="E815" i="4"/>
  <c r="E824" i="4"/>
  <c r="E827" i="4"/>
  <c r="E832" i="4"/>
  <c r="E840" i="4"/>
  <c r="E841" i="4"/>
  <c r="E850" i="4"/>
  <c r="E855" i="4"/>
  <c r="E859" i="4"/>
  <c r="E860" i="4"/>
  <c r="E907" i="4"/>
  <c r="E925" i="4"/>
  <c r="E930" i="4"/>
  <c r="E959" i="4"/>
  <c r="E989" i="4"/>
  <c r="E1026" i="4"/>
  <c r="E1032" i="4"/>
  <c r="E1036" i="4"/>
  <c r="E1065" i="4"/>
  <c r="E1076" i="4"/>
  <c r="E1087" i="4"/>
  <c r="E1088" i="4"/>
  <c r="E1099" i="4"/>
  <c r="E1109" i="4"/>
  <c r="E1131" i="4"/>
  <c r="E1138" i="4"/>
  <c r="E1142" i="4"/>
  <c r="E1143" i="4"/>
  <c r="E1175" i="4"/>
  <c r="E1205" i="4"/>
  <c r="E1236" i="4"/>
  <c r="E1246" i="4"/>
  <c r="E1262" i="4"/>
  <c r="E1283" i="4"/>
  <c r="E1314" i="4"/>
  <c r="E1362" i="4"/>
  <c r="E1363" i="4"/>
  <c r="E1374" i="4"/>
  <c r="E1390" i="4"/>
  <c r="E1434" i="4"/>
  <c r="E1438" i="4"/>
  <c r="E1439" i="4"/>
  <c r="E1448" i="4"/>
  <c r="E1463" i="4"/>
  <c r="E1473" i="4"/>
  <c r="E1483" i="4"/>
  <c r="E1492" i="4"/>
  <c r="E1493" i="4"/>
  <c r="E1499" i="4"/>
  <c r="E1527" i="4"/>
  <c r="E1537" i="4"/>
  <c r="E1542" i="4"/>
  <c r="E1546" i="4"/>
  <c r="E1547" i="4"/>
  <c r="E1551" i="4"/>
  <c r="E1555" i="4"/>
  <c r="E1559" i="4"/>
  <c r="E1572" i="4"/>
  <c r="E1577" i="4"/>
  <c r="E1578" i="4"/>
  <c r="E1585" i="4"/>
  <c r="E1589" i="4"/>
  <c r="E1590" i="4"/>
  <c r="E1599" i="4"/>
  <c r="E1607" i="4"/>
  <c r="E1615" i="4"/>
  <c r="E1619" i="4"/>
  <c r="E1626" i="4"/>
  <c r="E1630" i="4"/>
  <c r="E1631" i="4"/>
  <c r="E1635" i="4"/>
  <c r="E1636" i="4"/>
  <c r="E1637" i="4"/>
  <c r="E1638" i="4"/>
  <c r="E1639" i="4"/>
  <c r="I1639" i="4"/>
  <c r="D16" i="4"/>
  <c r="D24" i="4"/>
  <c r="D31" i="4"/>
  <c r="D32" i="4"/>
  <c r="D40" i="4"/>
  <c r="D41" i="4"/>
  <c r="D55" i="4"/>
  <c r="D73" i="4"/>
  <c r="D81" i="4"/>
  <c r="D85" i="4"/>
  <c r="D90" i="4"/>
  <c r="D91" i="4"/>
  <c r="D95" i="4"/>
  <c r="D116" i="4"/>
  <c r="D117" i="4"/>
  <c r="D128" i="4"/>
  <c r="D152" i="4"/>
  <c r="D155" i="4"/>
  <c r="D156" i="4"/>
  <c r="D160" i="4"/>
  <c r="D161" i="4"/>
  <c r="D172" i="4"/>
  <c r="D173" i="4"/>
  <c r="D174" i="4"/>
  <c r="D186" i="4"/>
  <c r="D192" i="4"/>
  <c r="D198" i="4"/>
  <c r="D204" i="4"/>
  <c r="D210" i="4"/>
  <c r="D216" i="4"/>
  <c r="D222" i="4"/>
  <c r="D228" i="4"/>
  <c r="D229" i="4"/>
  <c r="D230" i="4"/>
  <c r="D231" i="4"/>
  <c r="D266" i="4"/>
  <c r="D281" i="4"/>
  <c r="D298" i="4"/>
  <c r="D316" i="4"/>
  <c r="D331" i="4"/>
  <c r="D332" i="4"/>
  <c r="D362" i="4"/>
  <c r="D365" i="4"/>
  <c r="D369" i="4"/>
  <c r="D372" i="4"/>
  <c r="D373" i="4"/>
  <c r="D447" i="4"/>
  <c r="D488" i="4"/>
  <c r="D524" i="4"/>
  <c r="D565" i="4"/>
  <c r="D581" i="4"/>
  <c r="D582" i="4"/>
  <c r="D624" i="4"/>
  <c r="D642" i="4"/>
  <c r="D657" i="4"/>
  <c r="D672" i="4"/>
  <c r="D673" i="4"/>
  <c r="D674" i="4"/>
  <c r="D683" i="4"/>
  <c r="D687" i="4"/>
  <c r="D700" i="4"/>
  <c r="D701" i="4"/>
  <c r="D705" i="4"/>
  <c r="D708" i="4"/>
  <c r="D755" i="4"/>
  <c r="D779" i="4"/>
  <c r="D810" i="4"/>
  <c r="D815" i="4"/>
  <c r="D824" i="4"/>
  <c r="D827" i="4"/>
  <c r="D832" i="4"/>
  <c r="D840" i="4"/>
  <c r="D841" i="4"/>
  <c r="D850" i="4"/>
  <c r="D855" i="4"/>
  <c r="D859" i="4"/>
  <c r="D860" i="4"/>
  <c r="D907" i="4"/>
  <c r="D925" i="4"/>
  <c r="D930" i="4"/>
  <c r="D959" i="4"/>
  <c r="D989" i="4"/>
  <c r="D1026" i="4"/>
  <c r="D1032" i="4"/>
  <c r="D1036" i="4"/>
  <c r="D1065" i="4"/>
  <c r="D1076" i="4"/>
  <c r="D1087" i="4"/>
  <c r="D1088" i="4"/>
  <c r="D1099" i="4"/>
  <c r="D1109" i="4"/>
  <c r="D1131" i="4"/>
  <c r="D1138" i="4"/>
  <c r="D1142" i="4"/>
  <c r="D1143" i="4"/>
  <c r="D1175" i="4"/>
  <c r="D1205" i="4"/>
  <c r="D1236" i="4"/>
  <c r="D1246" i="4"/>
  <c r="D1262" i="4"/>
  <c r="D1283" i="4"/>
  <c r="D1314" i="4"/>
  <c r="D1362" i="4"/>
  <c r="D1363" i="4"/>
  <c r="D1374" i="4"/>
  <c r="D1390" i="4"/>
  <c r="D1434" i="4"/>
  <c r="D1438" i="4"/>
  <c r="D1439" i="4"/>
  <c r="D1448" i="4"/>
  <c r="D1463" i="4"/>
  <c r="D1473" i="4"/>
  <c r="D1483" i="4"/>
  <c r="D1492" i="4"/>
  <c r="D1493" i="4"/>
  <c r="D1499" i="4"/>
  <c r="D1527" i="4"/>
  <c r="D1537" i="4"/>
  <c r="D1542" i="4"/>
  <c r="D1546" i="4"/>
  <c r="D1547" i="4"/>
  <c r="D1551" i="4"/>
  <c r="D1555" i="4"/>
  <c r="D1559" i="4"/>
  <c r="D1572" i="4"/>
  <c r="D1577" i="4"/>
  <c r="D1578" i="4"/>
  <c r="D1585" i="4"/>
  <c r="D1589" i="4"/>
  <c r="D1590" i="4"/>
  <c r="D1599" i="4"/>
  <c r="D1607" i="4"/>
  <c r="D1615" i="4"/>
  <c r="D1619" i="4"/>
  <c r="D1626" i="4"/>
  <c r="D1630" i="4"/>
  <c r="D1631" i="4"/>
  <c r="D1635" i="4"/>
  <c r="D1636" i="4"/>
  <c r="D1637" i="4"/>
  <c r="D1638" i="4"/>
  <c r="D1639" i="4"/>
  <c r="H1639" i="4"/>
  <c r="G1639" i="4"/>
  <c r="I1638" i="4"/>
  <c r="H1638" i="4"/>
  <c r="G1638" i="4"/>
  <c r="I1637" i="4"/>
  <c r="H1637" i="4"/>
  <c r="G1637" i="4"/>
  <c r="I1636" i="4"/>
  <c r="H1636" i="4"/>
  <c r="G1636" i="4"/>
  <c r="I1635" i="4"/>
  <c r="H1635" i="4"/>
  <c r="G1635" i="4"/>
  <c r="I1634" i="4"/>
  <c r="H1634" i="4"/>
  <c r="G1634" i="4"/>
  <c r="I1631" i="4"/>
  <c r="H1631" i="4"/>
  <c r="G1631" i="4"/>
  <c r="I1630" i="4"/>
  <c r="H1630" i="4"/>
  <c r="G1630" i="4"/>
  <c r="I1629" i="4"/>
  <c r="H1629" i="4"/>
  <c r="G1629" i="4"/>
  <c r="I1628" i="4"/>
  <c r="H1628" i="4"/>
  <c r="G1628" i="4"/>
  <c r="I1626" i="4"/>
  <c r="H1626" i="4"/>
  <c r="G1626" i="4"/>
  <c r="I1625" i="4"/>
  <c r="H1625" i="4"/>
  <c r="G1625" i="4"/>
  <c r="I1624" i="4"/>
  <c r="H1624" i="4"/>
  <c r="G1624" i="4"/>
  <c r="I1623" i="4"/>
  <c r="H1623" i="4"/>
  <c r="G1623" i="4"/>
  <c r="I1622" i="4"/>
  <c r="H1622" i="4"/>
  <c r="G1622" i="4"/>
  <c r="I1621" i="4"/>
  <c r="H1621" i="4"/>
  <c r="G1621" i="4"/>
  <c r="I1619" i="4"/>
  <c r="H1619" i="4"/>
  <c r="G1619" i="4"/>
  <c r="I1618" i="4"/>
  <c r="H1618" i="4"/>
  <c r="G1618" i="4"/>
  <c r="I1617" i="4"/>
  <c r="H1617" i="4"/>
  <c r="G1617" i="4"/>
  <c r="I1615" i="4"/>
  <c r="H1615" i="4"/>
  <c r="G1615" i="4"/>
  <c r="I1614" i="4"/>
  <c r="H1614" i="4"/>
  <c r="G1614" i="4"/>
  <c r="I1613" i="4"/>
  <c r="H1613" i="4"/>
  <c r="G1613" i="4"/>
  <c r="I1612" i="4"/>
  <c r="H1612" i="4"/>
  <c r="G1612" i="4"/>
  <c r="I1611" i="4"/>
  <c r="H1611" i="4"/>
  <c r="G1611" i="4"/>
  <c r="I1610" i="4"/>
  <c r="H1610" i="4"/>
  <c r="G1610" i="4"/>
  <c r="I1609" i="4"/>
  <c r="H1609" i="4"/>
  <c r="G1609" i="4"/>
  <c r="I1607" i="4"/>
  <c r="H1607" i="4"/>
  <c r="G1607" i="4"/>
  <c r="I1606" i="4"/>
  <c r="H1606" i="4"/>
  <c r="G1606" i="4"/>
  <c r="I1605" i="4"/>
  <c r="H1605" i="4"/>
  <c r="G1605" i="4"/>
  <c r="I1604" i="4"/>
  <c r="H1604" i="4"/>
  <c r="G1604" i="4"/>
  <c r="I1603" i="4"/>
  <c r="H1603" i="4"/>
  <c r="G1603" i="4"/>
  <c r="I1602" i="4"/>
  <c r="H1602" i="4"/>
  <c r="G1602" i="4"/>
  <c r="I1601" i="4"/>
  <c r="H1601" i="4"/>
  <c r="G1601" i="4"/>
  <c r="I1599" i="4"/>
  <c r="H1599" i="4"/>
  <c r="G1599" i="4"/>
  <c r="I1598" i="4"/>
  <c r="H1598" i="4"/>
  <c r="G1598" i="4"/>
  <c r="I1597" i="4"/>
  <c r="H1597" i="4"/>
  <c r="G1597" i="4"/>
  <c r="I1596" i="4"/>
  <c r="H1596" i="4"/>
  <c r="G1596" i="4"/>
  <c r="I1595" i="4"/>
  <c r="H1595" i="4"/>
  <c r="G1595" i="4"/>
  <c r="I1594" i="4"/>
  <c r="H1594" i="4"/>
  <c r="G1594" i="4"/>
  <c r="I1593" i="4"/>
  <c r="H1593" i="4"/>
  <c r="G1593" i="4"/>
  <c r="I1590" i="4"/>
  <c r="H1590" i="4"/>
  <c r="G1590" i="4"/>
  <c r="I1589" i="4"/>
  <c r="H1589" i="4"/>
  <c r="G1589" i="4"/>
  <c r="I1588" i="4"/>
  <c r="H1588" i="4"/>
  <c r="G1588" i="4"/>
  <c r="I1587" i="4"/>
  <c r="H1587" i="4"/>
  <c r="G1587" i="4"/>
  <c r="I1585" i="4"/>
  <c r="H1585" i="4"/>
  <c r="G1585" i="4"/>
  <c r="I1584" i="4"/>
  <c r="H1584" i="4"/>
  <c r="G1584" i="4"/>
  <c r="I1583" i="4"/>
  <c r="H1583" i="4"/>
  <c r="G1583" i="4"/>
  <c r="I1582" i="4"/>
  <c r="H1582" i="4"/>
  <c r="G1582" i="4"/>
  <c r="I1581" i="4"/>
  <c r="H1581" i="4"/>
  <c r="G1581" i="4"/>
  <c r="I1578" i="4"/>
  <c r="H1578" i="4"/>
  <c r="G1578" i="4"/>
  <c r="I1577" i="4"/>
  <c r="H1577" i="4"/>
  <c r="G1577" i="4"/>
  <c r="I1576" i="4"/>
  <c r="H1576" i="4"/>
  <c r="G1576" i="4"/>
  <c r="I1575" i="4"/>
  <c r="H1575" i="4"/>
  <c r="G1575" i="4"/>
  <c r="I1574" i="4"/>
  <c r="H1574" i="4"/>
  <c r="G1574" i="4"/>
  <c r="I1572" i="4"/>
  <c r="H1572" i="4"/>
  <c r="G1572" i="4"/>
  <c r="I1571" i="4"/>
  <c r="H1571" i="4"/>
  <c r="G1571" i="4"/>
  <c r="I1570" i="4"/>
  <c r="H1570" i="4"/>
  <c r="G1570" i="4"/>
  <c r="I1569" i="4"/>
  <c r="H1569" i="4"/>
  <c r="G1569" i="4"/>
  <c r="I1568" i="4"/>
  <c r="H1568" i="4"/>
  <c r="G1568" i="4"/>
  <c r="I1567" i="4"/>
  <c r="H1567" i="4"/>
  <c r="G1567" i="4"/>
  <c r="I1566" i="4"/>
  <c r="H1566" i="4"/>
  <c r="G1566" i="4"/>
  <c r="I1565" i="4"/>
  <c r="H1565" i="4"/>
  <c r="G1565" i="4"/>
  <c r="I1564" i="4"/>
  <c r="H1564" i="4"/>
  <c r="G1564" i="4"/>
  <c r="I1563" i="4"/>
  <c r="H1563" i="4"/>
  <c r="G1563" i="4"/>
  <c r="I1562" i="4"/>
  <c r="H1562" i="4"/>
  <c r="G1562" i="4"/>
  <c r="I1561" i="4"/>
  <c r="H1561" i="4"/>
  <c r="G1561" i="4"/>
  <c r="I1559" i="4"/>
  <c r="H1559" i="4"/>
  <c r="G1559" i="4"/>
  <c r="I1558" i="4"/>
  <c r="H1558" i="4"/>
  <c r="G1558" i="4"/>
  <c r="I1557" i="4"/>
  <c r="H1557" i="4"/>
  <c r="G1557" i="4"/>
  <c r="I1555" i="4"/>
  <c r="H1555" i="4"/>
  <c r="G1555" i="4"/>
  <c r="I1554" i="4"/>
  <c r="H1554" i="4"/>
  <c r="G1554" i="4"/>
  <c r="I1553" i="4"/>
  <c r="H1553" i="4"/>
  <c r="G1553" i="4"/>
  <c r="I1551" i="4"/>
  <c r="H1551" i="4"/>
  <c r="G1551" i="4"/>
  <c r="I1550" i="4"/>
  <c r="H1550" i="4"/>
  <c r="G1550" i="4"/>
  <c r="I1547" i="4"/>
  <c r="H1547" i="4"/>
  <c r="G1547" i="4"/>
  <c r="I1546" i="4"/>
  <c r="H1546" i="4"/>
  <c r="G1546" i="4"/>
  <c r="I1545" i="4"/>
  <c r="H1545" i="4"/>
  <c r="G1545" i="4"/>
  <c r="I1544" i="4"/>
  <c r="H1544" i="4"/>
  <c r="G1544" i="4"/>
  <c r="I1542" i="4"/>
  <c r="H1542" i="4"/>
  <c r="G1542" i="4"/>
  <c r="I1541" i="4"/>
  <c r="H1541" i="4"/>
  <c r="G1541" i="4"/>
  <c r="I1540" i="4"/>
  <c r="H1540" i="4"/>
  <c r="G1540" i="4"/>
  <c r="I1539" i="4"/>
  <c r="H1539" i="4"/>
  <c r="G1539" i="4"/>
  <c r="I1537" i="4"/>
  <c r="H1537" i="4"/>
  <c r="G1537" i="4"/>
  <c r="I1536" i="4"/>
  <c r="H1536" i="4"/>
  <c r="G1536" i="4"/>
  <c r="I1535" i="4"/>
  <c r="H1535" i="4"/>
  <c r="G1535" i="4"/>
  <c r="I1534" i="4"/>
  <c r="H1534" i="4"/>
  <c r="G1534" i="4"/>
  <c r="I1533" i="4"/>
  <c r="H1533" i="4"/>
  <c r="G1533" i="4"/>
  <c r="I1532" i="4"/>
  <c r="H1532" i="4"/>
  <c r="G1532" i="4"/>
  <c r="I1531" i="4"/>
  <c r="H1531" i="4"/>
  <c r="G1531" i="4"/>
  <c r="I1530" i="4"/>
  <c r="H1530" i="4"/>
  <c r="G1530" i="4"/>
  <c r="I1529" i="4"/>
  <c r="H1529" i="4"/>
  <c r="G1529" i="4"/>
  <c r="I1527" i="4"/>
  <c r="H1527" i="4"/>
  <c r="G1527" i="4"/>
  <c r="I1526" i="4"/>
  <c r="H1526" i="4"/>
  <c r="G1526" i="4"/>
  <c r="I1525" i="4"/>
  <c r="H1525" i="4"/>
  <c r="G1525" i="4"/>
  <c r="I1524" i="4"/>
  <c r="H1524" i="4"/>
  <c r="G1524" i="4"/>
  <c r="I1523" i="4"/>
  <c r="H1523" i="4"/>
  <c r="G1523" i="4"/>
  <c r="I1522" i="4"/>
  <c r="H1522" i="4"/>
  <c r="G1522" i="4"/>
  <c r="I1521" i="4"/>
  <c r="H1521" i="4"/>
  <c r="G1521" i="4"/>
  <c r="I1520" i="4"/>
  <c r="H1520" i="4"/>
  <c r="G1520" i="4"/>
  <c r="I1519" i="4"/>
  <c r="H1519" i="4"/>
  <c r="G1519" i="4"/>
  <c r="I1518" i="4"/>
  <c r="H1518" i="4"/>
  <c r="G1518" i="4"/>
  <c r="I1517" i="4"/>
  <c r="H1517" i="4"/>
  <c r="G1517" i="4"/>
  <c r="I1516" i="4"/>
  <c r="H1516" i="4"/>
  <c r="G1516" i="4"/>
  <c r="I1515" i="4"/>
  <c r="H1515" i="4"/>
  <c r="G1515" i="4"/>
  <c r="I1514" i="4"/>
  <c r="H1514" i="4"/>
  <c r="G1514" i="4"/>
  <c r="I1513" i="4"/>
  <c r="H1513" i="4"/>
  <c r="G1513" i="4"/>
  <c r="I1512" i="4"/>
  <c r="H1512" i="4"/>
  <c r="G1512" i="4"/>
  <c r="I1511" i="4"/>
  <c r="H1511" i="4"/>
  <c r="G1511" i="4"/>
  <c r="I1510" i="4"/>
  <c r="H1510" i="4"/>
  <c r="G1510" i="4"/>
  <c r="I1509" i="4"/>
  <c r="H1509" i="4"/>
  <c r="G1509" i="4"/>
  <c r="I1508" i="4"/>
  <c r="H1508" i="4"/>
  <c r="G1508" i="4"/>
  <c r="I1507" i="4"/>
  <c r="H1507" i="4"/>
  <c r="G1507" i="4"/>
  <c r="I1506" i="4"/>
  <c r="H1506" i="4"/>
  <c r="G1506" i="4"/>
  <c r="I1505" i="4"/>
  <c r="H1505" i="4"/>
  <c r="G1505" i="4"/>
  <c r="I1504" i="4"/>
  <c r="H1504" i="4"/>
  <c r="G1504" i="4"/>
  <c r="I1503" i="4"/>
  <c r="H1503" i="4"/>
  <c r="G1503" i="4"/>
  <c r="I1502" i="4"/>
  <c r="H1502" i="4"/>
  <c r="G1502" i="4"/>
  <c r="I1501" i="4"/>
  <c r="H1501" i="4"/>
  <c r="G1501" i="4"/>
  <c r="I1499" i="4"/>
  <c r="H1499" i="4"/>
  <c r="G1499" i="4"/>
  <c r="I1498" i="4"/>
  <c r="H1498" i="4"/>
  <c r="G1498" i="4"/>
  <c r="I1497" i="4"/>
  <c r="H1497" i="4"/>
  <c r="G1497" i="4"/>
  <c r="I1496" i="4"/>
  <c r="H1496" i="4"/>
  <c r="G1496" i="4"/>
  <c r="I1493" i="4"/>
  <c r="H1493" i="4"/>
  <c r="G1493" i="4"/>
  <c r="I1492" i="4"/>
  <c r="H1492" i="4"/>
  <c r="G1492" i="4"/>
  <c r="I1491" i="4"/>
  <c r="H1491" i="4"/>
  <c r="G1491" i="4"/>
  <c r="I1490" i="4"/>
  <c r="H1490" i="4"/>
  <c r="G1490" i="4"/>
  <c r="I1489" i="4"/>
  <c r="H1489" i="4"/>
  <c r="G1489" i="4"/>
  <c r="I1488" i="4"/>
  <c r="H1488" i="4"/>
  <c r="G1488" i="4"/>
  <c r="I1487" i="4"/>
  <c r="H1487" i="4"/>
  <c r="G1487" i="4"/>
  <c r="I1486" i="4"/>
  <c r="H1486" i="4"/>
  <c r="G1486" i="4"/>
  <c r="I1485" i="4"/>
  <c r="H1485" i="4"/>
  <c r="G1485" i="4"/>
  <c r="I1483" i="4"/>
  <c r="H1483" i="4"/>
  <c r="G1483" i="4"/>
  <c r="I1482" i="4"/>
  <c r="H1482" i="4"/>
  <c r="G1482" i="4"/>
  <c r="I1481" i="4"/>
  <c r="H1481" i="4"/>
  <c r="G1481" i="4"/>
  <c r="I1480" i="4"/>
  <c r="H1480" i="4"/>
  <c r="G1480" i="4"/>
  <c r="I1479" i="4"/>
  <c r="H1479" i="4"/>
  <c r="G1479" i="4"/>
  <c r="I1478" i="4"/>
  <c r="H1478" i="4"/>
  <c r="G1478" i="4"/>
  <c r="I1477" i="4"/>
  <c r="H1477" i="4"/>
  <c r="G1477" i="4"/>
  <c r="I1476" i="4"/>
  <c r="H1476" i="4"/>
  <c r="G1476" i="4"/>
  <c r="I1475" i="4"/>
  <c r="H1475" i="4"/>
  <c r="G1475" i="4"/>
  <c r="I1473" i="4"/>
  <c r="H1473" i="4"/>
  <c r="G1473" i="4"/>
  <c r="I1472" i="4"/>
  <c r="H1472" i="4"/>
  <c r="G1472" i="4"/>
  <c r="I1471" i="4"/>
  <c r="H1471" i="4"/>
  <c r="G1471" i="4"/>
  <c r="I1470" i="4"/>
  <c r="H1470" i="4"/>
  <c r="G1470" i="4"/>
  <c r="I1469" i="4"/>
  <c r="H1469" i="4"/>
  <c r="G1469" i="4"/>
  <c r="I1468" i="4"/>
  <c r="H1468" i="4"/>
  <c r="G1468" i="4"/>
  <c r="I1467" i="4"/>
  <c r="H1467" i="4"/>
  <c r="G1467" i="4"/>
  <c r="I1466" i="4"/>
  <c r="H1466" i="4"/>
  <c r="G1466" i="4"/>
  <c r="I1465" i="4"/>
  <c r="H1465" i="4"/>
  <c r="G1465" i="4"/>
  <c r="I1463" i="4"/>
  <c r="H1463" i="4"/>
  <c r="G1463" i="4"/>
  <c r="I1462" i="4"/>
  <c r="H1462" i="4"/>
  <c r="G1462" i="4"/>
  <c r="I1461" i="4"/>
  <c r="H1461" i="4"/>
  <c r="G1461" i="4"/>
  <c r="I1460" i="4"/>
  <c r="H1460" i="4"/>
  <c r="G1460" i="4"/>
  <c r="I1459" i="4"/>
  <c r="H1459" i="4"/>
  <c r="G1459" i="4"/>
  <c r="I1458" i="4"/>
  <c r="H1458" i="4"/>
  <c r="G1458" i="4"/>
  <c r="I1457" i="4"/>
  <c r="H1457" i="4"/>
  <c r="G1457" i="4"/>
  <c r="I1456" i="4"/>
  <c r="H1456" i="4"/>
  <c r="G1456" i="4"/>
  <c r="I1455" i="4"/>
  <c r="H1455" i="4"/>
  <c r="G1455" i="4"/>
  <c r="I1454" i="4"/>
  <c r="H1454" i="4"/>
  <c r="G1454" i="4"/>
  <c r="I1453" i="4"/>
  <c r="H1453" i="4"/>
  <c r="G1453" i="4"/>
  <c r="I1452" i="4"/>
  <c r="H1452" i="4"/>
  <c r="G1452" i="4"/>
  <c r="I1451" i="4"/>
  <c r="H1451" i="4"/>
  <c r="G1451" i="4"/>
  <c r="I1450" i="4"/>
  <c r="H1450" i="4"/>
  <c r="G1450" i="4"/>
  <c r="I1448" i="4"/>
  <c r="H1448" i="4"/>
  <c r="G1448" i="4"/>
  <c r="I1447" i="4"/>
  <c r="H1447" i="4"/>
  <c r="G1447" i="4"/>
  <c r="I1446" i="4"/>
  <c r="H1446" i="4"/>
  <c r="G1446" i="4"/>
  <c r="I1445" i="4"/>
  <c r="H1445" i="4"/>
  <c r="G1445" i="4"/>
  <c r="I1444" i="4"/>
  <c r="H1444" i="4"/>
  <c r="G1444" i="4"/>
  <c r="I1443" i="4"/>
  <c r="H1443" i="4"/>
  <c r="G1443" i="4"/>
  <c r="I1442" i="4"/>
  <c r="H1442" i="4"/>
  <c r="G1442" i="4"/>
  <c r="I1439" i="4"/>
  <c r="H1439" i="4"/>
  <c r="G1439" i="4"/>
  <c r="I1438" i="4"/>
  <c r="H1438" i="4"/>
  <c r="G1438" i="4"/>
  <c r="I1437" i="4"/>
  <c r="H1437" i="4"/>
  <c r="G1437" i="4"/>
  <c r="I1436" i="4"/>
  <c r="H1436" i="4"/>
  <c r="G1436" i="4"/>
  <c r="I1434" i="4"/>
  <c r="H1434" i="4"/>
  <c r="G1434" i="4"/>
  <c r="I1433" i="4"/>
  <c r="H1433" i="4"/>
  <c r="G1433" i="4"/>
  <c r="I1432" i="4"/>
  <c r="H1432" i="4"/>
  <c r="G1432" i="4"/>
  <c r="I1431" i="4"/>
  <c r="H1431" i="4"/>
  <c r="G1431" i="4"/>
  <c r="I1430" i="4"/>
  <c r="H1430" i="4"/>
  <c r="G1430" i="4"/>
  <c r="I1429" i="4"/>
  <c r="H1429" i="4"/>
  <c r="G1429" i="4"/>
  <c r="I1428" i="4"/>
  <c r="H1428" i="4"/>
  <c r="G1428" i="4"/>
  <c r="I1427" i="4"/>
  <c r="H1427" i="4"/>
  <c r="G1427" i="4"/>
  <c r="I1426" i="4"/>
  <c r="H1426" i="4"/>
  <c r="G1426" i="4"/>
  <c r="I1425" i="4"/>
  <c r="H1425" i="4"/>
  <c r="G1425" i="4"/>
  <c r="I1424" i="4"/>
  <c r="H1424" i="4"/>
  <c r="G1424" i="4"/>
  <c r="I1423" i="4"/>
  <c r="H1423" i="4"/>
  <c r="G1423" i="4"/>
  <c r="I1422" i="4"/>
  <c r="H1422" i="4"/>
  <c r="G1422" i="4"/>
  <c r="I1421" i="4"/>
  <c r="H1421" i="4"/>
  <c r="G1421" i="4"/>
  <c r="I1420" i="4"/>
  <c r="H1420" i="4"/>
  <c r="G1420" i="4"/>
  <c r="I1419" i="4"/>
  <c r="H1419" i="4"/>
  <c r="G1419" i="4"/>
  <c r="I1418" i="4"/>
  <c r="H1418" i="4"/>
  <c r="G1418" i="4"/>
  <c r="I1417" i="4"/>
  <c r="H1417" i="4"/>
  <c r="G1417" i="4"/>
  <c r="I1416" i="4"/>
  <c r="H1416" i="4"/>
  <c r="G1416" i="4"/>
  <c r="I1415" i="4"/>
  <c r="H1415" i="4"/>
  <c r="G1415" i="4"/>
  <c r="I1414" i="4"/>
  <c r="H1414" i="4"/>
  <c r="G1414" i="4"/>
  <c r="I1413" i="4"/>
  <c r="H1413" i="4"/>
  <c r="G1413" i="4"/>
  <c r="I1412" i="4"/>
  <c r="H1412" i="4"/>
  <c r="G1412" i="4"/>
  <c r="I1411" i="4"/>
  <c r="H1411" i="4"/>
  <c r="G1411" i="4"/>
  <c r="I1410" i="4"/>
  <c r="H1410" i="4"/>
  <c r="G1410" i="4"/>
  <c r="I1409" i="4"/>
  <c r="H1409" i="4"/>
  <c r="G1409" i="4"/>
  <c r="I1408" i="4"/>
  <c r="H1408" i="4"/>
  <c r="G1408" i="4"/>
  <c r="I1407" i="4"/>
  <c r="H1407" i="4"/>
  <c r="G1407" i="4"/>
  <c r="I1406" i="4"/>
  <c r="H1406" i="4"/>
  <c r="G1406" i="4"/>
  <c r="I1405" i="4"/>
  <c r="H1405" i="4"/>
  <c r="G1405" i="4"/>
  <c r="I1404" i="4"/>
  <c r="H1404" i="4"/>
  <c r="G1404" i="4"/>
  <c r="I1403" i="4"/>
  <c r="H1403" i="4"/>
  <c r="G1403" i="4"/>
  <c r="I1402" i="4"/>
  <c r="H1402" i="4"/>
  <c r="G1402" i="4"/>
  <c r="I1401" i="4"/>
  <c r="H1401" i="4"/>
  <c r="G1401" i="4"/>
  <c r="I1400" i="4"/>
  <c r="H1400" i="4"/>
  <c r="G1400" i="4"/>
  <c r="I1399" i="4"/>
  <c r="H1399" i="4"/>
  <c r="G1399" i="4"/>
  <c r="I1398" i="4"/>
  <c r="H1398" i="4"/>
  <c r="G1398" i="4"/>
  <c r="I1397" i="4"/>
  <c r="H1397" i="4"/>
  <c r="G1397" i="4"/>
  <c r="I1396" i="4"/>
  <c r="H1396" i="4"/>
  <c r="G1396" i="4"/>
  <c r="I1395" i="4"/>
  <c r="H1395" i="4"/>
  <c r="G1395" i="4"/>
  <c r="I1394" i="4"/>
  <c r="H1394" i="4"/>
  <c r="G1394" i="4"/>
  <c r="I1393" i="4"/>
  <c r="H1393" i="4"/>
  <c r="G1393" i="4"/>
  <c r="I1392" i="4"/>
  <c r="H1392" i="4"/>
  <c r="G1392" i="4"/>
  <c r="I1390" i="4"/>
  <c r="H1390" i="4"/>
  <c r="G1390" i="4"/>
  <c r="I1389" i="4"/>
  <c r="H1389" i="4"/>
  <c r="G1389" i="4"/>
  <c r="I1388" i="4"/>
  <c r="H1388" i="4"/>
  <c r="G1388" i="4"/>
  <c r="I1387" i="4"/>
  <c r="H1387" i="4"/>
  <c r="G1387" i="4"/>
  <c r="I1386" i="4"/>
  <c r="H1386" i="4"/>
  <c r="G1386" i="4"/>
  <c r="I1385" i="4"/>
  <c r="H1385" i="4"/>
  <c r="G1385" i="4"/>
  <c r="I1384" i="4"/>
  <c r="H1384" i="4"/>
  <c r="G1384" i="4"/>
  <c r="I1383" i="4"/>
  <c r="H1383" i="4"/>
  <c r="G1383" i="4"/>
  <c r="I1382" i="4"/>
  <c r="H1382" i="4"/>
  <c r="G1382" i="4"/>
  <c r="I1381" i="4"/>
  <c r="H1381" i="4"/>
  <c r="G1381" i="4"/>
  <c r="I1380" i="4"/>
  <c r="H1380" i="4"/>
  <c r="G1380" i="4"/>
  <c r="I1379" i="4"/>
  <c r="H1379" i="4"/>
  <c r="G1379" i="4"/>
  <c r="I1378" i="4"/>
  <c r="H1378" i="4"/>
  <c r="G1378" i="4"/>
  <c r="I1377" i="4"/>
  <c r="H1377" i="4"/>
  <c r="G1377" i="4"/>
  <c r="I1376" i="4"/>
  <c r="H1376" i="4"/>
  <c r="G1376" i="4"/>
  <c r="I1374" i="4"/>
  <c r="H1374" i="4"/>
  <c r="G1374" i="4"/>
  <c r="I1373" i="4"/>
  <c r="H1373" i="4"/>
  <c r="G1373" i="4"/>
  <c r="I1372" i="4"/>
  <c r="H1372" i="4"/>
  <c r="G1372" i="4"/>
  <c r="I1371" i="4"/>
  <c r="H1371" i="4"/>
  <c r="G1371" i="4"/>
  <c r="I1370" i="4"/>
  <c r="H1370" i="4"/>
  <c r="G1370" i="4"/>
  <c r="I1369" i="4"/>
  <c r="H1369" i="4"/>
  <c r="G1369" i="4"/>
  <c r="I1368" i="4"/>
  <c r="H1368" i="4"/>
  <c r="G1368" i="4"/>
  <c r="I1367" i="4"/>
  <c r="H1367" i="4"/>
  <c r="G1367" i="4"/>
  <c r="I1366" i="4"/>
  <c r="H1366" i="4"/>
  <c r="G1366" i="4"/>
  <c r="I1363" i="4"/>
  <c r="H1363" i="4"/>
  <c r="G1363" i="4"/>
  <c r="I1362" i="4"/>
  <c r="H1362" i="4"/>
  <c r="G1362" i="4"/>
  <c r="I1361" i="4"/>
  <c r="H1361" i="4"/>
  <c r="G1361" i="4"/>
  <c r="I1360" i="4"/>
  <c r="H1360" i="4"/>
  <c r="G1360" i="4"/>
  <c r="I1359" i="4"/>
  <c r="H1359" i="4"/>
  <c r="G1359" i="4"/>
  <c r="I1358" i="4"/>
  <c r="H1358" i="4"/>
  <c r="G1358" i="4"/>
  <c r="I1357" i="4"/>
  <c r="H1357" i="4"/>
  <c r="G1357" i="4"/>
  <c r="I1356" i="4"/>
  <c r="H1356" i="4"/>
  <c r="G1356" i="4"/>
  <c r="I1355" i="4"/>
  <c r="H1355" i="4"/>
  <c r="G1355" i="4"/>
  <c r="I1354" i="4"/>
  <c r="H1354" i="4"/>
  <c r="G1354" i="4"/>
  <c r="I1353" i="4"/>
  <c r="H1353" i="4"/>
  <c r="G1353" i="4"/>
  <c r="I1352" i="4"/>
  <c r="H1352" i="4"/>
  <c r="G1352" i="4"/>
  <c r="I1351" i="4"/>
  <c r="H1351" i="4"/>
  <c r="G1351" i="4"/>
  <c r="I1350" i="4"/>
  <c r="H1350" i="4"/>
  <c r="G1350" i="4"/>
  <c r="I1349" i="4"/>
  <c r="H1349" i="4"/>
  <c r="G1349" i="4"/>
  <c r="I1348" i="4"/>
  <c r="H1348" i="4"/>
  <c r="G1348" i="4"/>
  <c r="I1347" i="4"/>
  <c r="H1347" i="4"/>
  <c r="G1347" i="4"/>
  <c r="I1346" i="4"/>
  <c r="H1346" i="4"/>
  <c r="G1346" i="4"/>
  <c r="I1345" i="4"/>
  <c r="H1345" i="4"/>
  <c r="G1345" i="4"/>
  <c r="I1344" i="4"/>
  <c r="H1344" i="4"/>
  <c r="G1344" i="4"/>
  <c r="I1343" i="4"/>
  <c r="H1343" i="4"/>
  <c r="G1343" i="4"/>
  <c r="I1342" i="4"/>
  <c r="H1342" i="4"/>
  <c r="G1342" i="4"/>
  <c r="I1341" i="4"/>
  <c r="H1341" i="4"/>
  <c r="G1341" i="4"/>
  <c r="I1340" i="4"/>
  <c r="H1340" i="4"/>
  <c r="G1340" i="4"/>
  <c r="I1339" i="4"/>
  <c r="H1339" i="4"/>
  <c r="G1339" i="4"/>
  <c r="I1338" i="4"/>
  <c r="H1338" i="4"/>
  <c r="G1338" i="4"/>
  <c r="I1337" i="4"/>
  <c r="H1337" i="4"/>
  <c r="G1337" i="4"/>
  <c r="I1336" i="4"/>
  <c r="H1336" i="4"/>
  <c r="G1336" i="4"/>
  <c r="I1335" i="4"/>
  <c r="H1335" i="4"/>
  <c r="G1335" i="4"/>
  <c r="I1334" i="4"/>
  <c r="H1334" i="4"/>
  <c r="G1334" i="4"/>
  <c r="I1333" i="4"/>
  <c r="H1333" i="4"/>
  <c r="G1333" i="4"/>
  <c r="I1332" i="4"/>
  <c r="H1332" i="4"/>
  <c r="G1332" i="4"/>
  <c r="I1331" i="4"/>
  <c r="H1331" i="4"/>
  <c r="G1331" i="4"/>
  <c r="I1330" i="4"/>
  <c r="H1330" i="4"/>
  <c r="G1330" i="4"/>
  <c r="I1329" i="4"/>
  <c r="H1329" i="4"/>
  <c r="G1329" i="4"/>
  <c r="I1328" i="4"/>
  <c r="H1328" i="4"/>
  <c r="G1328" i="4"/>
  <c r="I1327" i="4"/>
  <c r="H1327" i="4"/>
  <c r="G1327" i="4"/>
  <c r="I1326" i="4"/>
  <c r="H1326" i="4"/>
  <c r="G1326" i="4"/>
  <c r="I1325" i="4"/>
  <c r="H1325" i="4"/>
  <c r="G1325" i="4"/>
  <c r="I1324" i="4"/>
  <c r="H1324" i="4"/>
  <c r="G1324" i="4"/>
  <c r="I1323" i="4"/>
  <c r="H1323" i="4"/>
  <c r="G1323" i="4"/>
  <c r="I1322" i="4"/>
  <c r="H1322" i="4"/>
  <c r="G1322" i="4"/>
  <c r="I1321" i="4"/>
  <c r="H1321" i="4"/>
  <c r="G1321" i="4"/>
  <c r="I1320" i="4"/>
  <c r="H1320" i="4"/>
  <c r="G1320" i="4"/>
  <c r="I1319" i="4"/>
  <c r="H1319" i="4"/>
  <c r="G1319" i="4"/>
  <c r="I1318" i="4"/>
  <c r="H1318" i="4"/>
  <c r="G1318" i="4"/>
  <c r="I1317" i="4"/>
  <c r="H1317" i="4"/>
  <c r="G1317" i="4"/>
  <c r="I1316" i="4"/>
  <c r="H1316" i="4"/>
  <c r="G1316" i="4"/>
  <c r="I1314" i="4"/>
  <c r="H1314" i="4"/>
  <c r="G1314" i="4"/>
  <c r="I1313" i="4"/>
  <c r="H1313" i="4"/>
  <c r="G1313" i="4"/>
  <c r="I1312" i="4"/>
  <c r="H1312" i="4"/>
  <c r="G1312" i="4"/>
  <c r="I1311" i="4"/>
  <c r="H1311" i="4"/>
  <c r="G1311" i="4"/>
  <c r="I1310" i="4"/>
  <c r="H1310" i="4"/>
  <c r="G1310" i="4"/>
  <c r="I1309" i="4"/>
  <c r="H1309" i="4"/>
  <c r="G1309" i="4"/>
  <c r="I1308" i="4"/>
  <c r="H1308" i="4"/>
  <c r="G1308" i="4"/>
  <c r="I1307" i="4"/>
  <c r="H1307" i="4"/>
  <c r="G1307" i="4"/>
  <c r="I1306" i="4"/>
  <c r="H1306" i="4"/>
  <c r="G1306" i="4"/>
  <c r="I1305" i="4"/>
  <c r="H1305" i="4"/>
  <c r="G1305" i="4"/>
  <c r="I1304" i="4"/>
  <c r="H1304" i="4"/>
  <c r="G1304" i="4"/>
  <c r="I1303" i="4"/>
  <c r="H1303" i="4"/>
  <c r="G1303" i="4"/>
  <c r="I1302" i="4"/>
  <c r="H1302" i="4"/>
  <c r="G1302" i="4"/>
  <c r="I1301" i="4"/>
  <c r="H1301" i="4"/>
  <c r="G1301" i="4"/>
  <c r="I1300" i="4"/>
  <c r="H1300" i="4"/>
  <c r="G1300" i="4"/>
  <c r="I1299" i="4"/>
  <c r="H1299" i="4"/>
  <c r="G1299" i="4"/>
  <c r="I1298" i="4"/>
  <c r="H1298" i="4"/>
  <c r="G1298" i="4"/>
  <c r="I1297" i="4"/>
  <c r="H1297" i="4"/>
  <c r="G1297" i="4"/>
  <c r="I1296" i="4"/>
  <c r="H1296" i="4"/>
  <c r="G1296" i="4"/>
  <c r="I1295" i="4"/>
  <c r="H1295" i="4"/>
  <c r="G1295" i="4"/>
  <c r="I1294" i="4"/>
  <c r="H1294" i="4"/>
  <c r="G1294" i="4"/>
  <c r="I1293" i="4"/>
  <c r="H1293" i="4"/>
  <c r="G1293" i="4"/>
  <c r="I1292" i="4"/>
  <c r="H1292" i="4"/>
  <c r="G1292" i="4"/>
  <c r="I1291" i="4"/>
  <c r="H1291" i="4"/>
  <c r="G1291" i="4"/>
  <c r="I1290" i="4"/>
  <c r="H1290" i="4"/>
  <c r="G1290" i="4"/>
  <c r="I1289" i="4"/>
  <c r="H1289" i="4"/>
  <c r="G1289" i="4"/>
  <c r="I1288" i="4"/>
  <c r="H1288" i="4"/>
  <c r="G1288" i="4"/>
  <c r="I1287" i="4"/>
  <c r="H1287" i="4"/>
  <c r="G1287" i="4"/>
  <c r="I1286" i="4"/>
  <c r="H1286" i="4"/>
  <c r="G1286" i="4"/>
  <c r="I1285" i="4"/>
  <c r="H1285" i="4"/>
  <c r="G1285" i="4"/>
  <c r="I1283" i="4"/>
  <c r="H1283" i="4"/>
  <c r="G1283" i="4"/>
  <c r="I1282" i="4"/>
  <c r="H1282" i="4"/>
  <c r="G1282" i="4"/>
  <c r="I1281" i="4"/>
  <c r="H1281" i="4"/>
  <c r="G1281" i="4"/>
  <c r="I1280" i="4"/>
  <c r="H1280" i="4"/>
  <c r="G1280" i="4"/>
  <c r="I1279" i="4"/>
  <c r="H1279" i="4"/>
  <c r="G1279" i="4"/>
  <c r="I1278" i="4"/>
  <c r="H1278" i="4"/>
  <c r="G1278" i="4"/>
  <c r="I1277" i="4"/>
  <c r="H1277" i="4"/>
  <c r="G1277" i="4"/>
  <c r="I1276" i="4"/>
  <c r="H1276" i="4"/>
  <c r="G1276" i="4"/>
  <c r="I1275" i="4"/>
  <c r="H1275" i="4"/>
  <c r="G1275" i="4"/>
  <c r="I1274" i="4"/>
  <c r="H1274" i="4"/>
  <c r="G1274" i="4"/>
  <c r="I1273" i="4"/>
  <c r="H1273" i="4"/>
  <c r="G1273" i="4"/>
  <c r="I1272" i="4"/>
  <c r="H1272" i="4"/>
  <c r="G1272" i="4"/>
  <c r="I1271" i="4"/>
  <c r="H1271" i="4"/>
  <c r="G1271" i="4"/>
  <c r="I1270" i="4"/>
  <c r="H1270" i="4"/>
  <c r="G1270" i="4"/>
  <c r="I1269" i="4"/>
  <c r="H1269" i="4"/>
  <c r="G1269" i="4"/>
  <c r="I1268" i="4"/>
  <c r="H1268" i="4"/>
  <c r="G1268" i="4"/>
  <c r="I1267" i="4"/>
  <c r="H1267" i="4"/>
  <c r="G1267" i="4"/>
  <c r="I1266" i="4"/>
  <c r="H1266" i="4"/>
  <c r="G1266" i="4"/>
  <c r="I1265" i="4"/>
  <c r="H1265" i="4"/>
  <c r="G1265" i="4"/>
  <c r="I1264" i="4"/>
  <c r="H1264" i="4"/>
  <c r="G1264" i="4"/>
  <c r="I1262" i="4"/>
  <c r="H1262" i="4"/>
  <c r="G1262" i="4"/>
  <c r="I1261" i="4"/>
  <c r="H1261" i="4"/>
  <c r="G1261" i="4"/>
  <c r="I1260" i="4"/>
  <c r="H1260" i="4"/>
  <c r="G1260" i="4"/>
  <c r="I1259" i="4"/>
  <c r="H1259" i="4"/>
  <c r="G1259" i="4"/>
  <c r="I1258" i="4"/>
  <c r="H1258" i="4"/>
  <c r="G1258" i="4"/>
  <c r="I1257" i="4"/>
  <c r="H1257" i="4"/>
  <c r="G1257" i="4"/>
  <c r="I1256" i="4"/>
  <c r="H1256" i="4"/>
  <c r="G1256" i="4"/>
  <c r="I1255" i="4"/>
  <c r="H1255" i="4"/>
  <c r="G1255" i="4"/>
  <c r="I1254" i="4"/>
  <c r="H1254" i="4"/>
  <c r="G1254" i="4"/>
  <c r="I1253" i="4"/>
  <c r="H1253" i="4"/>
  <c r="G1253" i="4"/>
  <c r="I1252" i="4"/>
  <c r="H1252" i="4"/>
  <c r="G1252" i="4"/>
  <c r="I1251" i="4"/>
  <c r="H1251" i="4"/>
  <c r="G1251" i="4"/>
  <c r="I1250" i="4"/>
  <c r="H1250" i="4"/>
  <c r="G1250" i="4"/>
  <c r="I1249" i="4"/>
  <c r="H1249" i="4"/>
  <c r="G1249" i="4"/>
  <c r="I1248" i="4"/>
  <c r="H1248" i="4"/>
  <c r="G1248" i="4"/>
  <c r="I1246" i="4"/>
  <c r="H1246" i="4"/>
  <c r="G1246" i="4"/>
  <c r="I1245" i="4"/>
  <c r="H1245" i="4"/>
  <c r="G1245" i="4"/>
  <c r="I1244" i="4"/>
  <c r="H1244" i="4"/>
  <c r="G1244" i="4"/>
  <c r="I1243" i="4"/>
  <c r="H1243" i="4"/>
  <c r="G1243" i="4"/>
  <c r="I1242" i="4"/>
  <c r="H1242" i="4"/>
  <c r="G1242" i="4"/>
  <c r="I1241" i="4"/>
  <c r="H1241" i="4"/>
  <c r="G1241" i="4"/>
  <c r="I1240" i="4"/>
  <c r="H1240" i="4"/>
  <c r="G1240" i="4"/>
  <c r="I1239" i="4"/>
  <c r="H1239" i="4"/>
  <c r="G1239" i="4"/>
  <c r="I1238" i="4"/>
  <c r="H1238" i="4"/>
  <c r="G1238" i="4"/>
  <c r="I1236" i="4"/>
  <c r="H1236" i="4"/>
  <c r="G1236" i="4"/>
  <c r="I1235" i="4"/>
  <c r="H1235" i="4"/>
  <c r="G1235" i="4"/>
  <c r="I1234" i="4"/>
  <c r="H1234" i="4"/>
  <c r="G1234" i="4"/>
  <c r="I1233" i="4"/>
  <c r="H1233" i="4"/>
  <c r="G1233" i="4"/>
  <c r="I1232" i="4"/>
  <c r="H1232" i="4"/>
  <c r="G1232" i="4"/>
  <c r="I1231" i="4"/>
  <c r="H1231" i="4"/>
  <c r="G1231" i="4"/>
  <c r="I1230" i="4"/>
  <c r="H1230" i="4"/>
  <c r="G1230" i="4"/>
  <c r="I1229" i="4"/>
  <c r="H1229" i="4"/>
  <c r="G1229" i="4"/>
  <c r="I1228" i="4"/>
  <c r="H1228" i="4"/>
  <c r="G1228" i="4"/>
  <c r="I1227" i="4"/>
  <c r="H1227" i="4"/>
  <c r="G1227" i="4"/>
  <c r="I1226" i="4"/>
  <c r="H1226" i="4"/>
  <c r="G1226" i="4"/>
  <c r="I1225" i="4"/>
  <c r="H1225" i="4"/>
  <c r="G1225" i="4"/>
  <c r="I1224" i="4"/>
  <c r="H1224" i="4"/>
  <c r="G1224" i="4"/>
  <c r="I1223" i="4"/>
  <c r="H1223" i="4"/>
  <c r="G1223" i="4"/>
  <c r="I1222" i="4"/>
  <c r="H1222" i="4"/>
  <c r="G1222" i="4"/>
  <c r="I1221" i="4"/>
  <c r="H1221" i="4"/>
  <c r="G1221" i="4"/>
  <c r="I1220" i="4"/>
  <c r="H1220" i="4"/>
  <c r="G1220" i="4"/>
  <c r="I1219" i="4"/>
  <c r="H1219" i="4"/>
  <c r="G1219" i="4"/>
  <c r="I1218" i="4"/>
  <c r="H1218" i="4"/>
  <c r="G1218" i="4"/>
  <c r="I1217" i="4"/>
  <c r="H1217" i="4"/>
  <c r="G1217" i="4"/>
  <c r="I1216" i="4"/>
  <c r="H1216" i="4"/>
  <c r="G1216" i="4"/>
  <c r="I1215" i="4"/>
  <c r="H1215" i="4"/>
  <c r="G1215" i="4"/>
  <c r="I1214" i="4"/>
  <c r="H1214" i="4"/>
  <c r="G1214" i="4"/>
  <c r="I1213" i="4"/>
  <c r="H1213" i="4"/>
  <c r="G1213" i="4"/>
  <c r="I1212" i="4"/>
  <c r="H1212" i="4"/>
  <c r="G1212" i="4"/>
  <c r="I1211" i="4"/>
  <c r="H1211" i="4"/>
  <c r="G1211" i="4"/>
  <c r="I1210" i="4"/>
  <c r="H1210" i="4"/>
  <c r="G1210" i="4"/>
  <c r="I1209" i="4"/>
  <c r="H1209" i="4"/>
  <c r="G1209" i="4"/>
  <c r="I1208" i="4"/>
  <c r="H1208" i="4"/>
  <c r="G1208" i="4"/>
  <c r="I1207" i="4"/>
  <c r="H1207" i="4"/>
  <c r="G1207" i="4"/>
  <c r="I1205" i="4"/>
  <c r="H1205" i="4"/>
  <c r="G1205" i="4"/>
  <c r="I1204" i="4"/>
  <c r="H1204" i="4"/>
  <c r="G1204" i="4"/>
  <c r="I1203" i="4"/>
  <c r="H1203" i="4"/>
  <c r="G1203" i="4"/>
  <c r="I1202" i="4"/>
  <c r="H1202" i="4"/>
  <c r="G1202" i="4"/>
  <c r="I1201" i="4"/>
  <c r="H1201" i="4"/>
  <c r="G1201" i="4"/>
  <c r="I1200" i="4"/>
  <c r="H1200" i="4"/>
  <c r="G1200" i="4"/>
  <c r="I1199" i="4"/>
  <c r="H1199" i="4"/>
  <c r="G1199" i="4"/>
  <c r="I1198" i="4"/>
  <c r="H1198" i="4"/>
  <c r="G1198" i="4"/>
  <c r="I1197" i="4"/>
  <c r="H1197" i="4"/>
  <c r="G1197" i="4"/>
  <c r="I1196" i="4"/>
  <c r="H1196" i="4"/>
  <c r="G1196" i="4"/>
  <c r="I1195" i="4"/>
  <c r="H1195" i="4"/>
  <c r="G1195" i="4"/>
  <c r="I1194" i="4"/>
  <c r="H1194" i="4"/>
  <c r="G1194" i="4"/>
  <c r="I1193" i="4"/>
  <c r="H1193" i="4"/>
  <c r="G1193" i="4"/>
  <c r="I1192" i="4"/>
  <c r="H1192" i="4"/>
  <c r="G1192" i="4"/>
  <c r="I1191" i="4"/>
  <c r="H1191" i="4"/>
  <c r="G1191" i="4"/>
  <c r="I1190" i="4"/>
  <c r="H1190" i="4"/>
  <c r="G1190" i="4"/>
  <c r="I1189" i="4"/>
  <c r="H1189" i="4"/>
  <c r="G1189" i="4"/>
  <c r="I1188" i="4"/>
  <c r="H1188" i="4"/>
  <c r="G1188" i="4"/>
  <c r="I1187" i="4"/>
  <c r="H1187" i="4"/>
  <c r="G1187" i="4"/>
  <c r="I1186" i="4"/>
  <c r="H1186" i="4"/>
  <c r="G1186" i="4"/>
  <c r="I1185" i="4"/>
  <c r="H1185" i="4"/>
  <c r="G1185" i="4"/>
  <c r="I1184" i="4"/>
  <c r="H1184" i="4"/>
  <c r="G1184" i="4"/>
  <c r="I1183" i="4"/>
  <c r="H1183" i="4"/>
  <c r="G1183" i="4"/>
  <c r="I1182" i="4"/>
  <c r="H1182" i="4"/>
  <c r="G1182" i="4"/>
  <c r="I1181" i="4"/>
  <c r="H1181" i="4"/>
  <c r="G1181" i="4"/>
  <c r="I1180" i="4"/>
  <c r="H1180" i="4"/>
  <c r="G1180" i="4"/>
  <c r="I1179" i="4"/>
  <c r="H1179" i="4"/>
  <c r="G1179" i="4"/>
  <c r="I1178" i="4"/>
  <c r="H1178" i="4"/>
  <c r="G1178" i="4"/>
  <c r="I1177" i="4"/>
  <c r="H1177" i="4"/>
  <c r="G1177" i="4"/>
  <c r="I1175" i="4"/>
  <c r="H1175" i="4"/>
  <c r="G1175" i="4"/>
  <c r="I1174" i="4"/>
  <c r="H1174" i="4"/>
  <c r="G1174" i="4"/>
  <c r="I1173" i="4"/>
  <c r="H1173" i="4"/>
  <c r="G1173" i="4"/>
  <c r="I1172" i="4"/>
  <c r="H1172" i="4"/>
  <c r="G1172" i="4"/>
  <c r="I1171" i="4"/>
  <c r="H1171" i="4"/>
  <c r="G1171" i="4"/>
  <c r="I1170" i="4"/>
  <c r="H1170" i="4"/>
  <c r="G1170" i="4"/>
  <c r="I1169" i="4"/>
  <c r="H1169" i="4"/>
  <c r="G1169" i="4"/>
  <c r="I1168" i="4"/>
  <c r="H1168" i="4"/>
  <c r="G1168" i="4"/>
  <c r="I1167" i="4"/>
  <c r="H1167" i="4"/>
  <c r="G1167" i="4"/>
  <c r="I1166" i="4"/>
  <c r="H1166" i="4"/>
  <c r="G1166" i="4"/>
  <c r="I1165" i="4"/>
  <c r="H1165" i="4"/>
  <c r="G1165" i="4"/>
  <c r="I1164" i="4"/>
  <c r="H1164" i="4"/>
  <c r="G1164" i="4"/>
  <c r="I1163" i="4"/>
  <c r="H1163" i="4"/>
  <c r="G1163" i="4"/>
  <c r="I1162" i="4"/>
  <c r="H1162" i="4"/>
  <c r="G1162" i="4"/>
  <c r="I1161" i="4"/>
  <c r="H1161" i="4"/>
  <c r="G1161" i="4"/>
  <c r="I1160" i="4"/>
  <c r="H1160" i="4"/>
  <c r="G1160" i="4"/>
  <c r="I1159" i="4"/>
  <c r="H1159" i="4"/>
  <c r="G1159" i="4"/>
  <c r="I1158" i="4"/>
  <c r="H1158" i="4"/>
  <c r="G1158" i="4"/>
  <c r="I1157" i="4"/>
  <c r="H1157" i="4"/>
  <c r="G1157" i="4"/>
  <c r="I1156" i="4"/>
  <c r="H1156" i="4"/>
  <c r="G1156" i="4"/>
  <c r="I1155" i="4"/>
  <c r="H1155" i="4"/>
  <c r="G1155" i="4"/>
  <c r="I1154" i="4"/>
  <c r="H1154" i="4"/>
  <c r="G1154" i="4"/>
  <c r="I1153" i="4"/>
  <c r="H1153" i="4"/>
  <c r="G1153" i="4"/>
  <c r="I1152" i="4"/>
  <c r="H1152" i="4"/>
  <c r="G1152" i="4"/>
  <c r="I1151" i="4"/>
  <c r="H1151" i="4"/>
  <c r="G1151" i="4"/>
  <c r="I1150" i="4"/>
  <c r="H1150" i="4"/>
  <c r="G1150" i="4"/>
  <c r="I1149" i="4"/>
  <c r="H1149" i="4"/>
  <c r="G1149" i="4"/>
  <c r="I1148" i="4"/>
  <c r="H1148" i="4"/>
  <c r="G1148" i="4"/>
  <c r="I1147" i="4"/>
  <c r="H1147" i="4"/>
  <c r="G1147" i="4"/>
  <c r="I1146" i="4"/>
  <c r="H1146" i="4"/>
  <c r="G1146" i="4"/>
  <c r="I1143" i="4"/>
  <c r="H1143" i="4"/>
  <c r="G1143" i="4"/>
  <c r="I1142" i="4"/>
  <c r="H1142" i="4"/>
  <c r="G1142" i="4"/>
  <c r="I1141" i="4"/>
  <c r="H1141" i="4"/>
  <c r="G1141" i="4"/>
  <c r="I1140" i="4"/>
  <c r="H1140" i="4"/>
  <c r="G1140" i="4"/>
  <c r="I1138" i="4"/>
  <c r="H1138" i="4"/>
  <c r="G1138" i="4"/>
  <c r="I1137" i="4"/>
  <c r="H1137" i="4"/>
  <c r="G1137" i="4"/>
  <c r="I1136" i="4"/>
  <c r="H1136" i="4"/>
  <c r="G1136" i="4"/>
  <c r="I1135" i="4"/>
  <c r="H1135" i="4"/>
  <c r="G1135" i="4"/>
  <c r="I1134" i="4"/>
  <c r="H1134" i="4"/>
  <c r="G1134" i="4"/>
  <c r="I1133" i="4"/>
  <c r="H1133" i="4"/>
  <c r="G1133" i="4"/>
  <c r="I1131" i="4"/>
  <c r="H1131" i="4"/>
  <c r="G1131" i="4"/>
  <c r="I1130" i="4"/>
  <c r="H1130" i="4"/>
  <c r="G1130" i="4"/>
  <c r="I1129" i="4"/>
  <c r="H1129" i="4"/>
  <c r="G1129" i="4"/>
  <c r="I1128" i="4"/>
  <c r="H1128" i="4"/>
  <c r="G1128" i="4"/>
  <c r="I1127" i="4"/>
  <c r="H1127" i="4"/>
  <c r="G1127" i="4"/>
  <c r="I1126" i="4"/>
  <c r="H1126" i="4"/>
  <c r="G1126" i="4"/>
  <c r="I1125" i="4"/>
  <c r="H1125" i="4"/>
  <c r="G1125" i="4"/>
  <c r="I1124" i="4"/>
  <c r="H1124" i="4"/>
  <c r="G1124" i="4"/>
  <c r="I1123" i="4"/>
  <c r="H1123" i="4"/>
  <c r="G1123" i="4"/>
  <c r="I1122" i="4"/>
  <c r="H1122" i="4"/>
  <c r="G1122" i="4"/>
  <c r="I1121" i="4"/>
  <c r="H1121" i="4"/>
  <c r="G1121" i="4"/>
  <c r="I1120" i="4"/>
  <c r="H1120" i="4"/>
  <c r="G1120" i="4"/>
  <c r="I1119" i="4"/>
  <c r="H1119" i="4"/>
  <c r="G1119" i="4"/>
  <c r="I1118" i="4"/>
  <c r="H1118" i="4"/>
  <c r="G1118" i="4"/>
  <c r="I1117" i="4"/>
  <c r="H1117" i="4"/>
  <c r="G1117" i="4"/>
  <c r="I1116" i="4"/>
  <c r="H1116" i="4"/>
  <c r="G1116" i="4"/>
  <c r="I1115" i="4"/>
  <c r="H1115" i="4"/>
  <c r="G1115" i="4"/>
  <c r="I1114" i="4"/>
  <c r="H1114" i="4"/>
  <c r="G1114" i="4"/>
  <c r="I1113" i="4"/>
  <c r="H1113" i="4"/>
  <c r="G1113" i="4"/>
  <c r="I1112" i="4"/>
  <c r="H1112" i="4"/>
  <c r="G1112" i="4"/>
  <c r="I1111" i="4"/>
  <c r="H1111" i="4"/>
  <c r="G1111" i="4"/>
  <c r="I1109" i="4"/>
  <c r="H1109" i="4"/>
  <c r="G1109" i="4"/>
  <c r="I1108" i="4"/>
  <c r="H1108" i="4"/>
  <c r="G1108" i="4"/>
  <c r="I1107" i="4"/>
  <c r="H1107" i="4"/>
  <c r="G1107" i="4"/>
  <c r="I1106" i="4"/>
  <c r="H1106" i="4"/>
  <c r="G1106" i="4"/>
  <c r="I1105" i="4"/>
  <c r="H1105" i="4"/>
  <c r="G1105" i="4"/>
  <c r="I1104" i="4"/>
  <c r="H1104" i="4"/>
  <c r="G1104" i="4"/>
  <c r="I1103" i="4"/>
  <c r="H1103" i="4"/>
  <c r="G1103" i="4"/>
  <c r="I1102" i="4"/>
  <c r="H1102" i="4"/>
  <c r="G1102" i="4"/>
  <c r="I1101" i="4"/>
  <c r="H1101" i="4"/>
  <c r="G1101" i="4"/>
  <c r="I1099" i="4"/>
  <c r="H1099" i="4"/>
  <c r="G1099" i="4"/>
  <c r="I1098" i="4"/>
  <c r="H1098" i="4"/>
  <c r="G1098" i="4"/>
  <c r="I1097" i="4"/>
  <c r="H1097" i="4"/>
  <c r="G1097" i="4"/>
  <c r="I1096" i="4"/>
  <c r="H1096" i="4"/>
  <c r="G1096" i="4"/>
  <c r="I1095" i="4"/>
  <c r="H1095" i="4"/>
  <c r="G1095" i="4"/>
  <c r="I1094" i="4"/>
  <c r="H1094" i="4"/>
  <c r="G1094" i="4"/>
  <c r="I1093" i="4"/>
  <c r="H1093" i="4"/>
  <c r="G1093" i="4"/>
  <c r="I1092" i="4"/>
  <c r="H1092" i="4"/>
  <c r="G1092" i="4"/>
  <c r="I1091" i="4"/>
  <c r="H1091" i="4"/>
  <c r="G1091" i="4"/>
  <c r="I1088" i="4"/>
  <c r="H1088" i="4"/>
  <c r="G1088" i="4"/>
  <c r="I1087" i="4"/>
  <c r="H1087" i="4"/>
  <c r="G1087" i="4"/>
  <c r="I1086" i="4"/>
  <c r="H1086" i="4"/>
  <c r="G1086" i="4"/>
  <c r="I1085" i="4"/>
  <c r="H1085" i="4"/>
  <c r="G1085" i="4"/>
  <c r="I1084" i="4"/>
  <c r="H1084" i="4"/>
  <c r="G1084" i="4"/>
  <c r="I1083" i="4"/>
  <c r="H1083" i="4"/>
  <c r="G1083" i="4"/>
  <c r="I1082" i="4"/>
  <c r="H1082" i="4"/>
  <c r="G1082" i="4"/>
  <c r="I1081" i="4"/>
  <c r="H1081" i="4"/>
  <c r="G1081" i="4"/>
  <c r="I1080" i="4"/>
  <c r="H1080" i="4"/>
  <c r="G1080" i="4"/>
  <c r="I1079" i="4"/>
  <c r="H1079" i="4"/>
  <c r="G1079" i="4"/>
  <c r="I1078" i="4"/>
  <c r="H1078" i="4"/>
  <c r="G1078" i="4"/>
  <c r="I1076" i="4"/>
  <c r="H1076" i="4"/>
  <c r="G1076" i="4"/>
  <c r="I1075" i="4"/>
  <c r="H1075" i="4"/>
  <c r="G1075" i="4"/>
  <c r="I1074" i="4"/>
  <c r="H1074" i="4"/>
  <c r="G1074" i="4"/>
  <c r="I1073" i="4"/>
  <c r="H1073" i="4"/>
  <c r="G1073" i="4"/>
  <c r="I1072" i="4"/>
  <c r="H1072" i="4"/>
  <c r="G1072" i="4"/>
  <c r="I1071" i="4"/>
  <c r="H1071" i="4"/>
  <c r="G1071" i="4"/>
  <c r="I1070" i="4"/>
  <c r="H1070" i="4"/>
  <c r="G1070" i="4"/>
  <c r="I1069" i="4"/>
  <c r="H1069" i="4"/>
  <c r="G1069" i="4"/>
  <c r="I1068" i="4"/>
  <c r="H1068" i="4"/>
  <c r="G1068" i="4"/>
  <c r="I1067" i="4"/>
  <c r="H1067" i="4"/>
  <c r="G1067" i="4"/>
  <c r="I1065" i="4"/>
  <c r="H1065" i="4"/>
  <c r="G1065" i="4"/>
  <c r="I1064" i="4"/>
  <c r="H1064" i="4"/>
  <c r="G1064" i="4"/>
  <c r="I1063" i="4"/>
  <c r="H1063" i="4"/>
  <c r="G1063" i="4"/>
  <c r="I1062" i="4"/>
  <c r="H1062" i="4"/>
  <c r="G1062" i="4"/>
  <c r="I1061" i="4"/>
  <c r="H1061" i="4"/>
  <c r="G1061" i="4"/>
  <c r="I1060" i="4"/>
  <c r="H1060" i="4"/>
  <c r="G1060" i="4"/>
  <c r="I1059" i="4"/>
  <c r="H1059" i="4"/>
  <c r="G1059" i="4"/>
  <c r="I1058" i="4"/>
  <c r="H1058" i="4"/>
  <c r="G1058" i="4"/>
  <c r="I1057" i="4"/>
  <c r="H1057" i="4"/>
  <c r="G1057" i="4"/>
  <c r="I1056" i="4"/>
  <c r="H1056" i="4"/>
  <c r="G1056" i="4"/>
  <c r="I1055" i="4"/>
  <c r="H1055" i="4"/>
  <c r="G1055" i="4"/>
  <c r="I1054" i="4"/>
  <c r="H1054" i="4"/>
  <c r="G1054" i="4"/>
  <c r="I1053" i="4"/>
  <c r="H1053" i="4"/>
  <c r="G1053" i="4"/>
  <c r="I1052" i="4"/>
  <c r="H1052" i="4"/>
  <c r="G1052" i="4"/>
  <c r="I1051" i="4"/>
  <c r="H1051" i="4"/>
  <c r="G1051" i="4"/>
  <c r="I1050" i="4"/>
  <c r="H1050" i="4"/>
  <c r="G1050" i="4"/>
  <c r="I1049" i="4"/>
  <c r="H1049" i="4"/>
  <c r="G1049" i="4"/>
  <c r="I1048" i="4"/>
  <c r="H1048" i="4"/>
  <c r="G1048" i="4"/>
  <c r="I1047" i="4"/>
  <c r="H1047" i="4"/>
  <c r="G1047" i="4"/>
  <c r="I1046" i="4"/>
  <c r="H1046" i="4"/>
  <c r="G1046" i="4"/>
  <c r="I1045" i="4"/>
  <c r="H1045" i="4"/>
  <c r="G1045" i="4"/>
  <c r="I1044" i="4"/>
  <c r="H1044" i="4"/>
  <c r="G1044" i="4"/>
  <c r="I1043" i="4"/>
  <c r="H1043" i="4"/>
  <c r="G1043" i="4"/>
  <c r="I1042" i="4"/>
  <c r="H1042" i="4"/>
  <c r="G1042" i="4"/>
  <c r="I1041" i="4"/>
  <c r="H1041" i="4"/>
  <c r="G1041" i="4"/>
  <c r="I1040" i="4"/>
  <c r="H1040" i="4"/>
  <c r="G1040" i="4"/>
  <c r="I1039" i="4"/>
  <c r="H1039" i="4"/>
  <c r="G1039" i="4"/>
  <c r="I1038" i="4"/>
  <c r="H1038" i="4"/>
  <c r="G1038" i="4"/>
  <c r="I1036" i="4"/>
  <c r="H1036" i="4"/>
  <c r="G1036" i="4"/>
  <c r="I1035" i="4"/>
  <c r="H1035" i="4"/>
  <c r="G1035" i="4"/>
  <c r="I1034" i="4"/>
  <c r="H1034" i="4"/>
  <c r="G1034" i="4"/>
  <c r="I1032" i="4"/>
  <c r="H1032" i="4"/>
  <c r="G1032" i="4"/>
  <c r="I1031" i="4"/>
  <c r="H1031" i="4"/>
  <c r="G1031" i="4"/>
  <c r="I1030" i="4"/>
  <c r="H1030" i="4"/>
  <c r="G1030" i="4"/>
  <c r="I1029" i="4"/>
  <c r="H1029" i="4"/>
  <c r="G1029" i="4"/>
  <c r="I1028" i="4"/>
  <c r="H1028" i="4"/>
  <c r="G1028" i="4"/>
  <c r="I1026" i="4"/>
  <c r="H1026" i="4"/>
  <c r="G1026" i="4"/>
  <c r="I1025" i="4"/>
  <c r="H1025" i="4"/>
  <c r="G1025" i="4"/>
  <c r="I1024" i="4"/>
  <c r="H1024" i="4"/>
  <c r="G1024" i="4"/>
  <c r="I1023" i="4"/>
  <c r="H1023" i="4"/>
  <c r="G1023" i="4"/>
  <c r="I1022" i="4"/>
  <c r="H1022" i="4"/>
  <c r="G1022" i="4"/>
  <c r="I1021" i="4"/>
  <c r="H1021" i="4"/>
  <c r="G1021" i="4"/>
  <c r="I1020" i="4"/>
  <c r="H1020" i="4"/>
  <c r="G1020" i="4"/>
  <c r="I1019" i="4"/>
  <c r="H1019" i="4"/>
  <c r="G1019" i="4"/>
  <c r="I1018" i="4"/>
  <c r="H1018" i="4"/>
  <c r="G1018" i="4"/>
  <c r="I1017" i="4"/>
  <c r="H1017" i="4"/>
  <c r="G1017" i="4"/>
  <c r="I1016" i="4"/>
  <c r="H1016" i="4"/>
  <c r="G1016" i="4"/>
  <c r="I1015" i="4"/>
  <c r="H1015" i="4"/>
  <c r="G1015" i="4"/>
  <c r="I1014" i="4"/>
  <c r="H1014" i="4"/>
  <c r="G1014" i="4"/>
  <c r="I1013" i="4"/>
  <c r="H1013" i="4"/>
  <c r="G1013" i="4"/>
  <c r="I1012" i="4"/>
  <c r="H1012" i="4"/>
  <c r="G1012" i="4"/>
  <c r="I1011" i="4"/>
  <c r="H1011" i="4"/>
  <c r="G1011" i="4"/>
  <c r="I1010" i="4"/>
  <c r="H1010" i="4"/>
  <c r="G1010" i="4"/>
  <c r="I1009" i="4"/>
  <c r="H1009" i="4"/>
  <c r="G1009" i="4"/>
  <c r="I1008" i="4"/>
  <c r="H1008" i="4"/>
  <c r="G1008" i="4"/>
  <c r="I1007" i="4"/>
  <c r="H1007" i="4"/>
  <c r="G1007" i="4"/>
  <c r="I1006" i="4"/>
  <c r="H1006" i="4"/>
  <c r="G1006" i="4"/>
  <c r="I1005" i="4"/>
  <c r="H1005" i="4"/>
  <c r="G1005" i="4"/>
  <c r="I1004" i="4"/>
  <c r="H1004" i="4"/>
  <c r="G1004" i="4"/>
  <c r="I1003" i="4"/>
  <c r="H1003" i="4"/>
  <c r="G1003" i="4"/>
  <c r="I1002" i="4"/>
  <c r="H1002" i="4"/>
  <c r="G1002" i="4"/>
  <c r="I1001" i="4"/>
  <c r="H1001" i="4"/>
  <c r="G1001" i="4"/>
  <c r="I1000" i="4"/>
  <c r="H1000" i="4"/>
  <c r="G1000" i="4"/>
  <c r="I999" i="4"/>
  <c r="H999" i="4"/>
  <c r="G999" i="4"/>
  <c r="I998" i="4"/>
  <c r="H998" i="4"/>
  <c r="G998" i="4"/>
  <c r="I997" i="4"/>
  <c r="H997" i="4"/>
  <c r="G997" i="4"/>
  <c r="I996" i="4"/>
  <c r="H996" i="4"/>
  <c r="G996" i="4"/>
  <c r="I995" i="4"/>
  <c r="H995" i="4"/>
  <c r="G995" i="4"/>
  <c r="I994" i="4"/>
  <c r="H994" i="4"/>
  <c r="G994" i="4"/>
  <c r="I993" i="4"/>
  <c r="H993" i="4"/>
  <c r="G993" i="4"/>
  <c r="I992" i="4"/>
  <c r="H992" i="4"/>
  <c r="G992" i="4"/>
  <c r="I991" i="4"/>
  <c r="H991" i="4"/>
  <c r="G991" i="4"/>
  <c r="I989" i="4"/>
  <c r="H989" i="4"/>
  <c r="G989" i="4"/>
  <c r="I988" i="4"/>
  <c r="H988" i="4"/>
  <c r="G988" i="4"/>
  <c r="I987" i="4"/>
  <c r="H987" i="4"/>
  <c r="G987" i="4"/>
  <c r="I986" i="4"/>
  <c r="H986" i="4"/>
  <c r="G986" i="4"/>
  <c r="I985" i="4"/>
  <c r="H985" i="4"/>
  <c r="G985" i="4"/>
  <c r="I984" i="4"/>
  <c r="H984" i="4"/>
  <c r="G984" i="4"/>
  <c r="I983" i="4"/>
  <c r="H983" i="4"/>
  <c r="G983" i="4"/>
  <c r="I982" i="4"/>
  <c r="H982" i="4"/>
  <c r="G982" i="4"/>
  <c r="I981" i="4"/>
  <c r="H981" i="4"/>
  <c r="G981" i="4"/>
  <c r="I980" i="4"/>
  <c r="H980" i="4"/>
  <c r="G980" i="4"/>
  <c r="I979" i="4"/>
  <c r="H979" i="4"/>
  <c r="G979" i="4"/>
  <c r="I978" i="4"/>
  <c r="H978" i="4"/>
  <c r="G978" i="4"/>
  <c r="I977" i="4"/>
  <c r="H977" i="4"/>
  <c r="G977" i="4"/>
  <c r="I976" i="4"/>
  <c r="H976" i="4"/>
  <c r="G976" i="4"/>
  <c r="I975" i="4"/>
  <c r="H975" i="4"/>
  <c r="G975" i="4"/>
  <c r="I974" i="4"/>
  <c r="H974" i="4"/>
  <c r="G974" i="4"/>
  <c r="I973" i="4"/>
  <c r="H973" i="4"/>
  <c r="G973" i="4"/>
  <c r="I972" i="4"/>
  <c r="H972" i="4"/>
  <c r="G972" i="4"/>
  <c r="I971" i="4"/>
  <c r="H971" i="4"/>
  <c r="G971" i="4"/>
  <c r="I970" i="4"/>
  <c r="H970" i="4"/>
  <c r="G970" i="4"/>
  <c r="I969" i="4"/>
  <c r="H969" i="4"/>
  <c r="G969" i="4"/>
  <c r="I968" i="4"/>
  <c r="H968" i="4"/>
  <c r="G968" i="4"/>
  <c r="I967" i="4"/>
  <c r="H967" i="4"/>
  <c r="G967" i="4"/>
  <c r="I966" i="4"/>
  <c r="H966" i="4"/>
  <c r="G966" i="4"/>
  <c r="I965" i="4"/>
  <c r="H965" i="4"/>
  <c r="G965" i="4"/>
  <c r="I964" i="4"/>
  <c r="H964" i="4"/>
  <c r="G964" i="4"/>
  <c r="I963" i="4"/>
  <c r="H963" i="4"/>
  <c r="G963" i="4"/>
  <c r="I962" i="4"/>
  <c r="H962" i="4"/>
  <c r="G962" i="4"/>
  <c r="I961" i="4"/>
  <c r="H961" i="4"/>
  <c r="G961" i="4"/>
  <c r="I959" i="4"/>
  <c r="H959" i="4"/>
  <c r="G959" i="4"/>
  <c r="I958" i="4"/>
  <c r="H958" i="4"/>
  <c r="G958" i="4"/>
  <c r="I957" i="4"/>
  <c r="H957" i="4"/>
  <c r="G957" i="4"/>
  <c r="I956" i="4"/>
  <c r="H956" i="4"/>
  <c r="G956" i="4"/>
  <c r="I955" i="4"/>
  <c r="H955" i="4"/>
  <c r="G955" i="4"/>
  <c r="I954" i="4"/>
  <c r="H954" i="4"/>
  <c r="G954" i="4"/>
  <c r="I953" i="4"/>
  <c r="H953" i="4"/>
  <c r="G953" i="4"/>
  <c r="I952" i="4"/>
  <c r="H952" i="4"/>
  <c r="G952" i="4"/>
  <c r="I951" i="4"/>
  <c r="H951" i="4"/>
  <c r="G951" i="4"/>
  <c r="I950" i="4"/>
  <c r="H950" i="4"/>
  <c r="G950" i="4"/>
  <c r="I949" i="4"/>
  <c r="H949" i="4"/>
  <c r="G949" i="4"/>
  <c r="I948" i="4"/>
  <c r="H948" i="4"/>
  <c r="G948" i="4"/>
  <c r="I947" i="4"/>
  <c r="H947" i="4"/>
  <c r="G947" i="4"/>
  <c r="I946" i="4"/>
  <c r="H946" i="4"/>
  <c r="G946" i="4"/>
  <c r="I945" i="4"/>
  <c r="H945" i="4"/>
  <c r="G945" i="4"/>
  <c r="I944" i="4"/>
  <c r="H944" i="4"/>
  <c r="G944" i="4"/>
  <c r="I943" i="4"/>
  <c r="H943" i="4"/>
  <c r="G943" i="4"/>
  <c r="I942" i="4"/>
  <c r="H942" i="4"/>
  <c r="G942" i="4"/>
  <c r="I941" i="4"/>
  <c r="H941" i="4"/>
  <c r="G941" i="4"/>
  <c r="I940" i="4"/>
  <c r="H940" i="4"/>
  <c r="G940" i="4"/>
  <c r="I939" i="4"/>
  <c r="H939" i="4"/>
  <c r="G939" i="4"/>
  <c r="I938" i="4"/>
  <c r="H938" i="4"/>
  <c r="G938" i="4"/>
  <c r="I937" i="4"/>
  <c r="H937" i="4"/>
  <c r="G937" i="4"/>
  <c r="I936" i="4"/>
  <c r="H936" i="4"/>
  <c r="G936" i="4"/>
  <c r="I935" i="4"/>
  <c r="H935" i="4"/>
  <c r="G935" i="4"/>
  <c r="I934" i="4"/>
  <c r="H934" i="4"/>
  <c r="G934" i="4"/>
  <c r="I933" i="4"/>
  <c r="H933" i="4"/>
  <c r="G933" i="4"/>
  <c r="I932" i="4"/>
  <c r="H932" i="4"/>
  <c r="G932" i="4"/>
  <c r="I930" i="4"/>
  <c r="H930" i="4"/>
  <c r="G930" i="4"/>
  <c r="I929" i="4"/>
  <c r="H929" i="4"/>
  <c r="G929" i="4"/>
  <c r="I928" i="4"/>
  <c r="H928" i="4"/>
  <c r="G928" i="4"/>
  <c r="I927" i="4"/>
  <c r="H927" i="4"/>
  <c r="G927" i="4"/>
  <c r="I925" i="4"/>
  <c r="H925" i="4"/>
  <c r="G925" i="4"/>
  <c r="I924" i="4"/>
  <c r="H924" i="4"/>
  <c r="G924" i="4"/>
  <c r="I923" i="4"/>
  <c r="H923" i="4"/>
  <c r="G923" i="4"/>
  <c r="I922" i="4"/>
  <c r="H922" i="4"/>
  <c r="G922" i="4"/>
  <c r="I921" i="4"/>
  <c r="H921" i="4"/>
  <c r="G921" i="4"/>
  <c r="I920" i="4"/>
  <c r="H920" i="4"/>
  <c r="G920" i="4"/>
  <c r="I919" i="4"/>
  <c r="H919" i="4"/>
  <c r="G919" i="4"/>
  <c r="I918" i="4"/>
  <c r="H918" i="4"/>
  <c r="G918" i="4"/>
  <c r="I917" i="4"/>
  <c r="H917" i="4"/>
  <c r="G917" i="4"/>
  <c r="I916" i="4"/>
  <c r="H916" i="4"/>
  <c r="G916" i="4"/>
  <c r="I915" i="4"/>
  <c r="H915" i="4"/>
  <c r="G915" i="4"/>
  <c r="I914" i="4"/>
  <c r="H914" i="4"/>
  <c r="G914" i="4"/>
  <c r="I913" i="4"/>
  <c r="H913" i="4"/>
  <c r="G913" i="4"/>
  <c r="I912" i="4"/>
  <c r="H912" i="4"/>
  <c r="G912" i="4"/>
  <c r="I911" i="4"/>
  <c r="H911" i="4"/>
  <c r="G911" i="4"/>
  <c r="I910" i="4"/>
  <c r="H910" i="4"/>
  <c r="G910" i="4"/>
  <c r="I909" i="4"/>
  <c r="H909" i="4"/>
  <c r="G909" i="4"/>
  <c r="I907" i="4"/>
  <c r="H907" i="4"/>
  <c r="G907" i="4"/>
  <c r="I906" i="4"/>
  <c r="H906" i="4"/>
  <c r="G906" i="4"/>
  <c r="I905" i="4"/>
  <c r="H905" i="4"/>
  <c r="G905" i="4"/>
  <c r="I904" i="4"/>
  <c r="H904" i="4"/>
  <c r="G904" i="4"/>
  <c r="I903" i="4"/>
  <c r="H903" i="4"/>
  <c r="G903" i="4"/>
  <c r="I902" i="4"/>
  <c r="H902" i="4"/>
  <c r="G902" i="4"/>
  <c r="I901" i="4"/>
  <c r="H901" i="4"/>
  <c r="G901" i="4"/>
  <c r="I900" i="4"/>
  <c r="H900" i="4"/>
  <c r="G900" i="4"/>
  <c r="I899" i="4"/>
  <c r="H899" i="4"/>
  <c r="G899" i="4"/>
  <c r="I898" i="4"/>
  <c r="H898" i="4"/>
  <c r="G898" i="4"/>
  <c r="I897" i="4"/>
  <c r="H897" i="4"/>
  <c r="G897" i="4"/>
  <c r="I896" i="4"/>
  <c r="H896" i="4"/>
  <c r="G896" i="4"/>
  <c r="I895" i="4"/>
  <c r="H895" i="4"/>
  <c r="G895" i="4"/>
  <c r="I894" i="4"/>
  <c r="H894" i="4"/>
  <c r="G894" i="4"/>
  <c r="I893" i="4"/>
  <c r="H893" i="4"/>
  <c r="G893" i="4"/>
  <c r="I892" i="4"/>
  <c r="H892" i="4"/>
  <c r="G892" i="4"/>
  <c r="I891" i="4"/>
  <c r="H891" i="4"/>
  <c r="G891" i="4"/>
  <c r="I890" i="4"/>
  <c r="H890" i="4"/>
  <c r="G890" i="4"/>
  <c r="I889" i="4"/>
  <c r="H889" i="4"/>
  <c r="G889" i="4"/>
  <c r="I888" i="4"/>
  <c r="H888" i="4"/>
  <c r="G888" i="4"/>
  <c r="I887" i="4"/>
  <c r="H887" i="4"/>
  <c r="G887" i="4"/>
  <c r="I886" i="4"/>
  <c r="H886" i="4"/>
  <c r="G886" i="4"/>
  <c r="I885" i="4"/>
  <c r="H885" i="4"/>
  <c r="G885" i="4"/>
  <c r="I884" i="4"/>
  <c r="H884" i="4"/>
  <c r="G884" i="4"/>
  <c r="I883" i="4"/>
  <c r="H883" i="4"/>
  <c r="G883" i="4"/>
  <c r="I882" i="4"/>
  <c r="H882" i="4"/>
  <c r="G882" i="4"/>
  <c r="I881" i="4"/>
  <c r="H881" i="4"/>
  <c r="G881" i="4"/>
  <c r="I880" i="4"/>
  <c r="H880" i="4"/>
  <c r="G880" i="4"/>
  <c r="I879" i="4"/>
  <c r="H879" i="4"/>
  <c r="G879" i="4"/>
  <c r="I878" i="4"/>
  <c r="H878" i="4"/>
  <c r="G878" i="4"/>
  <c r="I877" i="4"/>
  <c r="H877" i="4"/>
  <c r="G877" i="4"/>
  <c r="I876" i="4"/>
  <c r="H876" i="4"/>
  <c r="G876" i="4"/>
  <c r="I875" i="4"/>
  <c r="H875" i="4"/>
  <c r="G875" i="4"/>
  <c r="I874" i="4"/>
  <c r="H874" i="4"/>
  <c r="G874" i="4"/>
  <c r="I873" i="4"/>
  <c r="H873" i="4"/>
  <c r="G873" i="4"/>
  <c r="I872" i="4"/>
  <c r="H872" i="4"/>
  <c r="G872" i="4"/>
  <c r="I871" i="4"/>
  <c r="H871" i="4"/>
  <c r="G871" i="4"/>
  <c r="I870" i="4"/>
  <c r="H870" i="4"/>
  <c r="G870" i="4"/>
  <c r="I869" i="4"/>
  <c r="H869" i="4"/>
  <c r="G869" i="4"/>
  <c r="I868" i="4"/>
  <c r="H868" i="4"/>
  <c r="G868" i="4"/>
  <c r="I867" i="4"/>
  <c r="H867" i="4"/>
  <c r="G867" i="4"/>
  <c r="I866" i="4"/>
  <c r="H866" i="4"/>
  <c r="G866" i="4"/>
  <c r="I865" i="4"/>
  <c r="H865" i="4"/>
  <c r="G865" i="4"/>
  <c r="I864" i="4"/>
  <c r="H864" i="4"/>
  <c r="G864" i="4"/>
  <c r="I863" i="4"/>
  <c r="H863" i="4"/>
  <c r="G863" i="4"/>
  <c r="I860" i="4"/>
  <c r="H860" i="4"/>
  <c r="G860" i="4"/>
  <c r="I859" i="4"/>
  <c r="H859" i="4"/>
  <c r="G859" i="4"/>
  <c r="I858" i="4"/>
  <c r="H858" i="4"/>
  <c r="G858" i="4"/>
  <c r="I857" i="4"/>
  <c r="H857" i="4"/>
  <c r="G857" i="4"/>
  <c r="I855" i="4"/>
  <c r="H855" i="4"/>
  <c r="G855" i="4"/>
  <c r="I854" i="4"/>
  <c r="H854" i="4"/>
  <c r="G854" i="4"/>
  <c r="I853" i="4"/>
  <c r="H853" i="4"/>
  <c r="G853" i="4"/>
  <c r="I852" i="4"/>
  <c r="H852" i="4"/>
  <c r="G852" i="4"/>
  <c r="I850" i="4"/>
  <c r="H850" i="4"/>
  <c r="G850" i="4"/>
  <c r="I849" i="4"/>
  <c r="H849" i="4"/>
  <c r="G849" i="4"/>
  <c r="I848" i="4"/>
  <c r="H848" i="4"/>
  <c r="G848" i="4"/>
  <c r="I847" i="4"/>
  <c r="H847" i="4"/>
  <c r="G847" i="4"/>
  <c r="I846" i="4"/>
  <c r="H846" i="4"/>
  <c r="G846" i="4"/>
  <c r="I845" i="4"/>
  <c r="H845" i="4"/>
  <c r="G845" i="4"/>
  <c r="I844" i="4"/>
  <c r="H844" i="4"/>
  <c r="G844" i="4"/>
  <c r="I841" i="4"/>
  <c r="H841" i="4"/>
  <c r="G841" i="4"/>
  <c r="I840" i="4"/>
  <c r="H840" i="4"/>
  <c r="G840" i="4"/>
  <c r="I839" i="4"/>
  <c r="H839" i="4"/>
  <c r="G839" i="4"/>
  <c r="I838" i="4"/>
  <c r="H838" i="4"/>
  <c r="G838" i="4"/>
  <c r="I837" i="4"/>
  <c r="H837" i="4"/>
  <c r="G837" i="4"/>
  <c r="I836" i="4"/>
  <c r="H836" i="4"/>
  <c r="G836" i="4"/>
  <c r="I835" i="4"/>
  <c r="H835" i="4"/>
  <c r="G835" i="4"/>
  <c r="I834" i="4"/>
  <c r="H834" i="4"/>
  <c r="G834" i="4"/>
  <c r="I832" i="4"/>
  <c r="H832" i="4"/>
  <c r="G832" i="4"/>
  <c r="I831" i="4"/>
  <c r="H831" i="4"/>
  <c r="G831" i="4"/>
  <c r="I830" i="4"/>
  <c r="H830" i="4"/>
  <c r="G830" i="4"/>
  <c r="I829" i="4"/>
  <c r="H829" i="4"/>
  <c r="G829" i="4"/>
  <c r="I827" i="4"/>
  <c r="H827" i="4"/>
  <c r="G827" i="4"/>
  <c r="I826" i="4"/>
  <c r="H826" i="4"/>
  <c r="G826" i="4"/>
  <c r="I824" i="4"/>
  <c r="H824" i="4"/>
  <c r="G824" i="4"/>
  <c r="I823" i="4"/>
  <c r="H823" i="4"/>
  <c r="G823" i="4"/>
  <c r="I822" i="4"/>
  <c r="H822" i="4"/>
  <c r="G822" i="4"/>
  <c r="I821" i="4"/>
  <c r="H821" i="4"/>
  <c r="G821" i="4"/>
  <c r="I820" i="4"/>
  <c r="H820" i="4"/>
  <c r="G820" i="4"/>
  <c r="I819" i="4"/>
  <c r="H819" i="4"/>
  <c r="G819" i="4"/>
  <c r="I818" i="4"/>
  <c r="H818" i="4"/>
  <c r="G818" i="4"/>
  <c r="I817" i="4"/>
  <c r="H817" i="4"/>
  <c r="G817" i="4"/>
  <c r="I815" i="4"/>
  <c r="H815" i="4"/>
  <c r="G815" i="4"/>
  <c r="I814" i="4"/>
  <c r="H814" i="4"/>
  <c r="G814" i="4"/>
  <c r="I813" i="4"/>
  <c r="H813" i="4"/>
  <c r="G813" i="4"/>
  <c r="I812" i="4"/>
  <c r="H812" i="4"/>
  <c r="G812" i="4"/>
  <c r="I810" i="4"/>
  <c r="H810" i="4"/>
  <c r="G810" i="4"/>
  <c r="I809" i="4"/>
  <c r="H809" i="4"/>
  <c r="G809" i="4"/>
  <c r="I808" i="4"/>
  <c r="H808" i="4"/>
  <c r="G808" i="4"/>
  <c r="I807" i="4"/>
  <c r="H807" i="4"/>
  <c r="G807" i="4"/>
  <c r="I806" i="4"/>
  <c r="H806" i="4"/>
  <c r="G806" i="4"/>
  <c r="I805" i="4"/>
  <c r="H805" i="4"/>
  <c r="G805" i="4"/>
  <c r="I804" i="4"/>
  <c r="H804" i="4"/>
  <c r="G804" i="4"/>
  <c r="I803" i="4"/>
  <c r="H803" i="4"/>
  <c r="G803" i="4"/>
  <c r="I802" i="4"/>
  <c r="H802" i="4"/>
  <c r="G802" i="4"/>
  <c r="I801" i="4"/>
  <c r="H801" i="4"/>
  <c r="G801" i="4"/>
  <c r="I800" i="4"/>
  <c r="H800" i="4"/>
  <c r="G800" i="4"/>
  <c r="I799" i="4"/>
  <c r="H799" i="4"/>
  <c r="G799" i="4"/>
  <c r="I798" i="4"/>
  <c r="H798" i="4"/>
  <c r="G798" i="4"/>
  <c r="I797" i="4"/>
  <c r="H797" i="4"/>
  <c r="G797" i="4"/>
  <c r="I796" i="4"/>
  <c r="H796" i="4"/>
  <c r="G796" i="4"/>
  <c r="I795" i="4"/>
  <c r="H795" i="4"/>
  <c r="G795" i="4"/>
  <c r="I794" i="4"/>
  <c r="H794" i="4"/>
  <c r="G794" i="4"/>
  <c r="I793" i="4"/>
  <c r="H793" i="4"/>
  <c r="G793" i="4"/>
  <c r="I792" i="4"/>
  <c r="H792" i="4"/>
  <c r="G792" i="4"/>
  <c r="I791" i="4"/>
  <c r="H791" i="4"/>
  <c r="G791" i="4"/>
  <c r="I790" i="4"/>
  <c r="H790" i="4"/>
  <c r="G790" i="4"/>
  <c r="I789" i="4"/>
  <c r="H789" i="4"/>
  <c r="G789" i="4"/>
  <c r="I788" i="4"/>
  <c r="H788" i="4"/>
  <c r="G788" i="4"/>
  <c r="I787" i="4"/>
  <c r="H787" i="4"/>
  <c r="G787" i="4"/>
  <c r="I786" i="4"/>
  <c r="H786" i="4"/>
  <c r="G786" i="4"/>
  <c r="I785" i="4"/>
  <c r="H785" i="4"/>
  <c r="G785" i="4"/>
  <c r="I784" i="4"/>
  <c r="H784" i="4"/>
  <c r="G784" i="4"/>
  <c r="I783" i="4"/>
  <c r="H783" i="4"/>
  <c r="G783" i="4"/>
  <c r="I782" i="4"/>
  <c r="H782" i="4"/>
  <c r="G782" i="4"/>
  <c r="I781" i="4"/>
  <c r="H781" i="4"/>
  <c r="G781" i="4"/>
  <c r="I779" i="4"/>
  <c r="H779" i="4"/>
  <c r="G779" i="4"/>
  <c r="I778" i="4"/>
  <c r="H778" i="4"/>
  <c r="G778" i="4"/>
  <c r="I777" i="4"/>
  <c r="H777" i="4"/>
  <c r="G777" i="4"/>
  <c r="I776" i="4"/>
  <c r="H776" i="4"/>
  <c r="G776" i="4"/>
  <c r="I775" i="4"/>
  <c r="H775" i="4"/>
  <c r="G775" i="4"/>
  <c r="I774" i="4"/>
  <c r="H774" i="4"/>
  <c r="G774" i="4"/>
  <c r="I773" i="4"/>
  <c r="H773" i="4"/>
  <c r="G773" i="4"/>
  <c r="I772" i="4"/>
  <c r="H772" i="4"/>
  <c r="G772" i="4"/>
  <c r="I771" i="4"/>
  <c r="H771" i="4"/>
  <c r="G771" i="4"/>
  <c r="I770" i="4"/>
  <c r="H770" i="4"/>
  <c r="G770" i="4"/>
  <c r="I769" i="4"/>
  <c r="H769" i="4"/>
  <c r="G769" i="4"/>
  <c r="I768" i="4"/>
  <c r="H768" i="4"/>
  <c r="G768" i="4"/>
  <c r="I767" i="4"/>
  <c r="H767" i="4"/>
  <c r="G767" i="4"/>
  <c r="I766" i="4"/>
  <c r="H766" i="4"/>
  <c r="G766" i="4"/>
  <c r="I765" i="4"/>
  <c r="H765" i="4"/>
  <c r="G765" i="4"/>
  <c r="I764" i="4"/>
  <c r="H764" i="4"/>
  <c r="G764" i="4"/>
  <c r="I763" i="4"/>
  <c r="H763" i="4"/>
  <c r="G763" i="4"/>
  <c r="I762" i="4"/>
  <c r="H762" i="4"/>
  <c r="G762" i="4"/>
  <c r="I761" i="4"/>
  <c r="H761" i="4"/>
  <c r="G761" i="4"/>
  <c r="I760" i="4"/>
  <c r="H760" i="4"/>
  <c r="G760" i="4"/>
  <c r="I759" i="4"/>
  <c r="H759" i="4"/>
  <c r="G759" i="4"/>
  <c r="I758" i="4"/>
  <c r="H758" i="4"/>
  <c r="G758" i="4"/>
  <c r="I757" i="4"/>
  <c r="H757" i="4"/>
  <c r="G757" i="4"/>
  <c r="I755" i="4"/>
  <c r="H755" i="4"/>
  <c r="G755" i="4"/>
  <c r="I754" i="4"/>
  <c r="H754" i="4"/>
  <c r="G754" i="4"/>
  <c r="I753" i="4"/>
  <c r="H753" i="4"/>
  <c r="G753" i="4"/>
  <c r="I752" i="4"/>
  <c r="H752" i="4"/>
  <c r="G752" i="4"/>
  <c r="I751" i="4"/>
  <c r="H751" i="4"/>
  <c r="G751" i="4"/>
  <c r="I750" i="4"/>
  <c r="H750" i="4"/>
  <c r="G750" i="4"/>
  <c r="I749" i="4"/>
  <c r="H749" i="4"/>
  <c r="G749" i="4"/>
  <c r="I748" i="4"/>
  <c r="H748" i="4"/>
  <c r="G748" i="4"/>
  <c r="I747" i="4"/>
  <c r="H747" i="4"/>
  <c r="G747" i="4"/>
  <c r="I746" i="4"/>
  <c r="H746" i="4"/>
  <c r="G746" i="4"/>
  <c r="I745" i="4"/>
  <c r="H745" i="4"/>
  <c r="G745" i="4"/>
  <c r="I744" i="4"/>
  <c r="H744" i="4"/>
  <c r="G744" i="4"/>
  <c r="I743" i="4"/>
  <c r="H743" i="4"/>
  <c r="G743" i="4"/>
  <c r="I742" i="4"/>
  <c r="H742" i="4"/>
  <c r="G742" i="4"/>
  <c r="I741" i="4"/>
  <c r="H741" i="4"/>
  <c r="G741" i="4"/>
  <c r="I740" i="4"/>
  <c r="H740" i="4"/>
  <c r="G740" i="4"/>
  <c r="I739" i="4"/>
  <c r="H739" i="4"/>
  <c r="G739" i="4"/>
  <c r="I738" i="4"/>
  <c r="H738" i="4"/>
  <c r="G738" i="4"/>
  <c r="I737" i="4"/>
  <c r="H737" i="4"/>
  <c r="G737" i="4"/>
  <c r="I736" i="4"/>
  <c r="H736" i="4"/>
  <c r="G736" i="4"/>
  <c r="I735" i="4"/>
  <c r="H735" i="4"/>
  <c r="G735" i="4"/>
  <c r="I734" i="4"/>
  <c r="H734" i="4"/>
  <c r="G734" i="4"/>
  <c r="I733" i="4"/>
  <c r="H733" i="4"/>
  <c r="G733" i="4"/>
  <c r="I732" i="4"/>
  <c r="H732" i="4"/>
  <c r="G732" i="4"/>
  <c r="I731" i="4"/>
  <c r="H731" i="4"/>
  <c r="G731" i="4"/>
  <c r="I730" i="4"/>
  <c r="H730" i="4"/>
  <c r="G730" i="4"/>
  <c r="I729" i="4"/>
  <c r="H729" i="4"/>
  <c r="G729" i="4"/>
  <c r="I728" i="4"/>
  <c r="H728" i="4"/>
  <c r="G728" i="4"/>
  <c r="I727" i="4"/>
  <c r="H727" i="4"/>
  <c r="G727" i="4"/>
  <c r="I726" i="4"/>
  <c r="H726" i="4"/>
  <c r="G726" i="4"/>
  <c r="I725" i="4"/>
  <c r="H725" i="4"/>
  <c r="G725" i="4"/>
  <c r="I724" i="4"/>
  <c r="H724" i="4"/>
  <c r="G724" i="4"/>
  <c r="I723" i="4"/>
  <c r="H723" i="4"/>
  <c r="G723" i="4"/>
  <c r="I722" i="4"/>
  <c r="H722" i="4"/>
  <c r="G722" i="4"/>
  <c r="I721" i="4"/>
  <c r="H721" i="4"/>
  <c r="G721" i="4"/>
  <c r="I720" i="4"/>
  <c r="H720" i="4"/>
  <c r="G720" i="4"/>
  <c r="I719" i="4"/>
  <c r="H719" i="4"/>
  <c r="G719" i="4"/>
  <c r="I718" i="4"/>
  <c r="H718" i="4"/>
  <c r="G718" i="4"/>
  <c r="I717" i="4"/>
  <c r="H717" i="4"/>
  <c r="G717" i="4"/>
  <c r="I716" i="4"/>
  <c r="H716" i="4"/>
  <c r="G716" i="4"/>
  <c r="I715" i="4"/>
  <c r="H715" i="4"/>
  <c r="G715" i="4"/>
  <c r="I714" i="4"/>
  <c r="H714" i="4"/>
  <c r="G714" i="4"/>
  <c r="I713" i="4"/>
  <c r="H713" i="4"/>
  <c r="G713" i="4"/>
  <c r="I712" i="4"/>
  <c r="H712" i="4"/>
  <c r="G712" i="4"/>
  <c r="I711" i="4"/>
  <c r="H711" i="4"/>
  <c r="G711" i="4"/>
  <c r="I710" i="4"/>
  <c r="H710" i="4"/>
  <c r="G710" i="4"/>
  <c r="I708" i="4"/>
  <c r="H708" i="4"/>
  <c r="G708" i="4"/>
  <c r="I707" i="4"/>
  <c r="H707" i="4"/>
  <c r="G707" i="4"/>
  <c r="I705" i="4"/>
  <c r="H705" i="4"/>
  <c r="G705" i="4"/>
  <c r="I704" i="4"/>
  <c r="H704" i="4"/>
  <c r="G704" i="4"/>
  <c r="I701" i="4"/>
  <c r="H701" i="4"/>
  <c r="G701" i="4"/>
  <c r="I700" i="4"/>
  <c r="H700" i="4"/>
  <c r="G700" i="4"/>
  <c r="I699" i="4"/>
  <c r="H699" i="4"/>
  <c r="G699" i="4"/>
  <c r="I698" i="4"/>
  <c r="H698" i="4"/>
  <c r="G698" i="4"/>
  <c r="I697" i="4"/>
  <c r="H697" i="4"/>
  <c r="G697" i="4"/>
  <c r="I696" i="4"/>
  <c r="H696" i="4"/>
  <c r="G696" i="4"/>
  <c r="I695" i="4"/>
  <c r="H695" i="4"/>
  <c r="G695" i="4"/>
  <c r="I694" i="4"/>
  <c r="H694" i="4"/>
  <c r="G694" i="4"/>
  <c r="I693" i="4"/>
  <c r="H693" i="4"/>
  <c r="G693" i="4"/>
  <c r="I692" i="4"/>
  <c r="H692" i="4"/>
  <c r="G692" i="4"/>
  <c r="I691" i="4"/>
  <c r="H691" i="4"/>
  <c r="G691" i="4"/>
  <c r="I690" i="4"/>
  <c r="H690" i="4"/>
  <c r="G690" i="4"/>
  <c r="I689" i="4"/>
  <c r="H689" i="4"/>
  <c r="G689" i="4"/>
  <c r="I687" i="4"/>
  <c r="H687" i="4"/>
  <c r="G687" i="4"/>
  <c r="I686" i="4"/>
  <c r="H686" i="4"/>
  <c r="G686" i="4"/>
  <c r="I685" i="4"/>
  <c r="H685" i="4"/>
  <c r="G685" i="4"/>
  <c r="I683" i="4"/>
  <c r="H683" i="4"/>
  <c r="G683" i="4"/>
  <c r="I682" i="4"/>
  <c r="H682" i="4"/>
  <c r="G682" i="4"/>
  <c r="I681" i="4"/>
  <c r="H681" i="4"/>
  <c r="G681" i="4"/>
  <c r="I680" i="4"/>
  <c r="H680" i="4"/>
  <c r="G680" i="4"/>
  <c r="I679" i="4"/>
  <c r="H679" i="4"/>
  <c r="G679" i="4"/>
  <c r="I678" i="4"/>
  <c r="H678" i="4"/>
  <c r="G678" i="4"/>
  <c r="I677" i="4"/>
  <c r="H677" i="4"/>
  <c r="G677" i="4"/>
  <c r="I674" i="4"/>
  <c r="H674" i="4"/>
  <c r="G674" i="4"/>
  <c r="I673" i="4"/>
  <c r="H673" i="4"/>
  <c r="G673" i="4"/>
  <c r="I672" i="4"/>
  <c r="H672" i="4"/>
  <c r="G672" i="4"/>
  <c r="I671" i="4"/>
  <c r="H671" i="4"/>
  <c r="G671" i="4"/>
  <c r="I670" i="4"/>
  <c r="H670" i="4"/>
  <c r="G670" i="4"/>
  <c r="I669" i="4"/>
  <c r="H669" i="4"/>
  <c r="G669" i="4"/>
  <c r="I668" i="4"/>
  <c r="H668" i="4"/>
  <c r="G668" i="4"/>
  <c r="I667" i="4"/>
  <c r="H667" i="4"/>
  <c r="G667" i="4"/>
  <c r="I666" i="4"/>
  <c r="H666" i="4"/>
  <c r="G666" i="4"/>
  <c r="I665" i="4"/>
  <c r="H665" i="4"/>
  <c r="G665" i="4"/>
  <c r="I664" i="4"/>
  <c r="H664" i="4"/>
  <c r="G664" i="4"/>
  <c r="I663" i="4"/>
  <c r="H663" i="4"/>
  <c r="G663" i="4"/>
  <c r="I662" i="4"/>
  <c r="H662" i="4"/>
  <c r="G662" i="4"/>
  <c r="I661" i="4"/>
  <c r="H661" i="4"/>
  <c r="G661" i="4"/>
  <c r="I660" i="4"/>
  <c r="H660" i="4"/>
  <c r="G660" i="4"/>
  <c r="I659" i="4"/>
  <c r="H659" i="4"/>
  <c r="G659" i="4"/>
  <c r="I657" i="4"/>
  <c r="H657" i="4"/>
  <c r="G657" i="4"/>
  <c r="I656" i="4"/>
  <c r="H656" i="4"/>
  <c r="G656" i="4"/>
  <c r="I655" i="4"/>
  <c r="H655" i="4"/>
  <c r="G655" i="4"/>
  <c r="I654" i="4"/>
  <c r="H654" i="4"/>
  <c r="G654" i="4"/>
  <c r="I653" i="4"/>
  <c r="H653" i="4"/>
  <c r="G653" i="4"/>
  <c r="I652" i="4"/>
  <c r="H652" i="4"/>
  <c r="G652" i="4"/>
  <c r="I651" i="4"/>
  <c r="H651" i="4"/>
  <c r="G651" i="4"/>
  <c r="I650" i="4"/>
  <c r="H650" i="4"/>
  <c r="G650" i="4"/>
  <c r="I649" i="4"/>
  <c r="H649" i="4"/>
  <c r="G649" i="4"/>
  <c r="I648" i="4"/>
  <c r="H648" i="4"/>
  <c r="G648" i="4"/>
  <c r="I647" i="4"/>
  <c r="H647" i="4"/>
  <c r="G647" i="4"/>
  <c r="I646" i="4"/>
  <c r="H646" i="4"/>
  <c r="G646" i="4"/>
  <c r="I645" i="4"/>
  <c r="H645" i="4"/>
  <c r="G645" i="4"/>
  <c r="I644" i="4"/>
  <c r="H644" i="4"/>
  <c r="G644" i="4"/>
  <c r="I642" i="4"/>
  <c r="H642" i="4"/>
  <c r="G642" i="4"/>
  <c r="I641" i="4"/>
  <c r="H641" i="4"/>
  <c r="G641" i="4"/>
  <c r="I640" i="4"/>
  <c r="H640" i="4"/>
  <c r="G640" i="4"/>
  <c r="I639" i="4"/>
  <c r="H639" i="4"/>
  <c r="G639" i="4"/>
  <c r="I638" i="4"/>
  <c r="H638" i="4"/>
  <c r="G638" i="4"/>
  <c r="I637" i="4"/>
  <c r="H637" i="4"/>
  <c r="G637" i="4"/>
  <c r="I636" i="4"/>
  <c r="H636" i="4"/>
  <c r="G636" i="4"/>
  <c r="I635" i="4"/>
  <c r="H635" i="4"/>
  <c r="G635" i="4"/>
  <c r="I634" i="4"/>
  <c r="H634" i="4"/>
  <c r="G634" i="4"/>
  <c r="I633" i="4"/>
  <c r="H633" i="4"/>
  <c r="G633" i="4"/>
  <c r="I632" i="4"/>
  <c r="H632" i="4"/>
  <c r="G632" i="4"/>
  <c r="I631" i="4"/>
  <c r="H631" i="4"/>
  <c r="G631" i="4"/>
  <c r="I630" i="4"/>
  <c r="H630" i="4"/>
  <c r="G630" i="4"/>
  <c r="I629" i="4"/>
  <c r="H629" i="4"/>
  <c r="G629" i="4"/>
  <c r="I628" i="4"/>
  <c r="H628" i="4"/>
  <c r="G628" i="4"/>
  <c r="I627" i="4"/>
  <c r="H627" i="4"/>
  <c r="G627" i="4"/>
  <c r="I626" i="4"/>
  <c r="H626" i="4"/>
  <c r="G626" i="4"/>
  <c r="I624" i="4"/>
  <c r="H624" i="4"/>
  <c r="G624" i="4"/>
  <c r="I623" i="4"/>
  <c r="H623" i="4"/>
  <c r="G623" i="4"/>
  <c r="I622" i="4"/>
  <c r="H622" i="4"/>
  <c r="G622" i="4"/>
  <c r="I621" i="4"/>
  <c r="H621" i="4"/>
  <c r="G621" i="4"/>
  <c r="I620" i="4"/>
  <c r="H620" i="4"/>
  <c r="G620" i="4"/>
  <c r="I619" i="4"/>
  <c r="H619" i="4"/>
  <c r="G619" i="4"/>
  <c r="I618" i="4"/>
  <c r="H618" i="4"/>
  <c r="G618" i="4"/>
  <c r="I617" i="4"/>
  <c r="H617" i="4"/>
  <c r="G617" i="4"/>
  <c r="I616" i="4"/>
  <c r="H616" i="4"/>
  <c r="G616" i="4"/>
  <c r="I615" i="4"/>
  <c r="H615" i="4"/>
  <c r="G615" i="4"/>
  <c r="I614" i="4"/>
  <c r="H614" i="4"/>
  <c r="G614" i="4"/>
  <c r="I613" i="4"/>
  <c r="H613" i="4"/>
  <c r="G613" i="4"/>
  <c r="I611" i="4"/>
  <c r="H611" i="4"/>
  <c r="G611" i="4"/>
  <c r="I610" i="4"/>
  <c r="H610" i="4"/>
  <c r="G610" i="4"/>
  <c r="I609" i="4"/>
  <c r="H609" i="4"/>
  <c r="G609" i="4"/>
  <c r="I608" i="4"/>
  <c r="H608" i="4"/>
  <c r="G608" i="4"/>
  <c r="I607" i="4"/>
  <c r="H607" i="4"/>
  <c r="G607" i="4"/>
  <c r="I606" i="4"/>
  <c r="H606" i="4"/>
  <c r="G606" i="4"/>
  <c r="I605" i="4"/>
  <c r="H605" i="4"/>
  <c r="G605" i="4"/>
  <c r="I604" i="4"/>
  <c r="H604" i="4"/>
  <c r="G604" i="4"/>
  <c r="I603" i="4"/>
  <c r="H603" i="4"/>
  <c r="G603" i="4"/>
  <c r="I602" i="4"/>
  <c r="H602" i="4"/>
  <c r="G602" i="4"/>
  <c r="I601" i="4"/>
  <c r="H601" i="4"/>
  <c r="G601" i="4"/>
  <c r="I600" i="4"/>
  <c r="H600" i="4"/>
  <c r="G600" i="4"/>
  <c r="I599" i="4"/>
  <c r="H599" i="4"/>
  <c r="G599" i="4"/>
  <c r="I598" i="4"/>
  <c r="H598" i="4"/>
  <c r="G598" i="4"/>
  <c r="I597" i="4"/>
  <c r="H597" i="4"/>
  <c r="G597" i="4"/>
  <c r="I596" i="4"/>
  <c r="H596" i="4"/>
  <c r="G596" i="4"/>
  <c r="I595" i="4"/>
  <c r="H595" i="4"/>
  <c r="G595" i="4"/>
  <c r="I594" i="4"/>
  <c r="H594" i="4"/>
  <c r="G594" i="4"/>
  <c r="I593" i="4"/>
  <c r="H593" i="4"/>
  <c r="G593" i="4"/>
  <c r="I592" i="4"/>
  <c r="H592" i="4"/>
  <c r="G592" i="4"/>
  <c r="I591" i="4"/>
  <c r="H591" i="4"/>
  <c r="G591" i="4"/>
  <c r="I590" i="4"/>
  <c r="H590" i="4"/>
  <c r="G590" i="4"/>
  <c r="I589" i="4"/>
  <c r="H589" i="4"/>
  <c r="G589" i="4"/>
  <c r="I588" i="4"/>
  <c r="H588" i="4"/>
  <c r="G588" i="4"/>
  <c r="I587" i="4"/>
  <c r="H587" i="4"/>
  <c r="G587" i="4"/>
  <c r="I586" i="4"/>
  <c r="H586" i="4"/>
  <c r="G586" i="4"/>
  <c r="I585" i="4"/>
  <c r="H585" i="4"/>
  <c r="G585" i="4"/>
  <c r="I584" i="4"/>
  <c r="H584" i="4"/>
  <c r="G584" i="4"/>
  <c r="I582" i="4"/>
  <c r="H582" i="4"/>
  <c r="G582" i="4"/>
  <c r="I581" i="4"/>
  <c r="H581" i="4"/>
  <c r="G581" i="4"/>
  <c r="I580" i="4"/>
  <c r="H580" i="4"/>
  <c r="G580" i="4"/>
  <c r="I579" i="4"/>
  <c r="H579" i="4"/>
  <c r="G579" i="4"/>
  <c r="I578" i="4"/>
  <c r="H578" i="4"/>
  <c r="G578" i="4"/>
  <c r="I577" i="4"/>
  <c r="H577" i="4"/>
  <c r="G577" i="4"/>
  <c r="I576" i="4"/>
  <c r="H576" i="4"/>
  <c r="G576" i="4"/>
  <c r="I575" i="4"/>
  <c r="H575" i="4"/>
  <c r="G575" i="4"/>
  <c r="I574" i="4"/>
  <c r="H574" i="4"/>
  <c r="G574" i="4"/>
  <c r="I573" i="4"/>
  <c r="H573" i="4"/>
  <c r="G573" i="4"/>
  <c r="I572" i="4"/>
  <c r="H572" i="4"/>
  <c r="G572" i="4"/>
  <c r="I571" i="4"/>
  <c r="H571" i="4"/>
  <c r="G571" i="4"/>
  <c r="I570" i="4"/>
  <c r="H570" i="4"/>
  <c r="G570" i="4"/>
  <c r="I569" i="4"/>
  <c r="H569" i="4"/>
  <c r="G569" i="4"/>
  <c r="I568" i="4"/>
  <c r="H568" i="4"/>
  <c r="G568" i="4"/>
  <c r="I567" i="4"/>
  <c r="H567" i="4"/>
  <c r="G567" i="4"/>
  <c r="I565" i="4"/>
  <c r="H565" i="4"/>
  <c r="G565" i="4"/>
  <c r="I564" i="4"/>
  <c r="H564" i="4"/>
  <c r="G564" i="4"/>
  <c r="I563" i="4"/>
  <c r="H563" i="4"/>
  <c r="G563" i="4"/>
  <c r="I562" i="4"/>
  <c r="H562" i="4"/>
  <c r="G562" i="4"/>
  <c r="I561" i="4"/>
  <c r="H561" i="4"/>
  <c r="G561" i="4"/>
  <c r="I560" i="4"/>
  <c r="H560" i="4"/>
  <c r="G560" i="4"/>
  <c r="I559" i="4"/>
  <c r="H559" i="4"/>
  <c r="G559" i="4"/>
  <c r="I558" i="4"/>
  <c r="H558" i="4"/>
  <c r="G558" i="4"/>
  <c r="I557" i="4"/>
  <c r="H557" i="4"/>
  <c r="G557" i="4"/>
  <c r="I556" i="4"/>
  <c r="H556" i="4"/>
  <c r="G556" i="4"/>
  <c r="I555" i="4"/>
  <c r="H555" i="4"/>
  <c r="G555" i="4"/>
  <c r="I554" i="4"/>
  <c r="H554" i="4"/>
  <c r="G554" i="4"/>
  <c r="I553" i="4"/>
  <c r="H553" i="4"/>
  <c r="G553" i="4"/>
  <c r="I552" i="4"/>
  <c r="H552" i="4"/>
  <c r="G552" i="4"/>
  <c r="I551" i="4"/>
  <c r="H551" i="4"/>
  <c r="G551" i="4"/>
  <c r="I550" i="4"/>
  <c r="H550" i="4"/>
  <c r="G550" i="4"/>
  <c r="I549" i="4"/>
  <c r="H549" i="4"/>
  <c r="G549" i="4"/>
  <c r="I548" i="4"/>
  <c r="H548" i="4"/>
  <c r="G548" i="4"/>
  <c r="I547" i="4"/>
  <c r="H547" i="4"/>
  <c r="G547" i="4"/>
  <c r="I546" i="4"/>
  <c r="H546" i="4"/>
  <c r="G546" i="4"/>
  <c r="I545" i="4"/>
  <c r="H545" i="4"/>
  <c r="G545" i="4"/>
  <c r="I544" i="4"/>
  <c r="H544" i="4"/>
  <c r="G544" i="4"/>
  <c r="I543" i="4"/>
  <c r="H543" i="4"/>
  <c r="G543" i="4"/>
  <c r="I542" i="4"/>
  <c r="H542" i="4"/>
  <c r="G542" i="4"/>
  <c r="I541" i="4"/>
  <c r="H541" i="4"/>
  <c r="G541" i="4"/>
  <c r="I540" i="4"/>
  <c r="H540" i="4"/>
  <c r="G540" i="4"/>
  <c r="I539" i="4"/>
  <c r="H539" i="4"/>
  <c r="G539" i="4"/>
  <c r="I538" i="4"/>
  <c r="H538" i="4"/>
  <c r="G538" i="4"/>
  <c r="I537" i="4"/>
  <c r="H537" i="4"/>
  <c r="G537" i="4"/>
  <c r="I536" i="4"/>
  <c r="H536" i="4"/>
  <c r="G536" i="4"/>
  <c r="I535" i="4"/>
  <c r="H535" i="4"/>
  <c r="G535" i="4"/>
  <c r="I534" i="4"/>
  <c r="H534" i="4"/>
  <c r="G534" i="4"/>
  <c r="I533" i="4"/>
  <c r="H533" i="4"/>
  <c r="G533" i="4"/>
  <c r="I532" i="4"/>
  <c r="H532" i="4"/>
  <c r="G532" i="4"/>
  <c r="I531" i="4"/>
  <c r="H531" i="4"/>
  <c r="G531" i="4"/>
  <c r="I530" i="4"/>
  <c r="H530" i="4"/>
  <c r="G530" i="4"/>
  <c r="I529" i="4"/>
  <c r="H529" i="4"/>
  <c r="G529" i="4"/>
  <c r="I528" i="4"/>
  <c r="H528" i="4"/>
  <c r="G528" i="4"/>
  <c r="I527" i="4"/>
  <c r="H527" i="4"/>
  <c r="G527" i="4"/>
  <c r="I526" i="4"/>
  <c r="H526" i="4"/>
  <c r="G526" i="4"/>
  <c r="I524" i="4"/>
  <c r="H524" i="4"/>
  <c r="G524" i="4"/>
  <c r="I523" i="4"/>
  <c r="H523" i="4"/>
  <c r="G523" i="4"/>
  <c r="I522" i="4"/>
  <c r="H522" i="4"/>
  <c r="G522" i="4"/>
  <c r="I521" i="4"/>
  <c r="H521" i="4"/>
  <c r="G521" i="4"/>
  <c r="I520" i="4"/>
  <c r="H520" i="4"/>
  <c r="G520" i="4"/>
  <c r="I519" i="4"/>
  <c r="H519" i="4"/>
  <c r="G519" i="4"/>
  <c r="I518" i="4"/>
  <c r="H518" i="4"/>
  <c r="G518" i="4"/>
  <c r="I517" i="4"/>
  <c r="H517" i="4"/>
  <c r="G517" i="4"/>
  <c r="I516" i="4"/>
  <c r="H516" i="4"/>
  <c r="G516" i="4"/>
  <c r="I515" i="4"/>
  <c r="H515" i="4"/>
  <c r="G515" i="4"/>
  <c r="I514" i="4"/>
  <c r="H514" i="4"/>
  <c r="G514" i="4"/>
  <c r="I513" i="4"/>
  <c r="H513" i="4"/>
  <c r="G513" i="4"/>
  <c r="I512" i="4"/>
  <c r="H512" i="4"/>
  <c r="G512" i="4"/>
  <c r="I511" i="4"/>
  <c r="H511" i="4"/>
  <c r="G511" i="4"/>
  <c r="I510" i="4"/>
  <c r="H510" i="4"/>
  <c r="G510" i="4"/>
  <c r="I509" i="4"/>
  <c r="H509" i="4"/>
  <c r="G509" i="4"/>
  <c r="I508" i="4"/>
  <c r="H508" i="4"/>
  <c r="G508" i="4"/>
  <c r="I507" i="4"/>
  <c r="H507" i="4"/>
  <c r="G507" i="4"/>
  <c r="I506" i="4"/>
  <c r="H506" i="4"/>
  <c r="G506" i="4"/>
  <c r="I505" i="4"/>
  <c r="H505" i="4"/>
  <c r="G505" i="4"/>
  <c r="I504" i="4"/>
  <c r="H504" i="4"/>
  <c r="G504" i="4"/>
  <c r="I503" i="4"/>
  <c r="H503" i="4"/>
  <c r="G503" i="4"/>
  <c r="I502" i="4"/>
  <c r="H502" i="4"/>
  <c r="G502" i="4"/>
  <c r="I501" i="4"/>
  <c r="H501" i="4"/>
  <c r="G501" i="4"/>
  <c r="I500" i="4"/>
  <c r="H500" i="4"/>
  <c r="G500" i="4"/>
  <c r="I499" i="4"/>
  <c r="H499" i="4"/>
  <c r="G499" i="4"/>
  <c r="I498" i="4"/>
  <c r="H498" i="4"/>
  <c r="G498" i="4"/>
  <c r="I497" i="4"/>
  <c r="H497" i="4"/>
  <c r="G497" i="4"/>
  <c r="I496" i="4"/>
  <c r="H496" i="4"/>
  <c r="G496" i="4"/>
  <c r="I495" i="4"/>
  <c r="H495" i="4"/>
  <c r="G495" i="4"/>
  <c r="I494" i="4"/>
  <c r="H494" i="4"/>
  <c r="G494" i="4"/>
  <c r="I493" i="4"/>
  <c r="H493" i="4"/>
  <c r="G493" i="4"/>
  <c r="I492" i="4"/>
  <c r="H492" i="4"/>
  <c r="G492" i="4"/>
  <c r="I491" i="4"/>
  <c r="H491" i="4"/>
  <c r="G491" i="4"/>
  <c r="I490" i="4"/>
  <c r="H490" i="4"/>
  <c r="G490" i="4"/>
  <c r="I488" i="4"/>
  <c r="H488" i="4"/>
  <c r="G488" i="4"/>
  <c r="I487" i="4"/>
  <c r="H487" i="4"/>
  <c r="G487" i="4"/>
  <c r="I486" i="4"/>
  <c r="H486" i="4"/>
  <c r="G486" i="4"/>
  <c r="I485" i="4"/>
  <c r="H485" i="4"/>
  <c r="G485" i="4"/>
  <c r="I484" i="4"/>
  <c r="H484" i="4"/>
  <c r="G484" i="4"/>
  <c r="I483" i="4"/>
  <c r="H483" i="4"/>
  <c r="G483" i="4"/>
  <c r="I482" i="4"/>
  <c r="H482" i="4"/>
  <c r="G482" i="4"/>
  <c r="I481" i="4"/>
  <c r="H481" i="4"/>
  <c r="G481" i="4"/>
  <c r="I480" i="4"/>
  <c r="H480" i="4"/>
  <c r="G480" i="4"/>
  <c r="I479" i="4"/>
  <c r="H479" i="4"/>
  <c r="G479" i="4"/>
  <c r="I478" i="4"/>
  <c r="H478" i="4"/>
  <c r="G478" i="4"/>
  <c r="I477" i="4"/>
  <c r="H477" i="4"/>
  <c r="G477" i="4"/>
  <c r="I476" i="4"/>
  <c r="H476" i="4"/>
  <c r="G476" i="4"/>
  <c r="I475" i="4"/>
  <c r="H475" i="4"/>
  <c r="G475" i="4"/>
  <c r="I474" i="4"/>
  <c r="H474" i="4"/>
  <c r="G474" i="4"/>
  <c r="I473" i="4"/>
  <c r="H473" i="4"/>
  <c r="G473" i="4"/>
  <c r="I472" i="4"/>
  <c r="H472" i="4"/>
  <c r="G472" i="4"/>
  <c r="I471" i="4"/>
  <c r="H471" i="4"/>
  <c r="G471" i="4"/>
  <c r="I470" i="4"/>
  <c r="H470" i="4"/>
  <c r="G470" i="4"/>
  <c r="I469" i="4"/>
  <c r="H469" i="4"/>
  <c r="G469" i="4"/>
  <c r="I468" i="4"/>
  <c r="H468" i="4"/>
  <c r="G468" i="4"/>
  <c r="I467" i="4"/>
  <c r="H467" i="4"/>
  <c r="G467" i="4"/>
  <c r="I466" i="4"/>
  <c r="H466" i="4"/>
  <c r="G466" i="4"/>
  <c r="I465" i="4"/>
  <c r="H465" i="4"/>
  <c r="G465" i="4"/>
  <c r="I464" i="4"/>
  <c r="H464" i="4"/>
  <c r="G464" i="4"/>
  <c r="I463" i="4"/>
  <c r="H463" i="4"/>
  <c r="G463" i="4"/>
  <c r="I462" i="4"/>
  <c r="H462" i="4"/>
  <c r="G462" i="4"/>
  <c r="I461" i="4"/>
  <c r="H461" i="4"/>
  <c r="G461" i="4"/>
  <c r="I460" i="4"/>
  <c r="H460" i="4"/>
  <c r="G460" i="4"/>
  <c r="I459" i="4"/>
  <c r="H459" i="4"/>
  <c r="G459" i="4"/>
  <c r="I458" i="4"/>
  <c r="H458" i="4"/>
  <c r="G458" i="4"/>
  <c r="I457" i="4"/>
  <c r="H457" i="4"/>
  <c r="G457" i="4"/>
  <c r="I456" i="4"/>
  <c r="H456" i="4"/>
  <c r="G456" i="4"/>
  <c r="I455" i="4"/>
  <c r="H455" i="4"/>
  <c r="G455" i="4"/>
  <c r="I454" i="4"/>
  <c r="H454" i="4"/>
  <c r="G454" i="4"/>
  <c r="I453" i="4"/>
  <c r="H453" i="4"/>
  <c r="G453" i="4"/>
  <c r="I452" i="4"/>
  <c r="H452" i="4"/>
  <c r="G452" i="4"/>
  <c r="I451" i="4"/>
  <c r="H451" i="4"/>
  <c r="G451" i="4"/>
  <c r="I450" i="4"/>
  <c r="H450" i="4"/>
  <c r="G450" i="4"/>
  <c r="I449" i="4"/>
  <c r="H449" i="4"/>
  <c r="G449" i="4"/>
  <c r="I447" i="4"/>
  <c r="H447" i="4"/>
  <c r="G447" i="4"/>
  <c r="I446" i="4"/>
  <c r="H446" i="4"/>
  <c r="G446" i="4"/>
  <c r="I445" i="4"/>
  <c r="H445" i="4"/>
  <c r="G445" i="4"/>
  <c r="I444" i="4"/>
  <c r="H444" i="4"/>
  <c r="G444" i="4"/>
  <c r="I443" i="4"/>
  <c r="H443" i="4"/>
  <c r="G443" i="4"/>
  <c r="I442" i="4"/>
  <c r="H442" i="4"/>
  <c r="G442" i="4"/>
  <c r="I441" i="4"/>
  <c r="H441" i="4"/>
  <c r="G441" i="4"/>
  <c r="I440" i="4"/>
  <c r="H440" i="4"/>
  <c r="G440" i="4"/>
  <c r="I439" i="4"/>
  <c r="H439" i="4"/>
  <c r="G439" i="4"/>
  <c r="I438" i="4"/>
  <c r="H438" i="4"/>
  <c r="G438" i="4"/>
  <c r="I437" i="4"/>
  <c r="H437" i="4"/>
  <c r="G437" i="4"/>
  <c r="I436" i="4"/>
  <c r="H436" i="4"/>
  <c r="G436" i="4"/>
  <c r="I435" i="4"/>
  <c r="H435" i="4"/>
  <c r="G435" i="4"/>
  <c r="I434" i="4"/>
  <c r="H434" i="4"/>
  <c r="G434" i="4"/>
  <c r="I433" i="4"/>
  <c r="H433" i="4"/>
  <c r="G433" i="4"/>
  <c r="I432" i="4"/>
  <c r="H432" i="4"/>
  <c r="G432" i="4"/>
  <c r="I431" i="4"/>
  <c r="H431" i="4"/>
  <c r="G431" i="4"/>
  <c r="I430" i="4"/>
  <c r="H430" i="4"/>
  <c r="G430" i="4"/>
  <c r="I429" i="4"/>
  <c r="H429" i="4"/>
  <c r="G429" i="4"/>
  <c r="I428" i="4"/>
  <c r="H428" i="4"/>
  <c r="G428" i="4"/>
  <c r="I427" i="4"/>
  <c r="H427" i="4"/>
  <c r="G427" i="4"/>
  <c r="I426" i="4"/>
  <c r="H426" i="4"/>
  <c r="G426" i="4"/>
  <c r="I425" i="4"/>
  <c r="H425" i="4"/>
  <c r="G425" i="4"/>
  <c r="I424" i="4"/>
  <c r="H424" i="4"/>
  <c r="G424" i="4"/>
  <c r="I423" i="4"/>
  <c r="H423" i="4"/>
  <c r="G423" i="4"/>
  <c r="I422" i="4"/>
  <c r="H422" i="4"/>
  <c r="G422" i="4"/>
  <c r="I421" i="4"/>
  <c r="H421" i="4"/>
  <c r="G421" i="4"/>
  <c r="I420" i="4"/>
  <c r="H420" i="4"/>
  <c r="G420" i="4"/>
  <c r="I419" i="4"/>
  <c r="H419" i="4"/>
  <c r="G419" i="4"/>
  <c r="I418" i="4"/>
  <c r="H418" i="4"/>
  <c r="G418" i="4"/>
  <c r="I416" i="4"/>
  <c r="H416" i="4"/>
  <c r="G416" i="4"/>
  <c r="I415" i="4"/>
  <c r="H415" i="4"/>
  <c r="G415" i="4"/>
  <c r="I414" i="4"/>
  <c r="H414" i="4"/>
  <c r="G414" i="4"/>
  <c r="I413" i="4"/>
  <c r="H413" i="4"/>
  <c r="G413" i="4"/>
  <c r="I412" i="4"/>
  <c r="H412" i="4"/>
  <c r="G412" i="4"/>
  <c r="I411" i="4"/>
  <c r="H411" i="4"/>
  <c r="G411" i="4"/>
  <c r="I410" i="4"/>
  <c r="H410" i="4"/>
  <c r="G410" i="4"/>
  <c r="I409" i="4"/>
  <c r="H409" i="4"/>
  <c r="G409" i="4"/>
  <c r="I408" i="4"/>
  <c r="H408" i="4"/>
  <c r="G408" i="4"/>
  <c r="I407" i="4"/>
  <c r="H407" i="4"/>
  <c r="G407" i="4"/>
  <c r="I406" i="4"/>
  <c r="H406" i="4"/>
  <c r="G406" i="4"/>
  <c r="I405" i="4"/>
  <c r="H405" i="4"/>
  <c r="G405" i="4"/>
  <c r="I404" i="4"/>
  <c r="H404" i="4"/>
  <c r="G404" i="4"/>
  <c r="I403" i="4"/>
  <c r="H403" i="4"/>
  <c r="G403" i="4"/>
  <c r="I402" i="4"/>
  <c r="H402" i="4"/>
  <c r="G402" i="4"/>
  <c r="I401" i="4"/>
  <c r="H401" i="4"/>
  <c r="G401" i="4"/>
  <c r="I400" i="4"/>
  <c r="H400" i="4"/>
  <c r="G400" i="4"/>
  <c r="I399" i="4"/>
  <c r="H399" i="4"/>
  <c r="G399" i="4"/>
  <c r="I398" i="4"/>
  <c r="H398" i="4"/>
  <c r="G398" i="4"/>
  <c r="I397" i="4"/>
  <c r="H397" i="4"/>
  <c r="G397" i="4"/>
  <c r="I396" i="4"/>
  <c r="H396" i="4"/>
  <c r="G396" i="4"/>
  <c r="I395" i="4"/>
  <c r="H395" i="4"/>
  <c r="G395" i="4"/>
  <c r="I394" i="4"/>
  <c r="H394" i="4"/>
  <c r="G394" i="4"/>
  <c r="I393" i="4"/>
  <c r="H393" i="4"/>
  <c r="G393" i="4"/>
  <c r="I392" i="4"/>
  <c r="H392" i="4"/>
  <c r="G392" i="4"/>
  <c r="I391" i="4"/>
  <c r="H391" i="4"/>
  <c r="G391" i="4"/>
  <c r="I390" i="4"/>
  <c r="H390" i="4"/>
  <c r="G390" i="4"/>
  <c r="I389" i="4"/>
  <c r="H389" i="4"/>
  <c r="G389" i="4"/>
  <c r="I388" i="4"/>
  <c r="H388" i="4"/>
  <c r="G388" i="4"/>
  <c r="I387" i="4"/>
  <c r="H387" i="4"/>
  <c r="G387" i="4"/>
  <c r="I386" i="4"/>
  <c r="H386" i="4"/>
  <c r="G386" i="4"/>
  <c r="I385" i="4"/>
  <c r="H385" i="4"/>
  <c r="G385" i="4"/>
  <c r="I384" i="4"/>
  <c r="H384" i="4"/>
  <c r="G384" i="4"/>
  <c r="I383" i="4"/>
  <c r="H383" i="4"/>
  <c r="G383" i="4"/>
  <c r="I382" i="4"/>
  <c r="H382" i="4"/>
  <c r="G382" i="4"/>
  <c r="I381" i="4"/>
  <c r="H381" i="4"/>
  <c r="G381" i="4"/>
  <c r="I380" i="4"/>
  <c r="H380" i="4"/>
  <c r="G380" i="4"/>
  <c r="I379" i="4"/>
  <c r="H379" i="4"/>
  <c r="G379" i="4"/>
  <c r="I378" i="4"/>
  <c r="H378" i="4"/>
  <c r="G378" i="4"/>
  <c r="I377" i="4"/>
  <c r="H377" i="4"/>
  <c r="G377" i="4"/>
  <c r="I376" i="4"/>
  <c r="H376" i="4"/>
  <c r="G376" i="4"/>
  <c r="I375" i="4"/>
  <c r="H375" i="4"/>
  <c r="G375" i="4"/>
  <c r="I373" i="4"/>
  <c r="H373" i="4"/>
  <c r="G373" i="4"/>
  <c r="I372" i="4"/>
  <c r="H372" i="4"/>
  <c r="G372" i="4"/>
  <c r="I371" i="4"/>
  <c r="H371" i="4"/>
  <c r="G371" i="4"/>
  <c r="I369" i="4"/>
  <c r="H369" i="4"/>
  <c r="G369" i="4"/>
  <c r="I368" i="4"/>
  <c r="H368" i="4"/>
  <c r="G368" i="4"/>
  <c r="I367" i="4"/>
  <c r="H367" i="4"/>
  <c r="G367" i="4"/>
  <c r="I365" i="4"/>
  <c r="H365" i="4"/>
  <c r="G365" i="4"/>
  <c r="I364" i="4"/>
  <c r="H364" i="4"/>
  <c r="G364" i="4"/>
  <c r="I362" i="4"/>
  <c r="H362" i="4"/>
  <c r="G362" i="4"/>
  <c r="I361" i="4"/>
  <c r="H361" i="4"/>
  <c r="G361" i="4"/>
  <c r="I360" i="4"/>
  <c r="H360" i="4"/>
  <c r="G360" i="4"/>
  <c r="I359" i="4"/>
  <c r="H359" i="4"/>
  <c r="G359" i="4"/>
  <c r="I358" i="4"/>
  <c r="H358" i="4"/>
  <c r="G358" i="4"/>
  <c r="I357" i="4"/>
  <c r="H357" i="4"/>
  <c r="G357" i="4"/>
  <c r="I356" i="4"/>
  <c r="H356" i="4"/>
  <c r="G356" i="4"/>
  <c r="I355" i="4"/>
  <c r="H355" i="4"/>
  <c r="G355" i="4"/>
  <c r="I354" i="4"/>
  <c r="H354" i="4"/>
  <c r="G354" i="4"/>
  <c r="I353" i="4"/>
  <c r="H353" i="4"/>
  <c r="G353" i="4"/>
  <c r="I352" i="4"/>
  <c r="H352" i="4"/>
  <c r="G352" i="4"/>
  <c r="I351" i="4"/>
  <c r="H351" i="4"/>
  <c r="G351" i="4"/>
  <c r="I350" i="4"/>
  <c r="H350" i="4"/>
  <c r="G350" i="4"/>
  <c r="I349" i="4"/>
  <c r="H349" i="4"/>
  <c r="G349" i="4"/>
  <c r="I348" i="4"/>
  <c r="H348" i="4"/>
  <c r="G348" i="4"/>
  <c r="I347" i="4"/>
  <c r="H347" i="4"/>
  <c r="G347" i="4"/>
  <c r="I346" i="4"/>
  <c r="H346" i="4"/>
  <c r="G346" i="4"/>
  <c r="I345" i="4"/>
  <c r="H345" i="4"/>
  <c r="G345" i="4"/>
  <c r="I344" i="4"/>
  <c r="H344" i="4"/>
  <c r="G344" i="4"/>
  <c r="I343" i="4"/>
  <c r="H343" i="4"/>
  <c r="G343" i="4"/>
  <c r="I342" i="4"/>
  <c r="H342" i="4"/>
  <c r="G342" i="4"/>
  <c r="I341" i="4"/>
  <c r="H341" i="4"/>
  <c r="G341" i="4"/>
  <c r="I340" i="4"/>
  <c r="H340" i="4"/>
  <c r="G340" i="4"/>
  <c r="I339" i="4"/>
  <c r="H339" i="4"/>
  <c r="G339" i="4"/>
  <c r="I338" i="4"/>
  <c r="H338" i="4"/>
  <c r="G338" i="4"/>
  <c r="I337" i="4"/>
  <c r="H337" i="4"/>
  <c r="G337" i="4"/>
  <c r="I336" i="4"/>
  <c r="H336" i="4"/>
  <c r="G336" i="4"/>
  <c r="I335" i="4"/>
  <c r="H335" i="4"/>
  <c r="G335" i="4"/>
  <c r="I332" i="4"/>
  <c r="H332" i="4"/>
  <c r="G332" i="4"/>
  <c r="I331" i="4"/>
  <c r="H331" i="4"/>
  <c r="G331" i="4"/>
  <c r="I330" i="4"/>
  <c r="H330" i="4"/>
  <c r="G330" i="4"/>
  <c r="I329" i="4"/>
  <c r="H329" i="4"/>
  <c r="G329" i="4"/>
  <c r="I328" i="4"/>
  <c r="H328" i="4"/>
  <c r="G328" i="4"/>
  <c r="I327" i="4"/>
  <c r="H327" i="4"/>
  <c r="G327" i="4"/>
  <c r="I326" i="4"/>
  <c r="H326" i="4"/>
  <c r="G326" i="4"/>
  <c r="I325" i="4"/>
  <c r="H325" i="4"/>
  <c r="G325" i="4"/>
  <c r="I324" i="4"/>
  <c r="H324" i="4"/>
  <c r="G324" i="4"/>
  <c r="I323" i="4"/>
  <c r="H323" i="4"/>
  <c r="G323" i="4"/>
  <c r="I322" i="4"/>
  <c r="H322" i="4"/>
  <c r="G322" i="4"/>
  <c r="I321" i="4"/>
  <c r="H321" i="4"/>
  <c r="G321" i="4"/>
  <c r="I320" i="4"/>
  <c r="H320" i="4"/>
  <c r="G320" i="4"/>
  <c r="I319" i="4"/>
  <c r="H319" i="4"/>
  <c r="G319" i="4"/>
  <c r="I318" i="4"/>
  <c r="H318" i="4"/>
  <c r="G318" i="4"/>
  <c r="I316" i="4"/>
  <c r="H316" i="4"/>
  <c r="G316" i="4"/>
  <c r="I315" i="4"/>
  <c r="H315" i="4"/>
  <c r="G315" i="4"/>
  <c r="I314" i="4"/>
  <c r="H314" i="4"/>
  <c r="G314" i="4"/>
  <c r="I313" i="4"/>
  <c r="H313" i="4"/>
  <c r="G313" i="4"/>
  <c r="I312" i="4"/>
  <c r="H312" i="4"/>
  <c r="G312" i="4"/>
  <c r="I311" i="4"/>
  <c r="H311" i="4"/>
  <c r="G311" i="4"/>
  <c r="I310" i="4"/>
  <c r="H310" i="4"/>
  <c r="G310" i="4"/>
  <c r="I309" i="4"/>
  <c r="H309" i="4"/>
  <c r="G309" i="4"/>
  <c r="I308" i="4"/>
  <c r="H308" i="4"/>
  <c r="G308" i="4"/>
  <c r="I307" i="4"/>
  <c r="H307" i="4"/>
  <c r="G307" i="4"/>
  <c r="I306" i="4"/>
  <c r="H306" i="4"/>
  <c r="G306" i="4"/>
  <c r="I305" i="4"/>
  <c r="H305" i="4"/>
  <c r="G305" i="4"/>
  <c r="I304" i="4"/>
  <c r="H304" i="4"/>
  <c r="G304" i="4"/>
  <c r="I303" i="4"/>
  <c r="H303" i="4"/>
  <c r="G303" i="4"/>
  <c r="I302" i="4"/>
  <c r="H302" i="4"/>
  <c r="G302" i="4"/>
  <c r="I301" i="4"/>
  <c r="H301" i="4"/>
  <c r="G301" i="4"/>
  <c r="I300" i="4"/>
  <c r="H300" i="4"/>
  <c r="G300" i="4"/>
  <c r="I298" i="4"/>
  <c r="H298" i="4"/>
  <c r="G298" i="4"/>
  <c r="I297" i="4"/>
  <c r="H297" i="4"/>
  <c r="G297" i="4"/>
  <c r="I296" i="4"/>
  <c r="H296" i="4"/>
  <c r="G296" i="4"/>
  <c r="I295" i="4"/>
  <c r="H295" i="4"/>
  <c r="G295" i="4"/>
  <c r="I294" i="4"/>
  <c r="H294" i="4"/>
  <c r="G294" i="4"/>
  <c r="I293" i="4"/>
  <c r="H293" i="4"/>
  <c r="G293" i="4"/>
  <c r="I292" i="4"/>
  <c r="H292" i="4"/>
  <c r="G292" i="4"/>
  <c r="I291" i="4"/>
  <c r="H291" i="4"/>
  <c r="G291" i="4"/>
  <c r="I290" i="4"/>
  <c r="H290" i="4"/>
  <c r="G290" i="4"/>
  <c r="I289" i="4"/>
  <c r="H289" i="4"/>
  <c r="G289" i="4"/>
  <c r="I288" i="4"/>
  <c r="H288" i="4"/>
  <c r="G288" i="4"/>
  <c r="I287" i="4"/>
  <c r="H287" i="4"/>
  <c r="G287" i="4"/>
  <c r="I286" i="4"/>
  <c r="H286" i="4"/>
  <c r="G286" i="4"/>
  <c r="I285" i="4"/>
  <c r="H285" i="4"/>
  <c r="G285" i="4"/>
  <c r="I284" i="4"/>
  <c r="H284" i="4"/>
  <c r="G284" i="4"/>
  <c r="I283" i="4"/>
  <c r="H283" i="4"/>
  <c r="G283" i="4"/>
  <c r="I281" i="4"/>
  <c r="H281" i="4"/>
  <c r="G281" i="4"/>
  <c r="I280" i="4"/>
  <c r="H280" i="4"/>
  <c r="G280" i="4"/>
  <c r="I279" i="4"/>
  <c r="H279" i="4"/>
  <c r="G279" i="4"/>
  <c r="I278" i="4"/>
  <c r="H278" i="4"/>
  <c r="G278" i="4"/>
  <c r="I277" i="4"/>
  <c r="H277" i="4"/>
  <c r="G277" i="4"/>
  <c r="I276" i="4"/>
  <c r="H276" i="4"/>
  <c r="G276" i="4"/>
  <c r="I275" i="4"/>
  <c r="H275" i="4"/>
  <c r="G275" i="4"/>
  <c r="I274" i="4"/>
  <c r="H274" i="4"/>
  <c r="G274" i="4"/>
  <c r="I273" i="4"/>
  <c r="H273" i="4"/>
  <c r="G273" i="4"/>
  <c r="I272" i="4"/>
  <c r="H272" i="4"/>
  <c r="G272" i="4"/>
  <c r="I271" i="4"/>
  <c r="H271" i="4"/>
  <c r="G271" i="4"/>
  <c r="I270" i="4"/>
  <c r="H270" i="4"/>
  <c r="G270" i="4"/>
  <c r="I269" i="4"/>
  <c r="H269" i="4"/>
  <c r="G269" i="4"/>
  <c r="I266" i="4"/>
  <c r="H266" i="4"/>
  <c r="G266" i="4"/>
  <c r="I265" i="4"/>
  <c r="H265" i="4"/>
  <c r="G265" i="4"/>
  <c r="I264" i="4"/>
  <c r="H264" i="4"/>
  <c r="G264" i="4"/>
  <c r="I263" i="4"/>
  <c r="H263" i="4"/>
  <c r="G263" i="4"/>
  <c r="I262" i="4"/>
  <c r="H262" i="4"/>
  <c r="G262" i="4"/>
  <c r="I261" i="4"/>
  <c r="H261" i="4"/>
  <c r="G261" i="4"/>
  <c r="I260" i="4"/>
  <c r="H260" i="4"/>
  <c r="G260" i="4"/>
  <c r="I259" i="4"/>
  <c r="H259" i="4"/>
  <c r="G259" i="4"/>
  <c r="I258" i="4"/>
  <c r="H258" i="4"/>
  <c r="G258" i="4"/>
  <c r="I257" i="4"/>
  <c r="H257" i="4"/>
  <c r="G257" i="4"/>
  <c r="I256" i="4"/>
  <c r="H256" i="4"/>
  <c r="G256" i="4"/>
  <c r="I255" i="4"/>
  <c r="H255" i="4"/>
  <c r="G255" i="4"/>
  <c r="I254" i="4"/>
  <c r="H254" i="4"/>
  <c r="G254" i="4"/>
  <c r="I253" i="4"/>
  <c r="H253" i="4"/>
  <c r="G253" i="4"/>
  <c r="I252" i="4"/>
  <c r="H252" i="4"/>
  <c r="G252" i="4"/>
  <c r="I251" i="4"/>
  <c r="H251" i="4"/>
  <c r="G251" i="4"/>
  <c r="I250" i="4"/>
  <c r="H250" i="4"/>
  <c r="G250" i="4"/>
  <c r="I249" i="4"/>
  <c r="H249" i="4"/>
  <c r="G249" i="4"/>
  <c r="I248" i="4"/>
  <c r="H248" i="4"/>
  <c r="G248" i="4"/>
  <c r="I247" i="4"/>
  <c r="H247" i="4"/>
  <c r="G247" i="4"/>
  <c r="I246" i="4"/>
  <c r="H246" i="4"/>
  <c r="G246" i="4"/>
  <c r="I245" i="4"/>
  <c r="H245" i="4"/>
  <c r="G245" i="4"/>
  <c r="I244" i="4"/>
  <c r="H244" i="4"/>
  <c r="G244" i="4"/>
  <c r="I243" i="4"/>
  <c r="H243" i="4"/>
  <c r="G243" i="4"/>
  <c r="I242" i="4"/>
  <c r="H242" i="4"/>
  <c r="G242" i="4"/>
  <c r="I241" i="4"/>
  <c r="H241" i="4"/>
  <c r="G241" i="4"/>
  <c r="I240" i="4"/>
  <c r="H240" i="4"/>
  <c r="G240" i="4"/>
  <c r="I239" i="4"/>
  <c r="H239" i="4"/>
  <c r="G239" i="4"/>
  <c r="I238" i="4"/>
  <c r="H238" i="4"/>
  <c r="G238" i="4"/>
  <c r="I237" i="4"/>
  <c r="H237" i="4"/>
  <c r="G237" i="4"/>
  <c r="I236" i="4"/>
  <c r="H236" i="4"/>
  <c r="G236" i="4"/>
  <c r="I235" i="4"/>
  <c r="H235" i="4"/>
  <c r="G235" i="4"/>
  <c r="I231" i="4"/>
  <c r="H231" i="4"/>
  <c r="G231" i="4"/>
  <c r="I230" i="4"/>
  <c r="H230" i="4"/>
  <c r="G230" i="4"/>
  <c r="I229" i="4"/>
  <c r="H229" i="4"/>
  <c r="G229" i="4"/>
  <c r="I228" i="4"/>
  <c r="H228" i="4"/>
  <c r="G228" i="4"/>
  <c r="I227" i="4"/>
  <c r="H227" i="4"/>
  <c r="G227" i="4"/>
  <c r="I226" i="4"/>
  <c r="H226" i="4"/>
  <c r="G226" i="4"/>
  <c r="I225" i="4"/>
  <c r="H225" i="4"/>
  <c r="G225" i="4"/>
  <c r="I224" i="4"/>
  <c r="H224" i="4"/>
  <c r="G224" i="4"/>
  <c r="I222" i="4"/>
  <c r="H222" i="4"/>
  <c r="G222" i="4"/>
  <c r="I221" i="4"/>
  <c r="H221" i="4"/>
  <c r="G221" i="4"/>
  <c r="I220" i="4"/>
  <c r="H220" i="4"/>
  <c r="G220" i="4"/>
  <c r="I219" i="4"/>
  <c r="H219" i="4"/>
  <c r="G219" i="4"/>
  <c r="I218" i="4"/>
  <c r="H218" i="4"/>
  <c r="G218" i="4"/>
  <c r="I216" i="4"/>
  <c r="H216" i="4"/>
  <c r="G216" i="4"/>
  <c r="I215" i="4"/>
  <c r="H215" i="4"/>
  <c r="G215" i="4"/>
  <c r="I214" i="4"/>
  <c r="H214" i="4"/>
  <c r="G214" i="4"/>
  <c r="I213" i="4"/>
  <c r="H213" i="4"/>
  <c r="G213" i="4"/>
  <c r="I212" i="4"/>
  <c r="H212" i="4"/>
  <c r="G212" i="4"/>
  <c r="I210" i="4"/>
  <c r="H210" i="4"/>
  <c r="G210" i="4"/>
  <c r="I209" i="4"/>
  <c r="H209" i="4"/>
  <c r="G209" i="4"/>
  <c r="I208" i="4"/>
  <c r="H208" i="4"/>
  <c r="G208" i="4"/>
  <c r="I207" i="4"/>
  <c r="H207" i="4"/>
  <c r="G207" i="4"/>
  <c r="I206" i="4"/>
  <c r="H206" i="4"/>
  <c r="G206" i="4"/>
  <c r="I204" i="4"/>
  <c r="H204" i="4"/>
  <c r="G204" i="4"/>
  <c r="I203" i="4"/>
  <c r="H203" i="4"/>
  <c r="G203" i="4"/>
  <c r="I202" i="4"/>
  <c r="H202" i="4"/>
  <c r="G202" i="4"/>
  <c r="I201" i="4"/>
  <c r="H201" i="4"/>
  <c r="G201" i="4"/>
  <c r="I200" i="4"/>
  <c r="H200" i="4"/>
  <c r="G200" i="4"/>
  <c r="I198" i="4"/>
  <c r="H198" i="4"/>
  <c r="G198" i="4"/>
  <c r="I197" i="4"/>
  <c r="H197" i="4"/>
  <c r="G197" i="4"/>
  <c r="I196" i="4"/>
  <c r="H196" i="4"/>
  <c r="G196" i="4"/>
  <c r="I195" i="4"/>
  <c r="H195" i="4"/>
  <c r="G195" i="4"/>
  <c r="I194" i="4"/>
  <c r="H194" i="4"/>
  <c r="G194" i="4"/>
  <c r="I192" i="4"/>
  <c r="H192" i="4"/>
  <c r="G192" i="4"/>
  <c r="I191" i="4"/>
  <c r="H191" i="4"/>
  <c r="G191" i="4"/>
  <c r="I190" i="4"/>
  <c r="H190" i="4"/>
  <c r="G190" i="4"/>
  <c r="I189" i="4"/>
  <c r="H189" i="4"/>
  <c r="G189" i="4"/>
  <c r="I188" i="4"/>
  <c r="H188" i="4"/>
  <c r="G188" i="4"/>
  <c r="I186" i="4"/>
  <c r="H186" i="4"/>
  <c r="G186" i="4"/>
  <c r="I185" i="4"/>
  <c r="H185" i="4"/>
  <c r="G185" i="4"/>
  <c r="I184" i="4"/>
  <c r="H184" i="4"/>
  <c r="G184" i="4"/>
  <c r="I183" i="4"/>
  <c r="H183" i="4"/>
  <c r="G183" i="4"/>
  <c r="I182" i="4"/>
  <c r="H182" i="4"/>
  <c r="G182" i="4"/>
  <c r="I181" i="4"/>
  <c r="H181" i="4"/>
  <c r="G181" i="4"/>
  <c r="I180" i="4"/>
  <c r="H180" i="4"/>
  <c r="G180" i="4"/>
  <c r="I179" i="4"/>
  <c r="H179" i="4"/>
  <c r="G179" i="4"/>
  <c r="I178" i="4"/>
  <c r="H178" i="4"/>
  <c r="G178" i="4"/>
  <c r="I174" i="4"/>
  <c r="H174" i="4"/>
  <c r="G174" i="4"/>
  <c r="I173" i="4"/>
  <c r="H173" i="4"/>
  <c r="G173" i="4"/>
  <c r="I172" i="4"/>
  <c r="H172" i="4"/>
  <c r="G172" i="4"/>
  <c r="I171" i="4"/>
  <c r="H171" i="4"/>
  <c r="G171" i="4"/>
  <c r="I170" i="4"/>
  <c r="H170" i="4"/>
  <c r="G170" i="4"/>
  <c r="I169" i="4"/>
  <c r="H169" i="4"/>
  <c r="G169" i="4"/>
  <c r="I168" i="4"/>
  <c r="H168" i="4"/>
  <c r="G168" i="4"/>
  <c r="I167" i="4"/>
  <c r="H167" i="4"/>
  <c r="G167" i="4"/>
  <c r="I166" i="4"/>
  <c r="H166" i="4"/>
  <c r="G166" i="4"/>
  <c r="I165" i="4"/>
  <c r="H165" i="4"/>
  <c r="G165" i="4"/>
  <c r="I164" i="4"/>
  <c r="H164" i="4"/>
  <c r="G164" i="4"/>
  <c r="I161" i="4"/>
  <c r="H161" i="4"/>
  <c r="G161" i="4"/>
  <c r="I160" i="4"/>
  <c r="H160" i="4"/>
  <c r="G160" i="4"/>
  <c r="I159" i="4"/>
  <c r="H159" i="4"/>
  <c r="G159" i="4"/>
  <c r="I156" i="4"/>
  <c r="H156" i="4"/>
  <c r="G156" i="4"/>
  <c r="I155" i="4"/>
  <c r="H155" i="4"/>
  <c r="G155" i="4"/>
  <c r="I154" i="4"/>
  <c r="H154" i="4"/>
  <c r="G154" i="4"/>
  <c r="I152" i="4"/>
  <c r="H152" i="4"/>
  <c r="G152" i="4"/>
  <c r="I151" i="4"/>
  <c r="H151" i="4"/>
  <c r="G151" i="4"/>
  <c r="I150" i="4"/>
  <c r="H150" i="4"/>
  <c r="G150" i="4"/>
  <c r="I149" i="4"/>
  <c r="H149" i="4"/>
  <c r="G149" i="4"/>
  <c r="I148" i="4"/>
  <c r="H148" i="4"/>
  <c r="G148" i="4"/>
  <c r="I147" i="4"/>
  <c r="H147" i="4"/>
  <c r="G147" i="4"/>
  <c r="I146" i="4"/>
  <c r="H146" i="4"/>
  <c r="G146" i="4"/>
  <c r="I145" i="4"/>
  <c r="H145" i="4"/>
  <c r="G145" i="4"/>
  <c r="I144" i="4"/>
  <c r="H144" i="4"/>
  <c r="G144" i="4"/>
  <c r="I143" i="4"/>
  <c r="H143" i="4"/>
  <c r="G143" i="4"/>
  <c r="I142" i="4"/>
  <c r="H142" i="4"/>
  <c r="G142" i="4"/>
  <c r="I141" i="4"/>
  <c r="H141" i="4"/>
  <c r="G141" i="4"/>
  <c r="I140" i="4"/>
  <c r="H140" i="4"/>
  <c r="G140" i="4"/>
  <c r="I139" i="4"/>
  <c r="H139" i="4"/>
  <c r="G139" i="4"/>
  <c r="I138" i="4"/>
  <c r="H138" i="4"/>
  <c r="G138" i="4"/>
  <c r="I137" i="4"/>
  <c r="H137" i="4"/>
  <c r="G137" i="4"/>
  <c r="I136" i="4"/>
  <c r="H136" i="4"/>
  <c r="G136" i="4"/>
  <c r="I135" i="4"/>
  <c r="H135" i="4"/>
  <c r="G135" i="4"/>
  <c r="I134" i="4"/>
  <c r="H134" i="4"/>
  <c r="G134" i="4"/>
  <c r="I133" i="4"/>
  <c r="H133" i="4"/>
  <c r="G133" i="4"/>
  <c r="I132" i="4"/>
  <c r="H132" i="4"/>
  <c r="G132" i="4"/>
  <c r="I131" i="4"/>
  <c r="H131" i="4"/>
  <c r="G131" i="4"/>
  <c r="I130" i="4"/>
  <c r="H130" i="4"/>
  <c r="G130" i="4"/>
  <c r="I128" i="4"/>
  <c r="H128" i="4"/>
  <c r="G128" i="4"/>
  <c r="I127" i="4"/>
  <c r="H127" i="4"/>
  <c r="G127" i="4"/>
  <c r="I126" i="4"/>
  <c r="H126" i="4"/>
  <c r="G126" i="4"/>
  <c r="I125" i="4"/>
  <c r="H125" i="4"/>
  <c r="G125" i="4"/>
  <c r="I124" i="4"/>
  <c r="H124" i="4"/>
  <c r="G124" i="4"/>
  <c r="I123" i="4"/>
  <c r="H123" i="4"/>
  <c r="G123" i="4"/>
  <c r="I122" i="4"/>
  <c r="H122" i="4"/>
  <c r="G122" i="4"/>
  <c r="I121" i="4"/>
  <c r="H121" i="4"/>
  <c r="G121" i="4"/>
  <c r="I120" i="4"/>
  <c r="H120" i="4"/>
  <c r="G120" i="4"/>
  <c r="I117" i="4"/>
  <c r="H117" i="4"/>
  <c r="G117" i="4"/>
  <c r="I116" i="4"/>
  <c r="H116" i="4"/>
  <c r="G116" i="4"/>
  <c r="I115" i="4"/>
  <c r="H115" i="4"/>
  <c r="G115" i="4"/>
  <c r="I114" i="4"/>
  <c r="H114" i="4"/>
  <c r="G114" i="4"/>
  <c r="I113" i="4"/>
  <c r="H113" i="4"/>
  <c r="G113" i="4"/>
  <c r="I112" i="4"/>
  <c r="H112" i="4"/>
  <c r="G112" i="4"/>
  <c r="I111" i="4"/>
  <c r="H111" i="4"/>
  <c r="G111" i="4"/>
  <c r="I110" i="4"/>
  <c r="H110" i="4"/>
  <c r="G110" i="4"/>
  <c r="I109" i="4"/>
  <c r="H109" i="4"/>
  <c r="G109" i="4"/>
  <c r="I108" i="4"/>
  <c r="H108" i="4"/>
  <c r="G108" i="4"/>
  <c r="I107" i="4"/>
  <c r="H107" i="4"/>
  <c r="G107" i="4"/>
  <c r="I106" i="4"/>
  <c r="H106" i="4"/>
  <c r="G106" i="4"/>
  <c r="I105" i="4"/>
  <c r="H105" i="4"/>
  <c r="G105" i="4"/>
  <c r="I104" i="4"/>
  <c r="H104" i="4"/>
  <c r="G104" i="4"/>
  <c r="I103" i="4"/>
  <c r="H103" i="4"/>
  <c r="G103" i="4"/>
  <c r="I102" i="4"/>
  <c r="H102" i="4"/>
  <c r="G102" i="4"/>
  <c r="I101" i="4"/>
  <c r="H101" i="4"/>
  <c r="G101" i="4"/>
  <c r="I100" i="4"/>
  <c r="H100" i="4"/>
  <c r="G100" i="4"/>
  <c r="I99" i="4"/>
  <c r="H99" i="4"/>
  <c r="G99" i="4"/>
  <c r="I98" i="4"/>
  <c r="H98" i="4"/>
  <c r="G98" i="4"/>
  <c r="I97" i="4"/>
  <c r="H97" i="4"/>
  <c r="G97" i="4"/>
  <c r="I95" i="4"/>
  <c r="H95" i="4"/>
  <c r="G95" i="4"/>
  <c r="I94" i="4"/>
  <c r="H94" i="4"/>
  <c r="G94" i="4"/>
  <c r="I91" i="4"/>
  <c r="H91" i="4"/>
  <c r="G91" i="4"/>
  <c r="I90" i="4"/>
  <c r="H90" i="4"/>
  <c r="G90" i="4"/>
  <c r="I89" i="4"/>
  <c r="H89" i="4"/>
  <c r="G89" i="4"/>
  <c r="I88" i="4"/>
  <c r="H88" i="4"/>
  <c r="G88" i="4"/>
  <c r="I87" i="4"/>
  <c r="H87" i="4"/>
  <c r="G87" i="4"/>
  <c r="I85" i="4"/>
  <c r="H85" i="4"/>
  <c r="G85" i="4"/>
  <c r="I84" i="4"/>
  <c r="H84" i="4"/>
  <c r="G84" i="4"/>
  <c r="I83" i="4"/>
  <c r="H83" i="4"/>
  <c r="G83" i="4"/>
  <c r="I81" i="4"/>
  <c r="H81" i="4"/>
  <c r="G81" i="4"/>
  <c r="I80" i="4"/>
  <c r="H80" i="4"/>
  <c r="G80" i="4"/>
  <c r="I79" i="4"/>
  <c r="H79" i="4"/>
  <c r="G79" i="4"/>
  <c r="I78" i="4"/>
  <c r="H78" i="4"/>
  <c r="G78" i="4"/>
  <c r="I77" i="4"/>
  <c r="H77" i="4"/>
  <c r="G77" i="4"/>
  <c r="I76" i="4"/>
  <c r="H76" i="4"/>
  <c r="G76" i="4"/>
  <c r="I75" i="4"/>
  <c r="H75" i="4"/>
  <c r="G75" i="4"/>
  <c r="I73" i="4"/>
  <c r="H73" i="4"/>
  <c r="G73" i="4"/>
  <c r="I72" i="4"/>
  <c r="H72" i="4"/>
  <c r="G72" i="4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G59" i="4"/>
  <c r="I58" i="4"/>
  <c r="H58" i="4"/>
  <c r="G58" i="4"/>
  <c r="I57" i="4"/>
  <c r="H57" i="4"/>
  <c r="G57" i="4"/>
  <c r="I55" i="4"/>
  <c r="H55" i="4"/>
  <c r="G55" i="4"/>
  <c r="I54" i="4"/>
  <c r="H54" i="4"/>
  <c r="G54" i="4"/>
  <c r="I53" i="4"/>
  <c r="H53" i="4"/>
  <c r="G53" i="4"/>
  <c r="I52" i="4"/>
  <c r="H52" i="4"/>
  <c r="G52" i="4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D16" i="1"/>
  <c r="D24" i="1"/>
  <c r="D31" i="1"/>
  <c r="D32" i="1"/>
  <c r="D40" i="1"/>
  <c r="D41" i="1"/>
  <c r="D55" i="1"/>
  <c r="D73" i="1"/>
  <c r="D81" i="1"/>
  <c r="D85" i="1"/>
  <c r="D90" i="1"/>
  <c r="D91" i="1"/>
  <c r="D95" i="1"/>
  <c r="D116" i="1"/>
  <c r="D117" i="1"/>
  <c r="D128" i="1"/>
  <c r="D152" i="1"/>
  <c r="D155" i="1"/>
  <c r="D156" i="1"/>
  <c r="D160" i="1"/>
  <c r="D161" i="1"/>
  <c r="D172" i="1"/>
  <c r="D173" i="1"/>
  <c r="D174" i="1"/>
  <c r="D186" i="1"/>
  <c r="D192" i="1"/>
  <c r="D198" i="1"/>
  <c r="D204" i="1"/>
  <c r="D210" i="1"/>
  <c r="D216" i="1"/>
  <c r="D222" i="1"/>
  <c r="D228" i="1"/>
  <c r="D229" i="1"/>
  <c r="D230" i="1"/>
  <c r="D231" i="1"/>
  <c r="D266" i="1"/>
  <c r="D281" i="1"/>
  <c r="D298" i="1"/>
  <c r="D316" i="1"/>
  <c r="D331" i="1"/>
  <c r="D332" i="1"/>
  <c r="D362" i="1"/>
  <c r="D365" i="1"/>
  <c r="D369" i="1"/>
  <c r="D372" i="1"/>
  <c r="D373" i="1"/>
  <c r="D447" i="1"/>
  <c r="D488" i="1"/>
  <c r="D524" i="1"/>
  <c r="D565" i="1"/>
  <c r="D581" i="1"/>
  <c r="D582" i="1"/>
  <c r="D624" i="1"/>
  <c r="D642" i="1"/>
  <c r="D657" i="1"/>
  <c r="D672" i="1"/>
  <c r="D673" i="1"/>
  <c r="D674" i="1"/>
  <c r="D683" i="1"/>
  <c r="D687" i="1"/>
  <c r="D700" i="1"/>
  <c r="D701" i="1"/>
  <c r="D705" i="1"/>
  <c r="D708" i="1"/>
  <c r="D755" i="1"/>
  <c r="D779" i="1"/>
  <c r="D810" i="1"/>
  <c r="D815" i="1"/>
  <c r="D824" i="1"/>
  <c r="D827" i="1"/>
  <c r="D832" i="1"/>
  <c r="D840" i="1"/>
  <c r="D841" i="1"/>
  <c r="D850" i="1"/>
  <c r="D855" i="1"/>
  <c r="D859" i="1"/>
  <c r="D860" i="1"/>
  <c r="D907" i="1"/>
  <c r="D925" i="1"/>
  <c r="D930" i="1"/>
  <c r="D959" i="1"/>
  <c r="D989" i="1"/>
  <c r="D1026" i="1"/>
  <c r="D1032" i="1"/>
  <c r="D1036" i="1"/>
  <c r="D1065" i="1"/>
  <c r="D1076" i="1"/>
  <c r="D1087" i="1"/>
  <c r="D1088" i="1"/>
  <c r="D1099" i="1"/>
  <c r="D1109" i="1"/>
  <c r="D1131" i="1"/>
  <c r="D1138" i="1"/>
  <c r="D1142" i="1"/>
  <c r="D1143" i="1"/>
  <c r="D1175" i="1"/>
  <c r="D1205" i="1"/>
  <c r="D1236" i="1"/>
  <c r="D1246" i="1"/>
  <c r="D1262" i="1"/>
  <c r="D1283" i="1"/>
  <c r="D1314" i="1"/>
  <c r="D1362" i="1"/>
  <c r="D1363" i="1"/>
  <c r="D1374" i="1"/>
  <c r="D1390" i="1"/>
  <c r="D1434" i="1"/>
  <c r="D1438" i="1"/>
  <c r="D1439" i="1"/>
  <c r="D1448" i="1"/>
  <c r="D1463" i="1"/>
  <c r="D1473" i="1"/>
  <c r="D1483" i="1"/>
  <c r="D1492" i="1"/>
  <c r="D1493" i="1"/>
  <c r="D1499" i="1"/>
  <c r="D1527" i="1"/>
  <c r="D1537" i="1"/>
  <c r="D1542" i="1"/>
  <c r="D1546" i="1"/>
  <c r="D1547" i="1"/>
  <c r="D1551" i="1"/>
  <c r="D1555" i="1"/>
  <c r="D1559" i="1"/>
  <c r="D1572" i="1"/>
  <c r="D1577" i="1"/>
  <c r="D1578" i="1"/>
  <c r="D1585" i="1"/>
  <c r="D1589" i="1"/>
  <c r="D1590" i="1"/>
  <c r="D1599" i="1"/>
  <c r="D1607" i="1"/>
  <c r="D1615" i="1"/>
  <c r="D1619" i="1"/>
  <c r="D1626" i="1"/>
  <c r="D1630" i="1"/>
  <c r="D1631" i="1"/>
  <c r="D1635" i="1"/>
  <c r="D1636" i="1" s="1"/>
  <c r="F16" i="1"/>
  <c r="F24" i="1"/>
  <c r="F31" i="1"/>
  <c r="F32" i="1"/>
  <c r="F40" i="1"/>
  <c r="F41" i="1"/>
  <c r="F55" i="1"/>
  <c r="F73" i="1"/>
  <c r="F81" i="1"/>
  <c r="F85" i="1"/>
  <c r="F90" i="1"/>
  <c r="F91" i="1"/>
  <c r="F95" i="1"/>
  <c r="F116" i="1"/>
  <c r="F117" i="1"/>
  <c r="F128" i="1"/>
  <c r="F152" i="1"/>
  <c r="F155" i="1"/>
  <c r="F156" i="1"/>
  <c r="F160" i="1"/>
  <c r="F161" i="1"/>
  <c r="F172" i="1"/>
  <c r="F173" i="1"/>
  <c r="F174" i="1"/>
  <c r="F186" i="1"/>
  <c r="F192" i="1"/>
  <c r="F198" i="1"/>
  <c r="F204" i="1"/>
  <c r="F210" i="1"/>
  <c r="F216" i="1"/>
  <c r="F222" i="1"/>
  <c r="F228" i="1"/>
  <c r="F229" i="1"/>
  <c r="F230" i="1"/>
  <c r="F231" i="1"/>
  <c r="F266" i="1"/>
  <c r="F281" i="1"/>
  <c r="F298" i="1"/>
  <c r="F316" i="1"/>
  <c r="F331" i="1"/>
  <c r="F332" i="1"/>
  <c r="F362" i="1"/>
  <c r="F365" i="1"/>
  <c r="F369" i="1"/>
  <c r="F372" i="1"/>
  <c r="F373" i="1"/>
  <c r="F447" i="1"/>
  <c r="F488" i="1"/>
  <c r="F524" i="1"/>
  <c r="F565" i="1"/>
  <c r="F581" i="1"/>
  <c r="F582" i="1"/>
  <c r="F624" i="1"/>
  <c r="F642" i="1"/>
  <c r="F657" i="1"/>
  <c r="F672" i="1"/>
  <c r="F673" i="1"/>
  <c r="F674" i="1"/>
  <c r="F683" i="1"/>
  <c r="F687" i="1"/>
  <c r="F700" i="1"/>
  <c r="F701" i="1"/>
  <c r="F705" i="1"/>
  <c r="F708" i="1"/>
  <c r="F755" i="1"/>
  <c r="F779" i="1"/>
  <c r="F810" i="1"/>
  <c r="F815" i="1"/>
  <c r="F824" i="1"/>
  <c r="F827" i="1"/>
  <c r="F832" i="1"/>
  <c r="F840" i="1"/>
  <c r="F841" i="1"/>
  <c r="F850" i="1"/>
  <c r="F855" i="1"/>
  <c r="F859" i="1"/>
  <c r="F860" i="1"/>
  <c r="F907" i="1"/>
  <c r="F925" i="1"/>
  <c r="F930" i="1"/>
  <c r="F959" i="1"/>
  <c r="F989" i="1"/>
  <c r="F1026" i="1"/>
  <c r="F1032" i="1"/>
  <c r="F1036" i="1"/>
  <c r="F1065" i="1"/>
  <c r="F1076" i="1"/>
  <c r="F1087" i="1"/>
  <c r="F1088" i="1"/>
  <c r="F1099" i="1"/>
  <c r="F1109" i="1"/>
  <c r="F1131" i="1"/>
  <c r="F1138" i="1"/>
  <c r="F1142" i="1"/>
  <c r="F1143" i="1"/>
  <c r="F1175" i="1"/>
  <c r="F1205" i="1"/>
  <c r="F1236" i="1"/>
  <c r="F1246" i="1"/>
  <c r="F1262" i="1"/>
  <c r="F1283" i="1"/>
  <c r="F1314" i="1"/>
  <c r="F1362" i="1"/>
  <c r="F1363" i="1"/>
  <c r="F1374" i="1"/>
  <c r="F1390" i="1"/>
  <c r="F1434" i="1"/>
  <c r="F1438" i="1"/>
  <c r="F1439" i="1"/>
  <c r="F1448" i="1"/>
  <c r="F1463" i="1"/>
  <c r="F1473" i="1"/>
  <c r="F1483" i="1"/>
  <c r="F1492" i="1"/>
  <c r="F1493" i="1"/>
  <c r="F1499" i="1"/>
  <c r="F1527" i="1"/>
  <c r="F1537" i="1"/>
  <c r="F1542" i="1"/>
  <c r="F1546" i="1"/>
  <c r="F1547" i="1"/>
  <c r="F1551" i="1"/>
  <c r="F1555" i="1"/>
  <c r="F1559" i="1"/>
  <c r="F1572" i="1"/>
  <c r="F1577" i="1"/>
  <c r="F1578" i="1"/>
  <c r="F1585" i="1"/>
  <c r="F1589" i="1"/>
  <c r="F1590" i="1"/>
  <c r="F1599" i="1"/>
  <c r="F1607" i="1"/>
  <c r="F1615" i="1"/>
  <c r="F1619" i="1"/>
  <c r="F1626" i="1"/>
  <c r="F1630" i="1"/>
  <c r="F1631" i="1"/>
  <c r="F1635" i="1"/>
  <c r="F1636" i="1"/>
  <c r="I1636" i="1" s="1"/>
  <c r="E16" i="1"/>
  <c r="E24" i="1"/>
  <c r="E31" i="1"/>
  <c r="E32" i="1"/>
  <c r="E40" i="1"/>
  <c r="E41" i="1"/>
  <c r="E55" i="1"/>
  <c r="E73" i="1"/>
  <c r="E81" i="1"/>
  <c r="E85" i="1"/>
  <c r="E90" i="1"/>
  <c r="E91" i="1"/>
  <c r="E95" i="1"/>
  <c r="E116" i="1"/>
  <c r="E117" i="1"/>
  <c r="E128" i="1"/>
  <c r="E152" i="1"/>
  <c r="E155" i="1"/>
  <c r="E156" i="1"/>
  <c r="E160" i="1"/>
  <c r="E161" i="1"/>
  <c r="E172" i="1"/>
  <c r="E173" i="1"/>
  <c r="E174" i="1"/>
  <c r="E186" i="1"/>
  <c r="E192" i="1"/>
  <c r="E198" i="1"/>
  <c r="E204" i="1"/>
  <c r="E210" i="1"/>
  <c r="E216" i="1"/>
  <c r="E222" i="1"/>
  <c r="E228" i="1"/>
  <c r="E229" i="1"/>
  <c r="E230" i="1"/>
  <c r="E231" i="1"/>
  <c r="E266" i="1"/>
  <c r="E281" i="1"/>
  <c r="E298" i="1"/>
  <c r="E316" i="1"/>
  <c r="E331" i="1"/>
  <c r="E332" i="1"/>
  <c r="E362" i="1"/>
  <c r="E365" i="1"/>
  <c r="E369" i="1"/>
  <c r="E372" i="1"/>
  <c r="E373" i="1"/>
  <c r="E447" i="1"/>
  <c r="E488" i="1"/>
  <c r="E524" i="1"/>
  <c r="E565" i="1"/>
  <c r="E581" i="1"/>
  <c r="E582" i="1"/>
  <c r="E624" i="1"/>
  <c r="E642" i="1"/>
  <c r="E657" i="1"/>
  <c r="E672" i="1"/>
  <c r="E673" i="1"/>
  <c r="E674" i="1"/>
  <c r="E683" i="1"/>
  <c r="E687" i="1"/>
  <c r="E700" i="1"/>
  <c r="E701" i="1"/>
  <c r="E705" i="1"/>
  <c r="E708" i="1"/>
  <c r="E755" i="1"/>
  <c r="E779" i="1"/>
  <c r="E810" i="1"/>
  <c r="E815" i="1"/>
  <c r="E824" i="1"/>
  <c r="E827" i="1"/>
  <c r="E832" i="1"/>
  <c r="E840" i="1"/>
  <c r="E841" i="1"/>
  <c r="E850" i="1"/>
  <c r="E855" i="1"/>
  <c r="E859" i="1"/>
  <c r="E860" i="1"/>
  <c r="E907" i="1"/>
  <c r="E925" i="1"/>
  <c r="E930" i="1"/>
  <c r="E959" i="1"/>
  <c r="E989" i="1"/>
  <c r="E1026" i="1"/>
  <c r="E1032" i="1"/>
  <c r="E1036" i="1"/>
  <c r="E1065" i="1"/>
  <c r="E1076" i="1"/>
  <c r="E1087" i="1"/>
  <c r="E1088" i="1"/>
  <c r="E1099" i="1"/>
  <c r="E1109" i="1"/>
  <c r="E1131" i="1"/>
  <c r="E1138" i="1"/>
  <c r="E1142" i="1"/>
  <c r="E1143" i="1"/>
  <c r="E1175" i="1"/>
  <c r="E1205" i="1"/>
  <c r="E1236" i="1"/>
  <c r="E1246" i="1"/>
  <c r="E1262" i="1"/>
  <c r="E1283" i="1"/>
  <c r="E1314" i="1"/>
  <c r="E1362" i="1"/>
  <c r="E1363" i="1"/>
  <c r="E1374" i="1"/>
  <c r="E1390" i="1"/>
  <c r="E1434" i="1"/>
  <c r="E1438" i="1"/>
  <c r="E1439" i="1"/>
  <c r="E1448" i="1"/>
  <c r="E1463" i="1"/>
  <c r="E1473" i="1"/>
  <c r="E1483" i="1"/>
  <c r="E1492" i="1"/>
  <c r="E1493" i="1"/>
  <c r="E1499" i="1"/>
  <c r="E1527" i="1"/>
  <c r="E1537" i="1"/>
  <c r="E1542" i="1"/>
  <c r="E1546" i="1"/>
  <c r="E1547" i="1"/>
  <c r="E1551" i="1"/>
  <c r="E1555" i="1"/>
  <c r="E1559" i="1"/>
  <c r="E1572" i="1"/>
  <c r="E1577" i="1"/>
  <c r="E1578" i="1"/>
  <c r="E1585" i="1"/>
  <c r="E1589" i="1"/>
  <c r="E1590" i="1"/>
  <c r="E1599" i="1"/>
  <c r="E1607" i="1"/>
  <c r="E1615" i="1"/>
  <c r="E1619" i="1"/>
  <c r="E1626" i="1"/>
  <c r="E1630" i="1"/>
  <c r="E1631" i="1"/>
  <c r="E1635" i="1"/>
  <c r="E1636" i="1" s="1"/>
  <c r="H1635" i="1"/>
  <c r="G1635" i="1"/>
  <c r="I1634" i="1"/>
  <c r="J1634" i="1"/>
  <c r="H1634" i="1"/>
  <c r="G1634" i="1"/>
  <c r="J1633" i="1"/>
  <c r="J1632" i="1"/>
  <c r="I1631" i="1"/>
  <c r="J1631" i="1"/>
  <c r="H1631" i="1"/>
  <c r="G1631" i="1"/>
  <c r="I1630" i="1"/>
  <c r="J1630" i="1"/>
  <c r="H1630" i="1"/>
  <c r="G1630" i="1"/>
  <c r="I1629" i="1"/>
  <c r="J1629" i="1"/>
  <c r="H1629" i="1"/>
  <c r="G1629" i="1"/>
  <c r="I1628" i="1"/>
  <c r="J1628" i="1"/>
  <c r="H1628" i="1"/>
  <c r="G1628" i="1"/>
  <c r="J1627" i="1"/>
  <c r="I1626" i="1"/>
  <c r="J1626" i="1"/>
  <c r="H1626" i="1"/>
  <c r="G1626" i="1"/>
  <c r="I1625" i="1"/>
  <c r="J1625" i="1"/>
  <c r="H1625" i="1"/>
  <c r="G1625" i="1"/>
  <c r="I1624" i="1"/>
  <c r="J1624" i="1"/>
  <c r="H1624" i="1"/>
  <c r="G1624" i="1"/>
  <c r="I1623" i="1"/>
  <c r="J1623" i="1"/>
  <c r="H1623" i="1"/>
  <c r="G1623" i="1"/>
  <c r="I1622" i="1"/>
  <c r="J1622" i="1"/>
  <c r="H1622" i="1"/>
  <c r="G1622" i="1"/>
  <c r="I1621" i="1"/>
  <c r="J1621" i="1"/>
  <c r="H1621" i="1"/>
  <c r="G1621" i="1"/>
  <c r="J1620" i="1"/>
  <c r="I1619" i="1"/>
  <c r="J1619" i="1"/>
  <c r="H1619" i="1"/>
  <c r="G1619" i="1"/>
  <c r="I1618" i="1"/>
  <c r="J1618" i="1"/>
  <c r="H1618" i="1"/>
  <c r="G1618" i="1"/>
  <c r="I1617" i="1"/>
  <c r="J1617" i="1"/>
  <c r="H1617" i="1"/>
  <c r="G1617" i="1"/>
  <c r="J1616" i="1"/>
  <c r="I1615" i="1"/>
  <c r="J1615" i="1"/>
  <c r="H1615" i="1"/>
  <c r="G1615" i="1"/>
  <c r="I1614" i="1"/>
  <c r="J1614" i="1"/>
  <c r="H1614" i="1"/>
  <c r="G1614" i="1"/>
  <c r="I1613" i="1"/>
  <c r="J1613" i="1"/>
  <c r="H1613" i="1"/>
  <c r="G1613" i="1"/>
  <c r="I1612" i="1"/>
  <c r="J1612" i="1"/>
  <c r="H1612" i="1"/>
  <c r="G1612" i="1"/>
  <c r="I1611" i="1"/>
  <c r="J1611" i="1"/>
  <c r="H1611" i="1"/>
  <c r="G1611" i="1"/>
  <c r="I1610" i="1"/>
  <c r="J1610" i="1"/>
  <c r="H1610" i="1"/>
  <c r="G1610" i="1"/>
  <c r="I1609" i="1"/>
  <c r="J1609" i="1"/>
  <c r="H1609" i="1"/>
  <c r="G1609" i="1"/>
  <c r="J1608" i="1"/>
  <c r="I1607" i="1"/>
  <c r="J1607" i="1"/>
  <c r="H1607" i="1"/>
  <c r="G1607" i="1"/>
  <c r="I1606" i="1"/>
  <c r="J1606" i="1"/>
  <c r="H1606" i="1"/>
  <c r="G1606" i="1"/>
  <c r="I1605" i="1"/>
  <c r="J1605" i="1"/>
  <c r="H1605" i="1"/>
  <c r="G1605" i="1"/>
  <c r="I1604" i="1"/>
  <c r="J1604" i="1"/>
  <c r="H1604" i="1"/>
  <c r="G1604" i="1"/>
  <c r="I1603" i="1"/>
  <c r="J1603" i="1"/>
  <c r="H1603" i="1"/>
  <c r="G1603" i="1"/>
  <c r="I1602" i="1"/>
  <c r="J1602" i="1"/>
  <c r="H1602" i="1"/>
  <c r="G1602" i="1"/>
  <c r="I1601" i="1"/>
  <c r="J1601" i="1"/>
  <c r="H1601" i="1"/>
  <c r="G1601" i="1"/>
  <c r="J1600" i="1"/>
  <c r="I1599" i="1"/>
  <c r="J1599" i="1"/>
  <c r="H1599" i="1"/>
  <c r="G1599" i="1"/>
  <c r="I1598" i="1"/>
  <c r="J1598" i="1"/>
  <c r="H1598" i="1"/>
  <c r="G1598" i="1"/>
  <c r="I1597" i="1"/>
  <c r="J1597" i="1"/>
  <c r="H1597" i="1"/>
  <c r="G1597" i="1"/>
  <c r="I1596" i="1"/>
  <c r="J1596" i="1"/>
  <c r="H1596" i="1"/>
  <c r="G1596" i="1"/>
  <c r="I1595" i="1"/>
  <c r="J1595" i="1"/>
  <c r="H1595" i="1"/>
  <c r="G1595" i="1"/>
  <c r="I1594" i="1"/>
  <c r="J1594" i="1"/>
  <c r="H1594" i="1"/>
  <c r="G1594" i="1"/>
  <c r="I1593" i="1"/>
  <c r="J1593" i="1"/>
  <c r="H1593" i="1"/>
  <c r="G1593" i="1"/>
  <c r="J1592" i="1"/>
  <c r="J1591" i="1"/>
  <c r="I1590" i="1"/>
  <c r="J1590" i="1"/>
  <c r="H1590" i="1"/>
  <c r="G1590" i="1"/>
  <c r="I1589" i="1"/>
  <c r="J1589" i="1"/>
  <c r="H1589" i="1"/>
  <c r="G1589" i="1"/>
  <c r="I1588" i="1"/>
  <c r="J1588" i="1"/>
  <c r="H1588" i="1"/>
  <c r="G1588" i="1"/>
  <c r="I1587" i="1"/>
  <c r="J1587" i="1"/>
  <c r="H1587" i="1"/>
  <c r="G1587" i="1"/>
  <c r="J1586" i="1"/>
  <c r="I1585" i="1"/>
  <c r="J1585" i="1"/>
  <c r="H1585" i="1"/>
  <c r="G1585" i="1"/>
  <c r="I1584" i="1"/>
  <c r="J1584" i="1"/>
  <c r="H1584" i="1"/>
  <c r="G1584" i="1"/>
  <c r="I1583" i="1"/>
  <c r="J1583" i="1"/>
  <c r="H1583" i="1"/>
  <c r="G1583" i="1"/>
  <c r="I1582" i="1"/>
  <c r="J1582" i="1"/>
  <c r="H1582" i="1"/>
  <c r="G1582" i="1"/>
  <c r="I1581" i="1"/>
  <c r="J1581" i="1"/>
  <c r="H1581" i="1"/>
  <c r="G1581" i="1"/>
  <c r="J1580" i="1"/>
  <c r="J1579" i="1"/>
  <c r="I1578" i="1"/>
  <c r="J1578" i="1"/>
  <c r="H1578" i="1"/>
  <c r="G1578" i="1"/>
  <c r="I1577" i="1"/>
  <c r="J1577" i="1"/>
  <c r="H1577" i="1"/>
  <c r="G1577" i="1"/>
  <c r="I1576" i="1"/>
  <c r="J1576" i="1"/>
  <c r="H1576" i="1"/>
  <c r="G1576" i="1"/>
  <c r="I1575" i="1"/>
  <c r="J1575" i="1"/>
  <c r="H1575" i="1"/>
  <c r="G1575" i="1"/>
  <c r="I1574" i="1"/>
  <c r="J1574" i="1"/>
  <c r="H1574" i="1"/>
  <c r="G1574" i="1"/>
  <c r="J1573" i="1"/>
  <c r="I1572" i="1"/>
  <c r="J1572" i="1"/>
  <c r="H1572" i="1"/>
  <c r="G1572" i="1"/>
  <c r="I1571" i="1"/>
  <c r="J1571" i="1"/>
  <c r="H1571" i="1"/>
  <c r="G1571" i="1"/>
  <c r="I1570" i="1"/>
  <c r="J1570" i="1"/>
  <c r="H1570" i="1"/>
  <c r="G1570" i="1"/>
  <c r="I1569" i="1"/>
  <c r="J1569" i="1"/>
  <c r="H1569" i="1"/>
  <c r="G1569" i="1"/>
  <c r="I1568" i="1"/>
  <c r="J1568" i="1"/>
  <c r="H1568" i="1"/>
  <c r="G1568" i="1"/>
  <c r="I1567" i="1"/>
  <c r="J1567" i="1"/>
  <c r="H1567" i="1"/>
  <c r="G1567" i="1"/>
  <c r="I1566" i="1"/>
  <c r="J1566" i="1"/>
  <c r="H1566" i="1"/>
  <c r="G1566" i="1"/>
  <c r="I1565" i="1"/>
  <c r="J1565" i="1"/>
  <c r="H1565" i="1"/>
  <c r="G1565" i="1"/>
  <c r="I1564" i="1"/>
  <c r="J1564" i="1"/>
  <c r="H1564" i="1"/>
  <c r="G1564" i="1"/>
  <c r="I1563" i="1"/>
  <c r="J1563" i="1"/>
  <c r="H1563" i="1"/>
  <c r="G1563" i="1"/>
  <c r="I1562" i="1"/>
  <c r="J1562" i="1"/>
  <c r="H1562" i="1"/>
  <c r="G1562" i="1"/>
  <c r="I1561" i="1"/>
  <c r="J1561" i="1"/>
  <c r="H1561" i="1"/>
  <c r="G1561" i="1"/>
  <c r="J1560" i="1"/>
  <c r="I1559" i="1"/>
  <c r="J1559" i="1"/>
  <c r="H1559" i="1"/>
  <c r="G1559" i="1"/>
  <c r="I1558" i="1"/>
  <c r="J1558" i="1"/>
  <c r="H1558" i="1"/>
  <c r="G1558" i="1"/>
  <c r="I1557" i="1"/>
  <c r="J1557" i="1"/>
  <c r="H1557" i="1"/>
  <c r="G1557" i="1"/>
  <c r="J1556" i="1"/>
  <c r="I1555" i="1"/>
  <c r="J1555" i="1"/>
  <c r="H1555" i="1"/>
  <c r="G1555" i="1"/>
  <c r="I1554" i="1"/>
  <c r="J1554" i="1"/>
  <c r="H1554" i="1"/>
  <c r="G1554" i="1"/>
  <c r="I1553" i="1"/>
  <c r="J1553" i="1"/>
  <c r="H1553" i="1"/>
  <c r="G1553" i="1"/>
  <c r="J1552" i="1"/>
  <c r="I1551" i="1"/>
  <c r="J1551" i="1"/>
  <c r="H1551" i="1"/>
  <c r="G1551" i="1"/>
  <c r="I1550" i="1"/>
  <c r="J1550" i="1"/>
  <c r="H1550" i="1"/>
  <c r="G1550" i="1"/>
  <c r="J1549" i="1"/>
  <c r="J1548" i="1"/>
  <c r="I1547" i="1"/>
  <c r="J1547" i="1"/>
  <c r="H1547" i="1"/>
  <c r="G1547" i="1"/>
  <c r="I1546" i="1"/>
  <c r="J1546" i="1"/>
  <c r="H1546" i="1"/>
  <c r="G1546" i="1"/>
  <c r="I1545" i="1"/>
  <c r="J1545" i="1"/>
  <c r="H1545" i="1"/>
  <c r="G1545" i="1"/>
  <c r="I1544" i="1"/>
  <c r="J1544" i="1"/>
  <c r="H1544" i="1"/>
  <c r="G1544" i="1"/>
  <c r="J1543" i="1"/>
  <c r="I1542" i="1"/>
  <c r="J1542" i="1"/>
  <c r="H1542" i="1"/>
  <c r="G1542" i="1"/>
  <c r="I1541" i="1"/>
  <c r="J1541" i="1"/>
  <c r="H1541" i="1"/>
  <c r="G1541" i="1"/>
  <c r="I1540" i="1"/>
  <c r="J1540" i="1"/>
  <c r="H1540" i="1"/>
  <c r="G1540" i="1"/>
  <c r="I1539" i="1"/>
  <c r="J1539" i="1"/>
  <c r="H1539" i="1"/>
  <c r="G1539" i="1"/>
  <c r="J1538" i="1"/>
  <c r="I1537" i="1"/>
  <c r="J1537" i="1"/>
  <c r="H1537" i="1"/>
  <c r="G1537" i="1"/>
  <c r="I1536" i="1"/>
  <c r="J1536" i="1"/>
  <c r="H1536" i="1"/>
  <c r="G1536" i="1"/>
  <c r="I1535" i="1"/>
  <c r="J1535" i="1"/>
  <c r="H1535" i="1"/>
  <c r="G1535" i="1"/>
  <c r="I1534" i="1"/>
  <c r="J1534" i="1"/>
  <c r="H1534" i="1"/>
  <c r="G1534" i="1"/>
  <c r="I1533" i="1"/>
  <c r="J1533" i="1"/>
  <c r="H1533" i="1"/>
  <c r="G1533" i="1"/>
  <c r="I1532" i="1"/>
  <c r="J1532" i="1"/>
  <c r="H1532" i="1"/>
  <c r="G1532" i="1"/>
  <c r="I1531" i="1"/>
  <c r="J1531" i="1"/>
  <c r="H1531" i="1"/>
  <c r="G1531" i="1"/>
  <c r="I1530" i="1"/>
  <c r="J1530" i="1"/>
  <c r="H1530" i="1"/>
  <c r="G1530" i="1"/>
  <c r="I1529" i="1"/>
  <c r="J1529" i="1"/>
  <c r="H1529" i="1"/>
  <c r="G1529" i="1"/>
  <c r="J1528" i="1"/>
  <c r="I1527" i="1"/>
  <c r="J1527" i="1"/>
  <c r="H1527" i="1"/>
  <c r="G1527" i="1"/>
  <c r="I1526" i="1"/>
  <c r="J1526" i="1"/>
  <c r="H1526" i="1"/>
  <c r="G1526" i="1"/>
  <c r="I1525" i="1"/>
  <c r="J1525" i="1"/>
  <c r="H1525" i="1"/>
  <c r="G1525" i="1"/>
  <c r="I1524" i="1"/>
  <c r="J1524" i="1"/>
  <c r="H1524" i="1"/>
  <c r="G1524" i="1"/>
  <c r="I1523" i="1"/>
  <c r="J1523" i="1"/>
  <c r="H1523" i="1"/>
  <c r="G1523" i="1"/>
  <c r="I1522" i="1"/>
  <c r="J1522" i="1"/>
  <c r="H1522" i="1"/>
  <c r="G1522" i="1"/>
  <c r="I1521" i="1"/>
  <c r="J1521" i="1"/>
  <c r="H1521" i="1"/>
  <c r="G1521" i="1"/>
  <c r="I1520" i="1"/>
  <c r="J1520" i="1"/>
  <c r="H1520" i="1"/>
  <c r="G1520" i="1"/>
  <c r="I1519" i="1"/>
  <c r="J1519" i="1"/>
  <c r="H1519" i="1"/>
  <c r="G1519" i="1"/>
  <c r="I1518" i="1"/>
  <c r="J1518" i="1"/>
  <c r="H1518" i="1"/>
  <c r="G1518" i="1"/>
  <c r="I1517" i="1"/>
  <c r="J1517" i="1"/>
  <c r="H1517" i="1"/>
  <c r="G1517" i="1"/>
  <c r="I1516" i="1"/>
  <c r="J1516" i="1"/>
  <c r="H1516" i="1"/>
  <c r="G1516" i="1"/>
  <c r="I1515" i="1"/>
  <c r="J1515" i="1"/>
  <c r="H1515" i="1"/>
  <c r="G1515" i="1"/>
  <c r="I1514" i="1"/>
  <c r="J1514" i="1"/>
  <c r="H1514" i="1"/>
  <c r="G1514" i="1"/>
  <c r="I1513" i="1"/>
  <c r="J1513" i="1"/>
  <c r="H1513" i="1"/>
  <c r="G1513" i="1"/>
  <c r="I1512" i="1"/>
  <c r="J1512" i="1"/>
  <c r="H1512" i="1"/>
  <c r="G1512" i="1"/>
  <c r="I1511" i="1"/>
  <c r="J1511" i="1"/>
  <c r="H1511" i="1"/>
  <c r="G1511" i="1"/>
  <c r="I1510" i="1"/>
  <c r="J1510" i="1"/>
  <c r="H1510" i="1"/>
  <c r="G1510" i="1"/>
  <c r="I1509" i="1"/>
  <c r="J1509" i="1"/>
  <c r="H1509" i="1"/>
  <c r="G1509" i="1"/>
  <c r="I1508" i="1"/>
  <c r="J1508" i="1"/>
  <c r="H1508" i="1"/>
  <c r="G1508" i="1"/>
  <c r="I1507" i="1"/>
  <c r="J1507" i="1"/>
  <c r="H1507" i="1"/>
  <c r="G1507" i="1"/>
  <c r="I1506" i="1"/>
  <c r="J1506" i="1"/>
  <c r="H1506" i="1"/>
  <c r="G1506" i="1"/>
  <c r="I1505" i="1"/>
  <c r="J1505" i="1"/>
  <c r="H1505" i="1"/>
  <c r="G1505" i="1"/>
  <c r="I1504" i="1"/>
  <c r="J1504" i="1"/>
  <c r="H1504" i="1"/>
  <c r="G1504" i="1"/>
  <c r="I1503" i="1"/>
  <c r="J1503" i="1"/>
  <c r="H1503" i="1"/>
  <c r="G1503" i="1"/>
  <c r="I1502" i="1"/>
  <c r="J1502" i="1"/>
  <c r="H1502" i="1"/>
  <c r="G1502" i="1"/>
  <c r="I1501" i="1"/>
  <c r="J1501" i="1"/>
  <c r="H1501" i="1"/>
  <c r="G1501" i="1"/>
  <c r="J1500" i="1"/>
  <c r="I1499" i="1"/>
  <c r="J1499" i="1"/>
  <c r="H1499" i="1"/>
  <c r="G1499" i="1"/>
  <c r="I1498" i="1"/>
  <c r="J1498" i="1"/>
  <c r="H1498" i="1"/>
  <c r="G1498" i="1"/>
  <c r="I1497" i="1"/>
  <c r="J1497" i="1"/>
  <c r="H1497" i="1"/>
  <c r="G1497" i="1"/>
  <c r="I1496" i="1"/>
  <c r="J1496" i="1"/>
  <c r="H1496" i="1"/>
  <c r="G1496" i="1"/>
  <c r="J1495" i="1"/>
  <c r="J1494" i="1"/>
  <c r="I1493" i="1"/>
  <c r="J1493" i="1"/>
  <c r="H1493" i="1"/>
  <c r="G1493" i="1"/>
  <c r="I1492" i="1"/>
  <c r="J1492" i="1"/>
  <c r="H1492" i="1"/>
  <c r="G1492" i="1"/>
  <c r="I1491" i="1"/>
  <c r="J1491" i="1"/>
  <c r="H1491" i="1"/>
  <c r="G1491" i="1"/>
  <c r="I1490" i="1"/>
  <c r="J1490" i="1"/>
  <c r="H1490" i="1"/>
  <c r="G1490" i="1"/>
  <c r="I1489" i="1"/>
  <c r="J1489" i="1"/>
  <c r="H1489" i="1"/>
  <c r="G1489" i="1"/>
  <c r="I1488" i="1"/>
  <c r="J1488" i="1"/>
  <c r="H1488" i="1"/>
  <c r="G1488" i="1"/>
  <c r="I1487" i="1"/>
  <c r="J1487" i="1"/>
  <c r="H1487" i="1"/>
  <c r="G1487" i="1"/>
  <c r="I1486" i="1"/>
  <c r="J1486" i="1"/>
  <c r="H1486" i="1"/>
  <c r="G1486" i="1"/>
  <c r="I1485" i="1"/>
  <c r="J1485" i="1"/>
  <c r="H1485" i="1"/>
  <c r="G1485" i="1"/>
  <c r="J1484" i="1"/>
  <c r="I1483" i="1"/>
  <c r="J1483" i="1"/>
  <c r="H1483" i="1"/>
  <c r="G1483" i="1"/>
  <c r="I1482" i="1"/>
  <c r="J1482" i="1"/>
  <c r="H1482" i="1"/>
  <c r="G1482" i="1"/>
  <c r="I1481" i="1"/>
  <c r="J1481" i="1"/>
  <c r="H1481" i="1"/>
  <c r="G1481" i="1"/>
  <c r="I1480" i="1"/>
  <c r="J1480" i="1"/>
  <c r="H1480" i="1"/>
  <c r="G1480" i="1"/>
  <c r="I1479" i="1"/>
  <c r="J1479" i="1"/>
  <c r="H1479" i="1"/>
  <c r="G1479" i="1"/>
  <c r="I1478" i="1"/>
  <c r="J1478" i="1"/>
  <c r="H1478" i="1"/>
  <c r="G1478" i="1"/>
  <c r="I1477" i="1"/>
  <c r="J1477" i="1"/>
  <c r="H1477" i="1"/>
  <c r="G1477" i="1"/>
  <c r="I1476" i="1"/>
  <c r="J1476" i="1"/>
  <c r="H1476" i="1"/>
  <c r="G1476" i="1"/>
  <c r="I1475" i="1"/>
  <c r="J1475" i="1"/>
  <c r="H1475" i="1"/>
  <c r="G1475" i="1"/>
  <c r="J1474" i="1"/>
  <c r="I1473" i="1"/>
  <c r="J1473" i="1"/>
  <c r="H1473" i="1"/>
  <c r="G1473" i="1"/>
  <c r="I1472" i="1"/>
  <c r="J1472" i="1"/>
  <c r="H1472" i="1"/>
  <c r="G1472" i="1"/>
  <c r="I1471" i="1"/>
  <c r="J1471" i="1"/>
  <c r="H1471" i="1"/>
  <c r="G1471" i="1"/>
  <c r="I1470" i="1"/>
  <c r="J1470" i="1"/>
  <c r="H1470" i="1"/>
  <c r="G1470" i="1"/>
  <c r="I1469" i="1"/>
  <c r="J1469" i="1"/>
  <c r="H1469" i="1"/>
  <c r="G1469" i="1"/>
  <c r="I1468" i="1"/>
  <c r="J1468" i="1"/>
  <c r="H1468" i="1"/>
  <c r="G1468" i="1"/>
  <c r="I1467" i="1"/>
  <c r="J1467" i="1"/>
  <c r="H1467" i="1"/>
  <c r="G1467" i="1"/>
  <c r="I1466" i="1"/>
  <c r="J1466" i="1"/>
  <c r="H1466" i="1"/>
  <c r="G1466" i="1"/>
  <c r="I1465" i="1"/>
  <c r="J1465" i="1"/>
  <c r="H1465" i="1"/>
  <c r="G1465" i="1"/>
  <c r="J1464" i="1"/>
  <c r="I1463" i="1"/>
  <c r="J1463" i="1"/>
  <c r="H1463" i="1"/>
  <c r="G1463" i="1"/>
  <c r="I1462" i="1"/>
  <c r="J1462" i="1"/>
  <c r="H1462" i="1"/>
  <c r="G1462" i="1"/>
  <c r="I1461" i="1"/>
  <c r="J1461" i="1"/>
  <c r="H1461" i="1"/>
  <c r="G1461" i="1"/>
  <c r="I1460" i="1"/>
  <c r="J1460" i="1"/>
  <c r="H1460" i="1"/>
  <c r="G1460" i="1"/>
  <c r="I1459" i="1"/>
  <c r="J1459" i="1"/>
  <c r="H1459" i="1"/>
  <c r="G1459" i="1"/>
  <c r="I1458" i="1"/>
  <c r="J1458" i="1"/>
  <c r="H1458" i="1"/>
  <c r="G1458" i="1"/>
  <c r="I1457" i="1"/>
  <c r="J1457" i="1"/>
  <c r="H1457" i="1"/>
  <c r="G1457" i="1"/>
  <c r="I1456" i="1"/>
  <c r="J1456" i="1"/>
  <c r="H1456" i="1"/>
  <c r="G1456" i="1"/>
  <c r="I1455" i="1"/>
  <c r="J1455" i="1"/>
  <c r="H1455" i="1"/>
  <c r="G1455" i="1"/>
  <c r="I1454" i="1"/>
  <c r="J1454" i="1"/>
  <c r="H1454" i="1"/>
  <c r="G1454" i="1"/>
  <c r="I1453" i="1"/>
  <c r="J1453" i="1"/>
  <c r="H1453" i="1"/>
  <c r="G1453" i="1"/>
  <c r="I1452" i="1"/>
  <c r="J1452" i="1"/>
  <c r="H1452" i="1"/>
  <c r="G1452" i="1"/>
  <c r="I1451" i="1"/>
  <c r="J1451" i="1"/>
  <c r="H1451" i="1"/>
  <c r="G1451" i="1"/>
  <c r="I1450" i="1"/>
  <c r="J1450" i="1"/>
  <c r="H1450" i="1"/>
  <c r="G1450" i="1"/>
  <c r="J1449" i="1"/>
  <c r="I1448" i="1"/>
  <c r="J1448" i="1"/>
  <c r="H1448" i="1"/>
  <c r="G1448" i="1"/>
  <c r="I1447" i="1"/>
  <c r="J1447" i="1"/>
  <c r="H1447" i="1"/>
  <c r="G1447" i="1"/>
  <c r="I1446" i="1"/>
  <c r="J1446" i="1"/>
  <c r="H1446" i="1"/>
  <c r="G1446" i="1"/>
  <c r="I1445" i="1"/>
  <c r="J1445" i="1"/>
  <c r="H1445" i="1"/>
  <c r="G1445" i="1"/>
  <c r="I1444" i="1"/>
  <c r="J1444" i="1"/>
  <c r="H1444" i="1"/>
  <c r="G1444" i="1"/>
  <c r="I1443" i="1"/>
  <c r="J1443" i="1"/>
  <c r="H1443" i="1"/>
  <c r="G1443" i="1"/>
  <c r="I1442" i="1"/>
  <c r="J1442" i="1"/>
  <c r="H1442" i="1"/>
  <c r="G1442" i="1"/>
  <c r="J1441" i="1"/>
  <c r="J1440" i="1"/>
  <c r="I1439" i="1"/>
  <c r="J1439" i="1"/>
  <c r="H1439" i="1"/>
  <c r="G1439" i="1"/>
  <c r="I1438" i="1"/>
  <c r="J1438" i="1"/>
  <c r="H1438" i="1"/>
  <c r="G1438" i="1"/>
  <c r="I1437" i="1"/>
  <c r="J1437" i="1"/>
  <c r="H1437" i="1"/>
  <c r="G1437" i="1"/>
  <c r="I1436" i="1"/>
  <c r="J1436" i="1"/>
  <c r="H1436" i="1"/>
  <c r="G1436" i="1"/>
  <c r="J1435" i="1"/>
  <c r="I1434" i="1"/>
  <c r="J1434" i="1"/>
  <c r="H1434" i="1"/>
  <c r="G1434" i="1"/>
  <c r="I1433" i="1"/>
  <c r="J1433" i="1"/>
  <c r="H1433" i="1"/>
  <c r="G1433" i="1"/>
  <c r="I1432" i="1"/>
  <c r="J1432" i="1"/>
  <c r="H1432" i="1"/>
  <c r="G1432" i="1"/>
  <c r="I1431" i="1"/>
  <c r="J1431" i="1"/>
  <c r="H1431" i="1"/>
  <c r="G1431" i="1"/>
  <c r="I1430" i="1"/>
  <c r="J1430" i="1"/>
  <c r="H1430" i="1"/>
  <c r="G1430" i="1"/>
  <c r="I1429" i="1"/>
  <c r="J1429" i="1"/>
  <c r="H1429" i="1"/>
  <c r="G1429" i="1"/>
  <c r="I1428" i="1"/>
  <c r="J1428" i="1"/>
  <c r="H1428" i="1"/>
  <c r="G1428" i="1"/>
  <c r="I1427" i="1"/>
  <c r="J1427" i="1"/>
  <c r="H1427" i="1"/>
  <c r="G1427" i="1"/>
  <c r="I1426" i="1"/>
  <c r="J1426" i="1"/>
  <c r="H1426" i="1"/>
  <c r="G1426" i="1"/>
  <c r="I1425" i="1"/>
  <c r="J1425" i="1"/>
  <c r="H1425" i="1"/>
  <c r="G1425" i="1"/>
  <c r="I1424" i="1"/>
  <c r="J1424" i="1"/>
  <c r="H1424" i="1"/>
  <c r="G1424" i="1"/>
  <c r="I1423" i="1"/>
  <c r="J1423" i="1"/>
  <c r="H1423" i="1"/>
  <c r="G1423" i="1"/>
  <c r="I1422" i="1"/>
  <c r="J1422" i="1"/>
  <c r="H1422" i="1"/>
  <c r="G1422" i="1"/>
  <c r="I1421" i="1"/>
  <c r="J1421" i="1"/>
  <c r="H1421" i="1"/>
  <c r="G1421" i="1"/>
  <c r="I1420" i="1"/>
  <c r="J1420" i="1"/>
  <c r="H1420" i="1"/>
  <c r="G1420" i="1"/>
  <c r="I1419" i="1"/>
  <c r="J1419" i="1"/>
  <c r="H1419" i="1"/>
  <c r="G1419" i="1"/>
  <c r="I1418" i="1"/>
  <c r="J1418" i="1"/>
  <c r="H1418" i="1"/>
  <c r="G1418" i="1"/>
  <c r="I1417" i="1"/>
  <c r="J1417" i="1"/>
  <c r="H1417" i="1"/>
  <c r="G1417" i="1"/>
  <c r="I1416" i="1"/>
  <c r="J1416" i="1"/>
  <c r="H1416" i="1"/>
  <c r="G1416" i="1"/>
  <c r="I1415" i="1"/>
  <c r="J1415" i="1"/>
  <c r="H1415" i="1"/>
  <c r="G1415" i="1"/>
  <c r="I1414" i="1"/>
  <c r="J1414" i="1"/>
  <c r="H1414" i="1"/>
  <c r="G1414" i="1"/>
  <c r="I1413" i="1"/>
  <c r="J1413" i="1"/>
  <c r="H1413" i="1"/>
  <c r="G1413" i="1"/>
  <c r="I1412" i="1"/>
  <c r="J1412" i="1"/>
  <c r="H1412" i="1"/>
  <c r="G1412" i="1"/>
  <c r="I1411" i="1"/>
  <c r="J1411" i="1"/>
  <c r="H1411" i="1"/>
  <c r="G1411" i="1"/>
  <c r="I1410" i="1"/>
  <c r="J1410" i="1"/>
  <c r="H1410" i="1"/>
  <c r="G1410" i="1"/>
  <c r="I1409" i="1"/>
  <c r="J1409" i="1"/>
  <c r="H1409" i="1"/>
  <c r="G1409" i="1"/>
  <c r="I1408" i="1"/>
  <c r="J1408" i="1"/>
  <c r="H1408" i="1"/>
  <c r="G1408" i="1"/>
  <c r="I1407" i="1"/>
  <c r="J1407" i="1"/>
  <c r="H1407" i="1"/>
  <c r="G1407" i="1"/>
  <c r="I1406" i="1"/>
  <c r="J1406" i="1"/>
  <c r="H1406" i="1"/>
  <c r="G1406" i="1"/>
  <c r="I1405" i="1"/>
  <c r="J1405" i="1"/>
  <c r="H1405" i="1"/>
  <c r="G1405" i="1"/>
  <c r="I1404" i="1"/>
  <c r="J1404" i="1"/>
  <c r="H1404" i="1"/>
  <c r="G1404" i="1"/>
  <c r="I1403" i="1"/>
  <c r="J1403" i="1"/>
  <c r="H1403" i="1"/>
  <c r="G1403" i="1"/>
  <c r="I1402" i="1"/>
  <c r="J1402" i="1"/>
  <c r="H1402" i="1"/>
  <c r="G1402" i="1"/>
  <c r="I1401" i="1"/>
  <c r="J1401" i="1"/>
  <c r="H1401" i="1"/>
  <c r="G1401" i="1"/>
  <c r="I1400" i="1"/>
  <c r="J1400" i="1"/>
  <c r="H1400" i="1"/>
  <c r="G1400" i="1"/>
  <c r="I1399" i="1"/>
  <c r="J1399" i="1"/>
  <c r="H1399" i="1"/>
  <c r="G1399" i="1"/>
  <c r="I1398" i="1"/>
  <c r="J1398" i="1"/>
  <c r="H1398" i="1"/>
  <c r="G1398" i="1"/>
  <c r="I1397" i="1"/>
  <c r="J1397" i="1"/>
  <c r="H1397" i="1"/>
  <c r="G1397" i="1"/>
  <c r="I1396" i="1"/>
  <c r="J1396" i="1"/>
  <c r="H1396" i="1"/>
  <c r="G1396" i="1"/>
  <c r="I1395" i="1"/>
  <c r="J1395" i="1"/>
  <c r="H1395" i="1"/>
  <c r="G1395" i="1"/>
  <c r="I1394" i="1"/>
  <c r="J1394" i="1"/>
  <c r="H1394" i="1"/>
  <c r="G1394" i="1"/>
  <c r="I1393" i="1"/>
  <c r="J1393" i="1"/>
  <c r="H1393" i="1"/>
  <c r="G1393" i="1"/>
  <c r="I1392" i="1"/>
  <c r="J1392" i="1"/>
  <c r="H1392" i="1"/>
  <c r="G1392" i="1"/>
  <c r="J1391" i="1"/>
  <c r="I1390" i="1"/>
  <c r="J1390" i="1"/>
  <c r="H1390" i="1"/>
  <c r="G1390" i="1"/>
  <c r="I1389" i="1"/>
  <c r="J1389" i="1"/>
  <c r="H1389" i="1"/>
  <c r="G1389" i="1"/>
  <c r="I1388" i="1"/>
  <c r="J1388" i="1"/>
  <c r="H1388" i="1"/>
  <c r="G1388" i="1"/>
  <c r="I1387" i="1"/>
  <c r="J1387" i="1"/>
  <c r="H1387" i="1"/>
  <c r="G1387" i="1"/>
  <c r="I1386" i="1"/>
  <c r="J1386" i="1"/>
  <c r="H1386" i="1"/>
  <c r="G1386" i="1"/>
  <c r="I1385" i="1"/>
  <c r="J1385" i="1"/>
  <c r="H1385" i="1"/>
  <c r="G1385" i="1"/>
  <c r="I1384" i="1"/>
  <c r="J1384" i="1"/>
  <c r="H1384" i="1"/>
  <c r="G1384" i="1"/>
  <c r="I1383" i="1"/>
  <c r="J1383" i="1"/>
  <c r="H1383" i="1"/>
  <c r="G1383" i="1"/>
  <c r="I1382" i="1"/>
  <c r="J1382" i="1"/>
  <c r="H1382" i="1"/>
  <c r="G1382" i="1"/>
  <c r="I1381" i="1"/>
  <c r="J1381" i="1"/>
  <c r="H1381" i="1"/>
  <c r="G1381" i="1"/>
  <c r="I1380" i="1"/>
  <c r="J1380" i="1"/>
  <c r="H1380" i="1"/>
  <c r="G1380" i="1"/>
  <c r="I1379" i="1"/>
  <c r="J1379" i="1"/>
  <c r="H1379" i="1"/>
  <c r="G1379" i="1"/>
  <c r="I1378" i="1"/>
  <c r="J1378" i="1"/>
  <c r="H1378" i="1"/>
  <c r="G1378" i="1"/>
  <c r="I1377" i="1"/>
  <c r="J1377" i="1"/>
  <c r="H1377" i="1"/>
  <c r="G1377" i="1"/>
  <c r="I1376" i="1"/>
  <c r="J1376" i="1"/>
  <c r="H1376" i="1"/>
  <c r="G1376" i="1"/>
  <c r="J1375" i="1"/>
  <c r="I1374" i="1"/>
  <c r="J1374" i="1"/>
  <c r="H1374" i="1"/>
  <c r="G1374" i="1"/>
  <c r="I1373" i="1"/>
  <c r="J1373" i="1"/>
  <c r="H1373" i="1"/>
  <c r="G1373" i="1"/>
  <c r="I1372" i="1"/>
  <c r="J1372" i="1"/>
  <c r="H1372" i="1"/>
  <c r="G1372" i="1"/>
  <c r="I1371" i="1"/>
  <c r="J1371" i="1"/>
  <c r="H1371" i="1"/>
  <c r="G1371" i="1"/>
  <c r="I1370" i="1"/>
  <c r="J1370" i="1"/>
  <c r="H1370" i="1"/>
  <c r="G1370" i="1"/>
  <c r="I1369" i="1"/>
  <c r="J1369" i="1"/>
  <c r="H1369" i="1"/>
  <c r="G1369" i="1"/>
  <c r="I1368" i="1"/>
  <c r="J1368" i="1"/>
  <c r="H1368" i="1"/>
  <c r="G1368" i="1"/>
  <c r="I1367" i="1"/>
  <c r="J1367" i="1"/>
  <c r="H1367" i="1"/>
  <c r="G1367" i="1"/>
  <c r="I1366" i="1"/>
  <c r="J1366" i="1"/>
  <c r="H1366" i="1"/>
  <c r="G1366" i="1"/>
  <c r="J1365" i="1"/>
  <c r="J1364" i="1"/>
  <c r="I1363" i="1"/>
  <c r="J1363" i="1"/>
  <c r="H1363" i="1"/>
  <c r="G1363" i="1"/>
  <c r="I1362" i="1"/>
  <c r="J1362" i="1"/>
  <c r="H1362" i="1"/>
  <c r="G1362" i="1"/>
  <c r="I1361" i="1"/>
  <c r="J1361" i="1"/>
  <c r="H1361" i="1"/>
  <c r="G1361" i="1"/>
  <c r="I1360" i="1"/>
  <c r="J1360" i="1"/>
  <c r="H1360" i="1"/>
  <c r="G1360" i="1"/>
  <c r="I1359" i="1"/>
  <c r="J1359" i="1"/>
  <c r="H1359" i="1"/>
  <c r="G1359" i="1"/>
  <c r="I1358" i="1"/>
  <c r="J1358" i="1"/>
  <c r="H1358" i="1"/>
  <c r="G1358" i="1"/>
  <c r="I1357" i="1"/>
  <c r="J1357" i="1"/>
  <c r="H1357" i="1"/>
  <c r="G1357" i="1"/>
  <c r="I1356" i="1"/>
  <c r="J1356" i="1"/>
  <c r="H1356" i="1"/>
  <c r="G1356" i="1"/>
  <c r="I1355" i="1"/>
  <c r="J1355" i="1"/>
  <c r="H1355" i="1"/>
  <c r="G1355" i="1"/>
  <c r="I1354" i="1"/>
  <c r="J1354" i="1"/>
  <c r="H1354" i="1"/>
  <c r="G1354" i="1"/>
  <c r="I1353" i="1"/>
  <c r="J1353" i="1"/>
  <c r="H1353" i="1"/>
  <c r="G1353" i="1"/>
  <c r="I1352" i="1"/>
  <c r="J1352" i="1"/>
  <c r="H1352" i="1"/>
  <c r="G1352" i="1"/>
  <c r="I1351" i="1"/>
  <c r="J1351" i="1"/>
  <c r="H1351" i="1"/>
  <c r="G1351" i="1"/>
  <c r="I1350" i="1"/>
  <c r="J1350" i="1"/>
  <c r="H1350" i="1"/>
  <c r="G1350" i="1"/>
  <c r="I1349" i="1"/>
  <c r="J1349" i="1"/>
  <c r="H1349" i="1"/>
  <c r="G1349" i="1"/>
  <c r="I1348" i="1"/>
  <c r="J1348" i="1"/>
  <c r="H1348" i="1"/>
  <c r="G1348" i="1"/>
  <c r="I1347" i="1"/>
  <c r="J1347" i="1"/>
  <c r="H1347" i="1"/>
  <c r="G1347" i="1"/>
  <c r="I1346" i="1"/>
  <c r="J1346" i="1"/>
  <c r="H1346" i="1"/>
  <c r="G1346" i="1"/>
  <c r="I1345" i="1"/>
  <c r="J1345" i="1"/>
  <c r="H1345" i="1"/>
  <c r="G1345" i="1"/>
  <c r="I1344" i="1"/>
  <c r="J1344" i="1"/>
  <c r="H1344" i="1"/>
  <c r="G1344" i="1"/>
  <c r="I1343" i="1"/>
  <c r="J1343" i="1"/>
  <c r="H1343" i="1"/>
  <c r="G1343" i="1"/>
  <c r="I1342" i="1"/>
  <c r="J1342" i="1"/>
  <c r="H1342" i="1"/>
  <c r="G1342" i="1"/>
  <c r="I1341" i="1"/>
  <c r="J1341" i="1"/>
  <c r="H1341" i="1"/>
  <c r="G1341" i="1"/>
  <c r="I1340" i="1"/>
  <c r="J1340" i="1"/>
  <c r="H1340" i="1"/>
  <c r="G1340" i="1"/>
  <c r="I1339" i="1"/>
  <c r="J1339" i="1"/>
  <c r="H1339" i="1"/>
  <c r="G1339" i="1"/>
  <c r="I1338" i="1"/>
  <c r="J1338" i="1"/>
  <c r="H1338" i="1"/>
  <c r="G1338" i="1"/>
  <c r="I1337" i="1"/>
  <c r="J1337" i="1"/>
  <c r="H1337" i="1"/>
  <c r="G1337" i="1"/>
  <c r="I1336" i="1"/>
  <c r="J1336" i="1"/>
  <c r="H1336" i="1"/>
  <c r="G1336" i="1"/>
  <c r="I1335" i="1"/>
  <c r="J1335" i="1"/>
  <c r="H1335" i="1"/>
  <c r="G1335" i="1"/>
  <c r="I1334" i="1"/>
  <c r="J1334" i="1"/>
  <c r="H1334" i="1"/>
  <c r="G1334" i="1"/>
  <c r="I1333" i="1"/>
  <c r="J1333" i="1"/>
  <c r="H1333" i="1"/>
  <c r="G1333" i="1"/>
  <c r="I1332" i="1"/>
  <c r="J1332" i="1"/>
  <c r="H1332" i="1"/>
  <c r="G1332" i="1"/>
  <c r="I1331" i="1"/>
  <c r="J1331" i="1"/>
  <c r="H1331" i="1"/>
  <c r="G1331" i="1"/>
  <c r="I1330" i="1"/>
  <c r="J1330" i="1"/>
  <c r="H1330" i="1"/>
  <c r="G1330" i="1"/>
  <c r="I1329" i="1"/>
  <c r="J1329" i="1"/>
  <c r="H1329" i="1"/>
  <c r="G1329" i="1"/>
  <c r="I1328" i="1"/>
  <c r="J1328" i="1"/>
  <c r="H1328" i="1"/>
  <c r="G1328" i="1"/>
  <c r="I1327" i="1"/>
  <c r="J1327" i="1"/>
  <c r="H1327" i="1"/>
  <c r="G1327" i="1"/>
  <c r="I1326" i="1"/>
  <c r="J1326" i="1"/>
  <c r="H1326" i="1"/>
  <c r="G1326" i="1"/>
  <c r="I1325" i="1"/>
  <c r="J1325" i="1"/>
  <c r="H1325" i="1"/>
  <c r="G1325" i="1"/>
  <c r="I1324" i="1"/>
  <c r="J1324" i="1"/>
  <c r="H1324" i="1"/>
  <c r="G1324" i="1"/>
  <c r="I1323" i="1"/>
  <c r="J1323" i="1"/>
  <c r="H1323" i="1"/>
  <c r="G1323" i="1"/>
  <c r="I1322" i="1"/>
  <c r="J1322" i="1"/>
  <c r="H1322" i="1"/>
  <c r="G1322" i="1"/>
  <c r="I1321" i="1"/>
  <c r="J1321" i="1"/>
  <c r="H1321" i="1"/>
  <c r="G1321" i="1"/>
  <c r="I1320" i="1"/>
  <c r="J1320" i="1"/>
  <c r="H1320" i="1"/>
  <c r="G1320" i="1"/>
  <c r="I1319" i="1"/>
  <c r="J1319" i="1"/>
  <c r="H1319" i="1"/>
  <c r="G1319" i="1"/>
  <c r="I1318" i="1"/>
  <c r="J1318" i="1"/>
  <c r="H1318" i="1"/>
  <c r="G1318" i="1"/>
  <c r="I1317" i="1"/>
  <c r="J1317" i="1"/>
  <c r="H1317" i="1"/>
  <c r="G1317" i="1"/>
  <c r="I1316" i="1"/>
  <c r="J1316" i="1"/>
  <c r="H1316" i="1"/>
  <c r="G1316" i="1"/>
  <c r="J1315" i="1"/>
  <c r="I1314" i="1"/>
  <c r="J1314" i="1"/>
  <c r="H1314" i="1"/>
  <c r="G1314" i="1"/>
  <c r="I1313" i="1"/>
  <c r="J1313" i="1"/>
  <c r="H1313" i="1"/>
  <c r="G1313" i="1"/>
  <c r="I1312" i="1"/>
  <c r="J1312" i="1"/>
  <c r="H1312" i="1"/>
  <c r="G1312" i="1"/>
  <c r="I1311" i="1"/>
  <c r="J1311" i="1"/>
  <c r="H1311" i="1"/>
  <c r="G1311" i="1"/>
  <c r="I1310" i="1"/>
  <c r="J1310" i="1"/>
  <c r="H1310" i="1"/>
  <c r="G1310" i="1"/>
  <c r="I1309" i="1"/>
  <c r="J1309" i="1"/>
  <c r="H1309" i="1"/>
  <c r="G1309" i="1"/>
  <c r="I1308" i="1"/>
  <c r="J1308" i="1"/>
  <c r="H1308" i="1"/>
  <c r="G1308" i="1"/>
  <c r="I1307" i="1"/>
  <c r="J1307" i="1"/>
  <c r="H1307" i="1"/>
  <c r="G1307" i="1"/>
  <c r="I1306" i="1"/>
  <c r="J1306" i="1"/>
  <c r="H1306" i="1"/>
  <c r="G1306" i="1"/>
  <c r="I1305" i="1"/>
  <c r="J1305" i="1"/>
  <c r="H1305" i="1"/>
  <c r="G1305" i="1"/>
  <c r="I1304" i="1"/>
  <c r="J1304" i="1"/>
  <c r="H1304" i="1"/>
  <c r="G1304" i="1"/>
  <c r="I1303" i="1"/>
  <c r="J1303" i="1"/>
  <c r="H1303" i="1"/>
  <c r="G1303" i="1"/>
  <c r="I1302" i="1"/>
  <c r="J1302" i="1"/>
  <c r="H1302" i="1"/>
  <c r="G1302" i="1"/>
  <c r="I1301" i="1"/>
  <c r="J1301" i="1"/>
  <c r="H1301" i="1"/>
  <c r="G1301" i="1"/>
  <c r="I1300" i="1"/>
  <c r="J1300" i="1"/>
  <c r="H1300" i="1"/>
  <c r="G1300" i="1"/>
  <c r="I1299" i="1"/>
  <c r="J1299" i="1"/>
  <c r="H1299" i="1"/>
  <c r="G1299" i="1"/>
  <c r="I1298" i="1"/>
  <c r="J1298" i="1"/>
  <c r="H1298" i="1"/>
  <c r="G1298" i="1"/>
  <c r="I1297" i="1"/>
  <c r="J1297" i="1"/>
  <c r="H1297" i="1"/>
  <c r="G1297" i="1"/>
  <c r="I1296" i="1"/>
  <c r="J1296" i="1"/>
  <c r="H1296" i="1"/>
  <c r="G1296" i="1"/>
  <c r="I1295" i="1"/>
  <c r="J1295" i="1"/>
  <c r="H1295" i="1"/>
  <c r="G1295" i="1"/>
  <c r="I1294" i="1"/>
  <c r="J1294" i="1"/>
  <c r="H1294" i="1"/>
  <c r="G1294" i="1"/>
  <c r="I1293" i="1"/>
  <c r="J1293" i="1"/>
  <c r="H1293" i="1"/>
  <c r="G1293" i="1"/>
  <c r="I1292" i="1"/>
  <c r="J1292" i="1"/>
  <c r="H1292" i="1"/>
  <c r="G1292" i="1"/>
  <c r="I1291" i="1"/>
  <c r="J1291" i="1"/>
  <c r="H1291" i="1"/>
  <c r="G1291" i="1"/>
  <c r="I1290" i="1"/>
  <c r="J1290" i="1"/>
  <c r="H1290" i="1"/>
  <c r="G1290" i="1"/>
  <c r="I1289" i="1"/>
  <c r="J1289" i="1"/>
  <c r="H1289" i="1"/>
  <c r="G1289" i="1"/>
  <c r="I1288" i="1"/>
  <c r="J1288" i="1"/>
  <c r="H1288" i="1"/>
  <c r="G1288" i="1"/>
  <c r="I1287" i="1"/>
  <c r="J1287" i="1"/>
  <c r="H1287" i="1"/>
  <c r="G1287" i="1"/>
  <c r="I1286" i="1"/>
  <c r="J1286" i="1"/>
  <c r="H1286" i="1"/>
  <c r="G1286" i="1"/>
  <c r="I1285" i="1"/>
  <c r="J1285" i="1"/>
  <c r="H1285" i="1"/>
  <c r="G1285" i="1"/>
  <c r="J1284" i="1"/>
  <c r="I1283" i="1"/>
  <c r="J1283" i="1"/>
  <c r="H1283" i="1"/>
  <c r="G1283" i="1"/>
  <c r="I1282" i="1"/>
  <c r="J1282" i="1"/>
  <c r="H1282" i="1"/>
  <c r="G1282" i="1"/>
  <c r="I1281" i="1"/>
  <c r="J1281" i="1"/>
  <c r="H1281" i="1"/>
  <c r="G1281" i="1"/>
  <c r="I1280" i="1"/>
  <c r="J1280" i="1"/>
  <c r="H1280" i="1"/>
  <c r="G1280" i="1"/>
  <c r="I1279" i="1"/>
  <c r="J1279" i="1"/>
  <c r="H1279" i="1"/>
  <c r="G1279" i="1"/>
  <c r="I1278" i="1"/>
  <c r="J1278" i="1"/>
  <c r="H1278" i="1"/>
  <c r="G1278" i="1"/>
  <c r="I1277" i="1"/>
  <c r="J1277" i="1"/>
  <c r="H1277" i="1"/>
  <c r="G1277" i="1"/>
  <c r="I1276" i="1"/>
  <c r="J1276" i="1"/>
  <c r="H1276" i="1"/>
  <c r="G1276" i="1"/>
  <c r="I1275" i="1"/>
  <c r="J1275" i="1"/>
  <c r="H1275" i="1"/>
  <c r="G1275" i="1"/>
  <c r="I1274" i="1"/>
  <c r="J1274" i="1"/>
  <c r="H1274" i="1"/>
  <c r="G1274" i="1"/>
  <c r="I1273" i="1"/>
  <c r="J1273" i="1"/>
  <c r="H1273" i="1"/>
  <c r="G1273" i="1"/>
  <c r="I1272" i="1"/>
  <c r="J1272" i="1"/>
  <c r="H1272" i="1"/>
  <c r="G1272" i="1"/>
  <c r="I1271" i="1"/>
  <c r="J1271" i="1"/>
  <c r="H1271" i="1"/>
  <c r="G1271" i="1"/>
  <c r="I1270" i="1"/>
  <c r="J1270" i="1"/>
  <c r="H1270" i="1"/>
  <c r="G1270" i="1"/>
  <c r="I1269" i="1"/>
  <c r="J1269" i="1"/>
  <c r="H1269" i="1"/>
  <c r="G1269" i="1"/>
  <c r="I1268" i="1"/>
  <c r="J1268" i="1"/>
  <c r="H1268" i="1"/>
  <c r="G1268" i="1"/>
  <c r="I1267" i="1"/>
  <c r="J1267" i="1"/>
  <c r="H1267" i="1"/>
  <c r="G1267" i="1"/>
  <c r="I1266" i="1"/>
  <c r="J1266" i="1"/>
  <c r="H1266" i="1"/>
  <c r="G1266" i="1"/>
  <c r="I1265" i="1"/>
  <c r="J1265" i="1"/>
  <c r="H1265" i="1"/>
  <c r="G1265" i="1"/>
  <c r="I1264" i="1"/>
  <c r="J1264" i="1"/>
  <c r="H1264" i="1"/>
  <c r="G1264" i="1"/>
  <c r="J1263" i="1"/>
  <c r="I1262" i="1"/>
  <c r="J1262" i="1"/>
  <c r="H1262" i="1"/>
  <c r="G1262" i="1"/>
  <c r="I1261" i="1"/>
  <c r="J1261" i="1"/>
  <c r="H1261" i="1"/>
  <c r="G1261" i="1"/>
  <c r="I1260" i="1"/>
  <c r="J1260" i="1"/>
  <c r="H1260" i="1"/>
  <c r="G1260" i="1"/>
  <c r="I1259" i="1"/>
  <c r="J1259" i="1"/>
  <c r="H1259" i="1"/>
  <c r="G1259" i="1"/>
  <c r="I1258" i="1"/>
  <c r="J1258" i="1"/>
  <c r="H1258" i="1"/>
  <c r="G1258" i="1"/>
  <c r="I1257" i="1"/>
  <c r="J1257" i="1"/>
  <c r="H1257" i="1"/>
  <c r="G1257" i="1"/>
  <c r="I1256" i="1"/>
  <c r="J1256" i="1"/>
  <c r="H1256" i="1"/>
  <c r="G1256" i="1"/>
  <c r="I1255" i="1"/>
  <c r="J1255" i="1"/>
  <c r="H1255" i="1"/>
  <c r="G1255" i="1"/>
  <c r="I1254" i="1"/>
  <c r="J1254" i="1"/>
  <c r="H1254" i="1"/>
  <c r="G1254" i="1"/>
  <c r="I1253" i="1"/>
  <c r="J1253" i="1"/>
  <c r="H1253" i="1"/>
  <c r="G1253" i="1"/>
  <c r="I1252" i="1"/>
  <c r="J1252" i="1"/>
  <c r="H1252" i="1"/>
  <c r="G1252" i="1"/>
  <c r="I1251" i="1"/>
  <c r="J1251" i="1"/>
  <c r="H1251" i="1"/>
  <c r="G1251" i="1"/>
  <c r="I1250" i="1"/>
  <c r="J1250" i="1"/>
  <c r="H1250" i="1"/>
  <c r="G1250" i="1"/>
  <c r="I1249" i="1"/>
  <c r="J1249" i="1"/>
  <c r="H1249" i="1"/>
  <c r="G1249" i="1"/>
  <c r="I1248" i="1"/>
  <c r="J1248" i="1"/>
  <c r="H1248" i="1"/>
  <c r="G1248" i="1"/>
  <c r="J1247" i="1"/>
  <c r="I1246" i="1"/>
  <c r="J1246" i="1"/>
  <c r="H1246" i="1"/>
  <c r="G1246" i="1"/>
  <c r="I1245" i="1"/>
  <c r="J1245" i="1"/>
  <c r="H1245" i="1"/>
  <c r="G1245" i="1"/>
  <c r="I1244" i="1"/>
  <c r="J1244" i="1"/>
  <c r="H1244" i="1"/>
  <c r="G1244" i="1"/>
  <c r="I1243" i="1"/>
  <c r="J1243" i="1"/>
  <c r="H1243" i="1"/>
  <c r="G1243" i="1"/>
  <c r="I1242" i="1"/>
  <c r="J1242" i="1"/>
  <c r="H1242" i="1"/>
  <c r="G1242" i="1"/>
  <c r="I1241" i="1"/>
  <c r="J1241" i="1"/>
  <c r="H1241" i="1"/>
  <c r="G1241" i="1"/>
  <c r="I1240" i="1"/>
  <c r="J1240" i="1"/>
  <c r="H1240" i="1"/>
  <c r="G1240" i="1"/>
  <c r="I1239" i="1"/>
  <c r="J1239" i="1"/>
  <c r="H1239" i="1"/>
  <c r="G1239" i="1"/>
  <c r="I1238" i="1"/>
  <c r="J1238" i="1"/>
  <c r="H1238" i="1"/>
  <c r="G1238" i="1"/>
  <c r="J1237" i="1"/>
  <c r="I1236" i="1"/>
  <c r="J1236" i="1"/>
  <c r="H1236" i="1"/>
  <c r="G1236" i="1"/>
  <c r="I1235" i="1"/>
  <c r="J1235" i="1"/>
  <c r="H1235" i="1"/>
  <c r="G1235" i="1"/>
  <c r="I1234" i="1"/>
  <c r="J1234" i="1"/>
  <c r="H1234" i="1"/>
  <c r="G1234" i="1"/>
  <c r="I1233" i="1"/>
  <c r="J1233" i="1"/>
  <c r="H1233" i="1"/>
  <c r="G1233" i="1"/>
  <c r="I1232" i="1"/>
  <c r="J1232" i="1"/>
  <c r="H1232" i="1"/>
  <c r="G1232" i="1"/>
  <c r="I1231" i="1"/>
  <c r="J1231" i="1"/>
  <c r="H1231" i="1"/>
  <c r="G1231" i="1"/>
  <c r="I1230" i="1"/>
  <c r="J1230" i="1"/>
  <c r="H1230" i="1"/>
  <c r="G1230" i="1"/>
  <c r="I1229" i="1"/>
  <c r="J1229" i="1"/>
  <c r="H1229" i="1"/>
  <c r="G1229" i="1"/>
  <c r="I1228" i="1"/>
  <c r="J1228" i="1"/>
  <c r="H1228" i="1"/>
  <c r="G1228" i="1"/>
  <c r="I1227" i="1"/>
  <c r="J1227" i="1"/>
  <c r="H1227" i="1"/>
  <c r="G1227" i="1"/>
  <c r="I1226" i="1"/>
  <c r="J1226" i="1"/>
  <c r="H1226" i="1"/>
  <c r="G1226" i="1"/>
  <c r="I1225" i="1"/>
  <c r="J1225" i="1"/>
  <c r="H1225" i="1"/>
  <c r="G1225" i="1"/>
  <c r="I1224" i="1"/>
  <c r="J1224" i="1"/>
  <c r="H1224" i="1"/>
  <c r="G1224" i="1"/>
  <c r="I1223" i="1"/>
  <c r="J1223" i="1"/>
  <c r="H1223" i="1"/>
  <c r="G1223" i="1"/>
  <c r="I1222" i="1"/>
  <c r="J1222" i="1"/>
  <c r="H1222" i="1"/>
  <c r="G1222" i="1"/>
  <c r="I1221" i="1"/>
  <c r="J1221" i="1"/>
  <c r="H1221" i="1"/>
  <c r="G1221" i="1"/>
  <c r="I1220" i="1"/>
  <c r="J1220" i="1"/>
  <c r="H1220" i="1"/>
  <c r="G1220" i="1"/>
  <c r="I1219" i="1"/>
  <c r="J1219" i="1"/>
  <c r="H1219" i="1"/>
  <c r="G1219" i="1"/>
  <c r="I1218" i="1"/>
  <c r="J1218" i="1"/>
  <c r="H1218" i="1"/>
  <c r="G1218" i="1"/>
  <c r="I1217" i="1"/>
  <c r="J1217" i="1"/>
  <c r="H1217" i="1"/>
  <c r="G1217" i="1"/>
  <c r="I1216" i="1"/>
  <c r="J1216" i="1"/>
  <c r="H1216" i="1"/>
  <c r="G1216" i="1"/>
  <c r="I1215" i="1"/>
  <c r="J1215" i="1"/>
  <c r="H1215" i="1"/>
  <c r="G1215" i="1"/>
  <c r="I1214" i="1"/>
  <c r="J1214" i="1"/>
  <c r="H1214" i="1"/>
  <c r="G1214" i="1"/>
  <c r="I1213" i="1"/>
  <c r="J1213" i="1"/>
  <c r="H1213" i="1"/>
  <c r="G1213" i="1"/>
  <c r="I1212" i="1"/>
  <c r="J1212" i="1"/>
  <c r="H1212" i="1"/>
  <c r="G1212" i="1"/>
  <c r="I1211" i="1"/>
  <c r="J1211" i="1"/>
  <c r="H1211" i="1"/>
  <c r="G1211" i="1"/>
  <c r="I1210" i="1"/>
  <c r="J1210" i="1"/>
  <c r="H1210" i="1"/>
  <c r="G1210" i="1"/>
  <c r="I1209" i="1"/>
  <c r="J1209" i="1"/>
  <c r="H1209" i="1"/>
  <c r="G1209" i="1"/>
  <c r="I1208" i="1"/>
  <c r="J1208" i="1"/>
  <c r="H1208" i="1"/>
  <c r="G1208" i="1"/>
  <c r="I1207" i="1"/>
  <c r="J1207" i="1"/>
  <c r="H1207" i="1"/>
  <c r="G1207" i="1"/>
  <c r="J1206" i="1"/>
  <c r="I1205" i="1"/>
  <c r="J1205" i="1"/>
  <c r="H1205" i="1"/>
  <c r="G1205" i="1"/>
  <c r="I1204" i="1"/>
  <c r="J1204" i="1"/>
  <c r="H1204" i="1"/>
  <c r="G1204" i="1"/>
  <c r="I1203" i="1"/>
  <c r="J1203" i="1"/>
  <c r="H1203" i="1"/>
  <c r="G1203" i="1"/>
  <c r="I1202" i="1"/>
  <c r="J1202" i="1"/>
  <c r="H1202" i="1"/>
  <c r="G1202" i="1"/>
  <c r="I1201" i="1"/>
  <c r="J1201" i="1"/>
  <c r="H1201" i="1"/>
  <c r="G1201" i="1"/>
  <c r="I1200" i="1"/>
  <c r="J1200" i="1"/>
  <c r="H1200" i="1"/>
  <c r="G1200" i="1"/>
  <c r="I1199" i="1"/>
  <c r="J1199" i="1"/>
  <c r="H1199" i="1"/>
  <c r="G1199" i="1"/>
  <c r="I1198" i="1"/>
  <c r="J1198" i="1"/>
  <c r="H1198" i="1"/>
  <c r="G1198" i="1"/>
  <c r="I1197" i="1"/>
  <c r="J1197" i="1"/>
  <c r="H1197" i="1"/>
  <c r="G1197" i="1"/>
  <c r="I1196" i="1"/>
  <c r="J1196" i="1"/>
  <c r="H1196" i="1"/>
  <c r="G1196" i="1"/>
  <c r="I1195" i="1"/>
  <c r="J1195" i="1"/>
  <c r="H1195" i="1"/>
  <c r="G1195" i="1"/>
  <c r="I1194" i="1"/>
  <c r="J1194" i="1"/>
  <c r="H1194" i="1"/>
  <c r="G1194" i="1"/>
  <c r="I1193" i="1"/>
  <c r="J1193" i="1"/>
  <c r="H1193" i="1"/>
  <c r="G1193" i="1"/>
  <c r="I1192" i="1"/>
  <c r="J1192" i="1"/>
  <c r="H1192" i="1"/>
  <c r="G1192" i="1"/>
  <c r="I1191" i="1"/>
  <c r="J1191" i="1"/>
  <c r="H1191" i="1"/>
  <c r="G1191" i="1"/>
  <c r="I1190" i="1"/>
  <c r="J1190" i="1"/>
  <c r="H1190" i="1"/>
  <c r="G1190" i="1"/>
  <c r="I1189" i="1"/>
  <c r="J1189" i="1"/>
  <c r="H1189" i="1"/>
  <c r="G1189" i="1"/>
  <c r="I1188" i="1"/>
  <c r="J1188" i="1"/>
  <c r="H1188" i="1"/>
  <c r="G1188" i="1"/>
  <c r="I1187" i="1"/>
  <c r="J1187" i="1"/>
  <c r="H1187" i="1"/>
  <c r="G1187" i="1"/>
  <c r="I1186" i="1"/>
  <c r="J1186" i="1"/>
  <c r="H1186" i="1"/>
  <c r="G1186" i="1"/>
  <c r="I1185" i="1"/>
  <c r="J1185" i="1"/>
  <c r="H1185" i="1"/>
  <c r="G1185" i="1"/>
  <c r="I1184" i="1"/>
  <c r="J1184" i="1"/>
  <c r="H1184" i="1"/>
  <c r="G1184" i="1"/>
  <c r="I1183" i="1"/>
  <c r="J1183" i="1"/>
  <c r="H1183" i="1"/>
  <c r="G1183" i="1"/>
  <c r="I1182" i="1"/>
  <c r="J1182" i="1"/>
  <c r="H1182" i="1"/>
  <c r="G1182" i="1"/>
  <c r="I1181" i="1"/>
  <c r="J1181" i="1"/>
  <c r="H1181" i="1"/>
  <c r="G1181" i="1"/>
  <c r="I1180" i="1"/>
  <c r="J1180" i="1"/>
  <c r="H1180" i="1"/>
  <c r="G1180" i="1"/>
  <c r="I1179" i="1"/>
  <c r="J1179" i="1"/>
  <c r="H1179" i="1"/>
  <c r="G1179" i="1"/>
  <c r="I1178" i="1"/>
  <c r="J1178" i="1"/>
  <c r="H1178" i="1"/>
  <c r="G1178" i="1"/>
  <c r="I1177" i="1"/>
  <c r="J1177" i="1"/>
  <c r="H1177" i="1"/>
  <c r="G1177" i="1"/>
  <c r="J1176" i="1"/>
  <c r="I1175" i="1"/>
  <c r="J1175" i="1"/>
  <c r="H1175" i="1"/>
  <c r="G1175" i="1"/>
  <c r="I1174" i="1"/>
  <c r="J1174" i="1"/>
  <c r="H1174" i="1"/>
  <c r="G1174" i="1"/>
  <c r="I1173" i="1"/>
  <c r="J1173" i="1"/>
  <c r="H1173" i="1"/>
  <c r="G1173" i="1"/>
  <c r="I1172" i="1"/>
  <c r="J1172" i="1"/>
  <c r="H1172" i="1"/>
  <c r="G1172" i="1"/>
  <c r="I1171" i="1"/>
  <c r="J1171" i="1"/>
  <c r="H1171" i="1"/>
  <c r="G1171" i="1"/>
  <c r="I1170" i="1"/>
  <c r="J1170" i="1"/>
  <c r="H1170" i="1"/>
  <c r="G1170" i="1"/>
  <c r="I1169" i="1"/>
  <c r="J1169" i="1"/>
  <c r="H1169" i="1"/>
  <c r="G1169" i="1"/>
  <c r="I1168" i="1"/>
  <c r="J1168" i="1"/>
  <c r="H1168" i="1"/>
  <c r="G1168" i="1"/>
  <c r="I1167" i="1"/>
  <c r="J1167" i="1"/>
  <c r="H1167" i="1"/>
  <c r="G1167" i="1"/>
  <c r="I1166" i="1"/>
  <c r="J1166" i="1"/>
  <c r="H1166" i="1"/>
  <c r="G1166" i="1"/>
  <c r="I1165" i="1"/>
  <c r="J1165" i="1"/>
  <c r="H1165" i="1"/>
  <c r="G1165" i="1"/>
  <c r="I1164" i="1"/>
  <c r="J1164" i="1"/>
  <c r="H1164" i="1"/>
  <c r="G1164" i="1"/>
  <c r="I1163" i="1"/>
  <c r="J1163" i="1"/>
  <c r="H1163" i="1"/>
  <c r="G1163" i="1"/>
  <c r="I1162" i="1"/>
  <c r="J1162" i="1"/>
  <c r="H1162" i="1"/>
  <c r="G1162" i="1"/>
  <c r="I1161" i="1"/>
  <c r="J1161" i="1"/>
  <c r="H1161" i="1"/>
  <c r="G1161" i="1"/>
  <c r="I1160" i="1"/>
  <c r="J1160" i="1"/>
  <c r="H1160" i="1"/>
  <c r="G1160" i="1"/>
  <c r="I1159" i="1"/>
  <c r="J1159" i="1"/>
  <c r="H1159" i="1"/>
  <c r="G1159" i="1"/>
  <c r="I1158" i="1"/>
  <c r="J1158" i="1"/>
  <c r="H1158" i="1"/>
  <c r="G1158" i="1"/>
  <c r="I1157" i="1"/>
  <c r="J1157" i="1"/>
  <c r="H1157" i="1"/>
  <c r="G1157" i="1"/>
  <c r="I1156" i="1"/>
  <c r="J1156" i="1"/>
  <c r="H1156" i="1"/>
  <c r="G1156" i="1"/>
  <c r="I1155" i="1"/>
  <c r="J1155" i="1"/>
  <c r="H1155" i="1"/>
  <c r="G1155" i="1"/>
  <c r="I1154" i="1"/>
  <c r="J1154" i="1"/>
  <c r="H1154" i="1"/>
  <c r="G1154" i="1"/>
  <c r="I1153" i="1"/>
  <c r="J1153" i="1"/>
  <c r="H1153" i="1"/>
  <c r="G1153" i="1"/>
  <c r="I1152" i="1"/>
  <c r="J1152" i="1"/>
  <c r="H1152" i="1"/>
  <c r="G1152" i="1"/>
  <c r="I1151" i="1"/>
  <c r="J1151" i="1"/>
  <c r="H1151" i="1"/>
  <c r="G1151" i="1"/>
  <c r="I1150" i="1"/>
  <c r="J1150" i="1"/>
  <c r="H1150" i="1"/>
  <c r="G1150" i="1"/>
  <c r="I1149" i="1"/>
  <c r="J1149" i="1"/>
  <c r="H1149" i="1"/>
  <c r="G1149" i="1"/>
  <c r="I1148" i="1"/>
  <c r="J1148" i="1"/>
  <c r="H1148" i="1"/>
  <c r="G1148" i="1"/>
  <c r="I1147" i="1"/>
  <c r="J1147" i="1"/>
  <c r="H1147" i="1"/>
  <c r="G1147" i="1"/>
  <c r="I1146" i="1"/>
  <c r="J1146" i="1"/>
  <c r="H1146" i="1"/>
  <c r="G1146" i="1"/>
  <c r="J1145" i="1"/>
  <c r="J1144" i="1"/>
  <c r="I1143" i="1"/>
  <c r="J1143" i="1"/>
  <c r="H1143" i="1"/>
  <c r="G1143" i="1"/>
  <c r="I1142" i="1"/>
  <c r="J1142" i="1"/>
  <c r="H1142" i="1"/>
  <c r="G1142" i="1"/>
  <c r="I1141" i="1"/>
  <c r="J1141" i="1"/>
  <c r="H1141" i="1"/>
  <c r="G1141" i="1"/>
  <c r="I1140" i="1"/>
  <c r="J1140" i="1"/>
  <c r="H1140" i="1"/>
  <c r="G1140" i="1"/>
  <c r="J1139" i="1"/>
  <c r="I1138" i="1"/>
  <c r="J1138" i="1"/>
  <c r="H1138" i="1"/>
  <c r="G1138" i="1"/>
  <c r="I1137" i="1"/>
  <c r="J1137" i="1"/>
  <c r="H1137" i="1"/>
  <c r="G1137" i="1"/>
  <c r="I1136" i="1"/>
  <c r="J1136" i="1"/>
  <c r="H1136" i="1"/>
  <c r="G1136" i="1"/>
  <c r="I1135" i="1"/>
  <c r="J1135" i="1"/>
  <c r="H1135" i="1"/>
  <c r="G1135" i="1"/>
  <c r="I1134" i="1"/>
  <c r="J1134" i="1"/>
  <c r="H1134" i="1"/>
  <c r="G1134" i="1"/>
  <c r="I1133" i="1"/>
  <c r="J1133" i="1"/>
  <c r="H1133" i="1"/>
  <c r="G1133" i="1"/>
  <c r="J1132" i="1"/>
  <c r="I1131" i="1"/>
  <c r="J1131" i="1"/>
  <c r="H1131" i="1"/>
  <c r="G1131" i="1"/>
  <c r="I1130" i="1"/>
  <c r="J1130" i="1"/>
  <c r="H1130" i="1"/>
  <c r="G1130" i="1"/>
  <c r="I1129" i="1"/>
  <c r="J1129" i="1"/>
  <c r="H1129" i="1"/>
  <c r="G1129" i="1"/>
  <c r="I1128" i="1"/>
  <c r="J1128" i="1"/>
  <c r="H1128" i="1"/>
  <c r="G1128" i="1"/>
  <c r="I1127" i="1"/>
  <c r="J1127" i="1"/>
  <c r="H1127" i="1"/>
  <c r="G1127" i="1"/>
  <c r="I1126" i="1"/>
  <c r="J1126" i="1"/>
  <c r="H1126" i="1"/>
  <c r="G1126" i="1"/>
  <c r="I1125" i="1"/>
  <c r="J1125" i="1"/>
  <c r="H1125" i="1"/>
  <c r="G1125" i="1"/>
  <c r="I1124" i="1"/>
  <c r="J1124" i="1"/>
  <c r="H1124" i="1"/>
  <c r="G1124" i="1"/>
  <c r="I1123" i="1"/>
  <c r="J1123" i="1"/>
  <c r="H1123" i="1"/>
  <c r="G1123" i="1"/>
  <c r="I1122" i="1"/>
  <c r="J1122" i="1"/>
  <c r="H1122" i="1"/>
  <c r="G1122" i="1"/>
  <c r="I1121" i="1"/>
  <c r="J1121" i="1"/>
  <c r="H1121" i="1"/>
  <c r="G1121" i="1"/>
  <c r="I1120" i="1"/>
  <c r="J1120" i="1"/>
  <c r="H1120" i="1"/>
  <c r="G1120" i="1"/>
  <c r="I1119" i="1"/>
  <c r="J1119" i="1"/>
  <c r="H1119" i="1"/>
  <c r="G1119" i="1"/>
  <c r="I1118" i="1"/>
  <c r="J1118" i="1"/>
  <c r="H1118" i="1"/>
  <c r="G1118" i="1"/>
  <c r="I1117" i="1"/>
  <c r="J1117" i="1"/>
  <c r="H1117" i="1"/>
  <c r="G1117" i="1"/>
  <c r="I1116" i="1"/>
  <c r="J1116" i="1"/>
  <c r="H1116" i="1"/>
  <c r="G1116" i="1"/>
  <c r="I1115" i="1"/>
  <c r="J1115" i="1"/>
  <c r="H1115" i="1"/>
  <c r="G1115" i="1"/>
  <c r="I1114" i="1"/>
  <c r="J1114" i="1"/>
  <c r="H1114" i="1"/>
  <c r="G1114" i="1"/>
  <c r="I1113" i="1"/>
  <c r="J1113" i="1"/>
  <c r="H1113" i="1"/>
  <c r="G1113" i="1"/>
  <c r="I1112" i="1"/>
  <c r="J1112" i="1"/>
  <c r="H1112" i="1"/>
  <c r="G1112" i="1"/>
  <c r="I1111" i="1"/>
  <c r="J1111" i="1"/>
  <c r="H1111" i="1"/>
  <c r="G1111" i="1"/>
  <c r="J1110" i="1"/>
  <c r="I1109" i="1"/>
  <c r="J1109" i="1"/>
  <c r="H1109" i="1"/>
  <c r="G1109" i="1"/>
  <c r="I1108" i="1"/>
  <c r="J1108" i="1"/>
  <c r="H1108" i="1"/>
  <c r="G1108" i="1"/>
  <c r="I1107" i="1"/>
  <c r="J1107" i="1"/>
  <c r="H1107" i="1"/>
  <c r="G1107" i="1"/>
  <c r="I1106" i="1"/>
  <c r="J1106" i="1"/>
  <c r="H1106" i="1"/>
  <c r="G1106" i="1"/>
  <c r="I1105" i="1"/>
  <c r="J1105" i="1"/>
  <c r="H1105" i="1"/>
  <c r="G1105" i="1"/>
  <c r="I1104" i="1"/>
  <c r="J1104" i="1"/>
  <c r="H1104" i="1"/>
  <c r="G1104" i="1"/>
  <c r="I1103" i="1"/>
  <c r="J1103" i="1"/>
  <c r="H1103" i="1"/>
  <c r="G1103" i="1"/>
  <c r="I1102" i="1"/>
  <c r="J1102" i="1"/>
  <c r="H1102" i="1"/>
  <c r="G1102" i="1"/>
  <c r="I1101" i="1"/>
  <c r="J1101" i="1"/>
  <c r="H1101" i="1"/>
  <c r="G1101" i="1"/>
  <c r="J1100" i="1"/>
  <c r="I1099" i="1"/>
  <c r="J1099" i="1"/>
  <c r="H1099" i="1"/>
  <c r="G1099" i="1"/>
  <c r="I1098" i="1"/>
  <c r="J1098" i="1"/>
  <c r="H1098" i="1"/>
  <c r="G1098" i="1"/>
  <c r="I1097" i="1"/>
  <c r="J1097" i="1"/>
  <c r="H1097" i="1"/>
  <c r="G1097" i="1"/>
  <c r="I1096" i="1"/>
  <c r="J1096" i="1"/>
  <c r="H1096" i="1"/>
  <c r="G1096" i="1"/>
  <c r="I1095" i="1"/>
  <c r="J1095" i="1"/>
  <c r="H1095" i="1"/>
  <c r="G1095" i="1"/>
  <c r="I1094" i="1"/>
  <c r="J1094" i="1"/>
  <c r="H1094" i="1"/>
  <c r="G1094" i="1"/>
  <c r="I1093" i="1"/>
  <c r="J1093" i="1"/>
  <c r="H1093" i="1"/>
  <c r="G1093" i="1"/>
  <c r="I1092" i="1"/>
  <c r="J1092" i="1"/>
  <c r="H1092" i="1"/>
  <c r="G1092" i="1"/>
  <c r="I1091" i="1"/>
  <c r="J1091" i="1"/>
  <c r="H1091" i="1"/>
  <c r="G1091" i="1"/>
  <c r="J1090" i="1"/>
  <c r="J1089" i="1"/>
  <c r="I1088" i="1"/>
  <c r="J1088" i="1"/>
  <c r="H1088" i="1"/>
  <c r="G1088" i="1"/>
  <c r="I1087" i="1"/>
  <c r="J1087" i="1"/>
  <c r="H1087" i="1"/>
  <c r="G1087" i="1"/>
  <c r="I1086" i="1"/>
  <c r="J1086" i="1"/>
  <c r="H1086" i="1"/>
  <c r="G1086" i="1"/>
  <c r="I1085" i="1"/>
  <c r="J1085" i="1"/>
  <c r="H1085" i="1"/>
  <c r="G1085" i="1"/>
  <c r="I1084" i="1"/>
  <c r="J1084" i="1"/>
  <c r="H1084" i="1"/>
  <c r="G1084" i="1"/>
  <c r="I1083" i="1"/>
  <c r="J1083" i="1"/>
  <c r="H1083" i="1"/>
  <c r="G1083" i="1"/>
  <c r="I1082" i="1"/>
  <c r="J1082" i="1"/>
  <c r="H1082" i="1"/>
  <c r="G1082" i="1"/>
  <c r="I1081" i="1"/>
  <c r="J1081" i="1"/>
  <c r="H1081" i="1"/>
  <c r="G1081" i="1"/>
  <c r="I1080" i="1"/>
  <c r="J1080" i="1"/>
  <c r="H1080" i="1"/>
  <c r="G1080" i="1"/>
  <c r="I1079" i="1"/>
  <c r="J1079" i="1"/>
  <c r="H1079" i="1"/>
  <c r="G1079" i="1"/>
  <c r="I1078" i="1"/>
  <c r="J1078" i="1"/>
  <c r="H1078" i="1"/>
  <c r="G1078" i="1"/>
  <c r="J1077" i="1"/>
  <c r="I1076" i="1"/>
  <c r="J1076" i="1"/>
  <c r="H1076" i="1"/>
  <c r="G1076" i="1"/>
  <c r="I1075" i="1"/>
  <c r="J1075" i="1"/>
  <c r="H1075" i="1"/>
  <c r="G1075" i="1"/>
  <c r="I1074" i="1"/>
  <c r="J1074" i="1"/>
  <c r="H1074" i="1"/>
  <c r="G1074" i="1"/>
  <c r="I1073" i="1"/>
  <c r="J1073" i="1"/>
  <c r="H1073" i="1"/>
  <c r="G1073" i="1"/>
  <c r="I1072" i="1"/>
  <c r="J1072" i="1"/>
  <c r="H1072" i="1"/>
  <c r="G1072" i="1"/>
  <c r="I1071" i="1"/>
  <c r="J1071" i="1"/>
  <c r="H1071" i="1"/>
  <c r="G1071" i="1"/>
  <c r="I1070" i="1"/>
  <c r="J1070" i="1"/>
  <c r="H1070" i="1"/>
  <c r="G1070" i="1"/>
  <c r="I1069" i="1"/>
  <c r="J1069" i="1"/>
  <c r="H1069" i="1"/>
  <c r="G1069" i="1"/>
  <c r="I1068" i="1"/>
  <c r="J1068" i="1"/>
  <c r="H1068" i="1"/>
  <c r="G1068" i="1"/>
  <c r="I1067" i="1"/>
  <c r="J1067" i="1"/>
  <c r="H1067" i="1"/>
  <c r="G1067" i="1"/>
  <c r="J1066" i="1"/>
  <c r="I1065" i="1"/>
  <c r="J1065" i="1"/>
  <c r="H1065" i="1"/>
  <c r="G1065" i="1"/>
  <c r="I1064" i="1"/>
  <c r="J1064" i="1"/>
  <c r="H1064" i="1"/>
  <c r="G1064" i="1"/>
  <c r="I1063" i="1"/>
  <c r="J1063" i="1"/>
  <c r="H1063" i="1"/>
  <c r="G1063" i="1"/>
  <c r="I1062" i="1"/>
  <c r="J1062" i="1"/>
  <c r="H1062" i="1"/>
  <c r="G1062" i="1"/>
  <c r="I1061" i="1"/>
  <c r="J1061" i="1"/>
  <c r="H1061" i="1"/>
  <c r="G1061" i="1"/>
  <c r="I1060" i="1"/>
  <c r="J1060" i="1"/>
  <c r="H1060" i="1"/>
  <c r="G1060" i="1"/>
  <c r="I1059" i="1"/>
  <c r="J1059" i="1"/>
  <c r="H1059" i="1"/>
  <c r="G1059" i="1"/>
  <c r="I1058" i="1"/>
  <c r="J1058" i="1"/>
  <c r="H1058" i="1"/>
  <c r="G1058" i="1"/>
  <c r="I1057" i="1"/>
  <c r="J1057" i="1"/>
  <c r="H1057" i="1"/>
  <c r="G1057" i="1"/>
  <c r="I1056" i="1"/>
  <c r="J1056" i="1"/>
  <c r="H1056" i="1"/>
  <c r="G1056" i="1"/>
  <c r="I1055" i="1"/>
  <c r="J1055" i="1"/>
  <c r="H1055" i="1"/>
  <c r="G1055" i="1"/>
  <c r="I1054" i="1"/>
  <c r="J1054" i="1"/>
  <c r="H1054" i="1"/>
  <c r="G1054" i="1"/>
  <c r="I1053" i="1"/>
  <c r="J1053" i="1"/>
  <c r="H1053" i="1"/>
  <c r="G1053" i="1"/>
  <c r="I1052" i="1"/>
  <c r="J1052" i="1"/>
  <c r="H1052" i="1"/>
  <c r="G1052" i="1"/>
  <c r="I1051" i="1"/>
  <c r="J1051" i="1"/>
  <c r="H1051" i="1"/>
  <c r="G1051" i="1"/>
  <c r="I1050" i="1"/>
  <c r="J1050" i="1"/>
  <c r="H1050" i="1"/>
  <c r="G1050" i="1"/>
  <c r="I1049" i="1"/>
  <c r="J1049" i="1"/>
  <c r="H1049" i="1"/>
  <c r="G1049" i="1"/>
  <c r="I1048" i="1"/>
  <c r="J1048" i="1"/>
  <c r="H1048" i="1"/>
  <c r="G1048" i="1"/>
  <c r="I1047" i="1"/>
  <c r="J1047" i="1"/>
  <c r="H1047" i="1"/>
  <c r="G1047" i="1"/>
  <c r="I1046" i="1"/>
  <c r="J1046" i="1"/>
  <c r="H1046" i="1"/>
  <c r="G1046" i="1"/>
  <c r="I1045" i="1"/>
  <c r="J1045" i="1"/>
  <c r="H1045" i="1"/>
  <c r="G1045" i="1"/>
  <c r="I1044" i="1"/>
  <c r="J1044" i="1"/>
  <c r="H1044" i="1"/>
  <c r="G1044" i="1"/>
  <c r="I1043" i="1"/>
  <c r="J1043" i="1"/>
  <c r="H1043" i="1"/>
  <c r="G1043" i="1"/>
  <c r="I1042" i="1"/>
  <c r="J1042" i="1"/>
  <c r="H1042" i="1"/>
  <c r="G1042" i="1"/>
  <c r="I1041" i="1"/>
  <c r="J1041" i="1"/>
  <c r="H1041" i="1"/>
  <c r="G1041" i="1"/>
  <c r="I1040" i="1"/>
  <c r="J1040" i="1"/>
  <c r="H1040" i="1"/>
  <c r="G1040" i="1"/>
  <c r="I1039" i="1"/>
  <c r="J1039" i="1"/>
  <c r="H1039" i="1"/>
  <c r="G1039" i="1"/>
  <c r="I1038" i="1"/>
  <c r="J1038" i="1"/>
  <c r="H1038" i="1"/>
  <c r="G1038" i="1"/>
  <c r="J1037" i="1"/>
  <c r="I1036" i="1"/>
  <c r="J1036" i="1"/>
  <c r="H1036" i="1"/>
  <c r="G1036" i="1"/>
  <c r="I1035" i="1"/>
  <c r="J1035" i="1"/>
  <c r="H1035" i="1"/>
  <c r="G1035" i="1"/>
  <c r="I1034" i="1"/>
  <c r="J1034" i="1"/>
  <c r="H1034" i="1"/>
  <c r="G1034" i="1"/>
  <c r="J1033" i="1"/>
  <c r="I1032" i="1"/>
  <c r="J1032" i="1"/>
  <c r="H1032" i="1"/>
  <c r="G1032" i="1"/>
  <c r="I1031" i="1"/>
  <c r="J1031" i="1"/>
  <c r="H1031" i="1"/>
  <c r="G1031" i="1"/>
  <c r="I1030" i="1"/>
  <c r="J1030" i="1"/>
  <c r="H1030" i="1"/>
  <c r="G1030" i="1"/>
  <c r="I1029" i="1"/>
  <c r="J1029" i="1"/>
  <c r="H1029" i="1"/>
  <c r="G1029" i="1"/>
  <c r="I1028" i="1"/>
  <c r="J1028" i="1"/>
  <c r="H1028" i="1"/>
  <c r="G1028" i="1"/>
  <c r="J1027" i="1"/>
  <c r="I1026" i="1"/>
  <c r="J1026" i="1"/>
  <c r="H1026" i="1"/>
  <c r="G1026" i="1"/>
  <c r="I1025" i="1"/>
  <c r="J1025" i="1"/>
  <c r="H1025" i="1"/>
  <c r="G1025" i="1"/>
  <c r="I1024" i="1"/>
  <c r="J1024" i="1"/>
  <c r="H1024" i="1"/>
  <c r="G1024" i="1"/>
  <c r="I1023" i="1"/>
  <c r="J1023" i="1"/>
  <c r="H1023" i="1"/>
  <c r="G1023" i="1"/>
  <c r="I1022" i="1"/>
  <c r="J1022" i="1"/>
  <c r="H1022" i="1"/>
  <c r="G1022" i="1"/>
  <c r="I1021" i="1"/>
  <c r="J1021" i="1"/>
  <c r="H1021" i="1"/>
  <c r="G1021" i="1"/>
  <c r="I1020" i="1"/>
  <c r="J1020" i="1"/>
  <c r="H1020" i="1"/>
  <c r="G1020" i="1"/>
  <c r="I1019" i="1"/>
  <c r="J1019" i="1"/>
  <c r="H1019" i="1"/>
  <c r="G1019" i="1"/>
  <c r="I1018" i="1"/>
  <c r="J1018" i="1"/>
  <c r="H1018" i="1"/>
  <c r="G1018" i="1"/>
  <c r="I1017" i="1"/>
  <c r="J1017" i="1"/>
  <c r="H1017" i="1"/>
  <c r="G1017" i="1"/>
  <c r="I1016" i="1"/>
  <c r="J1016" i="1"/>
  <c r="H1016" i="1"/>
  <c r="G1016" i="1"/>
  <c r="I1015" i="1"/>
  <c r="J1015" i="1"/>
  <c r="H1015" i="1"/>
  <c r="G1015" i="1"/>
  <c r="I1014" i="1"/>
  <c r="J1014" i="1"/>
  <c r="H1014" i="1"/>
  <c r="G1014" i="1"/>
  <c r="I1013" i="1"/>
  <c r="J1013" i="1"/>
  <c r="H1013" i="1"/>
  <c r="G1013" i="1"/>
  <c r="I1012" i="1"/>
  <c r="J1012" i="1"/>
  <c r="H1012" i="1"/>
  <c r="G1012" i="1"/>
  <c r="I1011" i="1"/>
  <c r="J1011" i="1"/>
  <c r="H1011" i="1"/>
  <c r="G1011" i="1"/>
  <c r="I1010" i="1"/>
  <c r="J1010" i="1"/>
  <c r="H1010" i="1"/>
  <c r="G1010" i="1"/>
  <c r="I1009" i="1"/>
  <c r="J1009" i="1"/>
  <c r="H1009" i="1"/>
  <c r="G1009" i="1"/>
  <c r="I1008" i="1"/>
  <c r="J1008" i="1"/>
  <c r="H1008" i="1"/>
  <c r="G1008" i="1"/>
  <c r="I1007" i="1"/>
  <c r="J1007" i="1"/>
  <c r="H1007" i="1"/>
  <c r="G1007" i="1"/>
  <c r="I1006" i="1"/>
  <c r="J1006" i="1"/>
  <c r="H1006" i="1"/>
  <c r="G1006" i="1"/>
  <c r="I1005" i="1"/>
  <c r="J1005" i="1"/>
  <c r="H1005" i="1"/>
  <c r="G1005" i="1"/>
  <c r="I1004" i="1"/>
  <c r="J1004" i="1"/>
  <c r="H1004" i="1"/>
  <c r="G1004" i="1"/>
  <c r="I1003" i="1"/>
  <c r="J1003" i="1"/>
  <c r="H1003" i="1"/>
  <c r="G1003" i="1"/>
  <c r="I1002" i="1"/>
  <c r="J1002" i="1"/>
  <c r="H1002" i="1"/>
  <c r="G1002" i="1"/>
  <c r="I1001" i="1"/>
  <c r="J1001" i="1"/>
  <c r="H1001" i="1"/>
  <c r="G1001" i="1"/>
  <c r="I1000" i="1"/>
  <c r="J1000" i="1"/>
  <c r="H1000" i="1"/>
  <c r="G1000" i="1"/>
  <c r="I999" i="1"/>
  <c r="J999" i="1"/>
  <c r="H999" i="1"/>
  <c r="G999" i="1"/>
  <c r="I998" i="1"/>
  <c r="J998" i="1"/>
  <c r="H998" i="1"/>
  <c r="G998" i="1"/>
  <c r="I997" i="1"/>
  <c r="J997" i="1"/>
  <c r="H997" i="1"/>
  <c r="G997" i="1"/>
  <c r="I996" i="1"/>
  <c r="J996" i="1"/>
  <c r="H996" i="1"/>
  <c r="G996" i="1"/>
  <c r="I995" i="1"/>
  <c r="J995" i="1"/>
  <c r="H995" i="1"/>
  <c r="G995" i="1"/>
  <c r="I994" i="1"/>
  <c r="J994" i="1"/>
  <c r="H994" i="1"/>
  <c r="G994" i="1"/>
  <c r="I993" i="1"/>
  <c r="J993" i="1"/>
  <c r="H993" i="1"/>
  <c r="G993" i="1"/>
  <c r="I992" i="1"/>
  <c r="J992" i="1"/>
  <c r="H992" i="1"/>
  <c r="G992" i="1"/>
  <c r="I991" i="1"/>
  <c r="J991" i="1"/>
  <c r="H991" i="1"/>
  <c r="G991" i="1"/>
  <c r="J990" i="1"/>
  <c r="I989" i="1"/>
  <c r="J989" i="1"/>
  <c r="H989" i="1"/>
  <c r="G989" i="1"/>
  <c r="I988" i="1"/>
  <c r="J988" i="1"/>
  <c r="H988" i="1"/>
  <c r="G988" i="1"/>
  <c r="I987" i="1"/>
  <c r="J987" i="1"/>
  <c r="H987" i="1"/>
  <c r="G987" i="1"/>
  <c r="I986" i="1"/>
  <c r="J986" i="1"/>
  <c r="H986" i="1"/>
  <c r="G986" i="1"/>
  <c r="I985" i="1"/>
  <c r="J985" i="1"/>
  <c r="H985" i="1"/>
  <c r="G985" i="1"/>
  <c r="I984" i="1"/>
  <c r="J984" i="1"/>
  <c r="H984" i="1"/>
  <c r="G984" i="1"/>
  <c r="I983" i="1"/>
  <c r="J983" i="1"/>
  <c r="H983" i="1"/>
  <c r="G983" i="1"/>
  <c r="I982" i="1"/>
  <c r="J982" i="1"/>
  <c r="H982" i="1"/>
  <c r="G982" i="1"/>
  <c r="I981" i="1"/>
  <c r="J981" i="1"/>
  <c r="H981" i="1"/>
  <c r="G981" i="1"/>
  <c r="I980" i="1"/>
  <c r="J980" i="1"/>
  <c r="H980" i="1"/>
  <c r="G980" i="1"/>
  <c r="I979" i="1"/>
  <c r="J979" i="1"/>
  <c r="H979" i="1"/>
  <c r="G979" i="1"/>
  <c r="I978" i="1"/>
  <c r="J978" i="1"/>
  <c r="H978" i="1"/>
  <c r="G978" i="1"/>
  <c r="I977" i="1"/>
  <c r="J977" i="1"/>
  <c r="H977" i="1"/>
  <c r="G977" i="1"/>
  <c r="I976" i="1"/>
  <c r="J976" i="1"/>
  <c r="H976" i="1"/>
  <c r="G976" i="1"/>
  <c r="I975" i="1"/>
  <c r="J975" i="1"/>
  <c r="H975" i="1"/>
  <c r="G975" i="1"/>
  <c r="I974" i="1"/>
  <c r="J974" i="1"/>
  <c r="H974" i="1"/>
  <c r="G974" i="1"/>
  <c r="I973" i="1"/>
  <c r="J973" i="1"/>
  <c r="H973" i="1"/>
  <c r="G973" i="1"/>
  <c r="I972" i="1"/>
  <c r="J972" i="1"/>
  <c r="H972" i="1"/>
  <c r="G972" i="1"/>
  <c r="I971" i="1"/>
  <c r="J971" i="1"/>
  <c r="H971" i="1"/>
  <c r="G971" i="1"/>
  <c r="I970" i="1"/>
  <c r="J970" i="1"/>
  <c r="H970" i="1"/>
  <c r="G970" i="1"/>
  <c r="I969" i="1"/>
  <c r="J969" i="1"/>
  <c r="H969" i="1"/>
  <c r="G969" i="1"/>
  <c r="I968" i="1"/>
  <c r="J968" i="1"/>
  <c r="H968" i="1"/>
  <c r="G968" i="1"/>
  <c r="I967" i="1"/>
  <c r="J967" i="1"/>
  <c r="H967" i="1"/>
  <c r="G967" i="1"/>
  <c r="I966" i="1"/>
  <c r="J966" i="1"/>
  <c r="H966" i="1"/>
  <c r="G966" i="1"/>
  <c r="I965" i="1"/>
  <c r="J965" i="1"/>
  <c r="H965" i="1"/>
  <c r="G965" i="1"/>
  <c r="I964" i="1"/>
  <c r="J964" i="1"/>
  <c r="H964" i="1"/>
  <c r="G964" i="1"/>
  <c r="I963" i="1"/>
  <c r="J963" i="1"/>
  <c r="H963" i="1"/>
  <c r="G963" i="1"/>
  <c r="I962" i="1"/>
  <c r="J962" i="1"/>
  <c r="H962" i="1"/>
  <c r="G962" i="1"/>
  <c r="I961" i="1"/>
  <c r="J961" i="1"/>
  <c r="H961" i="1"/>
  <c r="G961" i="1"/>
  <c r="J960" i="1"/>
  <c r="I959" i="1"/>
  <c r="J959" i="1"/>
  <c r="H959" i="1"/>
  <c r="G959" i="1"/>
  <c r="I958" i="1"/>
  <c r="J958" i="1"/>
  <c r="H958" i="1"/>
  <c r="G958" i="1"/>
  <c r="I957" i="1"/>
  <c r="J957" i="1"/>
  <c r="H957" i="1"/>
  <c r="G957" i="1"/>
  <c r="I956" i="1"/>
  <c r="J956" i="1"/>
  <c r="H956" i="1"/>
  <c r="G956" i="1"/>
  <c r="I955" i="1"/>
  <c r="J955" i="1"/>
  <c r="H955" i="1"/>
  <c r="G955" i="1"/>
  <c r="I954" i="1"/>
  <c r="J954" i="1"/>
  <c r="H954" i="1"/>
  <c r="G954" i="1"/>
  <c r="I953" i="1"/>
  <c r="J953" i="1"/>
  <c r="H953" i="1"/>
  <c r="G953" i="1"/>
  <c r="I952" i="1"/>
  <c r="J952" i="1"/>
  <c r="H952" i="1"/>
  <c r="G952" i="1"/>
  <c r="I951" i="1"/>
  <c r="J951" i="1"/>
  <c r="H951" i="1"/>
  <c r="G951" i="1"/>
  <c r="I950" i="1"/>
  <c r="J950" i="1"/>
  <c r="H950" i="1"/>
  <c r="G950" i="1"/>
  <c r="I949" i="1"/>
  <c r="J949" i="1"/>
  <c r="H949" i="1"/>
  <c r="G949" i="1"/>
  <c r="I948" i="1"/>
  <c r="J948" i="1"/>
  <c r="H948" i="1"/>
  <c r="G948" i="1"/>
  <c r="I947" i="1"/>
  <c r="J947" i="1"/>
  <c r="H947" i="1"/>
  <c r="G947" i="1"/>
  <c r="I946" i="1"/>
  <c r="J946" i="1"/>
  <c r="H946" i="1"/>
  <c r="G946" i="1"/>
  <c r="I945" i="1"/>
  <c r="J945" i="1"/>
  <c r="H945" i="1"/>
  <c r="G945" i="1"/>
  <c r="I944" i="1"/>
  <c r="J944" i="1"/>
  <c r="H944" i="1"/>
  <c r="G944" i="1"/>
  <c r="I943" i="1"/>
  <c r="J943" i="1"/>
  <c r="H943" i="1"/>
  <c r="G943" i="1"/>
  <c r="I942" i="1"/>
  <c r="J942" i="1"/>
  <c r="H942" i="1"/>
  <c r="G942" i="1"/>
  <c r="I941" i="1"/>
  <c r="J941" i="1"/>
  <c r="H941" i="1"/>
  <c r="G941" i="1"/>
  <c r="I940" i="1"/>
  <c r="J940" i="1"/>
  <c r="H940" i="1"/>
  <c r="G940" i="1"/>
  <c r="I939" i="1"/>
  <c r="J939" i="1"/>
  <c r="H939" i="1"/>
  <c r="G939" i="1"/>
  <c r="I938" i="1"/>
  <c r="J938" i="1"/>
  <c r="H938" i="1"/>
  <c r="G938" i="1"/>
  <c r="I937" i="1"/>
  <c r="J937" i="1"/>
  <c r="H937" i="1"/>
  <c r="G937" i="1"/>
  <c r="I936" i="1"/>
  <c r="J936" i="1"/>
  <c r="H936" i="1"/>
  <c r="G936" i="1"/>
  <c r="I935" i="1"/>
  <c r="J935" i="1"/>
  <c r="H935" i="1"/>
  <c r="G935" i="1"/>
  <c r="I934" i="1"/>
  <c r="J934" i="1"/>
  <c r="H934" i="1"/>
  <c r="G934" i="1"/>
  <c r="I933" i="1"/>
  <c r="J933" i="1"/>
  <c r="H933" i="1"/>
  <c r="G933" i="1"/>
  <c r="I932" i="1"/>
  <c r="J932" i="1"/>
  <c r="H932" i="1"/>
  <c r="G932" i="1"/>
  <c r="J931" i="1"/>
  <c r="I930" i="1"/>
  <c r="J930" i="1"/>
  <c r="H930" i="1"/>
  <c r="G930" i="1"/>
  <c r="I929" i="1"/>
  <c r="J929" i="1"/>
  <c r="H929" i="1"/>
  <c r="G929" i="1"/>
  <c r="I928" i="1"/>
  <c r="J928" i="1"/>
  <c r="H928" i="1"/>
  <c r="G928" i="1"/>
  <c r="I927" i="1"/>
  <c r="J927" i="1"/>
  <c r="H927" i="1"/>
  <c r="G927" i="1"/>
  <c r="J926" i="1"/>
  <c r="I925" i="1"/>
  <c r="J925" i="1"/>
  <c r="H925" i="1"/>
  <c r="G925" i="1"/>
  <c r="I924" i="1"/>
  <c r="J924" i="1"/>
  <c r="H924" i="1"/>
  <c r="G924" i="1"/>
  <c r="I923" i="1"/>
  <c r="J923" i="1"/>
  <c r="H923" i="1"/>
  <c r="G923" i="1"/>
  <c r="I922" i="1"/>
  <c r="J922" i="1"/>
  <c r="H922" i="1"/>
  <c r="G922" i="1"/>
  <c r="I921" i="1"/>
  <c r="J921" i="1"/>
  <c r="H921" i="1"/>
  <c r="G921" i="1"/>
  <c r="I920" i="1"/>
  <c r="J920" i="1"/>
  <c r="H920" i="1"/>
  <c r="G920" i="1"/>
  <c r="I919" i="1"/>
  <c r="J919" i="1"/>
  <c r="H919" i="1"/>
  <c r="G919" i="1"/>
  <c r="I918" i="1"/>
  <c r="J918" i="1"/>
  <c r="H918" i="1"/>
  <c r="G918" i="1"/>
  <c r="I917" i="1"/>
  <c r="J917" i="1"/>
  <c r="H917" i="1"/>
  <c r="G917" i="1"/>
  <c r="I916" i="1"/>
  <c r="J916" i="1"/>
  <c r="H916" i="1"/>
  <c r="G916" i="1"/>
  <c r="I915" i="1"/>
  <c r="J915" i="1"/>
  <c r="H915" i="1"/>
  <c r="G915" i="1"/>
  <c r="I914" i="1"/>
  <c r="J914" i="1"/>
  <c r="H914" i="1"/>
  <c r="G914" i="1"/>
  <c r="I913" i="1"/>
  <c r="J913" i="1"/>
  <c r="H913" i="1"/>
  <c r="G913" i="1"/>
  <c r="I912" i="1"/>
  <c r="J912" i="1"/>
  <c r="H912" i="1"/>
  <c r="G912" i="1"/>
  <c r="I911" i="1"/>
  <c r="J911" i="1"/>
  <c r="H911" i="1"/>
  <c r="G911" i="1"/>
  <c r="I910" i="1"/>
  <c r="J910" i="1"/>
  <c r="H910" i="1"/>
  <c r="G910" i="1"/>
  <c r="I909" i="1"/>
  <c r="J909" i="1"/>
  <c r="H909" i="1"/>
  <c r="G909" i="1"/>
  <c r="J908" i="1"/>
  <c r="I907" i="1"/>
  <c r="J907" i="1"/>
  <c r="H907" i="1"/>
  <c r="G907" i="1"/>
  <c r="I906" i="1"/>
  <c r="J906" i="1"/>
  <c r="H906" i="1"/>
  <c r="G906" i="1"/>
  <c r="I905" i="1"/>
  <c r="J905" i="1"/>
  <c r="H905" i="1"/>
  <c r="G905" i="1"/>
  <c r="I904" i="1"/>
  <c r="J904" i="1"/>
  <c r="H904" i="1"/>
  <c r="G904" i="1"/>
  <c r="I903" i="1"/>
  <c r="J903" i="1"/>
  <c r="H903" i="1"/>
  <c r="G903" i="1"/>
  <c r="I902" i="1"/>
  <c r="J902" i="1"/>
  <c r="H902" i="1"/>
  <c r="G902" i="1"/>
  <c r="I901" i="1"/>
  <c r="J901" i="1"/>
  <c r="H901" i="1"/>
  <c r="G901" i="1"/>
  <c r="I900" i="1"/>
  <c r="J900" i="1"/>
  <c r="H900" i="1"/>
  <c r="G900" i="1"/>
  <c r="I899" i="1"/>
  <c r="J899" i="1"/>
  <c r="H899" i="1"/>
  <c r="G899" i="1"/>
  <c r="I898" i="1"/>
  <c r="J898" i="1"/>
  <c r="H898" i="1"/>
  <c r="G898" i="1"/>
  <c r="I897" i="1"/>
  <c r="J897" i="1"/>
  <c r="H897" i="1"/>
  <c r="G897" i="1"/>
  <c r="I896" i="1"/>
  <c r="J896" i="1"/>
  <c r="H896" i="1"/>
  <c r="G896" i="1"/>
  <c r="I895" i="1"/>
  <c r="J895" i="1"/>
  <c r="H895" i="1"/>
  <c r="G895" i="1"/>
  <c r="I894" i="1"/>
  <c r="J894" i="1"/>
  <c r="H894" i="1"/>
  <c r="G894" i="1"/>
  <c r="I893" i="1"/>
  <c r="J893" i="1"/>
  <c r="H893" i="1"/>
  <c r="G893" i="1"/>
  <c r="I892" i="1"/>
  <c r="J892" i="1"/>
  <c r="H892" i="1"/>
  <c r="G892" i="1"/>
  <c r="I891" i="1"/>
  <c r="J891" i="1"/>
  <c r="H891" i="1"/>
  <c r="G891" i="1"/>
  <c r="I890" i="1"/>
  <c r="J890" i="1"/>
  <c r="H890" i="1"/>
  <c r="G890" i="1"/>
  <c r="I889" i="1"/>
  <c r="J889" i="1"/>
  <c r="H889" i="1"/>
  <c r="G889" i="1"/>
  <c r="I888" i="1"/>
  <c r="J888" i="1"/>
  <c r="H888" i="1"/>
  <c r="G888" i="1"/>
  <c r="I887" i="1"/>
  <c r="J887" i="1"/>
  <c r="H887" i="1"/>
  <c r="G887" i="1"/>
  <c r="I886" i="1"/>
  <c r="J886" i="1"/>
  <c r="H886" i="1"/>
  <c r="G886" i="1"/>
  <c r="I885" i="1"/>
  <c r="J885" i="1"/>
  <c r="H885" i="1"/>
  <c r="G885" i="1"/>
  <c r="I884" i="1"/>
  <c r="J884" i="1"/>
  <c r="H884" i="1"/>
  <c r="G884" i="1"/>
  <c r="I883" i="1"/>
  <c r="J883" i="1"/>
  <c r="H883" i="1"/>
  <c r="G883" i="1"/>
  <c r="I882" i="1"/>
  <c r="J882" i="1"/>
  <c r="H882" i="1"/>
  <c r="G882" i="1"/>
  <c r="I881" i="1"/>
  <c r="J881" i="1"/>
  <c r="H881" i="1"/>
  <c r="G881" i="1"/>
  <c r="I880" i="1"/>
  <c r="J880" i="1"/>
  <c r="H880" i="1"/>
  <c r="G880" i="1"/>
  <c r="I879" i="1"/>
  <c r="J879" i="1"/>
  <c r="H879" i="1"/>
  <c r="G879" i="1"/>
  <c r="I878" i="1"/>
  <c r="J878" i="1"/>
  <c r="H878" i="1"/>
  <c r="G878" i="1"/>
  <c r="I877" i="1"/>
  <c r="J877" i="1"/>
  <c r="H877" i="1"/>
  <c r="G877" i="1"/>
  <c r="I876" i="1"/>
  <c r="J876" i="1"/>
  <c r="H876" i="1"/>
  <c r="G876" i="1"/>
  <c r="I875" i="1"/>
  <c r="J875" i="1"/>
  <c r="H875" i="1"/>
  <c r="G875" i="1"/>
  <c r="I874" i="1"/>
  <c r="J874" i="1"/>
  <c r="H874" i="1"/>
  <c r="G874" i="1"/>
  <c r="I873" i="1"/>
  <c r="J873" i="1"/>
  <c r="H873" i="1"/>
  <c r="G873" i="1"/>
  <c r="I872" i="1"/>
  <c r="J872" i="1"/>
  <c r="H872" i="1"/>
  <c r="G872" i="1"/>
  <c r="I871" i="1"/>
  <c r="J871" i="1"/>
  <c r="H871" i="1"/>
  <c r="G871" i="1"/>
  <c r="I870" i="1"/>
  <c r="J870" i="1"/>
  <c r="H870" i="1"/>
  <c r="G870" i="1"/>
  <c r="I869" i="1"/>
  <c r="J869" i="1"/>
  <c r="H869" i="1"/>
  <c r="G869" i="1"/>
  <c r="I868" i="1"/>
  <c r="J868" i="1"/>
  <c r="H868" i="1"/>
  <c r="G868" i="1"/>
  <c r="I867" i="1"/>
  <c r="J867" i="1"/>
  <c r="H867" i="1"/>
  <c r="G867" i="1"/>
  <c r="I866" i="1"/>
  <c r="J866" i="1"/>
  <c r="H866" i="1"/>
  <c r="G866" i="1"/>
  <c r="I865" i="1"/>
  <c r="J865" i="1"/>
  <c r="H865" i="1"/>
  <c r="G865" i="1"/>
  <c r="I864" i="1"/>
  <c r="J864" i="1"/>
  <c r="H864" i="1"/>
  <c r="G864" i="1"/>
  <c r="I863" i="1"/>
  <c r="J863" i="1"/>
  <c r="H863" i="1"/>
  <c r="G863" i="1"/>
  <c r="J862" i="1"/>
  <c r="J861" i="1"/>
  <c r="I860" i="1"/>
  <c r="J860" i="1"/>
  <c r="H860" i="1"/>
  <c r="G860" i="1"/>
  <c r="I859" i="1"/>
  <c r="J859" i="1"/>
  <c r="H859" i="1"/>
  <c r="G859" i="1"/>
  <c r="I858" i="1"/>
  <c r="J858" i="1"/>
  <c r="H858" i="1"/>
  <c r="G858" i="1"/>
  <c r="I857" i="1"/>
  <c r="J857" i="1"/>
  <c r="H857" i="1"/>
  <c r="G857" i="1"/>
  <c r="J856" i="1"/>
  <c r="I855" i="1"/>
  <c r="J855" i="1"/>
  <c r="H855" i="1"/>
  <c r="G855" i="1"/>
  <c r="I854" i="1"/>
  <c r="J854" i="1"/>
  <c r="H854" i="1"/>
  <c r="G854" i="1"/>
  <c r="I853" i="1"/>
  <c r="J853" i="1"/>
  <c r="H853" i="1"/>
  <c r="G853" i="1"/>
  <c r="I852" i="1"/>
  <c r="J852" i="1"/>
  <c r="H852" i="1"/>
  <c r="G852" i="1"/>
  <c r="J851" i="1"/>
  <c r="I850" i="1"/>
  <c r="J850" i="1"/>
  <c r="H850" i="1"/>
  <c r="G850" i="1"/>
  <c r="I849" i="1"/>
  <c r="J849" i="1"/>
  <c r="H849" i="1"/>
  <c r="G849" i="1"/>
  <c r="I848" i="1"/>
  <c r="J848" i="1"/>
  <c r="H848" i="1"/>
  <c r="G848" i="1"/>
  <c r="I847" i="1"/>
  <c r="J847" i="1"/>
  <c r="H847" i="1"/>
  <c r="G847" i="1"/>
  <c r="I846" i="1"/>
  <c r="J846" i="1"/>
  <c r="H846" i="1"/>
  <c r="G846" i="1"/>
  <c r="I845" i="1"/>
  <c r="J845" i="1"/>
  <c r="H845" i="1"/>
  <c r="G845" i="1"/>
  <c r="I844" i="1"/>
  <c r="J844" i="1"/>
  <c r="H844" i="1"/>
  <c r="G844" i="1"/>
  <c r="J843" i="1"/>
  <c r="J842" i="1"/>
  <c r="I841" i="1"/>
  <c r="J841" i="1"/>
  <c r="H841" i="1"/>
  <c r="G841" i="1"/>
  <c r="I840" i="1"/>
  <c r="J840" i="1"/>
  <c r="H840" i="1"/>
  <c r="G840" i="1"/>
  <c r="I839" i="1"/>
  <c r="J839" i="1"/>
  <c r="H839" i="1"/>
  <c r="G839" i="1"/>
  <c r="I838" i="1"/>
  <c r="J838" i="1"/>
  <c r="H838" i="1"/>
  <c r="G838" i="1"/>
  <c r="I837" i="1"/>
  <c r="J837" i="1"/>
  <c r="H837" i="1"/>
  <c r="G837" i="1"/>
  <c r="I836" i="1"/>
  <c r="J836" i="1"/>
  <c r="H836" i="1"/>
  <c r="G836" i="1"/>
  <c r="I835" i="1"/>
  <c r="J835" i="1"/>
  <c r="H835" i="1"/>
  <c r="G835" i="1"/>
  <c r="I834" i="1"/>
  <c r="J834" i="1"/>
  <c r="H834" i="1"/>
  <c r="G834" i="1"/>
  <c r="J833" i="1"/>
  <c r="I832" i="1"/>
  <c r="J832" i="1"/>
  <c r="H832" i="1"/>
  <c r="G832" i="1"/>
  <c r="I831" i="1"/>
  <c r="J831" i="1"/>
  <c r="H831" i="1"/>
  <c r="G831" i="1"/>
  <c r="I830" i="1"/>
  <c r="J830" i="1"/>
  <c r="H830" i="1"/>
  <c r="G830" i="1"/>
  <c r="I829" i="1"/>
  <c r="J829" i="1"/>
  <c r="H829" i="1"/>
  <c r="G829" i="1"/>
  <c r="J828" i="1"/>
  <c r="I827" i="1"/>
  <c r="J827" i="1"/>
  <c r="H827" i="1"/>
  <c r="G827" i="1"/>
  <c r="I826" i="1"/>
  <c r="J826" i="1"/>
  <c r="H826" i="1"/>
  <c r="G826" i="1"/>
  <c r="J825" i="1"/>
  <c r="I824" i="1"/>
  <c r="J824" i="1"/>
  <c r="H824" i="1"/>
  <c r="G824" i="1"/>
  <c r="I823" i="1"/>
  <c r="J823" i="1"/>
  <c r="H823" i="1"/>
  <c r="G823" i="1"/>
  <c r="I822" i="1"/>
  <c r="J822" i="1"/>
  <c r="H822" i="1"/>
  <c r="G822" i="1"/>
  <c r="I821" i="1"/>
  <c r="J821" i="1"/>
  <c r="H821" i="1"/>
  <c r="G821" i="1"/>
  <c r="I820" i="1"/>
  <c r="J820" i="1"/>
  <c r="H820" i="1"/>
  <c r="G820" i="1"/>
  <c r="I819" i="1"/>
  <c r="J819" i="1"/>
  <c r="H819" i="1"/>
  <c r="G819" i="1"/>
  <c r="I818" i="1"/>
  <c r="J818" i="1"/>
  <c r="H818" i="1"/>
  <c r="G818" i="1"/>
  <c r="I817" i="1"/>
  <c r="J817" i="1"/>
  <c r="H817" i="1"/>
  <c r="G817" i="1"/>
  <c r="J816" i="1"/>
  <c r="I815" i="1"/>
  <c r="J815" i="1"/>
  <c r="H815" i="1"/>
  <c r="G815" i="1"/>
  <c r="I814" i="1"/>
  <c r="J814" i="1"/>
  <c r="H814" i="1"/>
  <c r="G814" i="1"/>
  <c r="I813" i="1"/>
  <c r="J813" i="1"/>
  <c r="H813" i="1"/>
  <c r="G813" i="1"/>
  <c r="I812" i="1"/>
  <c r="J812" i="1"/>
  <c r="H812" i="1"/>
  <c r="G812" i="1"/>
  <c r="J811" i="1"/>
  <c r="I810" i="1"/>
  <c r="J810" i="1"/>
  <c r="H810" i="1"/>
  <c r="G810" i="1"/>
  <c r="I809" i="1"/>
  <c r="J809" i="1"/>
  <c r="H809" i="1"/>
  <c r="G809" i="1"/>
  <c r="I808" i="1"/>
  <c r="J808" i="1"/>
  <c r="H808" i="1"/>
  <c r="G808" i="1"/>
  <c r="I807" i="1"/>
  <c r="J807" i="1"/>
  <c r="H807" i="1"/>
  <c r="G807" i="1"/>
  <c r="I806" i="1"/>
  <c r="J806" i="1"/>
  <c r="H806" i="1"/>
  <c r="G806" i="1"/>
  <c r="I805" i="1"/>
  <c r="J805" i="1"/>
  <c r="H805" i="1"/>
  <c r="G805" i="1"/>
  <c r="I804" i="1"/>
  <c r="J804" i="1"/>
  <c r="H804" i="1"/>
  <c r="G804" i="1"/>
  <c r="I803" i="1"/>
  <c r="J803" i="1"/>
  <c r="H803" i="1"/>
  <c r="G803" i="1"/>
  <c r="I802" i="1"/>
  <c r="J802" i="1"/>
  <c r="H802" i="1"/>
  <c r="G802" i="1"/>
  <c r="I801" i="1"/>
  <c r="J801" i="1"/>
  <c r="H801" i="1"/>
  <c r="G801" i="1"/>
  <c r="I800" i="1"/>
  <c r="J800" i="1"/>
  <c r="H800" i="1"/>
  <c r="G800" i="1"/>
  <c r="I799" i="1"/>
  <c r="J799" i="1"/>
  <c r="H799" i="1"/>
  <c r="G799" i="1"/>
  <c r="I798" i="1"/>
  <c r="J798" i="1"/>
  <c r="H798" i="1"/>
  <c r="G798" i="1"/>
  <c r="I797" i="1"/>
  <c r="J797" i="1"/>
  <c r="H797" i="1"/>
  <c r="G797" i="1"/>
  <c r="I796" i="1"/>
  <c r="J796" i="1"/>
  <c r="H796" i="1"/>
  <c r="G796" i="1"/>
  <c r="I795" i="1"/>
  <c r="J795" i="1"/>
  <c r="H795" i="1"/>
  <c r="G795" i="1"/>
  <c r="I794" i="1"/>
  <c r="J794" i="1"/>
  <c r="H794" i="1"/>
  <c r="G794" i="1"/>
  <c r="I793" i="1"/>
  <c r="J793" i="1"/>
  <c r="H793" i="1"/>
  <c r="G793" i="1"/>
  <c r="I792" i="1"/>
  <c r="J792" i="1"/>
  <c r="H792" i="1"/>
  <c r="G792" i="1"/>
  <c r="I791" i="1"/>
  <c r="J791" i="1"/>
  <c r="H791" i="1"/>
  <c r="G791" i="1"/>
  <c r="I790" i="1"/>
  <c r="J790" i="1"/>
  <c r="H790" i="1"/>
  <c r="G790" i="1"/>
  <c r="I789" i="1"/>
  <c r="J789" i="1"/>
  <c r="H789" i="1"/>
  <c r="G789" i="1"/>
  <c r="I788" i="1"/>
  <c r="J788" i="1"/>
  <c r="H788" i="1"/>
  <c r="G788" i="1"/>
  <c r="I787" i="1"/>
  <c r="J787" i="1"/>
  <c r="H787" i="1"/>
  <c r="G787" i="1"/>
  <c r="I786" i="1"/>
  <c r="J786" i="1"/>
  <c r="H786" i="1"/>
  <c r="G786" i="1"/>
  <c r="I785" i="1"/>
  <c r="J785" i="1"/>
  <c r="H785" i="1"/>
  <c r="G785" i="1"/>
  <c r="I784" i="1"/>
  <c r="J784" i="1"/>
  <c r="H784" i="1"/>
  <c r="G784" i="1"/>
  <c r="I783" i="1"/>
  <c r="J783" i="1"/>
  <c r="H783" i="1"/>
  <c r="G783" i="1"/>
  <c r="I782" i="1"/>
  <c r="J782" i="1"/>
  <c r="H782" i="1"/>
  <c r="G782" i="1"/>
  <c r="I781" i="1"/>
  <c r="J781" i="1"/>
  <c r="H781" i="1"/>
  <c r="G781" i="1"/>
  <c r="J780" i="1"/>
  <c r="I779" i="1"/>
  <c r="J779" i="1"/>
  <c r="H779" i="1"/>
  <c r="G779" i="1"/>
  <c r="I778" i="1"/>
  <c r="J778" i="1"/>
  <c r="H778" i="1"/>
  <c r="G778" i="1"/>
  <c r="I777" i="1"/>
  <c r="J777" i="1"/>
  <c r="H777" i="1"/>
  <c r="G777" i="1"/>
  <c r="I776" i="1"/>
  <c r="J776" i="1"/>
  <c r="H776" i="1"/>
  <c r="G776" i="1"/>
  <c r="I775" i="1"/>
  <c r="J775" i="1"/>
  <c r="H775" i="1"/>
  <c r="G775" i="1"/>
  <c r="I774" i="1"/>
  <c r="J774" i="1"/>
  <c r="H774" i="1"/>
  <c r="G774" i="1"/>
  <c r="I773" i="1"/>
  <c r="J773" i="1"/>
  <c r="H773" i="1"/>
  <c r="G773" i="1"/>
  <c r="I772" i="1"/>
  <c r="J772" i="1"/>
  <c r="H772" i="1"/>
  <c r="G772" i="1"/>
  <c r="I771" i="1"/>
  <c r="J771" i="1"/>
  <c r="H771" i="1"/>
  <c r="G771" i="1"/>
  <c r="I770" i="1"/>
  <c r="J770" i="1"/>
  <c r="H770" i="1"/>
  <c r="G770" i="1"/>
  <c r="I769" i="1"/>
  <c r="J769" i="1"/>
  <c r="H769" i="1"/>
  <c r="G769" i="1"/>
  <c r="I768" i="1"/>
  <c r="J768" i="1"/>
  <c r="H768" i="1"/>
  <c r="G768" i="1"/>
  <c r="I767" i="1"/>
  <c r="J767" i="1"/>
  <c r="H767" i="1"/>
  <c r="G767" i="1"/>
  <c r="I766" i="1"/>
  <c r="J766" i="1"/>
  <c r="H766" i="1"/>
  <c r="G766" i="1"/>
  <c r="I765" i="1"/>
  <c r="J765" i="1"/>
  <c r="H765" i="1"/>
  <c r="G765" i="1"/>
  <c r="I764" i="1"/>
  <c r="J764" i="1"/>
  <c r="H764" i="1"/>
  <c r="G764" i="1"/>
  <c r="I763" i="1"/>
  <c r="J763" i="1"/>
  <c r="H763" i="1"/>
  <c r="G763" i="1"/>
  <c r="I762" i="1"/>
  <c r="J762" i="1"/>
  <c r="H762" i="1"/>
  <c r="G762" i="1"/>
  <c r="I761" i="1"/>
  <c r="J761" i="1"/>
  <c r="H761" i="1"/>
  <c r="G761" i="1"/>
  <c r="I760" i="1"/>
  <c r="J760" i="1"/>
  <c r="H760" i="1"/>
  <c r="G760" i="1"/>
  <c r="I759" i="1"/>
  <c r="J759" i="1"/>
  <c r="H759" i="1"/>
  <c r="G759" i="1"/>
  <c r="I758" i="1"/>
  <c r="J758" i="1"/>
  <c r="H758" i="1"/>
  <c r="G758" i="1"/>
  <c r="I757" i="1"/>
  <c r="J757" i="1"/>
  <c r="H757" i="1"/>
  <c r="G757" i="1"/>
  <c r="J756" i="1"/>
  <c r="I755" i="1"/>
  <c r="J755" i="1"/>
  <c r="H755" i="1"/>
  <c r="G755" i="1"/>
  <c r="I754" i="1"/>
  <c r="J754" i="1"/>
  <c r="H754" i="1"/>
  <c r="G754" i="1"/>
  <c r="I753" i="1"/>
  <c r="J753" i="1"/>
  <c r="H753" i="1"/>
  <c r="G753" i="1"/>
  <c r="I752" i="1"/>
  <c r="J752" i="1"/>
  <c r="H752" i="1"/>
  <c r="G752" i="1"/>
  <c r="I751" i="1"/>
  <c r="J751" i="1"/>
  <c r="H751" i="1"/>
  <c r="G751" i="1"/>
  <c r="I750" i="1"/>
  <c r="J750" i="1"/>
  <c r="H750" i="1"/>
  <c r="G750" i="1"/>
  <c r="I749" i="1"/>
  <c r="J749" i="1"/>
  <c r="H749" i="1"/>
  <c r="G749" i="1"/>
  <c r="I748" i="1"/>
  <c r="J748" i="1"/>
  <c r="H748" i="1"/>
  <c r="G748" i="1"/>
  <c r="I747" i="1"/>
  <c r="J747" i="1"/>
  <c r="H747" i="1"/>
  <c r="G747" i="1"/>
  <c r="I746" i="1"/>
  <c r="J746" i="1"/>
  <c r="H746" i="1"/>
  <c r="G746" i="1"/>
  <c r="I745" i="1"/>
  <c r="J745" i="1"/>
  <c r="H745" i="1"/>
  <c r="G745" i="1"/>
  <c r="I744" i="1"/>
  <c r="J744" i="1"/>
  <c r="H744" i="1"/>
  <c r="G744" i="1"/>
  <c r="I743" i="1"/>
  <c r="J743" i="1"/>
  <c r="H743" i="1"/>
  <c r="G743" i="1"/>
  <c r="I742" i="1"/>
  <c r="J742" i="1"/>
  <c r="H742" i="1"/>
  <c r="G742" i="1"/>
  <c r="I741" i="1"/>
  <c r="J741" i="1"/>
  <c r="H741" i="1"/>
  <c r="G741" i="1"/>
  <c r="I740" i="1"/>
  <c r="J740" i="1"/>
  <c r="H740" i="1"/>
  <c r="G740" i="1"/>
  <c r="I739" i="1"/>
  <c r="J739" i="1"/>
  <c r="H739" i="1"/>
  <c r="G739" i="1"/>
  <c r="I738" i="1"/>
  <c r="J738" i="1"/>
  <c r="H738" i="1"/>
  <c r="G738" i="1"/>
  <c r="I737" i="1"/>
  <c r="J737" i="1"/>
  <c r="H737" i="1"/>
  <c r="G737" i="1"/>
  <c r="I736" i="1"/>
  <c r="J736" i="1"/>
  <c r="H736" i="1"/>
  <c r="G736" i="1"/>
  <c r="I735" i="1"/>
  <c r="J735" i="1"/>
  <c r="H735" i="1"/>
  <c r="G735" i="1"/>
  <c r="I734" i="1"/>
  <c r="J734" i="1"/>
  <c r="H734" i="1"/>
  <c r="G734" i="1"/>
  <c r="I733" i="1"/>
  <c r="J733" i="1"/>
  <c r="H733" i="1"/>
  <c r="G733" i="1"/>
  <c r="I732" i="1"/>
  <c r="J732" i="1"/>
  <c r="H732" i="1"/>
  <c r="G732" i="1"/>
  <c r="I731" i="1"/>
  <c r="J731" i="1"/>
  <c r="H731" i="1"/>
  <c r="G731" i="1"/>
  <c r="I730" i="1"/>
  <c r="J730" i="1"/>
  <c r="H730" i="1"/>
  <c r="G730" i="1"/>
  <c r="I729" i="1"/>
  <c r="J729" i="1"/>
  <c r="H729" i="1"/>
  <c r="G729" i="1"/>
  <c r="I728" i="1"/>
  <c r="J728" i="1"/>
  <c r="H728" i="1"/>
  <c r="G728" i="1"/>
  <c r="I727" i="1"/>
  <c r="J727" i="1"/>
  <c r="H727" i="1"/>
  <c r="G727" i="1"/>
  <c r="I726" i="1"/>
  <c r="J726" i="1"/>
  <c r="H726" i="1"/>
  <c r="G726" i="1"/>
  <c r="I725" i="1"/>
  <c r="J725" i="1"/>
  <c r="H725" i="1"/>
  <c r="G725" i="1"/>
  <c r="I724" i="1"/>
  <c r="J724" i="1"/>
  <c r="H724" i="1"/>
  <c r="G724" i="1"/>
  <c r="I723" i="1"/>
  <c r="J723" i="1"/>
  <c r="H723" i="1"/>
  <c r="G723" i="1"/>
  <c r="I722" i="1"/>
  <c r="J722" i="1"/>
  <c r="H722" i="1"/>
  <c r="G722" i="1"/>
  <c r="I721" i="1"/>
  <c r="J721" i="1"/>
  <c r="H721" i="1"/>
  <c r="G721" i="1"/>
  <c r="I720" i="1"/>
  <c r="J720" i="1"/>
  <c r="H720" i="1"/>
  <c r="G720" i="1"/>
  <c r="I719" i="1"/>
  <c r="J719" i="1"/>
  <c r="H719" i="1"/>
  <c r="G719" i="1"/>
  <c r="I718" i="1"/>
  <c r="J718" i="1"/>
  <c r="H718" i="1"/>
  <c r="G718" i="1"/>
  <c r="I717" i="1"/>
  <c r="J717" i="1"/>
  <c r="H717" i="1"/>
  <c r="G717" i="1"/>
  <c r="I716" i="1"/>
  <c r="J716" i="1"/>
  <c r="H716" i="1"/>
  <c r="G716" i="1"/>
  <c r="I715" i="1"/>
  <c r="J715" i="1"/>
  <c r="H715" i="1"/>
  <c r="G715" i="1"/>
  <c r="I714" i="1"/>
  <c r="J714" i="1"/>
  <c r="H714" i="1"/>
  <c r="G714" i="1"/>
  <c r="I713" i="1"/>
  <c r="J713" i="1"/>
  <c r="H713" i="1"/>
  <c r="G713" i="1"/>
  <c r="I712" i="1"/>
  <c r="J712" i="1"/>
  <c r="H712" i="1"/>
  <c r="G712" i="1"/>
  <c r="I711" i="1"/>
  <c r="J711" i="1"/>
  <c r="H711" i="1"/>
  <c r="G711" i="1"/>
  <c r="I710" i="1"/>
  <c r="J710" i="1"/>
  <c r="H710" i="1"/>
  <c r="G710" i="1"/>
  <c r="J709" i="1"/>
  <c r="I708" i="1"/>
  <c r="J708" i="1"/>
  <c r="H708" i="1"/>
  <c r="G708" i="1"/>
  <c r="I707" i="1"/>
  <c r="J707" i="1"/>
  <c r="H707" i="1"/>
  <c r="G707" i="1"/>
  <c r="J706" i="1"/>
  <c r="I705" i="1"/>
  <c r="J705" i="1"/>
  <c r="H705" i="1"/>
  <c r="G705" i="1"/>
  <c r="I704" i="1"/>
  <c r="J704" i="1"/>
  <c r="H704" i="1"/>
  <c r="G704" i="1"/>
  <c r="J703" i="1"/>
  <c r="J702" i="1"/>
  <c r="I701" i="1"/>
  <c r="J701" i="1"/>
  <c r="H701" i="1"/>
  <c r="G701" i="1"/>
  <c r="I700" i="1"/>
  <c r="J700" i="1"/>
  <c r="H700" i="1"/>
  <c r="G700" i="1"/>
  <c r="I699" i="1"/>
  <c r="J699" i="1"/>
  <c r="H699" i="1"/>
  <c r="G699" i="1"/>
  <c r="I698" i="1"/>
  <c r="J698" i="1"/>
  <c r="H698" i="1"/>
  <c r="G698" i="1"/>
  <c r="I697" i="1"/>
  <c r="J697" i="1"/>
  <c r="H697" i="1"/>
  <c r="G697" i="1"/>
  <c r="I696" i="1"/>
  <c r="J696" i="1"/>
  <c r="H696" i="1"/>
  <c r="G696" i="1"/>
  <c r="I695" i="1"/>
  <c r="J695" i="1"/>
  <c r="H695" i="1"/>
  <c r="G695" i="1"/>
  <c r="I694" i="1"/>
  <c r="J694" i="1"/>
  <c r="H694" i="1"/>
  <c r="G694" i="1"/>
  <c r="I693" i="1"/>
  <c r="J693" i="1"/>
  <c r="H693" i="1"/>
  <c r="G693" i="1"/>
  <c r="I692" i="1"/>
  <c r="J692" i="1"/>
  <c r="H692" i="1"/>
  <c r="G692" i="1"/>
  <c r="I691" i="1"/>
  <c r="J691" i="1"/>
  <c r="H691" i="1"/>
  <c r="G691" i="1"/>
  <c r="I690" i="1"/>
  <c r="J690" i="1"/>
  <c r="H690" i="1"/>
  <c r="G690" i="1"/>
  <c r="I689" i="1"/>
  <c r="J689" i="1"/>
  <c r="H689" i="1"/>
  <c r="G689" i="1"/>
  <c r="J688" i="1"/>
  <c r="I687" i="1"/>
  <c r="J687" i="1"/>
  <c r="H687" i="1"/>
  <c r="G687" i="1"/>
  <c r="I686" i="1"/>
  <c r="J686" i="1"/>
  <c r="H686" i="1"/>
  <c r="G686" i="1"/>
  <c r="I685" i="1"/>
  <c r="J685" i="1"/>
  <c r="H685" i="1"/>
  <c r="G685" i="1"/>
  <c r="J684" i="1"/>
  <c r="I683" i="1"/>
  <c r="J683" i="1"/>
  <c r="H683" i="1"/>
  <c r="G683" i="1"/>
  <c r="I682" i="1"/>
  <c r="J682" i="1"/>
  <c r="H682" i="1"/>
  <c r="G682" i="1"/>
  <c r="I681" i="1"/>
  <c r="J681" i="1"/>
  <c r="H681" i="1"/>
  <c r="G681" i="1"/>
  <c r="I680" i="1"/>
  <c r="J680" i="1"/>
  <c r="H680" i="1"/>
  <c r="G680" i="1"/>
  <c r="I679" i="1"/>
  <c r="J679" i="1"/>
  <c r="H679" i="1"/>
  <c r="G679" i="1"/>
  <c r="I678" i="1"/>
  <c r="J678" i="1"/>
  <c r="H678" i="1"/>
  <c r="G678" i="1"/>
  <c r="I677" i="1"/>
  <c r="J677" i="1"/>
  <c r="H677" i="1"/>
  <c r="G677" i="1"/>
  <c r="J676" i="1"/>
  <c r="I674" i="1"/>
  <c r="J674" i="1"/>
  <c r="H674" i="1"/>
  <c r="G674" i="1"/>
  <c r="I673" i="1"/>
  <c r="J673" i="1"/>
  <c r="H673" i="1"/>
  <c r="G673" i="1"/>
  <c r="I672" i="1"/>
  <c r="J672" i="1"/>
  <c r="H672" i="1"/>
  <c r="G672" i="1"/>
  <c r="I671" i="1"/>
  <c r="J671" i="1"/>
  <c r="H671" i="1"/>
  <c r="G671" i="1"/>
  <c r="I670" i="1"/>
  <c r="J670" i="1"/>
  <c r="H670" i="1"/>
  <c r="G670" i="1"/>
  <c r="I669" i="1"/>
  <c r="J669" i="1"/>
  <c r="H669" i="1"/>
  <c r="G669" i="1"/>
  <c r="I668" i="1"/>
  <c r="J668" i="1"/>
  <c r="H668" i="1"/>
  <c r="G668" i="1"/>
  <c r="I667" i="1"/>
  <c r="J667" i="1"/>
  <c r="H667" i="1"/>
  <c r="G667" i="1"/>
  <c r="I666" i="1"/>
  <c r="J666" i="1"/>
  <c r="H666" i="1"/>
  <c r="G666" i="1"/>
  <c r="I665" i="1"/>
  <c r="J665" i="1"/>
  <c r="H665" i="1"/>
  <c r="G665" i="1"/>
  <c r="I664" i="1"/>
  <c r="J664" i="1"/>
  <c r="H664" i="1"/>
  <c r="G664" i="1"/>
  <c r="I663" i="1"/>
  <c r="J663" i="1"/>
  <c r="H663" i="1"/>
  <c r="G663" i="1"/>
  <c r="I662" i="1"/>
  <c r="J662" i="1"/>
  <c r="H662" i="1"/>
  <c r="G662" i="1"/>
  <c r="I661" i="1"/>
  <c r="J661" i="1"/>
  <c r="H661" i="1"/>
  <c r="G661" i="1"/>
  <c r="I660" i="1"/>
  <c r="J660" i="1"/>
  <c r="H660" i="1"/>
  <c r="G660" i="1"/>
  <c r="I659" i="1"/>
  <c r="J659" i="1"/>
  <c r="H659" i="1"/>
  <c r="G659" i="1"/>
  <c r="J658" i="1"/>
  <c r="I657" i="1"/>
  <c r="J657" i="1"/>
  <c r="H657" i="1"/>
  <c r="G657" i="1"/>
  <c r="I656" i="1"/>
  <c r="J656" i="1"/>
  <c r="H656" i="1"/>
  <c r="G656" i="1"/>
  <c r="I655" i="1"/>
  <c r="J655" i="1"/>
  <c r="H655" i="1"/>
  <c r="G655" i="1"/>
  <c r="I654" i="1"/>
  <c r="J654" i="1"/>
  <c r="H654" i="1"/>
  <c r="G654" i="1"/>
  <c r="I653" i="1"/>
  <c r="J653" i="1"/>
  <c r="H653" i="1"/>
  <c r="G653" i="1"/>
  <c r="I652" i="1"/>
  <c r="J652" i="1"/>
  <c r="H652" i="1"/>
  <c r="G652" i="1"/>
  <c r="I651" i="1"/>
  <c r="J651" i="1"/>
  <c r="H651" i="1"/>
  <c r="G651" i="1"/>
  <c r="I650" i="1"/>
  <c r="J650" i="1"/>
  <c r="H650" i="1"/>
  <c r="G650" i="1"/>
  <c r="I649" i="1"/>
  <c r="J649" i="1"/>
  <c r="H649" i="1"/>
  <c r="G649" i="1"/>
  <c r="I648" i="1"/>
  <c r="J648" i="1"/>
  <c r="H648" i="1"/>
  <c r="G648" i="1"/>
  <c r="I647" i="1"/>
  <c r="J647" i="1"/>
  <c r="H647" i="1"/>
  <c r="G647" i="1"/>
  <c r="I646" i="1"/>
  <c r="J646" i="1"/>
  <c r="H646" i="1"/>
  <c r="G646" i="1"/>
  <c r="I645" i="1"/>
  <c r="J645" i="1"/>
  <c r="H645" i="1"/>
  <c r="G645" i="1"/>
  <c r="I644" i="1"/>
  <c r="J644" i="1"/>
  <c r="H644" i="1"/>
  <c r="G644" i="1"/>
  <c r="J643" i="1"/>
  <c r="I642" i="1"/>
  <c r="J642" i="1"/>
  <c r="H642" i="1"/>
  <c r="G642" i="1"/>
  <c r="I641" i="1"/>
  <c r="J641" i="1"/>
  <c r="H641" i="1"/>
  <c r="G641" i="1"/>
  <c r="I640" i="1"/>
  <c r="J640" i="1"/>
  <c r="H640" i="1"/>
  <c r="G640" i="1"/>
  <c r="I639" i="1"/>
  <c r="J639" i="1"/>
  <c r="H639" i="1"/>
  <c r="G639" i="1"/>
  <c r="I638" i="1"/>
  <c r="J638" i="1"/>
  <c r="H638" i="1"/>
  <c r="G638" i="1"/>
  <c r="I637" i="1"/>
  <c r="J637" i="1"/>
  <c r="H637" i="1"/>
  <c r="G637" i="1"/>
  <c r="I636" i="1"/>
  <c r="J636" i="1"/>
  <c r="H636" i="1"/>
  <c r="G636" i="1"/>
  <c r="I635" i="1"/>
  <c r="J635" i="1"/>
  <c r="H635" i="1"/>
  <c r="G635" i="1"/>
  <c r="I634" i="1"/>
  <c r="J634" i="1"/>
  <c r="H634" i="1"/>
  <c r="G634" i="1"/>
  <c r="I633" i="1"/>
  <c r="J633" i="1"/>
  <c r="H633" i="1"/>
  <c r="G633" i="1"/>
  <c r="I632" i="1"/>
  <c r="J632" i="1"/>
  <c r="H632" i="1"/>
  <c r="G632" i="1"/>
  <c r="I631" i="1"/>
  <c r="J631" i="1"/>
  <c r="H631" i="1"/>
  <c r="G631" i="1"/>
  <c r="I630" i="1"/>
  <c r="J630" i="1"/>
  <c r="H630" i="1"/>
  <c r="G630" i="1"/>
  <c r="I629" i="1"/>
  <c r="J629" i="1"/>
  <c r="H629" i="1"/>
  <c r="G629" i="1"/>
  <c r="I628" i="1"/>
  <c r="J628" i="1"/>
  <c r="H628" i="1"/>
  <c r="G628" i="1"/>
  <c r="I627" i="1"/>
  <c r="J627" i="1"/>
  <c r="H627" i="1"/>
  <c r="G627" i="1"/>
  <c r="I626" i="1"/>
  <c r="J626" i="1"/>
  <c r="H626" i="1"/>
  <c r="G626" i="1"/>
  <c r="J625" i="1"/>
  <c r="I624" i="1"/>
  <c r="J624" i="1"/>
  <c r="H624" i="1"/>
  <c r="G624" i="1"/>
  <c r="I623" i="1"/>
  <c r="J623" i="1"/>
  <c r="H623" i="1"/>
  <c r="G623" i="1"/>
  <c r="I622" i="1"/>
  <c r="J622" i="1"/>
  <c r="H622" i="1"/>
  <c r="G622" i="1"/>
  <c r="I621" i="1"/>
  <c r="J621" i="1"/>
  <c r="H621" i="1"/>
  <c r="G621" i="1"/>
  <c r="I620" i="1"/>
  <c r="J620" i="1"/>
  <c r="H620" i="1"/>
  <c r="G620" i="1"/>
  <c r="I619" i="1"/>
  <c r="J619" i="1"/>
  <c r="H619" i="1"/>
  <c r="G619" i="1"/>
  <c r="I618" i="1"/>
  <c r="J618" i="1"/>
  <c r="H618" i="1"/>
  <c r="G618" i="1"/>
  <c r="I617" i="1"/>
  <c r="J617" i="1"/>
  <c r="H617" i="1"/>
  <c r="G617" i="1"/>
  <c r="I616" i="1"/>
  <c r="J616" i="1"/>
  <c r="H616" i="1"/>
  <c r="G616" i="1"/>
  <c r="I615" i="1"/>
  <c r="J615" i="1"/>
  <c r="H615" i="1"/>
  <c r="G615" i="1"/>
  <c r="I614" i="1"/>
  <c r="J614" i="1"/>
  <c r="H614" i="1"/>
  <c r="G614" i="1"/>
  <c r="I613" i="1"/>
  <c r="J613" i="1"/>
  <c r="H613" i="1"/>
  <c r="G613" i="1"/>
  <c r="J612" i="1"/>
  <c r="I611" i="1"/>
  <c r="J611" i="1"/>
  <c r="H611" i="1"/>
  <c r="G611" i="1"/>
  <c r="I610" i="1"/>
  <c r="J610" i="1"/>
  <c r="H610" i="1"/>
  <c r="G610" i="1"/>
  <c r="I609" i="1"/>
  <c r="J609" i="1"/>
  <c r="H609" i="1"/>
  <c r="G609" i="1"/>
  <c r="I608" i="1"/>
  <c r="J608" i="1"/>
  <c r="H608" i="1"/>
  <c r="G608" i="1"/>
  <c r="I607" i="1"/>
  <c r="J607" i="1"/>
  <c r="H607" i="1"/>
  <c r="G607" i="1"/>
  <c r="I606" i="1"/>
  <c r="J606" i="1"/>
  <c r="H606" i="1"/>
  <c r="G606" i="1"/>
  <c r="I605" i="1"/>
  <c r="J605" i="1"/>
  <c r="H605" i="1"/>
  <c r="G605" i="1"/>
  <c r="I604" i="1"/>
  <c r="J604" i="1"/>
  <c r="H604" i="1"/>
  <c r="G604" i="1"/>
  <c r="I603" i="1"/>
  <c r="J603" i="1"/>
  <c r="H603" i="1"/>
  <c r="G603" i="1"/>
  <c r="I602" i="1"/>
  <c r="J602" i="1"/>
  <c r="H602" i="1"/>
  <c r="G602" i="1"/>
  <c r="I601" i="1"/>
  <c r="J601" i="1"/>
  <c r="H601" i="1"/>
  <c r="G601" i="1"/>
  <c r="I600" i="1"/>
  <c r="J600" i="1"/>
  <c r="H600" i="1"/>
  <c r="G600" i="1"/>
  <c r="I599" i="1"/>
  <c r="J599" i="1"/>
  <c r="H599" i="1"/>
  <c r="G599" i="1"/>
  <c r="I598" i="1"/>
  <c r="J598" i="1"/>
  <c r="H598" i="1"/>
  <c r="G598" i="1"/>
  <c r="I597" i="1"/>
  <c r="J597" i="1"/>
  <c r="H597" i="1"/>
  <c r="G597" i="1"/>
  <c r="I596" i="1"/>
  <c r="J596" i="1"/>
  <c r="H596" i="1"/>
  <c r="G596" i="1"/>
  <c r="I595" i="1"/>
  <c r="J595" i="1"/>
  <c r="H595" i="1"/>
  <c r="G595" i="1"/>
  <c r="I594" i="1"/>
  <c r="J594" i="1"/>
  <c r="H594" i="1"/>
  <c r="G594" i="1"/>
  <c r="I593" i="1"/>
  <c r="J593" i="1"/>
  <c r="H593" i="1"/>
  <c r="G593" i="1"/>
  <c r="I592" i="1"/>
  <c r="J592" i="1"/>
  <c r="H592" i="1"/>
  <c r="G592" i="1"/>
  <c r="I591" i="1"/>
  <c r="J591" i="1"/>
  <c r="H591" i="1"/>
  <c r="G591" i="1"/>
  <c r="I590" i="1"/>
  <c r="J590" i="1"/>
  <c r="H590" i="1"/>
  <c r="G590" i="1"/>
  <c r="I589" i="1"/>
  <c r="J589" i="1"/>
  <c r="H589" i="1"/>
  <c r="G589" i="1"/>
  <c r="I588" i="1"/>
  <c r="J588" i="1"/>
  <c r="H588" i="1"/>
  <c r="G588" i="1"/>
  <c r="I587" i="1"/>
  <c r="J587" i="1"/>
  <c r="H587" i="1"/>
  <c r="G587" i="1"/>
  <c r="I586" i="1"/>
  <c r="J586" i="1"/>
  <c r="H586" i="1"/>
  <c r="G586" i="1"/>
  <c r="I585" i="1"/>
  <c r="J585" i="1"/>
  <c r="H585" i="1"/>
  <c r="G585" i="1"/>
  <c r="I584" i="1"/>
  <c r="J584" i="1"/>
  <c r="H584" i="1"/>
  <c r="G584" i="1"/>
  <c r="J583" i="1"/>
  <c r="I582" i="1"/>
  <c r="J582" i="1"/>
  <c r="H582" i="1"/>
  <c r="G582" i="1"/>
  <c r="I581" i="1"/>
  <c r="J581" i="1"/>
  <c r="H581" i="1"/>
  <c r="G581" i="1"/>
  <c r="I580" i="1"/>
  <c r="J580" i="1"/>
  <c r="H580" i="1"/>
  <c r="G580" i="1"/>
  <c r="I579" i="1"/>
  <c r="J579" i="1"/>
  <c r="H579" i="1"/>
  <c r="G579" i="1"/>
  <c r="I578" i="1"/>
  <c r="J578" i="1"/>
  <c r="H578" i="1"/>
  <c r="G578" i="1"/>
  <c r="I577" i="1"/>
  <c r="J577" i="1"/>
  <c r="H577" i="1"/>
  <c r="G577" i="1"/>
  <c r="I576" i="1"/>
  <c r="J576" i="1"/>
  <c r="H576" i="1"/>
  <c r="G576" i="1"/>
  <c r="I575" i="1"/>
  <c r="J575" i="1"/>
  <c r="H575" i="1"/>
  <c r="G575" i="1"/>
  <c r="I574" i="1"/>
  <c r="J574" i="1"/>
  <c r="H574" i="1"/>
  <c r="G574" i="1"/>
  <c r="I573" i="1"/>
  <c r="J573" i="1"/>
  <c r="H573" i="1"/>
  <c r="G573" i="1"/>
  <c r="I572" i="1"/>
  <c r="J572" i="1"/>
  <c r="H572" i="1"/>
  <c r="G572" i="1"/>
  <c r="I571" i="1"/>
  <c r="J571" i="1"/>
  <c r="H571" i="1"/>
  <c r="G571" i="1"/>
  <c r="I570" i="1"/>
  <c r="J570" i="1"/>
  <c r="H570" i="1"/>
  <c r="G570" i="1"/>
  <c r="I569" i="1"/>
  <c r="J569" i="1"/>
  <c r="H569" i="1"/>
  <c r="G569" i="1"/>
  <c r="I568" i="1"/>
  <c r="J568" i="1"/>
  <c r="H568" i="1"/>
  <c r="G568" i="1"/>
  <c r="I567" i="1"/>
  <c r="J567" i="1"/>
  <c r="H567" i="1"/>
  <c r="G567" i="1"/>
  <c r="J566" i="1"/>
  <c r="I565" i="1"/>
  <c r="J565" i="1"/>
  <c r="H565" i="1"/>
  <c r="G565" i="1"/>
  <c r="I564" i="1"/>
  <c r="J564" i="1"/>
  <c r="H564" i="1"/>
  <c r="G564" i="1"/>
  <c r="I563" i="1"/>
  <c r="J563" i="1"/>
  <c r="H563" i="1"/>
  <c r="G563" i="1"/>
  <c r="I562" i="1"/>
  <c r="J562" i="1"/>
  <c r="H562" i="1"/>
  <c r="G562" i="1"/>
  <c r="I561" i="1"/>
  <c r="J561" i="1"/>
  <c r="H561" i="1"/>
  <c r="G561" i="1"/>
  <c r="I560" i="1"/>
  <c r="J560" i="1"/>
  <c r="H560" i="1"/>
  <c r="G560" i="1"/>
  <c r="I559" i="1"/>
  <c r="J559" i="1"/>
  <c r="H559" i="1"/>
  <c r="G559" i="1"/>
  <c r="I558" i="1"/>
  <c r="J558" i="1"/>
  <c r="H558" i="1"/>
  <c r="G558" i="1"/>
  <c r="I557" i="1"/>
  <c r="J557" i="1"/>
  <c r="H557" i="1"/>
  <c r="G557" i="1"/>
  <c r="I556" i="1"/>
  <c r="J556" i="1"/>
  <c r="H556" i="1"/>
  <c r="G556" i="1"/>
  <c r="I555" i="1"/>
  <c r="J555" i="1"/>
  <c r="H555" i="1"/>
  <c r="G555" i="1"/>
  <c r="I554" i="1"/>
  <c r="J554" i="1"/>
  <c r="H554" i="1"/>
  <c r="G554" i="1"/>
  <c r="I553" i="1"/>
  <c r="J553" i="1"/>
  <c r="H553" i="1"/>
  <c r="G553" i="1"/>
  <c r="I552" i="1"/>
  <c r="J552" i="1"/>
  <c r="H552" i="1"/>
  <c r="G552" i="1"/>
  <c r="I551" i="1"/>
  <c r="J551" i="1"/>
  <c r="H551" i="1"/>
  <c r="G551" i="1"/>
  <c r="I550" i="1"/>
  <c r="J550" i="1"/>
  <c r="H550" i="1"/>
  <c r="G550" i="1"/>
  <c r="I549" i="1"/>
  <c r="J549" i="1"/>
  <c r="H549" i="1"/>
  <c r="G549" i="1"/>
  <c r="I548" i="1"/>
  <c r="J548" i="1"/>
  <c r="H548" i="1"/>
  <c r="G548" i="1"/>
  <c r="I547" i="1"/>
  <c r="J547" i="1"/>
  <c r="H547" i="1"/>
  <c r="G547" i="1"/>
  <c r="I546" i="1"/>
  <c r="J546" i="1"/>
  <c r="H546" i="1"/>
  <c r="G546" i="1"/>
  <c r="I545" i="1"/>
  <c r="J545" i="1"/>
  <c r="H545" i="1"/>
  <c r="G545" i="1"/>
  <c r="I544" i="1"/>
  <c r="J544" i="1"/>
  <c r="H544" i="1"/>
  <c r="G544" i="1"/>
  <c r="I543" i="1"/>
  <c r="J543" i="1"/>
  <c r="H543" i="1"/>
  <c r="G543" i="1"/>
  <c r="I542" i="1"/>
  <c r="J542" i="1"/>
  <c r="H542" i="1"/>
  <c r="G542" i="1"/>
  <c r="I541" i="1"/>
  <c r="J541" i="1"/>
  <c r="H541" i="1"/>
  <c r="G541" i="1"/>
  <c r="I540" i="1"/>
  <c r="J540" i="1"/>
  <c r="H540" i="1"/>
  <c r="G540" i="1"/>
  <c r="I539" i="1"/>
  <c r="J539" i="1"/>
  <c r="H539" i="1"/>
  <c r="G539" i="1"/>
  <c r="I538" i="1"/>
  <c r="J538" i="1"/>
  <c r="H538" i="1"/>
  <c r="G538" i="1"/>
  <c r="I537" i="1"/>
  <c r="J537" i="1"/>
  <c r="H537" i="1"/>
  <c r="G537" i="1"/>
  <c r="I536" i="1"/>
  <c r="J536" i="1"/>
  <c r="H536" i="1"/>
  <c r="G536" i="1"/>
  <c r="I535" i="1"/>
  <c r="J535" i="1"/>
  <c r="H535" i="1"/>
  <c r="G535" i="1"/>
  <c r="I534" i="1"/>
  <c r="J534" i="1"/>
  <c r="H534" i="1"/>
  <c r="G534" i="1"/>
  <c r="I533" i="1"/>
  <c r="J533" i="1"/>
  <c r="H533" i="1"/>
  <c r="G533" i="1"/>
  <c r="I532" i="1"/>
  <c r="J532" i="1"/>
  <c r="H532" i="1"/>
  <c r="G532" i="1"/>
  <c r="I531" i="1"/>
  <c r="J531" i="1"/>
  <c r="H531" i="1"/>
  <c r="G531" i="1"/>
  <c r="I530" i="1"/>
  <c r="J530" i="1"/>
  <c r="H530" i="1"/>
  <c r="G530" i="1"/>
  <c r="I529" i="1"/>
  <c r="J529" i="1"/>
  <c r="H529" i="1"/>
  <c r="G529" i="1"/>
  <c r="I528" i="1"/>
  <c r="J528" i="1"/>
  <c r="H528" i="1"/>
  <c r="G528" i="1"/>
  <c r="I527" i="1"/>
  <c r="J527" i="1"/>
  <c r="H527" i="1"/>
  <c r="G527" i="1"/>
  <c r="I526" i="1"/>
  <c r="J526" i="1"/>
  <c r="H526" i="1"/>
  <c r="G526" i="1"/>
  <c r="J525" i="1"/>
  <c r="I524" i="1"/>
  <c r="J524" i="1"/>
  <c r="H524" i="1"/>
  <c r="G524" i="1"/>
  <c r="I523" i="1"/>
  <c r="J523" i="1"/>
  <c r="H523" i="1"/>
  <c r="G523" i="1"/>
  <c r="I522" i="1"/>
  <c r="J522" i="1"/>
  <c r="H522" i="1"/>
  <c r="G522" i="1"/>
  <c r="I521" i="1"/>
  <c r="J521" i="1"/>
  <c r="H521" i="1"/>
  <c r="G521" i="1"/>
  <c r="I520" i="1"/>
  <c r="J520" i="1"/>
  <c r="H520" i="1"/>
  <c r="G520" i="1"/>
  <c r="I519" i="1"/>
  <c r="J519" i="1"/>
  <c r="H519" i="1"/>
  <c r="G519" i="1"/>
  <c r="I518" i="1"/>
  <c r="J518" i="1"/>
  <c r="H518" i="1"/>
  <c r="G518" i="1"/>
  <c r="I517" i="1"/>
  <c r="J517" i="1"/>
  <c r="H517" i="1"/>
  <c r="G517" i="1"/>
  <c r="I516" i="1"/>
  <c r="J516" i="1"/>
  <c r="H516" i="1"/>
  <c r="G516" i="1"/>
  <c r="I515" i="1"/>
  <c r="J515" i="1"/>
  <c r="H515" i="1"/>
  <c r="G515" i="1"/>
  <c r="I514" i="1"/>
  <c r="J514" i="1"/>
  <c r="H514" i="1"/>
  <c r="G514" i="1"/>
  <c r="I513" i="1"/>
  <c r="J513" i="1"/>
  <c r="H513" i="1"/>
  <c r="G513" i="1"/>
  <c r="I512" i="1"/>
  <c r="J512" i="1"/>
  <c r="H512" i="1"/>
  <c r="G512" i="1"/>
  <c r="I511" i="1"/>
  <c r="J511" i="1"/>
  <c r="H511" i="1"/>
  <c r="G511" i="1"/>
  <c r="I510" i="1"/>
  <c r="J510" i="1"/>
  <c r="H510" i="1"/>
  <c r="G510" i="1"/>
  <c r="I509" i="1"/>
  <c r="J509" i="1"/>
  <c r="H509" i="1"/>
  <c r="G509" i="1"/>
  <c r="I508" i="1"/>
  <c r="J508" i="1"/>
  <c r="H508" i="1"/>
  <c r="G508" i="1"/>
  <c r="I507" i="1"/>
  <c r="J507" i="1"/>
  <c r="H507" i="1"/>
  <c r="G507" i="1"/>
  <c r="I506" i="1"/>
  <c r="J506" i="1"/>
  <c r="H506" i="1"/>
  <c r="G506" i="1"/>
  <c r="I505" i="1"/>
  <c r="J505" i="1"/>
  <c r="H505" i="1"/>
  <c r="G505" i="1"/>
  <c r="I504" i="1"/>
  <c r="J504" i="1"/>
  <c r="H504" i="1"/>
  <c r="G504" i="1"/>
  <c r="I503" i="1"/>
  <c r="J503" i="1"/>
  <c r="H503" i="1"/>
  <c r="G503" i="1"/>
  <c r="I502" i="1"/>
  <c r="J502" i="1"/>
  <c r="H502" i="1"/>
  <c r="G502" i="1"/>
  <c r="I501" i="1"/>
  <c r="J501" i="1"/>
  <c r="H501" i="1"/>
  <c r="G501" i="1"/>
  <c r="I500" i="1"/>
  <c r="J500" i="1"/>
  <c r="H500" i="1"/>
  <c r="G500" i="1"/>
  <c r="I499" i="1"/>
  <c r="J499" i="1"/>
  <c r="H499" i="1"/>
  <c r="G499" i="1"/>
  <c r="I498" i="1"/>
  <c r="J498" i="1"/>
  <c r="H498" i="1"/>
  <c r="G498" i="1"/>
  <c r="I497" i="1"/>
  <c r="J497" i="1"/>
  <c r="H497" i="1"/>
  <c r="G497" i="1"/>
  <c r="I496" i="1"/>
  <c r="J496" i="1"/>
  <c r="H496" i="1"/>
  <c r="G496" i="1"/>
  <c r="I495" i="1"/>
  <c r="J495" i="1"/>
  <c r="H495" i="1"/>
  <c r="G495" i="1"/>
  <c r="I494" i="1"/>
  <c r="J494" i="1"/>
  <c r="H494" i="1"/>
  <c r="G494" i="1"/>
  <c r="I493" i="1"/>
  <c r="J493" i="1"/>
  <c r="H493" i="1"/>
  <c r="G493" i="1"/>
  <c r="I492" i="1"/>
  <c r="J492" i="1"/>
  <c r="H492" i="1"/>
  <c r="G492" i="1"/>
  <c r="I491" i="1"/>
  <c r="J491" i="1"/>
  <c r="H491" i="1"/>
  <c r="G491" i="1"/>
  <c r="I490" i="1"/>
  <c r="J490" i="1"/>
  <c r="H490" i="1"/>
  <c r="G490" i="1"/>
  <c r="J489" i="1"/>
  <c r="I488" i="1"/>
  <c r="J488" i="1"/>
  <c r="H488" i="1"/>
  <c r="G488" i="1"/>
  <c r="I487" i="1"/>
  <c r="J487" i="1"/>
  <c r="H487" i="1"/>
  <c r="G487" i="1"/>
  <c r="I486" i="1"/>
  <c r="J486" i="1"/>
  <c r="H486" i="1"/>
  <c r="G486" i="1"/>
  <c r="I485" i="1"/>
  <c r="J485" i="1"/>
  <c r="H485" i="1"/>
  <c r="G485" i="1"/>
  <c r="I484" i="1"/>
  <c r="J484" i="1"/>
  <c r="H484" i="1"/>
  <c r="G484" i="1"/>
  <c r="I483" i="1"/>
  <c r="J483" i="1"/>
  <c r="H483" i="1"/>
  <c r="G483" i="1"/>
  <c r="I482" i="1"/>
  <c r="J482" i="1"/>
  <c r="H482" i="1"/>
  <c r="G482" i="1"/>
  <c r="I481" i="1"/>
  <c r="J481" i="1"/>
  <c r="H481" i="1"/>
  <c r="G481" i="1"/>
  <c r="I480" i="1"/>
  <c r="J480" i="1"/>
  <c r="H480" i="1"/>
  <c r="G480" i="1"/>
  <c r="I479" i="1"/>
  <c r="J479" i="1"/>
  <c r="H479" i="1"/>
  <c r="G479" i="1"/>
  <c r="I478" i="1"/>
  <c r="J478" i="1"/>
  <c r="H478" i="1"/>
  <c r="G478" i="1"/>
  <c r="I477" i="1"/>
  <c r="J477" i="1"/>
  <c r="H477" i="1"/>
  <c r="G477" i="1"/>
  <c r="I476" i="1"/>
  <c r="J476" i="1"/>
  <c r="H476" i="1"/>
  <c r="G476" i="1"/>
  <c r="I475" i="1"/>
  <c r="J475" i="1"/>
  <c r="H475" i="1"/>
  <c r="G475" i="1"/>
  <c r="I474" i="1"/>
  <c r="J474" i="1"/>
  <c r="H474" i="1"/>
  <c r="G474" i="1"/>
  <c r="I473" i="1"/>
  <c r="J473" i="1"/>
  <c r="H473" i="1"/>
  <c r="G473" i="1"/>
  <c r="I472" i="1"/>
  <c r="J472" i="1"/>
  <c r="H472" i="1"/>
  <c r="G472" i="1"/>
  <c r="I471" i="1"/>
  <c r="J471" i="1"/>
  <c r="H471" i="1"/>
  <c r="G471" i="1"/>
  <c r="I470" i="1"/>
  <c r="J470" i="1"/>
  <c r="H470" i="1"/>
  <c r="G470" i="1"/>
  <c r="I469" i="1"/>
  <c r="J469" i="1"/>
  <c r="H469" i="1"/>
  <c r="G469" i="1"/>
  <c r="I468" i="1"/>
  <c r="J468" i="1"/>
  <c r="H468" i="1"/>
  <c r="G468" i="1"/>
  <c r="I467" i="1"/>
  <c r="J467" i="1"/>
  <c r="H467" i="1"/>
  <c r="G467" i="1"/>
  <c r="I466" i="1"/>
  <c r="J466" i="1"/>
  <c r="H466" i="1"/>
  <c r="G466" i="1"/>
  <c r="I465" i="1"/>
  <c r="J465" i="1"/>
  <c r="H465" i="1"/>
  <c r="G465" i="1"/>
  <c r="I464" i="1"/>
  <c r="J464" i="1"/>
  <c r="H464" i="1"/>
  <c r="G464" i="1"/>
  <c r="I463" i="1"/>
  <c r="J463" i="1"/>
  <c r="H463" i="1"/>
  <c r="G463" i="1"/>
  <c r="I462" i="1"/>
  <c r="J462" i="1"/>
  <c r="H462" i="1"/>
  <c r="G462" i="1"/>
  <c r="I461" i="1"/>
  <c r="J461" i="1"/>
  <c r="H461" i="1"/>
  <c r="G461" i="1"/>
  <c r="I460" i="1"/>
  <c r="J460" i="1"/>
  <c r="H460" i="1"/>
  <c r="G460" i="1"/>
  <c r="I459" i="1"/>
  <c r="J459" i="1"/>
  <c r="H459" i="1"/>
  <c r="G459" i="1"/>
  <c r="I458" i="1"/>
  <c r="J458" i="1"/>
  <c r="H458" i="1"/>
  <c r="G458" i="1"/>
  <c r="I457" i="1"/>
  <c r="J457" i="1"/>
  <c r="H457" i="1"/>
  <c r="G457" i="1"/>
  <c r="I456" i="1"/>
  <c r="J456" i="1"/>
  <c r="H456" i="1"/>
  <c r="G456" i="1"/>
  <c r="I455" i="1"/>
  <c r="J455" i="1"/>
  <c r="H455" i="1"/>
  <c r="G455" i="1"/>
  <c r="I454" i="1"/>
  <c r="J454" i="1"/>
  <c r="H454" i="1"/>
  <c r="G454" i="1"/>
  <c r="I453" i="1"/>
  <c r="J453" i="1"/>
  <c r="H453" i="1"/>
  <c r="G453" i="1"/>
  <c r="I452" i="1"/>
  <c r="J452" i="1"/>
  <c r="H452" i="1"/>
  <c r="G452" i="1"/>
  <c r="I451" i="1"/>
  <c r="J451" i="1"/>
  <c r="H451" i="1"/>
  <c r="G451" i="1"/>
  <c r="I450" i="1"/>
  <c r="J450" i="1"/>
  <c r="H450" i="1"/>
  <c r="G450" i="1"/>
  <c r="I449" i="1"/>
  <c r="J449" i="1"/>
  <c r="H449" i="1"/>
  <c r="G449" i="1"/>
  <c r="J448" i="1"/>
  <c r="I447" i="1"/>
  <c r="J447" i="1"/>
  <c r="H447" i="1"/>
  <c r="G447" i="1"/>
  <c r="I446" i="1"/>
  <c r="J446" i="1"/>
  <c r="H446" i="1"/>
  <c r="G446" i="1"/>
  <c r="I445" i="1"/>
  <c r="J445" i="1"/>
  <c r="H445" i="1"/>
  <c r="G445" i="1"/>
  <c r="I444" i="1"/>
  <c r="J444" i="1"/>
  <c r="H444" i="1"/>
  <c r="G444" i="1"/>
  <c r="I443" i="1"/>
  <c r="J443" i="1"/>
  <c r="H443" i="1"/>
  <c r="G443" i="1"/>
  <c r="I442" i="1"/>
  <c r="J442" i="1"/>
  <c r="H442" i="1"/>
  <c r="G442" i="1"/>
  <c r="I441" i="1"/>
  <c r="J441" i="1"/>
  <c r="H441" i="1"/>
  <c r="G441" i="1"/>
  <c r="I440" i="1"/>
  <c r="J440" i="1"/>
  <c r="H440" i="1"/>
  <c r="G440" i="1"/>
  <c r="I439" i="1"/>
  <c r="J439" i="1"/>
  <c r="H439" i="1"/>
  <c r="G439" i="1"/>
  <c r="I438" i="1"/>
  <c r="J438" i="1"/>
  <c r="H438" i="1"/>
  <c r="G438" i="1"/>
  <c r="I437" i="1"/>
  <c r="J437" i="1"/>
  <c r="H437" i="1"/>
  <c r="G437" i="1"/>
  <c r="I436" i="1"/>
  <c r="J436" i="1"/>
  <c r="H436" i="1"/>
  <c r="G436" i="1"/>
  <c r="I435" i="1"/>
  <c r="J435" i="1"/>
  <c r="H435" i="1"/>
  <c r="G435" i="1"/>
  <c r="I434" i="1"/>
  <c r="J434" i="1"/>
  <c r="H434" i="1"/>
  <c r="G434" i="1"/>
  <c r="I433" i="1"/>
  <c r="J433" i="1"/>
  <c r="H433" i="1"/>
  <c r="G433" i="1"/>
  <c r="I432" i="1"/>
  <c r="J432" i="1"/>
  <c r="H432" i="1"/>
  <c r="G432" i="1"/>
  <c r="I431" i="1"/>
  <c r="J431" i="1"/>
  <c r="H431" i="1"/>
  <c r="G431" i="1"/>
  <c r="I430" i="1"/>
  <c r="J430" i="1"/>
  <c r="H430" i="1"/>
  <c r="G430" i="1"/>
  <c r="I429" i="1"/>
  <c r="J429" i="1"/>
  <c r="H429" i="1"/>
  <c r="G429" i="1"/>
  <c r="I428" i="1"/>
  <c r="J428" i="1"/>
  <c r="H428" i="1"/>
  <c r="G428" i="1"/>
  <c r="I427" i="1"/>
  <c r="J427" i="1"/>
  <c r="H427" i="1"/>
  <c r="G427" i="1"/>
  <c r="I426" i="1"/>
  <c r="J426" i="1"/>
  <c r="H426" i="1"/>
  <c r="G426" i="1"/>
  <c r="I425" i="1"/>
  <c r="J425" i="1"/>
  <c r="H425" i="1"/>
  <c r="G425" i="1"/>
  <c r="I424" i="1"/>
  <c r="J424" i="1"/>
  <c r="H424" i="1"/>
  <c r="G424" i="1"/>
  <c r="I423" i="1"/>
  <c r="J423" i="1"/>
  <c r="H423" i="1"/>
  <c r="G423" i="1"/>
  <c r="I422" i="1"/>
  <c r="J422" i="1"/>
  <c r="H422" i="1"/>
  <c r="G422" i="1"/>
  <c r="I421" i="1"/>
  <c r="J421" i="1"/>
  <c r="H421" i="1"/>
  <c r="G421" i="1"/>
  <c r="I420" i="1"/>
  <c r="J420" i="1"/>
  <c r="H420" i="1"/>
  <c r="G420" i="1"/>
  <c r="I419" i="1"/>
  <c r="J419" i="1"/>
  <c r="H419" i="1"/>
  <c r="G419" i="1"/>
  <c r="I418" i="1"/>
  <c r="J418" i="1"/>
  <c r="H418" i="1"/>
  <c r="G418" i="1"/>
  <c r="J417" i="1"/>
  <c r="I416" i="1"/>
  <c r="J416" i="1"/>
  <c r="H416" i="1"/>
  <c r="G416" i="1"/>
  <c r="I415" i="1"/>
  <c r="J415" i="1"/>
  <c r="H415" i="1"/>
  <c r="G415" i="1"/>
  <c r="I414" i="1"/>
  <c r="J414" i="1"/>
  <c r="H414" i="1"/>
  <c r="G414" i="1"/>
  <c r="I413" i="1"/>
  <c r="J413" i="1"/>
  <c r="H413" i="1"/>
  <c r="G413" i="1"/>
  <c r="I412" i="1"/>
  <c r="J412" i="1"/>
  <c r="H412" i="1"/>
  <c r="G412" i="1"/>
  <c r="I411" i="1"/>
  <c r="J411" i="1"/>
  <c r="H411" i="1"/>
  <c r="G411" i="1"/>
  <c r="I410" i="1"/>
  <c r="J410" i="1"/>
  <c r="H410" i="1"/>
  <c r="G410" i="1"/>
  <c r="I409" i="1"/>
  <c r="J409" i="1"/>
  <c r="H409" i="1"/>
  <c r="G409" i="1"/>
  <c r="I408" i="1"/>
  <c r="J408" i="1"/>
  <c r="H408" i="1"/>
  <c r="G408" i="1"/>
  <c r="I407" i="1"/>
  <c r="J407" i="1"/>
  <c r="H407" i="1"/>
  <c r="G407" i="1"/>
  <c r="I406" i="1"/>
  <c r="J406" i="1"/>
  <c r="H406" i="1"/>
  <c r="G406" i="1"/>
  <c r="I405" i="1"/>
  <c r="J405" i="1"/>
  <c r="H405" i="1"/>
  <c r="G405" i="1"/>
  <c r="I404" i="1"/>
  <c r="J404" i="1"/>
  <c r="H404" i="1"/>
  <c r="G404" i="1"/>
  <c r="I403" i="1"/>
  <c r="J403" i="1"/>
  <c r="H403" i="1"/>
  <c r="G403" i="1"/>
  <c r="I402" i="1"/>
  <c r="J402" i="1"/>
  <c r="H402" i="1"/>
  <c r="G402" i="1"/>
  <c r="I401" i="1"/>
  <c r="J401" i="1"/>
  <c r="H401" i="1"/>
  <c r="G401" i="1"/>
  <c r="I400" i="1"/>
  <c r="J400" i="1"/>
  <c r="H400" i="1"/>
  <c r="G400" i="1"/>
  <c r="I399" i="1"/>
  <c r="J399" i="1"/>
  <c r="H399" i="1"/>
  <c r="G399" i="1"/>
  <c r="I398" i="1"/>
  <c r="J398" i="1"/>
  <c r="H398" i="1"/>
  <c r="G398" i="1"/>
  <c r="I397" i="1"/>
  <c r="J397" i="1"/>
  <c r="H397" i="1"/>
  <c r="G397" i="1"/>
  <c r="I396" i="1"/>
  <c r="J396" i="1"/>
  <c r="H396" i="1"/>
  <c r="G396" i="1"/>
  <c r="I395" i="1"/>
  <c r="J395" i="1"/>
  <c r="H395" i="1"/>
  <c r="G395" i="1"/>
  <c r="I394" i="1"/>
  <c r="J394" i="1"/>
  <c r="H394" i="1"/>
  <c r="G394" i="1"/>
  <c r="I393" i="1"/>
  <c r="J393" i="1"/>
  <c r="H393" i="1"/>
  <c r="G393" i="1"/>
  <c r="I392" i="1"/>
  <c r="J392" i="1"/>
  <c r="H392" i="1"/>
  <c r="G392" i="1"/>
  <c r="I391" i="1"/>
  <c r="J391" i="1"/>
  <c r="H391" i="1"/>
  <c r="G391" i="1"/>
  <c r="I390" i="1"/>
  <c r="J390" i="1"/>
  <c r="H390" i="1"/>
  <c r="G390" i="1"/>
  <c r="I389" i="1"/>
  <c r="J389" i="1"/>
  <c r="H389" i="1"/>
  <c r="G389" i="1"/>
  <c r="I388" i="1"/>
  <c r="J388" i="1"/>
  <c r="H388" i="1"/>
  <c r="G388" i="1"/>
  <c r="I387" i="1"/>
  <c r="J387" i="1"/>
  <c r="H387" i="1"/>
  <c r="G387" i="1"/>
  <c r="I386" i="1"/>
  <c r="J386" i="1"/>
  <c r="H386" i="1"/>
  <c r="G386" i="1"/>
  <c r="I385" i="1"/>
  <c r="J385" i="1"/>
  <c r="H385" i="1"/>
  <c r="G385" i="1"/>
  <c r="I384" i="1"/>
  <c r="J384" i="1"/>
  <c r="H384" i="1"/>
  <c r="G384" i="1"/>
  <c r="I383" i="1"/>
  <c r="J383" i="1"/>
  <c r="H383" i="1"/>
  <c r="G383" i="1"/>
  <c r="I382" i="1"/>
  <c r="J382" i="1"/>
  <c r="H382" i="1"/>
  <c r="G382" i="1"/>
  <c r="I381" i="1"/>
  <c r="J381" i="1"/>
  <c r="H381" i="1"/>
  <c r="G381" i="1"/>
  <c r="I380" i="1"/>
  <c r="J380" i="1"/>
  <c r="H380" i="1"/>
  <c r="G380" i="1"/>
  <c r="I379" i="1"/>
  <c r="J379" i="1"/>
  <c r="H379" i="1"/>
  <c r="G379" i="1"/>
  <c r="I378" i="1"/>
  <c r="J378" i="1"/>
  <c r="H378" i="1"/>
  <c r="G378" i="1"/>
  <c r="I377" i="1"/>
  <c r="J377" i="1"/>
  <c r="H377" i="1"/>
  <c r="G377" i="1"/>
  <c r="I376" i="1"/>
  <c r="J376" i="1"/>
  <c r="H376" i="1"/>
  <c r="G376" i="1"/>
  <c r="I375" i="1"/>
  <c r="J375" i="1"/>
  <c r="H375" i="1"/>
  <c r="G375" i="1"/>
  <c r="J374" i="1"/>
  <c r="I373" i="1"/>
  <c r="J373" i="1"/>
  <c r="H373" i="1"/>
  <c r="G373" i="1"/>
  <c r="I372" i="1"/>
  <c r="J372" i="1"/>
  <c r="H372" i="1"/>
  <c r="G372" i="1"/>
  <c r="I371" i="1"/>
  <c r="J371" i="1"/>
  <c r="H371" i="1"/>
  <c r="G371" i="1"/>
  <c r="J370" i="1"/>
  <c r="I369" i="1"/>
  <c r="J369" i="1"/>
  <c r="H369" i="1"/>
  <c r="G369" i="1"/>
  <c r="I368" i="1"/>
  <c r="J368" i="1"/>
  <c r="H368" i="1"/>
  <c r="G368" i="1"/>
  <c r="I367" i="1"/>
  <c r="J367" i="1"/>
  <c r="H367" i="1"/>
  <c r="G367" i="1"/>
  <c r="J366" i="1"/>
  <c r="I365" i="1"/>
  <c r="J365" i="1"/>
  <c r="H365" i="1"/>
  <c r="G365" i="1"/>
  <c r="I364" i="1"/>
  <c r="J364" i="1"/>
  <c r="H364" i="1"/>
  <c r="G364" i="1"/>
  <c r="J363" i="1"/>
  <c r="I362" i="1"/>
  <c r="J362" i="1"/>
  <c r="H362" i="1"/>
  <c r="G362" i="1"/>
  <c r="I361" i="1"/>
  <c r="J361" i="1"/>
  <c r="H361" i="1"/>
  <c r="G361" i="1"/>
  <c r="I360" i="1"/>
  <c r="J360" i="1"/>
  <c r="H360" i="1"/>
  <c r="G360" i="1"/>
  <c r="I359" i="1"/>
  <c r="J359" i="1"/>
  <c r="H359" i="1"/>
  <c r="G359" i="1"/>
  <c r="I358" i="1"/>
  <c r="J358" i="1"/>
  <c r="H358" i="1"/>
  <c r="G358" i="1"/>
  <c r="I357" i="1"/>
  <c r="J357" i="1"/>
  <c r="H357" i="1"/>
  <c r="G357" i="1"/>
  <c r="I356" i="1"/>
  <c r="J356" i="1"/>
  <c r="H356" i="1"/>
  <c r="G356" i="1"/>
  <c r="I355" i="1"/>
  <c r="J355" i="1"/>
  <c r="H355" i="1"/>
  <c r="G355" i="1"/>
  <c r="I354" i="1"/>
  <c r="J354" i="1"/>
  <c r="H354" i="1"/>
  <c r="G354" i="1"/>
  <c r="I353" i="1"/>
  <c r="J353" i="1"/>
  <c r="H353" i="1"/>
  <c r="G353" i="1"/>
  <c r="I352" i="1"/>
  <c r="J352" i="1"/>
  <c r="H352" i="1"/>
  <c r="G352" i="1"/>
  <c r="I351" i="1"/>
  <c r="J351" i="1"/>
  <c r="H351" i="1"/>
  <c r="G351" i="1"/>
  <c r="I350" i="1"/>
  <c r="J350" i="1"/>
  <c r="H350" i="1"/>
  <c r="G350" i="1"/>
  <c r="I349" i="1"/>
  <c r="J349" i="1"/>
  <c r="H349" i="1"/>
  <c r="G349" i="1"/>
  <c r="I348" i="1"/>
  <c r="J348" i="1"/>
  <c r="H348" i="1"/>
  <c r="G348" i="1"/>
  <c r="I347" i="1"/>
  <c r="J347" i="1"/>
  <c r="H347" i="1"/>
  <c r="G347" i="1"/>
  <c r="I346" i="1"/>
  <c r="J346" i="1"/>
  <c r="H346" i="1"/>
  <c r="G346" i="1"/>
  <c r="I345" i="1"/>
  <c r="J345" i="1"/>
  <c r="H345" i="1"/>
  <c r="G345" i="1"/>
  <c r="I344" i="1"/>
  <c r="J344" i="1"/>
  <c r="H344" i="1"/>
  <c r="G344" i="1"/>
  <c r="I343" i="1"/>
  <c r="J343" i="1"/>
  <c r="H343" i="1"/>
  <c r="G343" i="1"/>
  <c r="I342" i="1"/>
  <c r="J342" i="1"/>
  <c r="H342" i="1"/>
  <c r="G342" i="1"/>
  <c r="I341" i="1"/>
  <c r="J341" i="1"/>
  <c r="H341" i="1"/>
  <c r="G341" i="1"/>
  <c r="I340" i="1"/>
  <c r="J340" i="1"/>
  <c r="H340" i="1"/>
  <c r="G340" i="1"/>
  <c r="I339" i="1"/>
  <c r="J339" i="1"/>
  <c r="H339" i="1"/>
  <c r="G339" i="1"/>
  <c r="I338" i="1"/>
  <c r="J338" i="1"/>
  <c r="H338" i="1"/>
  <c r="G338" i="1"/>
  <c r="I337" i="1"/>
  <c r="J337" i="1"/>
  <c r="H337" i="1"/>
  <c r="G337" i="1"/>
  <c r="I336" i="1"/>
  <c r="J336" i="1"/>
  <c r="H336" i="1"/>
  <c r="G336" i="1"/>
  <c r="I335" i="1"/>
  <c r="J335" i="1"/>
  <c r="H335" i="1"/>
  <c r="G335" i="1"/>
  <c r="J334" i="1"/>
  <c r="J333" i="1"/>
  <c r="I332" i="1"/>
  <c r="J332" i="1"/>
  <c r="H332" i="1"/>
  <c r="G332" i="1"/>
  <c r="I331" i="1"/>
  <c r="J331" i="1"/>
  <c r="H331" i="1"/>
  <c r="G331" i="1"/>
  <c r="I330" i="1"/>
  <c r="J330" i="1"/>
  <c r="H330" i="1"/>
  <c r="G330" i="1"/>
  <c r="I329" i="1"/>
  <c r="J329" i="1"/>
  <c r="H329" i="1"/>
  <c r="G329" i="1"/>
  <c r="I328" i="1"/>
  <c r="J328" i="1"/>
  <c r="H328" i="1"/>
  <c r="G328" i="1"/>
  <c r="I327" i="1"/>
  <c r="J327" i="1"/>
  <c r="H327" i="1"/>
  <c r="G327" i="1"/>
  <c r="I326" i="1"/>
  <c r="J326" i="1"/>
  <c r="H326" i="1"/>
  <c r="G326" i="1"/>
  <c r="I325" i="1"/>
  <c r="J325" i="1"/>
  <c r="H325" i="1"/>
  <c r="G325" i="1"/>
  <c r="I324" i="1"/>
  <c r="J324" i="1"/>
  <c r="H324" i="1"/>
  <c r="G324" i="1"/>
  <c r="I323" i="1"/>
  <c r="J323" i="1"/>
  <c r="H323" i="1"/>
  <c r="G323" i="1"/>
  <c r="I322" i="1"/>
  <c r="J322" i="1"/>
  <c r="H322" i="1"/>
  <c r="G322" i="1"/>
  <c r="I321" i="1"/>
  <c r="J321" i="1"/>
  <c r="H321" i="1"/>
  <c r="G321" i="1"/>
  <c r="I320" i="1"/>
  <c r="J320" i="1"/>
  <c r="H320" i="1"/>
  <c r="G320" i="1"/>
  <c r="I319" i="1"/>
  <c r="J319" i="1"/>
  <c r="H319" i="1"/>
  <c r="G319" i="1"/>
  <c r="I318" i="1"/>
  <c r="J318" i="1"/>
  <c r="H318" i="1"/>
  <c r="G318" i="1"/>
  <c r="J317" i="1"/>
  <c r="I316" i="1"/>
  <c r="J316" i="1"/>
  <c r="H316" i="1"/>
  <c r="G316" i="1"/>
  <c r="I315" i="1"/>
  <c r="J315" i="1"/>
  <c r="H315" i="1"/>
  <c r="G315" i="1"/>
  <c r="I314" i="1"/>
  <c r="J314" i="1"/>
  <c r="H314" i="1"/>
  <c r="G314" i="1"/>
  <c r="I313" i="1"/>
  <c r="J313" i="1"/>
  <c r="H313" i="1"/>
  <c r="G313" i="1"/>
  <c r="I312" i="1"/>
  <c r="J312" i="1"/>
  <c r="H312" i="1"/>
  <c r="G312" i="1"/>
  <c r="I311" i="1"/>
  <c r="J311" i="1"/>
  <c r="H311" i="1"/>
  <c r="G311" i="1"/>
  <c r="I310" i="1"/>
  <c r="J310" i="1"/>
  <c r="H310" i="1"/>
  <c r="G310" i="1"/>
  <c r="I309" i="1"/>
  <c r="J309" i="1"/>
  <c r="H309" i="1"/>
  <c r="G309" i="1"/>
  <c r="I308" i="1"/>
  <c r="J308" i="1"/>
  <c r="H308" i="1"/>
  <c r="G308" i="1"/>
  <c r="I307" i="1"/>
  <c r="J307" i="1"/>
  <c r="H307" i="1"/>
  <c r="G307" i="1"/>
  <c r="I306" i="1"/>
  <c r="J306" i="1"/>
  <c r="H306" i="1"/>
  <c r="G306" i="1"/>
  <c r="I305" i="1"/>
  <c r="J305" i="1"/>
  <c r="H305" i="1"/>
  <c r="G305" i="1"/>
  <c r="I304" i="1"/>
  <c r="J304" i="1"/>
  <c r="H304" i="1"/>
  <c r="G304" i="1"/>
  <c r="I303" i="1"/>
  <c r="J303" i="1"/>
  <c r="H303" i="1"/>
  <c r="G303" i="1"/>
  <c r="I302" i="1"/>
  <c r="J302" i="1"/>
  <c r="H302" i="1"/>
  <c r="G302" i="1"/>
  <c r="I301" i="1"/>
  <c r="J301" i="1"/>
  <c r="H301" i="1"/>
  <c r="G301" i="1"/>
  <c r="I300" i="1"/>
  <c r="J300" i="1"/>
  <c r="H300" i="1"/>
  <c r="G300" i="1"/>
  <c r="J299" i="1"/>
  <c r="I298" i="1"/>
  <c r="J298" i="1"/>
  <c r="H298" i="1"/>
  <c r="G298" i="1"/>
  <c r="I297" i="1"/>
  <c r="J297" i="1"/>
  <c r="H297" i="1"/>
  <c r="G297" i="1"/>
  <c r="I296" i="1"/>
  <c r="J296" i="1"/>
  <c r="H296" i="1"/>
  <c r="G296" i="1"/>
  <c r="I295" i="1"/>
  <c r="J295" i="1"/>
  <c r="H295" i="1"/>
  <c r="G295" i="1"/>
  <c r="I294" i="1"/>
  <c r="J294" i="1"/>
  <c r="H294" i="1"/>
  <c r="G294" i="1"/>
  <c r="I293" i="1"/>
  <c r="J293" i="1"/>
  <c r="H293" i="1"/>
  <c r="G293" i="1"/>
  <c r="I292" i="1"/>
  <c r="J292" i="1"/>
  <c r="H292" i="1"/>
  <c r="G292" i="1"/>
  <c r="I291" i="1"/>
  <c r="J291" i="1"/>
  <c r="H291" i="1"/>
  <c r="G291" i="1"/>
  <c r="I290" i="1"/>
  <c r="J290" i="1"/>
  <c r="H290" i="1"/>
  <c r="G290" i="1"/>
  <c r="I289" i="1"/>
  <c r="J289" i="1"/>
  <c r="H289" i="1"/>
  <c r="G289" i="1"/>
  <c r="I288" i="1"/>
  <c r="J288" i="1"/>
  <c r="H288" i="1"/>
  <c r="G288" i="1"/>
  <c r="I287" i="1"/>
  <c r="J287" i="1"/>
  <c r="H287" i="1"/>
  <c r="G287" i="1"/>
  <c r="I286" i="1"/>
  <c r="J286" i="1"/>
  <c r="H286" i="1"/>
  <c r="G286" i="1"/>
  <c r="I285" i="1"/>
  <c r="J285" i="1"/>
  <c r="H285" i="1"/>
  <c r="G285" i="1"/>
  <c r="I284" i="1"/>
  <c r="J284" i="1"/>
  <c r="H284" i="1"/>
  <c r="G284" i="1"/>
  <c r="I283" i="1"/>
  <c r="J283" i="1"/>
  <c r="H283" i="1"/>
  <c r="G283" i="1"/>
  <c r="J282" i="1"/>
  <c r="I281" i="1"/>
  <c r="J281" i="1"/>
  <c r="H281" i="1"/>
  <c r="G281" i="1"/>
  <c r="I280" i="1"/>
  <c r="J280" i="1"/>
  <c r="H280" i="1"/>
  <c r="G280" i="1"/>
  <c r="I279" i="1"/>
  <c r="J279" i="1"/>
  <c r="H279" i="1"/>
  <c r="G279" i="1"/>
  <c r="I278" i="1"/>
  <c r="J278" i="1"/>
  <c r="H278" i="1"/>
  <c r="G278" i="1"/>
  <c r="I277" i="1"/>
  <c r="J277" i="1"/>
  <c r="H277" i="1"/>
  <c r="G277" i="1"/>
  <c r="I276" i="1"/>
  <c r="J276" i="1"/>
  <c r="H276" i="1"/>
  <c r="G276" i="1"/>
  <c r="I275" i="1"/>
  <c r="J275" i="1"/>
  <c r="H275" i="1"/>
  <c r="G275" i="1"/>
  <c r="I274" i="1"/>
  <c r="J274" i="1"/>
  <c r="H274" i="1"/>
  <c r="G274" i="1"/>
  <c r="I273" i="1"/>
  <c r="J273" i="1"/>
  <c r="H273" i="1"/>
  <c r="G273" i="1"/>
  <c r="I272" i="1"/>
  <c r="J272" i="1"/>
  <c r="H272" i="1"/>
  <c r="G272" i="1"/>
  <c r="I271" i="1"/>
  <c r="J271" i="1"/>
  <c r="H271" i="1"/>
  <c r="G271" i="1"/>
  <c r="I270" i="1"/>
  <c r="J270" i="1"/>
  <c r="H270" i="1"/>
  <c r="G270" i="1"/>
  <c r="I269" i="1"/>
  <c r="J269" i="1"/>
  <c r="H269" i="1"/>
  <c r="G269" i="1"/>
  <c r="J268" i="1"/>
  <c r="J267" i="1"/>
  <c r="I266" i="1"/>
  <c r="J266" i="1"/>
  <c r="H266" i="1"/>
  <c r="G266" i="1"/>
  <c r="I265" i="1"/>
  <c r="J265" i="1"/>
  <c r="H265" i="1"/>
  <c r="G265" i="1"/>
  <c r="I264" i="1"/>
  <c r="J264" i="1"/>
  <c r="H264" i="1"/>
  <c r="G264" i="1"/>
  <c r="I263" i="1"/>
  <c r="J263" i="1"/>
  <c r="H263" i="1"/>
  <c r="G263" i="1"/>
  <c r="I262" i="1"/>
  <c r="J262" i="1"/>
  <c r="H262" i="1"/>
  <c r="G262" i="1"/>
  <c r="I261" i="1"/>
  <c r="J261" i="1"/>
  <c r="H261" i="1"/>
  <c r="G261" i="1"/>
  <c r="I260" i="1"/>
  <c r="J260" i="1"/>
  <c r="H260" i="1"/>
  <c r="G260" i="1"/>
  <c r="I259" i="1"/>
  <c r="J259" i="1"/>
  <c r="H259" i="1"/>
  <c r="G259" i="1"/>
  <c r="I258" i="1"/>
  <c r="J258" i="1"/>
  <c r="H258" i="1"/>
  <c r="G258" i="1"/>
  <c r="I257" i="1"/>
  <c r="J257" i="1"/>
  <c r="H257" i="1"/>
  <c r="G257" i="1"/>
  <c r="I256" i="1"/>
  <c r="J256" i="1"/>
  <c r="H256" i="1"/>
  <c r="G256" i="1"/>
  <c r="I255" i="1"/>
  <c r="J255" i="1"/>
  <c r="H255" i="1"/>
  <c r="G255" i="1"/>
  <c r="I254" i="1"/>
  <c r="J254" i="1"/>
  <c r="H254" i="1"/>
  <c r="G254" i="1"/>
  <c r="I253" i="1"/>
  <c r="J253" i="1"/>
  <c r="H253" i="1"/>
  <c r="G253" i="1"/>
  <c r="I252" i="1"/>
  <c r="J252" i="1"/>
  <c r="H252" i="1"/>
  <c r="G252" i="1"/>
  <c r="I251" i="1"/>
  <c r="J251" i="1"/>
  <c r="H251" i="1"/>
  <c r="G251" i="1"/>
  <c r="I250" i="1"/>
  <c r="J250" i="1"/>
  <c r="H250" i="1"/>
  <c r="G250" i="1"/>
  <c r="I249" i="1"/>
  <c r="J249" i="1"/>
  <c r="H249" i="1"/>
  <c r="G249" i="1"/>
  <c r="I248" i="1"/>
  <c r="J248" i="1"/>
  <c r="H248" i="1"/>
  <c r="G248" i="1"/>
  <c r="I247" i="1"/>
  <c r="J247" i="1"/>
  <c r="H247" i="1"/>
  <c r="G247" i="1"/>
  <c r="I246" i="1"/>
  <c r="J246" i="1"/>
  <c r="H246" i="1"/>
  <c r="G246" i="1"/>
  <c r="I245" i="1"/>
  <c r="J245" i="1"/>
  <c r="H245" i="1"/>
  <c r="G245" i="1"/>
  <c r="I244" i="1"/>
  <c r="J244" i="1"/>
  <c r="H244" i="1"/>
  <c r="G244" i="1"/>
  <c r="I243" i="1"/>
  <c r="J243" i="1"/>
  <c r="H243" i="1"/>
  <c r="G243" i="1"/>
  <c r="I242" i="1"/>
  <c r="J242" i="1"/>
  <c r="H242" i="1"/>
  <c r="G242" i="1"/>
  <c r="I241" i="1"/>
  <c r="J241" i="1"/>
  <c r="H241" i="1"/>
  <c r="G241" i="1"/>
  <c r="I240" i="1"/>
  <c r="J240" i="1"/>
  <c r="H240" i="1"/>
  <c r="G240" i="1"/>
  <c r="I239" i="1"/>
  <c r="J239" i="1"/>
  <c r="H239" i="1"/>
  <c r="G239" i="1"/>
  <c r="I238" i="1"/>
  <c r="J238" i="1"/>
  <c r="H238" i="1"/>
  <c r="G238" i="1"/>
  <c r="I237" i="1"/>
  <c r="J237" i="1"/>
  <c r="H237" i="1"/>
  <c r="G237" i="1"/>
  <c r="I236" i="1"/>
  <c r="J236" i="1"/>
  <c r="H236" i="1"/>
  <c r="G236" i="1"/>
  <c r="I235" i="1"/>
  <c r="J235" i="1"/>
  <c r="H235" i="1"/>
  <c r="G235" i="1"/>
  <c r="J234" i="1"/>
  <c r="J233" i="1"/>
  <c r="I231" i="1"/>
  <c r="J231" i="1"/>
  <c r="H231" i="1"/>
  <c r="G231" i="1"/>
  <c r="I230" i="1"/>
  <c r="J230" i="1"/>
  <c r="H230" i="1"/>
  <c r="G230" i="1"/>
  <c r="I229" i="1"/>
  <c r="J229" i="1"/>
  <c r="H229" i="1"/>
  <c r="G229" i="1"/>
  <c r="I228" i="1"/>
  <c r="J228" i="1"/>
  <c r="H228" i="1"/>
  <c r="G228" i="1"/>
  <c r="I227" i="1"/>
  <c r="J227" i="1"/>
  <c r="H227" i="1"/>
  <c r="G227" i="1"/>
  <c r="I226" i="1"/>
  <c r="J226" i="1"/>
  <c r="H226" i="1"/>
  <c r="G226" i="1"/>
  <c r="I225" i="1"/>
  <c r="J225" i="1"/>
  <c r="H225" i="1"/>
  <c r="G225" i="1"/>
  <c r="I224" i="1"/>
  <c r="J224" i="1"/>
  <c r="H224" i="1"/>
  <c r="G224" i="1"/>
  <c r="J223" i="1"/>
  <c r="I222" i="1"/>
  <c r="J222" i="1"/>
  <c r="H222" i="1"/>
  <c r="G222" i="1"/>
  <c r="I221" i="1"/>
  <c r="J221" i="1"/>
  <c r="H221" i="1"/>
  <c r="G221" i="1"/>
  <c r="I220" i="1"/>
  <c r="J220" i="1"/>
  <c r="H220" i="1"/>
  <c r="G220" i="1"/>
  <c r="I219" i="1"/>
  <c r="J219" i="1"/>
  <c r="H219" i="1"/>
  <c r="G219" i="1"/>
  <c r="I218" i="1"/>
  <c r="J218" i="1"/>
  <c r="H218" i="1"/>
  <c r="G218" i="1"/>
  <c r="J217" i="1"/>
  <c r="I216" i="1"/>
  <c r="J216" i="1"/>
  <c r="H216" i="1"/>
  <c r="G216" i="1"/>
  <c r="I215" i="1"/>
  <c r="J215" i="1"/>
  <c r="H215" i="1"/>
  <c r="G215" i="1"/>
  <c r="I214" i="1"/>
  <c r="J214" i="1"/>
  <c r="H214" i="1"/>
  <c r="G214" i="1"/>
  <c r="I213" i="1"/>
  <c r="J213" i="1"/>
  <c r="H213" i="1"/>
  <c r="G213" i="1"/>
  <c r="I212" i="1"/>
  <c r="J212" i="1"/>
  <c r="H212" i="1"/>
  <c r="G212" i="1"/>
  <c r="J211" i="1"/>
  <c r="I210" i="1"/>
  <c r="J210" i="1"/>
  <c r="H210" i="1"/>
  <c r="G210" i="1"/>
  <c r="I209" i="1"/>
  <c r="J209" i="1"/>
  <c r="H209" i="1"/>
  <c r="G209" i="1"/>
  <c r="I208" i="1"/>
  <c r="J208" i="1"/>
  <c r="H208" i="1"/>
  <c r="G208" i="1"/>
  <c r="I207" i="1"/>
  <c r="J207" i="1"/>
  <c r="H207" i="1"/>
  <c r="G207" i="1"/>
  <c r="I206" i="1"/>
  <c r="J206" i="1"/>
  <c r="H206" i="1"/>
  <c r="G206" i="1"/>
  <c r="J205" i="1"/>
  <c r="I204" i="1"/>
  <c r="J204" i="1"/>
  <c r="H204" i="1"/>
  <c r="G204" i="1"/>
  <c r="I203" i="1"/>
  <c r="J203" i="1"/>
  <c r="H203" i="1"/>
  <c r="G203" i="1"/>
  <c r="I202" i="1"/>
  <c r="J202" i="1"/>
  <c r="H202" i="1"/>
  <c r="G202" i="1"/>
  <c r="I201" i="1"/>
  <c r="J201" i="1"/>
  <c r="H201" i="1"/>
  <c r="G201" i="1"/>
  <c r="I200" i="1"/>
  <c r="J200" i="1"/>
  <c r="H200" i="1"/>
  <c r="G200" i="1"/>
  <c r="J199" i="1"/>
  <c r="I198" i="1"/>
  <c r="J198" i="1"/>
  <c r="H198" i="1"/>
  <c r="G198" i="1"/>
  <c r="I197" i="1"/>
  <c r="J197" i="1"/>
  <c r="H197" i="1"/>
  <c r="G197" i="1"/>
  <c r="I196" i="1"/>
  <c r="J196" i="1"/>
  <c r="H196" i="1"/>
  <c r="G196" i="1"/>
  <c r="I195" i="1"/>
  <c r="J195" i="1"/>
  <c r="H195" i="1"/>
  <c r="G195" i="1"/>
  <c r="I194" i="1"/>
  <c r="J194" i="1"/>
  <c r="H194" i="1"/>
  <c r="G194" i="1"/>
  <c r="J193" i="1"/>
  <c r="I192" i="1"/>
  <c r="J192" i="1"/>
  <c r="H192" i="1"/>
  <c r="G192" i="1"/>
  <c r="I191" i="1"/>
  <c r="J191" i="1"/>
  <c r="H191" i="1"/>
  <c r="G191" i="1"/>
  <c r="I190" i="1"/>
  <c r="J190" i="1"/>
  <c r="H190" i="1"/>
  <c r="G190" i="1"/>
  <c r="I189" i="1"/>
  <c r="J189" i="1"/>
  <c r="H189" i="1"/>
  <c r="G189" i="1"/>
  <c r="I188" i="1"/>
  <c r="J188" i="1"/>
  <c r="H188" i="1"/>
  <c r="G188" i="1"/>
  <c r="J187" i="1"/>
  <c r="I186" i="1"/>
  <c r="J186" i="1"/>
  <c r="H186" i="1"/>
  <c r="G186" i="1"/>
  <c r="I185" i="1"/>
  <c r="J185" i="1"/>
  <c r="H185" i="1"/>
  <c r="G185" i="1"/>
  <c r="I184" i="1"/>
  <c r="J184" i="1"/>
  <c r="H184" i="1"/>
  <c r="G184" i="1"/>
  <c r="I183" i="1"/>
  <c r="J183" i="1"/>
  <c r="H183" i="1"/>
  <c r="G183" i="1"/>
  <c r="I182" i="1"/>
  <c r="J182" i="1"/>
  <c r="H182" i="1"/>
  <c r="G182" i="1"/>
  <c r="I181" i="1"/>
  <c r="J181" i="1"/>
  <c r="H181" i="1"/>
  <c r="G181" i="1"/>
  <c r="I180" i="1"/>
  <c r="J180" i="1"/>
  <c r="H180" i="1"/>
  <c r="G180" i="1"/>
  <c r="I179" i="1"/>
  <c r="J179" i="1"/>
  <c r="H179" i="1"/>
  <c r="G179" i="1"/>
  <c r="I178" i="1"/>
  <c r="J178" i="1"/>
  <c r="H178" i="1"/>
  <c r="G178" i="1"/>
  <c r="J177" i="1"/>
  <c r="J176" i="1"/>
  <c r="I174" i="1"/>
  <c r="J174" i="1"/>
  <c r="H174" i="1"/>
  <c r="G174" i="1"/>
  <c r="I173" i="1"/>
  <c r="J173" i="1"/>
  <c r="H173" i="1"/>
  <c r="G173" i="1"/>
  <c r="I172" i="1"/>
  <c r="J172" i="1"/>
  <c r="H172" i="1"/>
  <c r="G172" i="1"/>
  <c r="I171" i="1"/>
  <c r="J171" i="1"/>
  <c r="H171" i="1"/>
  <c r="G171" i="1"/>
  <c r="I170" i="1"/>
  <c r="J170" i="1"/>
  <c r="H170" i="1"/>
  <c r="G170" i="1"/>
  <c r="I169" i="1"/>
  <c r="J169" i="1"/>
  <c r="H169" i="1"/>
  <c r="G169" i="1"/>
  <c r="I168" i="1"/>
  <c r="J168" i="1"/>
  <c r="H168" i="1"/>
  <c r="G168" i="1"/>
  <c r="I167" i="1"/>
  <c r="J167" i="1"/>
  <c r="H167" i="1"/>
  <c r="G167" i="1"/>
  <c r="I166" i="1"/>
  <c r="J166" i="1"/>
  <c r="H166" i="1"/>
  <c r="G166" i="1"/>
  <c r="I165" i="1"/>
  <c r="J165" i="1"/>
  <c r="H165" i="1"/>
  <c r="G165" i="1"/>
  <c r="I164" i="1"/>
  <c r="J164" i="1"/>
  <c r="H164" i="1"/>
  <c r="G164" i="1"/>
  <c r="J163" i="1"/>
  <c r="J162" i="1"/>
  <c r="I161" i="1"/>
  <c r="J161" i="1"/>
  <c r="H161" i="1"/>
  <c r="G161" i="1"/>
  <c r="I160" i="1"/>
  <c r="J160" i="1"/>
  <c r="H160" i="1"/>
  <c r="G160" i="1"/>
  <c r="I159" i="1"/>
  <c r="J159" i="1"/>
  <c r="H159" i="1"/>
  <c r="G159" i="1"/>
  <c r="J158" i="1"/>
  <c r="J157" i="1"/>
  <c r="I156" i="1"/>
  <c r="J156" i="1"/>
  <c r="H156" i="1"/>
  <c r="G156" i="1"/>
  <c r="I155" i="1"/>
  <c r="J155" i="1"/>
  <c r="H155" i="1"/>
  <c r="G155" i="1"/>
  <c r="I154" i="1"/>
  <c r="J154" i="1"/>
  <c r="H154" i="1"/>
  <c r="G154" i="1"/>
  <c r="J153" i="1"/>
  <c r="I152" i="1"/>
  <c r="J152" i="1"/>
  <c r="H152" i="1"/>
  <c r="G152" i="1"/>
  <c r="I151" i="1"/>
  <c r="J151" i="1"/>
  <c r="H151" i="1"/>
  <c r="G151" i="1"/>
  <c r="I150" i="1"/>
  <c r="J150" i="1"/>
  <c r="H150" i="1"/>
  <c r="G150" i="1"/>
  <c r="I149" i="1"/>
  <c r="J149" i="1"/>
  <c r="H149" i="1"/>
  <c r="G149" i="1"/>
  <c r="I148" i="1"/>
  <c r="J148" i="1"/>
  <c r="H148" i="1"/>
  <c r="G148" i="1"/>
  <c r="I147" i="1"/>
  <c r="J147" i="1"/>
  <c r="H147" i="1"/>
  <c r="G147" i="1"/>
  <c r="I146" i="1"/>
  <c r="J146" i="1"/>
  <c r="H146" i="1"/>
  <c r="G146" i="1"/>
  <c r="I145" i="1"/>
  <c r="J145" i="1"/>
  <c r="H145" i="1"/>
  <c r="G145" i="1"/>
  <c r="I144" i="1"/>
  <c r="J144" i="1"/>
  <c r="H144" i="1"/>
  <c r="G144" i="1"/>
  <c r="I143" i="1"/>
  <c r="J143" i="1"/>
  <c r="H143" i="1"/>
  <c r="G143" i="1"/>
  <c r="I142" i="1"/>
  <c r="J142" i="1"/>
  <c r="H142" i="1"/>
  <c r="G142" i="1"/>
  <c r="I141" i="1"/>
  <c r="J141" i="1"/>
  <c r="H141" i="1"/>
  <c r="G141" i="1"/>
  <c r="I140" i="1"/>
  <c r="J140" i="1"/>
  <c r="H140" i="1"/>
  <c r="G140" i="1"/>
  <c r="I139" i="1"/>
  <c r="J139" i="1"/>
  <c r="H139" i="1"/>
  <c r="G139" i="1"/>
  <c r="I138" i="1"/>
  <c r="J138" i="1"/>
  <c r="H138" i="1"/>
  <c r="G138" i="1"/>
  <c r="I137" i="1"/>
  <c r="J137" i="1"/>
  <c r="H137" i="1"/>
  <c r="G137" i="1"/>
  <c r="I136" i="1"/>
  <c r="J136" i="1"/>
  <c r="H136" i="1"/>
  <c r="G136" i="1"/>
  <c r="I135" i="1"/>
  <c r="J135" i="1"/>
  <c r="H135" i="1"/>
  <c r="G135" i="1"/>
  <c r="I134" i="1"/>
  <c r="J134" i="1"/>
  <c r="H134" i="1"/>
  <c r="G134" i="1"/>
  <c r="I133" i="1"/>
  <c r="J133" i="1"/>
  <c r="H133" i="1"/>
  <c r="G133" i="1"/>
  <c r="I132" i="1"/>
  <c r="J132" i="1"/>
  <c r="H132" i="1"/>
  <c r="G132" i="1"/>
  <c r="I131" i="1"/>
  <c r="J131" i="1"/>
  <c r="H131" i="1"/>
  <c r="G131" i="1"/>
  <c r="I130" i="1"/>
  <c r="J130" i="1"/>
  <c r="H130" i="1"/>
  <c r="G130" i="1"/>
  <c r="J129" i="1"/>
  <c r="I128" i="1"/>
  <c r="J128" i="1"/>
  <c r="H128" i="1"/>
  <c r="G128" i="1"/>
  <c r="I127" i="1"/>
  <c r="J127" i="1"/>
  <c r="H127" i="1"/>
  <c r="G127" i="1"/>
  <c r="I126" i="1"/>
  <c r="J126" i="1"/>
  <c r="H126" i="1"/>
  <c r="G126" i="1"/>
  <c r="I125" i="1"/>
  <c r="J125" i="1"/>
  <c r="H125" i="1"/>
  <c r="G125" i="1"/>
  <c r="I124" i="1"/>
  <c r="J124" i="1"/>
  <c r="H124" i="1"/>
  <c r="G124" i="1"/>
  <c r="I123" i="1"/>
  <c r="J123" i="1"/>
  <c r="H123" i="1"/>
  <c r="G123" i="1"/>
  <c r="I122" i="1"/>
  <c r="J122" i="1"/>
  <c r="H122" i="1"/>
  <c r="G122" i="1"/>
  <c r="I121" i="1"/>
  <c r="J121" i="1"/>
  <c r="H121" i="1"/>
  <c r="G121" i="1"/>
  <c r="I120" i="1"/>
  <c r="J120" i="1"/>
  <c r="H120" i="1"/>
  <c r="G120" i="1"/>
  <c r="J119" i="1"/>
  <c r="J118" i="1"/>
  <c r="I117" i="1"/>
  <c r="J117" i="1"/>
  <c r="H117" i="1"/>
  <c r="G117" i="1"/>
  <c r="I116" i="1"/>
  <c r="J116" i="1"/>
  <c r="H116" i="1"/>
  <c r="G116" i="1"/>
  <c r="I115" i="1"/>
  <c r="J115" i="1"/>
  <c r="H115" i="1"/>
  <c r="G115" i="1"/>
  <c r="I114" i="1"/>
  <c r="J114" i="1"/>
  <c r="H114" i="1"/>
  <c r="G114" i="1"/>
  <c r="I113" i="1"/>
  <c r="J113" i="1"/>
  <c r="H113" i="1"/>
  <c r="G113" i="1"/>
  <c r="I112" i="1"/>
  <c r="J112" i="1"/>
  <c r="H112" i="1"/>
  <c r="G112" i="1"/>
  <c r="I111" i="1"/>
  <c r="J111" i="1"/>
  <c r="H111" i="1"/>
  <c r="G111" i="1"/>
  <c r="I110" i="1"/>
  <c r="J110" i="1"/>
  <c r="H110" i="1"/>
  <c r="G110" i="1"/>
  <c r="I109" i="1"/>
  <c r="J109" i="1"/>
  <c r="H109" i="1"/>
  <c r="G109" i="1"/>
  <c r="I108" i="1"/>
  <c r="J108" i="1"/>
  <c r="H108" i="1"/>
  <c r="G108" i="1"/>
  <c r="I107" i="1"/>
  <c r="J107" i="1"/>
  <c r="H107" i="1"/>
  <c r="G107" i="1"/>
  <c r="I106" i="1"/>
  <c r="J106" i="1"/>
  <c r="H106" i="1"/>
  <c r="G106" i="1"/>
  <c r="I105" i="1"/>
  <c r="J105" i="1"/>
  <c r="H105" i="1"/>
  <c r="G105" i="1"/>
  <c r="I104" i="1"/>
  <c r="J104" i="1"/>
  <c r="H104" i="1"/>
  <c r="G104" i="1"/>
  <c r="I103" i="1"/>
  <c r="J103" i="1"/>
  <c r="H103" i="1"/>
  <c r="G103" i="1"/>
  <c r="I102" i="1"/>
  <c r="J102" i="1"/>
  <c r="H102" i="1"/>
  <c r="G102" i="1"/>
  <c r="I101" i="1"/>
  <c r="J101" i="1"/>
  <c r="H101" i="1"/>
  <c r="G101" i="1"/>
  <c r="I100" i="1"/>
  <c r="J100" i="1"/>
  <c r="H100" i="1"/>
  <c r="G100" i="1"/>
  <c r="I99" i="1"/>
  <c r="J99" i="1"/>
  <c r="H99" i="1"/>
  <c r="G99" i="1"/>
  <c r="I98" i="1"/>
  <c r="J98" i="1"/>
  <c r="H98" i="1"/>
  <c r="G98" i="1"/>
  <c r="I97" i="1"/>
  <c r="J97" i="1"/>
  <c r="H97" i="1"/>
  <c r="G97" i="1"/>
  <c r="J96" i="1"/>
  <c r="I95" i="1"/>
  <c r="J95" i="1"/>
  <c r="H95" i="1"/>
  <c r="G95" i="1"/>
  <c r="I94" i="1"/>
  <c r="J94" i="1"/>
  <c r="H94" i="1"/>
  <c r="G94" i="1"/>
  <c r="J93" i="1"/>
  <c r="J92" i="1"/>
  <c r="I91" i="1"/>
  <c r="J91" i="1"/>
  <c r="H91" i="1"/>
  <c r="G91" i="1"/>
  <c r="I90" i="1"/>
  <c r="J90" i="1"/>
  <c r="H90" i="1"/>
  <c r="G90" i="1"/>
  <c r="I89" i="1"/>
  <c r="J89" i="1"/>
  <c r="H89" i="1"/>
  <c r="G89" i="1"/>
  <c r="I88" i="1"/>
  <c r="J88" i="1"/>
  <c r="H88" i="1"/>
  <c r="G88" i="1"/>
  <c r="I87" i="1"/>
  <c r="J87" i="1"/>
  <c r="H87" i="1"/>
  <c r="G87" i="1"/>
  <c r="J86" i="1"/>
  <c r="I85" i="1"/>
  <c r="J85" i="1"/>
  <c r="H85" i="1"/>
  <c r="G85" i="1"/>
  <c r="I84" i="1"/>
  <c r="J84" i="1"/>
  <c r="H84" i="1"/>
  <c r="G84" i="1"/>
  <c r="I83" i="1"/>
  <c r="J83" i="1"/>
  <c r="H83" i="1"/>
  <c r="G83" i="1"/>
  <c r="J82" i="1"/>
  <c r="I81" i="1"/>
  <c r="J81" i="1"/>
  <c r="H81" i="1"/>
  <c r="G81" i="1"/>
  <c r="I80" i="1"/>
  <c r="J80" i="1"/>
  <c r="H80" i="1"/>
  <c r="G80" i="1"/>
  <c r="I79" i="1"/>
  <c r="J79" i="1"/>
  <c r="H79" i="1"/>
  <c r="G79" i="1"/>
  <c r="I78" i="1"/>
  <c r="J78" i="1"/>
  <c r="H78" i="1"/>
  <c r="G78" i="1"/>
  <c r="I77" i="1"/>
  <c r="J77" i="1"/>
  <c r="H77" i="1"/>
  <c r="G77" i="1"/>
  <c r="I76" i="1"/>
  <c r="J76" i="1"/>
  <c r="H76" i="1"/>
  <c r="G76" i="1"/>
  <c r="I75" i="1"/>
  <c r="J75" i="1"/>
  <c r="H75" i="1"/>
  <c r="G75" i="1"/>
  <c r="J74" i="1"/>
  <c r="I73" i="1"/>
  <c r="J73" i="1"/>
  <c r="H73" i="1"/>
  <c r="G73" i="1"/>
  <c r="I72" i="1"/>
  <c r="J72" i="1"/>
  <c r="H72" i="1"/>
  <c r="G72" i="1"/>
  <c r="I71" i="1"/>
  <c r="J71" i="1"/>
  <c r="H71" i="1"/>
  <c r="G71" i="1"/>
  <c r="I70" i="1"/>
  <c r="J70" i="1"/>
  <c r="H70" i="1"/>
  <c r="G70" i="1"/>
  <c r="I69" i="1"/>
  <c r="J69" i="1"/>
  <c r="H69" i="1"/>
  <c r="G69" i="1"/>
  <c r="I68" i="1"/>
  <c r="J68" i="1"/>
  <c r="H68" i="1"/>
  <c r="G68" i="1"/>
  <c r="I67" i="1"/>
  <c r="J67" i="1"/>
  <c r="H67" i="1"/>
  <c r="G67" i="1"/>
  <c r="I66" i="1"/>
  <c r="J66" i="1"/>
  <c r="H66" i="1"/>
  <c r="G66" i="1"/>
  <c r="I65" i="1"/>
  <c r="J65" i="1"/>
  <c r="H65" i="1"/>
  <c r="G65" i="1"/>
  <c r="I64" i="1"/>
  <c r="J64" i="1"/>
  <c r="H64" i="1"/>
  <c r="G64" i="1"/>
  <c r="I63" i="1"/>
  <c r="J63" i="1"/>
  <c r="H63" i="1"/>
  <c r="G63" i="1"/>
  <c r="I62" i="1"/>
  <c r="J62" i="1"/>
  <c r="H62" i="1"/>
  <c r="G62" i="1"/>
  <c r="I61" i="1"/>
  <c r="J61" i="1"/>
  <c r="H61" i="1"/>
  <c r="G61" i="1"/>
  <c r="I60" i="1"/>
  <c r="J60" i="1"/>
  <c r="H60" i="1"/>
  <c r="G60" i="1"/>
  <c r="I59" i="1"/>
  <c r="J59" i="1"/>
  <c r="H59" i="1"/>
  <c r="G59" i="1"/>
  <c r="I58" i="1"/>
  <c r="J58" i="1"/>
  <c r="H58" i="1"/>
  <c r="G58" i="1"/>
  <c r="I57" i="1"/>
  <c r="J57" i="1"/>
  <c r="H57" i="1"/>
  <c r="G57" i="1"/>
  <c r="J56" i="1"/>
  <c r="I55" i="1"/>
  <c r="J55" i="1"/>
  <c r="H55" i="1"/>
  <c r="G55" i="1"/>
  <c r="I54" i="1"/>
  <c r="J54" i="1"/>
  <c r="H54" i="1"/>
  <c r="G54" i="1"/>
  <c r="I53" i="1"/>
  <c r="J53" i="1"/>
  <c r="H53" i="1"/>
  <c r="G53" i="1"/>
  <c r="I52" i="1"/>
  <c r="J52" i="1"/>
  <c r="H52" i="1"/>
  <c r="G52" i="1"/>
  <c r="I51" i="1"/>
  <c r="J51" i="1"/>
  <c r="H51" i="1"/>
  <c r="G51" i="1"/>
  <c r="I50" i="1"/>
  <c r="J50" i="1"/>
  <c r="H50" i="1"/>
  <c r="G50" i="1"/>
  <c r="I49" i="1"/>
  <c r="J49" i="1"/>
  <c r="H49" i="1"/>
  <c r="G49" i="1"/>
  <c r="I48" i="1"/>
  <c r="J48" i="1"/>
  <c r="H48" i="1"/>
  <c r="G48" i="1"/>
  <c r="I47" i="1"/>
  <c r="J47" i="1"/>
  <c r="H47" i="1"/>
  <c r="G47" i="1"/>
  <c r="I46" i="1"/>
  <c r="J46" i="1"/>
  <c r="H46" i="1"/>
  <c r="G46" i="1"/>
  <c r="I45" i="1"/>
  <c r="J45" i="1"/>
  <c r="H45" i="1"/>
  <c r="G45" i="1"/>
  <c r="I44" i="1"/>
  <c r="J44" i="1"/>
  <c r="H44" i="1"/>
  <c r="G44" i="1"/>
  <c r="J43" i="1"/>
  <c r="J42" i="1"/>
  <c r="I41" i="1"/>
  <c r="J41" i="1"/>
  <c r="H41" i="1"/>
  <c r="G41" i="1"/>
  <c r="I40" i="1"/>
  <c r="J40" i="1"/>
  <c r="H40" i="1"/>
  <c r="G40" i="1"/>
  <c r="I39" i="1"/>
  <c r="J39" i="1"/>
  <c r="H39" i="1"/>
  <c r="G39" i="1"/>
  <c r="I38" i="1"/>
  <c r="J38" i="1"/>
  <c r="H38" i="1"/>
  <c r="G38" i="1"/>
  <c r="I37" i="1"/>
  <c r="J37" i="1"/>
  <c r="H37" i="1"/>
  <c r="G37" i="1"/>
  <c r="I36" i="1"/>
  <c r="J36" i="1"/>
  <c r="H36" i="1"/>
  <c r="G36" i="1"/>
  <c r="I35" i="1"/>
  <c r="J35" i="1"/>
  <c r="H35" i="1"/>
  <c r="G35" i="1"/>
  <c r="J34" i="1"/>
  <c r="J33" i="1"/>
  <c r="I32" i="1"/>
  <c r="J32" i="1"/>
  <c r="H32" i="1"/>
  <c r="G32" i="1"/>
  <c r="I31" i="1"/>
  <c r="J31" i="1"/>
  <c r="H31" i="1"/>
  <c r="G31" i="1"/>
  <c r="I30" i="1"/>
  <c r="J30" i="1"/>
  <c r="H30" i="1"/>
  <c r="G30" i="1"/>
  <c r="I29" i="1"/>
  <c r="J29" i="1"/>
  <c r="H29" i="1"/>
  <c r="G29" i="1"/>
  <c r="I28" i="1"/>
  <c r="J28" i="1"/>
  <c r="H28" i="1"/>
  <c r="G28" i="1"/>
  <c r="I27" i="1"/>
  <c r="J27" i="1"/>
  <c r="H27" i="1"/>
  <c r="G27" i="1"/>
  <c r="I26" i="1"/>
  <c r="J26" i="1"/>
  <c r="H26" i="1"/>
  <c r="G26" i="1"/>
  <c r="J25" i="1"/>
  <c r="I24" i="1"/>
  <c r="J24" i="1"/>
  <c r="H24" i="1"/>
  <c r="G24" i="1"/>
  <c r="I23" i="1"/>
  <c r="J23" i="1"/>
  <c r="H23" i="1"/>
  <c r="G23" i="1"/>
  <c r="I22" i="1"/>
  <c r="J22" i="1"/>
  <c r="H22" i="1"/>
  <c r="G22" i="1"/>
  <c r="I21" i="1"/>
  <c r="J21" i="1"/>
  <c r="H21" i="1"/>
  <c r="G21" i="1"/>
  <c r="I20" i="1"/>
  <c r="J20" i="1"/>
  <c r="H20" i="1"/>
  <c r="G20" i="1"/>
  <c r="I19" i="1"/>
  <c r="J19" i="1"/>
  <c r="H19" i="1"/>
  <c r="G19" i="1"/>
  <c r="I18" i="1"/>
  <c r="J18" i="1"/>
  <c r="H18" i="1"/>
  <c r="G18" i="1"/>
  <c r="J17" i="1"/>
  <c r="I16" i="1"/>
  <c r="J16" i="1"/>
  <c r="H16" i="1"/>
  <c r="G16" i="1"/>
  <c r="I15" i="1"/>
  <c r="J15" i="1"/>
  <c r="H15" i="1"/>
  <c r="G15" i="1"/>
  <c r="I14" i="1"/>
  <c r="J14" i="1"/>
  <c r="H14" i="1"/>
  <c r="G14" i="1"/>
  <c r="I13" i="1"/>
  <c r="J13" i="1"/>
  <c r="H13" i="1"/>
  <c r="G13" i="1"/>
  <c r="I12" i="1"/>
  <c r="J12" i="1"/>
  <c r="H12" i="1"/>
  <c r="G12" i="1"/>
  <c r="I11" i="1"/>
  <c r="J11" i="1"/>
  <c r="H11" i="1"/>
  <c r="G11" i="1"/>
  <c r="J10" i="1"/>
  <c r="D1637" i="1" l="1"/>
  <c r="J1636" i="1"/>
  <c r="H1636" i="1"/>
  <c r="E1637" i="1"/>
  <c r="G1636" i="1"/>
  <c r="F1637" i="1"/>
  <c r="I1635" i="1"/>
  <c r="J1635" i="1" s="1"/>
  <c r="D1638" i="1" l="1"/>
  <c r="E1638" i="1"/>
  <c r="G1637" i="1"/>
  <c r="F1638" i="1"/>
  <c r="I1637" i="1"/>
  <c r="J1637" i="1" s="1"/>
  <c r="H1637" i="1"/>
  <c r="E1639" i="1" l="1"/>
  <c r="G1638" i="1"/>
  <c r="I1638" i="1"/>
  <c r="J1638" i="1" s="1"/>
  <c r="F1639" i="1"/>
  <c r="H1638" i="1"/>
  <c r="D1639" i="1"/>
  <c r="I1639" i="1" l="1"/>
  <c r="J1639" i="1" s="1"/>
  <c r="H1639" i="1"/>
  <c r="G1639" i="1"/>
</calcChain>
</file>

<file path=xl/comments1.xml><?xml version="1.0" encoding="utf-8"?>
<comments xmlns="http://schemas.openxmlformats.org/spreadsheetml/2006/main">
  <authors>
    <author>Richard Robinson</author>
  </authors>
  <commentList>
    <comment ref="I6" authorId="0" shapeId="0">
      <text>
        <r>
          <rPr>
            <b/>
            <sz val="9"/>
            <color indexed="81"/>
            <rFont val="Tahoma"/>
            <family val="2"/>
          </rPr>
          <t>Richard Robinson:</t>
        </r>
        <r>
          <rPr>
            <sz val="9"/>
            <color indexed="81"/>
            <rFont val="Tahoma"/>
            <family val="2"/>
          </rPr>
          <t xml:space="preserve">
previously named "Remaining Budget"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Richard Robinson:</t>
        </r>
        <r>
          <rPr>
            <sz val="9"/>
            <color indexed="81"/>
            <rFont val="Tahoma"/>
            <family val="2"/>
          </rPr>
          <t xml:space="preserve">
new!</t>
        </r>
      </text>
    </comment>
  </commentList>
</comments>
</file>

<file path=xl/sharedStrings.xml><?xml version="1.0" encoding="utf-8"?>
<sst xmlns="http://schemas.openxmlformats.org/spreadsheetml/2006/main" count="5998" uniqueCount="342">
  <si>
    <t>Juma Ventures</t>
  </si>
  <si>
    <t>Projected Net Income/LTR</t>
  </si>
  <si>
    <t>From Jan 2017 to Oct 2017</t>
  </si>
  <si>
    <t/>
  </si>
  <si>
    <t>Financial Row</t>
  </si>
  <si>
    <t>Department: Name</t>
  </si>
  <si>
    <t>Location</t>
  </si>
  <si>
    <t>To Date Actuals (A)</t>
  </si>
  <si>
    <t>Budget Amount (B) (Jan 2017 - Oct 2017)</t>
  </si>
  <si>
    <t>Budget Amount (C) (Jan 2017 - Dec 2017)</t>
  </si>
  <si>
    <t>YTD Variance (B-A)</t>
  </si>
  <si>
    <t>Remaining (C-A)</t>
  </si>
  <si>
    <t>Remaining Fiscal Year Budget</t>
  </si>
  <si>
    <t>Projected EOY Budget</t>
  </si>
  <si>
    <t>Ordinary Income/Expense</t>
  </si>
  <si>
    <t>Income</t>
  </si>
  <si>
    <t>4000 - Revenue from donations</t>
  </si>
  <si>
    <t>4010 - Individual/small business contributions</t>
  </si>
  <si>
    <t>AST</t>
  </si>
  <si>
    <t>SF</t>
  </si>
  <si>
    <t>DEV</t>
  </si>
  <si>
    <t>SC</t>
  </si>
  <si>
    <t>SEA</t>
  </si>
  <si>
    <t>Major Donor</t>
  </si>
  <si>
    <t>Total - 4010 - Individual/small business contributions</t>
  </si>
  <si>
    <t>4020 - Corporate/foundation contributions</t>
  </si>
  <si>
    <t>ADM</t>
  </si>
  <si>
    <t>ENT</t>
  </si>
  <si>
    <t>SF:AT&amp;T Park</t>
  </si>
  <si>
    <t>VOL</t>
  </si>
  <si>
    <t>Total - 4020 - Corporate/foundation contributions</t>
  </si>
  <si>
    <t>4030 - Fundraising Event Donations/Grants</t>
  </si>
  <si>
    <t>YouthConnect</t>
  </si>
  <si>
    <t>Total - 4030 - Fundraising Event Donations/Grants</t>
  </si>
  <si>
    <t>Total - 4000 - Revenue from donations</t>
  </si>
  <si>
    <t>4100 - Donated goods &amp; services revenue</t>
  </si>
  <si>
    <t>4140 - Gifts in kind - goods</t>
  </si>
  <si>
    <t>ATL:MBenz Stadium</t>
  </si>
  <si>
    <t>Total - 4140 - Gifts in kind - goods</t>
  </si>
  <si>
    <t>Total - 4100 - Donated goods &amp; services revenue</t>
  </si>
  <si>
    <t>4200 - Revenue from non-government grants</t>
  </si>
  <si>
    <t>4210 - Corporate/business grants</t>
  </si>
  <si>
    <t>NOLA</t>
  </si>
  <si>
    <t>Pathways</t>
  </si>
  <si>
    <t>OAK</t>
  </si>
  <si>
    <t>DAL</t>
  </si>
  <si>
    <t>HOU</t>
  </si>
  <si>
    <t>SAC</t>
  </si>
  <si>
    <t>Total - 4210 - Corporate/business grants</t>
  </si>
  <si>
    <t>4220 - Foundation/trust grants</t>
  </si>
  <si>
    <t>SAC:Golden 1 Center</t>
  </si>
  <si>
    <t>REP</t>
  </si>
  <si>
    <t>ATL</t>
  </si>
  <si>
    <t>Total - 4220 - Foundation/trust grants</t>
  </si>
  <si>
    <t>4230 - Nonprofit organization grants</t>
  </si>
  <si>
    <t>SEA:CenturyLink Field</t>
  </si>
  <si>
    <t>SEA:Safeco Field</t>
  </si>
  <si>
    <t>LEV</t>
  </si>
  <si>
    <t>YouthForce</t>
  </si>
  <si>
    <t>Total - 4230 - Nonprofit organization grants</t>
  </si>
  <si>
    <t>4260 - Foundation/trust IDA Match grants</t>
  </si>
  <si>
    <t>Total - 4260 - Foundation/trust IDA Match grants</t>
  </si>
  <si>
    <t>4280 - Individual IDA match donations</t>
  </si>
  <si>
    <t>Total - 4280 - Individual IDA match donations</t>
  </si>
  <si>
    <t>Total - 4200 - Revenue from non-government grants</t>
  </si>
  <si>
    <t>4500 - Revenue from government grants</t>
  </si>
  <si>
    <t>4520 - Federal grants</t>
  </si>
  <si>
    <t>Total - 4520 - Federal grants</t>
  </si>
  <si>
    <t>4540 - Local government grants</t>
  </si>
  <si>
    <t>COMMON</t>
  </si>
  <si>
    <t>EXEC</t>
  </si>
  <si>
    <t>Total - 4540 - Local government grants</t>
  </si>
  <si>
    <t>Total - 4500 - Revenue from government grants</t>
  </si>
  <si>
    <t>5100 - Revenue from program-related sales &amp; fees</t>
  </si>
  <si>
    <t>5110 - Concessions Sales</t>
  </si>
  <si>
    <t>NOLA:New Orleans Arena</t>
  </si>
  <si>
    <t>NOLA:Superdome</t>
  </si>
  <si>
    <t>OAK:Coliseum</t>
  </si>
  <si>
    <t>SC:Levi's Stadium</t>
  </si>
  <si>
    <t>SEA:UW</t>
  </si>
  <si>
    <t>Total - 5110 - Concessions Sales</t>
  </si>
  <si>
    <t>5120 - Staffing Services</t>
  </si>
  <si>
    <t>ATL:GWCC</t>
  </si>
  <si>
    <t>ATL:SunTrust Park</t>
  </si>
  <si>
    <t>DAL:AA Center</t>
  </si>
  <si>
    <t>HOU:BBVA Compass Stadium</t>
  </si>
  <si>
    <t>HOU:Toyota Center</t>
  </si>
  <si>
    <t>NOLA:EMCC</t>
  </si>
  <si>
    <t>SC:Avaya Stadium</t>
  </si>
  <si>
    <t>Total - 5120 - Staffing Services</t>
  </si>
  <si>
    <t>5150 - Administrative services sales</t>
  </si>
  <si>
    <t>Total - 5150 - Administrative services sales</t>
  </si>
  <si>
    <t>Total - 5100 - Revenue from program-related sales &amp; fees</t>
  </si>
  <si>
    <t>5300 - Revenue from investments</t>
  </si>
  <si>
    <t>5310 - Interest-savings/short-term investments</t>
  </si>
  <si>
    <t>Total - 5310 - Interest-savings/short-term investments</t>
  </si>
  <si>
    <t>Total - 5300 - Revenue from investments</t>
  </si>
  <si>
    <t>5400 - Revenue from other sources</t>
  </si>
  <si>
    <t>5490 - Misc revenue</t>
  </si>
  <si>
    <t>Total - 5490 - Misc revenue</t>
  </si>
  <si>
    <t>Total - 5400 - Revenue from other sources</t>
  </si>
  <si>
    <t>Total - Income</t>
  </si>
  <si>
    <t>Cost Of Sales</t>
  </si>
  <si>
    <t>6000 - Cost of Goods Sold</t>
  </si>
  <si>
    <t>6100 - Cost of Goods Sold</t>
  </si>
  <si>
    <t>Total - 6100 - Cost of Goods Sold</t>
  </si>
  <si>
    <t>6110 - Novelties</t>
  </si>
  <si>
    <t>Total - 6110 - Novelties</t>
  </si>
  <si>
    <t>6120 - Ice Cream Bulk</t>
  </si>
  <si>
    <t>Total - 6120 - Ice Cream Bulk</t>
  </si>
  <si>
    <t>6210 - Drinks</t>
  </si>
  <si>
    <t>Total - 6210 - Drinks</t>
  </si>
  <si>
    <t>6220 - Bottled beverages</t>
  </si>
  <si>
    <t>Total - 6220 - Bottled beverages</t>
  </si>
  <si>
    <t>6310 - Bakery/Dry Goods</t>
  </si>
  <si>
    <t>Total - 6310 - Bakery/Dry Goods</t>
  </si>
  <si>
    <t>6410 - Paper Products</t>
  </si>
  <si>
    <t>Total - 6410 - Paper Products</t>
  </si>
  <si>
    <t>6420 - Condiments</t>
  </si>
  <si>
    <t>Total - 6420 - Condiments</t>
  </si>
  <si>
    <t>Total - 6000 - Cost of Goods Sold</t>
  </si>
  <si>
    <t>Total - Cost Of Sales</t>
  </si>
  <si>
    <t>Gross Profit</t>
  </si>
  <si>
    <t>Expense</t>
  </si>
  <si>
    <t>7000 - Salaries &amp; related expenses</t>
  </si>
  <si>
    <t>7100 - Officers &amp; directors salaries</t>
  </si>
  <si>
    <t>Total - 7100 - Officers &amp; directors salaries</t>
  </si>
  <si>
    <t>7200 - Staff</t>
  </si>
  <si>
    <t>7210 - Salaries &amp; wages - support team</t>
  </si>
  <si>
    <t>MKT</t>
  </si>
  <si>
    <t>Total - 7210 - Salaries &amp; wages - support team</t>
  </si>
  <si>
    <t>7240 - Salaries &amp; wages - program team</t>
  </si>
  <si>
    <t>Total - 7240 - Salaries &amp; wages - program team</t>
  </si>
  <si>
    <t>7270 - Salaries &amp; wages - enterprise</t>
  </si>
  <si>
    <t>Total - 7270 - Salaries &amp; wages - enterprise</t>
  </si>
  <si>
    <t>7280 - Staff performance bonuses</t>
  </si>
  <si>
    <t>Total - 7280 - Staff performance bonuses</t>
  </si>
  <si>
    <t>Total - 7200 - Staff</t>
  </si>
  <si>
    <t>7300 - Youth</t>
  </si>
  <si>
    <t>7310 - Youth enterprise wages</t>
  </si>
  <si>
    <t>Total - 7310 - Youth enterprise wages</t>
  </si>
  <si>
    <t>7320 - Youth training wages</t>
  </si>
  <si>
    <t>Total - 7320 - Youth training wages</t>
  </si>
  <si>
    <t>7350 - Youth performance bonuses</t>
  </si>
  <si>
    <t>Total - 7350 - Youth performance bonuses</t>
  </si>
  <si>
    <t>7360 - Youth Internships</t>
  </si>
  <si>
    <t>Total - 7360 - Youth Internships</t>
  </si>
  <si>
    <t>Total - 7300 - Youth</t>
  </si>
  <si>
    <t>7400 - Staff benefits</t>
  </si>
  <si>
    <t>7410 - Workers Compensation</t>
  </si>
  <si>
    <t>Total - 7410 - Workers Compensation</t>
  </si>
  <si>
    <t>7420 - FICA/MC Taxes</t>
  </si>
  <si>
    <t>Total - 7420 - FICA/MC Taxes</t>
  </si>
  <si>
    <t>7430 - SUI Taxes</t>
  </si>
  <si>
    <t>Total - 7430 - SUI Taxes</t>
  </si>
  <si>
    <t>7450 - Health/Dental/Vision/Life Benefits</t>
  </si>
  <si>
    <t>Total - 7450 - Health/Dental/Vision/Life Benefits</t>
  </si>
  <si>
    <t>7470 - Other benefits</t>
  </si>
  <si>
    <t>Total - 7470 - Other benefits</t>
  </si>
  <si>
    <t>Total - 7400 - Staff benefits</t>
  </si>
  <si>
    <t>7500 - Youth benefits</t>
  </si>
  <si>
    <t>7510 - Workers Compensation</t>
  </si>
  <si>
    <t>Total - 7510 - Workers Compensation</t>
  </si>
  <si>
    <t>7520 - FICA/MC Taxes</t>
  </si>
  <si>
    <t>Total - 7520 - FICA/MC Taxes</t>
  </si>
  <si>
    <t>7530 - SUI Taxes</t>
  </si>
  <si>
    <t>Total - 7530 - SUI Taxes</t>
  </si>
  <si>
    <t>7560 - Other payroll taxes/benefits</t>
  </si>
  <si>
    <t>Total - 7560 - Other payroll taxes/benefits</t>
  </si>
  <si>
    <t>Total - 7500 - Youth benefits</t>
  </si>
  <si>
    <t>Total - 7000 - Salaries &amp; related expenses</t>
  </si>
  <si>
    <t>7600 - Appreciation</t>
  </si>
  <si>
    <t>7630 - Staff appreciation</t>
  </si>
  <si>
    <t>Total - 7630 - Staff appreciation</t>
  </si>
  <si>
    <t>7660 - Volunteer appreciation</t>
  </si>
  <si>
    <t>Total - 7660 - Volunteer appreciation</t>
  </si>
  <si>
    <t>7670 - Youth appreciation</t>
  </si>
  <si>
    <t>Total - 7670 - Youth appreciation</t>
  </si>
  <si>
    <t>Total - 7600 - Appreciation</t>
  </si>
  <si>
    <t>7700 - Contract service expenses</t>
  </si>
  <si>
    <t>7710 - Fundraising fees</t>
  </si>
  <si>
    <t>Total - 7710 - Fundraising fees</t>
  </si>
  <si>
    <t>7725 - Audit fees</t>
  </si>
  <si>
    <t>Total - 7725 - Audit fees</t>
  </si>
  <si>
    <t>7735 - Payroll Services fees</t>
  </si>
  <si>
    <t>Total - 7735 - Payroll Services fees</t>
  </si>
  <si>
    <t>7741 - Staff recruit/Ads/Placement</t>
  </si>
  <si>
    <t>- No Department -</t>
  </si>
  <si>
    <t>- No Location -</t>
  </si>
  <si>
    <t>Total - 7741 - Staff recruit/Ads/Placement</t>
  </si>
  <si>
    <t>7742 - Employee/Volunteer background checks</t>
  </si>
  <si>
    <t>Total - 7742 - Employee/Volunteer background checks</t>
  </si>
  <si>
    <t>7743 - IT</t>
  </si>
  <si>
    <t>Total - 7743 - IT</t>
  </si>
  <si>
    <t>7744 - Marketing &amp; design</t>
  </si>
  <si>
    <t>Total - 7744 - Marketing &amp; design</t>
  </si>
  <si>
    <t>7747 - Strategy</t>
  </si>
  <si>
    <t>Total - 7747 - Strategy</t>
  </si>
  <si>
    <t>7749 - Other Consulting Services</t>
  </si>
  <si>
    <t>Total - 7749 - Other Consulting Services</t>
  </si>
  <si>
    <t>7750 - Temporary help - contract</t>
  </si>
  <si>
    <t>Total - 7750 - Temporary help - contract</t>
  </si>
  <si>
    <t>Total - 7700 - Contract service expenses</t>
  </si>
  <si>
    <t>7800 - Grants, contracts, &amp; direct assistance</t>
  </si>
  <si>
    <t>7840 - Awards &amp; stipends - individuals</t>
  </si>
  <si>
    <t>Total - 7840 - Awards &amp; stipends - individuals</t>
  </si>
  <si>
    <t>7845 - Scholarships - individuals</t>
  </si>
  <si>
    <t>Total - 7845 - Scholarships - individuals</t>
  </si>
  <si>
    <t>7850 - Specific assistance - individuals</t>
  </si>
  <si>
    <t>Total - 7850 - Specific assistance - individuals</t>
  </si>
  <si>
    <t>Total - 7800 - Grants, contracts, &amp; direct assistance</t>
  </si>
  <si>
    <t>8100 - Office Expenses</t>
  </si>
  <si>
    <t>8110 - Supplies</t>
  </si>
  <si>
    <t>Total - 8110 - Supplies</t>
  </si>
  <si>
    <t>8120 - Internet, Land Line, telecomm,Website</t>
  </si>
  <si>
    <t>Total - 8120 - Internet, Land Line, telecomm,Website</t>
  </si>
  <si>
    <t>8121 - Marketing website, email, telecommunications</t>
  </si>
  <si>
    <t>Total - 8121 - Marketing website, email, telecommunications</t>
  </si>
  <si>
    <t>8125 - IT software, license, subscriptions</t>
  </si>
  <si>
    <t>Total - 8125 - IT software, license, subscriptions</t>
  </si>
  <si>
    <t>8130 - Telephone</t>
  </si>
  <si>
    <t>Total - 8130 - Telephone</t>
  </si>
  <si>
    <t>8140 - Postage &amp; shipping</t>
  </si>
  <si>
    <t>Total - 8140 - Postage &amp; shipping</t>
  </si>
  <si>
    <t>8141 - Marketing postage &amp; shipping</t>
  </si>
  <si>
    <t>Total - 8141 - Marketing postage &amp; shipping</t>
  </si>
  <si>
    <t>8160 - Donated materials &amp; supplies</t>
  </si>
  <si>
    <t>Total - 8160 - Donated materials &amp; supplies</t>
  </si>
  <si>
    <t>8170 - Printing &amp; copying</t>
  </si>
  <si>
    <t>Total - 8170 - Printing &amp; copying</t>
  </si>
  <si>
    <t>8171 - Marketing signs, printing, &amp; collateral</t>
  </si>
  <si>
    <t>Total - 8171 - Marketing signs, printing, &amp; collateral</t>
  </si>
  <si>
    <t>8180 - Books, subscriptions, references</t>
  </si>
  <si>
    <t>Total - 8180 - Books, subscriptions, references</t>
  </si>
  <si>
    <t>Total - 8100 - Office Expenses</t>
  </si>
  <si>
    <t>8200 - Facility &amp; equipment expenses</t>
  </si>
  <si>
    <t>8210 - Rent, parking, other occupancy</t>
  </si>
  <si>
    <t>Total - 8210 - Rent, parking, other occupancy</t>
  </si>
  <si>
    <t>8220 - Utilities &amp; operating costs</t>
  </si>
  <si>
    <t>Total - 8220 - Utilities &amp; operating costs</t>
  </si>
  <si>
    <t>8260 - Equipment &amp; rentals</t>
  </si>
  <si>
    <t>Total - 8260 - Equipment &amp; rentals</t>
  </si>
  <si>
    <t>8270 - Repairs &amp; maintenance</t>
  </si>
  <si>
    <t>Total - 8270 - Repairs &amp; maintenance</t>
  </si>
  <si>
    <t>8280 - Deprec &amp; amort - allowable</t>
  </si>
  <si>
    <t>Total - 8280 - Deprec &amp; amort - allowable</t>
  </si>
  <si>
    <t>Total - 8200 - Facility &amp; equipment expenses</t>
  </si>
  <si>
    <t>8300 - Travel expenses</t>
  </si>
  <si>
    <t>8311 - Mileage</t>
  </si>
  <si>
    <t>Total - 8311 - Mileage</t>
  </si>
  <si>
    <t>8312 - Public Transportation</t>
  </si>
  <si>
    <t>Total - 8312 - Public Transportation</t>
  </si>
  <si>
    <t>8313 - Taxi</t>
  </si>
  <si>
    <t>Total - 8313 - Taxi</t>
  </si>
  <si>
    <t>8314 - Rental vehicle</t>
  </si>
  <si>
    <t>Total - 8314 - Rental vehicle</t>
  </si>
  <si>
    <t>8315 - Airfare</t>
  </si>
  <si>
    <t>Total - 8315 - Airfare</t>
  </si>
  <si>
    <t>8316 - Hotel/Accommodations</t>
  </si>
  <si>
    <t>Total - 8316 - Hotel/Accommodations</t>
  </si>
  <si>
    <t>8317 - Meals, travel per diem expenses</t>
  </si>
  <si>
    <t>Total - 8317 - Meals, travel per diem expenses</t>
  </si>
  <si>
    <t>8319 - Other travel, tolls, &amp; parking</t>
  </si>
  <si>
    <t>Total - 8319 - Other travel, tolls, &amp; parking</t>
  </si>
  <si>
    <t>Total - 8300 - Travel expenses</t>
  </si>
  <si>
    <t>8350 - Meeting Expenses</t>
  </si>
  <si>
    <t>8351 - Venue rental</t>
  </si>
  <si>
    <t>Alumni Services</t>
  </si>
  <si>
    <t>Total - 8351 - Venue rental</t>
  </si>
  <si>
    <t>8352 - Ticket, registration fees</t>
  </si>
  <si>
    <t>Total - 8352 - Ticket, registration fees</t>
  </si>
  <si>
    <t>8355 - Food &amp; meals</t>
  </si>
  <si>
    <t>Total - 8355 - Food &amp; meals</t>
  </si>
  <si>
    <t>8358 - Other meeting expenses</t>
  </si>
  <si>
    <t>Total - 8358 - Other meeting expenses</t>
  </si>
  <si>
    <t>Total - 8350 - Meeting Expenses</t>
  </si>
  <si>
    <t>8400 - Enterprise expenses</t>
  </si>
  <si>
    <t>8410 - Equipment (non-capital)</t>
  </si>
  <si>
    <t>Total - 8410 - Equipment (non-capital)</t>
  </si>
  <si>
    <t>8430 - Uniforms</t>
  </si>
  <si>
    <t>Total - 8430 - Uniforms</t>
  </si>
  <si>
    <t>8450 - Concessionaire fees</t>
  </si>
  <si>
    <t>Total - 8450 - Concessionaire fees</t>
  </si>
  <si>
    <t>8480 - Other enterprise expenses</t>
  </si>
  <si>
    <t>Total - 8480 - Other enterprise expenses</t>
  </si>
  <si>
    <t>8490 - Cash Net/Over</t>
  </si>
  <si>
    <t>Total - 8490 - Cash Net/Over</t>
  </si>
  <si>
    <t>Total - 8400 - Enterprise expenses</t>
  </si>
  <si>
    <t>8500 - Other expenses</t>
  </si>
  <si>
    <t>8515 - Bank fees</t>
  </si>
  <si>
    <t>Total - 8515 - Bank fees</t>
  </si>
  <si>
    <t>8520 - Insurance</t>
  </si>
  <si>
    <t>Total - 8520 - Insurance</t>
  </si>
  <si>
    <t>8530 - Membership dues - organization</t>
  </si>
  <si>
    <t>Total - 8530 - Membership dues - organization</t>
  </si>
  <si>
    <t>8535 - Union fees</t>
  </si>
  <si>
    <t>Total - 8535 - Union fees</t>
  </si>
  <si>
    <t>8590 - Other expenses</t>
  </si>
  <si>
    <t>Total - 8590 - Other expenses</t>
  </si>
  <si>
    <t>Total - 8500 - Other expenses</t>
  </si>
  <si>
    <t>8600 - Organizational expenses</t>
  </si>
  <si>
    <t>8610 - Bad debt expense</t>
  </si>
  <si>
    <t>Total - 8610 - Bad debt expense</t>
  </si>
  <si>
    <t>8620 - Sales taxes</t>
  </si>
  <si>
    <t>Total - 8620 - Sales taxes</t>
  </si>
  <si>
    <t>8650 - Taxes - other</t>
  </si>
  <si>
    <t>Total - 8650 - Taxes - other</t>
  </si>
  <si>
    <t>8675 - Permits, licenses, registration</t>
  </si>
  <si>
    <t>Total - 8675 - Permits, licenses, registration</t>
  </si>
  <si>
    <t>8680 - Credit Card fees</t>
  </si>
  <si>
    <t>Total - 8680 - Credit Card fees</t>
  </si>
  <si>
    <t>Total - 8600 - Organizational expenses</t>
  </si>
  <si>
    <t>8700 - IDA Match / Deposits</t>
  </si>
  <si>
    <t>8710 - IDA Match</t>
  </si>
  <si>
    <t>Total - 8710 - IDA Match</t>
  </si>
  <si>
    <t>8720 - Incentive Deposits</t>
  </si>
  <si>
    <t>Total - 8720 - Incentive Deposits</t>
  </si>
  <si>
    <t>Total - 8700 - IDA Match / Deposits</t>
  </si>
  <si>
    <t>8800 - Fundraising Expenses</t>
  </si>
  <si>
    <t>8810 - Fundraising Event Rentals</t>
  </si>
  <si>
    <t>Total - 8810 - Fundraising Event Rentals</t>
  </si>
  <si>
    <t>8820 - Fundraising Event Food</t>
  </si>
  <si>
    <t>Total - 8820 - Fundraising Event Food</t>
  </si>
  <si>
    <t>8825 - Fundraising Event Other</t>
  </si>
  <si>
    <t>Total - 8825 - Fundraising Event Other</t>
  </si>
  <si>
    <t>8830 - Donor Communications &amp; Tracking</t>
  </si>
  <si>
    <t>Total - 8830 - Donor Communications &amp; Tracking</t>
  </si>
  <si>
    <t>8840 - Donor Development</t>
  </si>
  <si>
    <t>Total - 8840 - Donor Development</t>
  </si>
  <si>
    <t>8880 - Fundraising expenses - other</t>
  </si>
  <si>
    <t>Total - 8880 - Fundraising expenses - other</t>
  </si>
  <si>
    <t>Total - 8800 - Fundraising Expenses</t>
  </si>
  <si>
    <t>9800 - Fixed asset purchases</t>
  </si>
  <si>
    <t>9830 - Capital purchases - equipment</t>
  </si>
  <si>
    <t>Total - 9830 - Capital purchases - equipment</t>
  </si>
  <si>
    <t>Total - 9800 - Fixed asset purchases</t>
  </si>
  <si>
    <t>Total - Expense</t>
  </si>
  <si>
    <t>Net Ordinary Income</t>
  </si>
  <si>
    <t>Net Income</t>
  </si>
  <si>
    <t>Remaining Budget</t>
  </si>
  <si>
    <t>LTR/Projected Net Income</t>
  </si>
  <si>
    <t>***** report's new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</si>
</sst>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&quot;$&quot;#,##0.00"/>
  </numFmts>
  <fonts count="29" x14ac:knownFonts="1">
    <font>
      <sz val="8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</font>
    <font>
      <b/>
      <sz val="14"/>
      <name val="Arial"/>
    </font>
    <font>
      <b/>
      <sz val="8"/>
      <color indexed="8"/>
      <name val="Arial"/>
    </font>
    <font>
      <sz val="8"/>
      <color indexed="8"/>
      <name val="Arial"/>
    </font>
    <font>
      <sz val="8"/>
      <color indexed="10"/>
      <name val="Arial"/>
    </font>
    <font>
      <b/>
      <sz val="8"/>
      <color indexed="10"/>
      <name val="Arial"/>
    </font>
    <font>
      <b/>
      <sz val="7"/>
      <name val="Arial"/>
    </font>
    <font>
      <i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7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D0D0D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tted">
        <color rgb="FF969696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  <xf numFmtId="0" fontId="24" fillId="34" borderId="0" xfId="0" applyFont="1" applyFill="1" applyAlignment="1">
      <alignment horizontal="left" wrapText="1"/>
    </xf>
    <xf numFmtId="0" fontId="24" fillId="34" borderId="0" xfId="0" applyFont="1" applyFill="1" applyAlignment="1">
      <alignment horizontal="right" wrapText="1"/>
    </xf>
    <xf numFmtId="0" fontId="20" fillId="0" borderId="0" xfId="0" applyFont="1" applyBorder="1" applyAlignment="1">
      <alignment horizontal="left" vertical="center"/>
    </xf>
    <xf numFmtId="7" fontId="20" fillId="0" borderId="0" xfId="0" applyNumberFormat="1" applyFont="1" applyBorder="1" applyAlignment="1">
      <alignment horizontal="right" vertical="center"/>
    </xf>
    <xf numFmtId="8" fontId="20" fillId="0" borderId="0" xfId="0" applyNumberFormat="1" applyFont="1" applyBorder="1" applyAlignment="1">
      <alignment horizontal="right" vertical="center"/>
    </xf>
    <xf numFmtId="164" fontId="20" fillId="0" borderId="0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horizontal="left" indent="1"/>
    </xf>
    <xf numFmtId="0" fontId="20" fillId="0" borderId="0" xfId="0" applyFont="1" applyBorder="1" applyAlignment="1">
      <alignment horizontal="left" indent="2"/>
    </xf>
    <xf numFmtId="0" fontId="20" fillId="0" borderId="0" xfId="0" applyFont="1" applyBorder="1" applyAlignment="1">
      <alignment horizontal="left" indent="3"/>
    </xf>
    <xf numFmtId="0" fontId="21" fillId="0" borderId="0" xfId="0" applyFont="1" applyBorder="1" applyAlignment="1">
      <alignment horizontal="left" indent="4"/>
    </xf>
    <xf numFmtId="0" fontId="21" fillId="0" borderId="0" xfId="0" applyFont="1" applyBorder="1" applyAlignment="1">
      <alignment horizontal="left" vertical="center"/>
    </xf>
    <xf numFmtId="7" fontId="21" fillId="0" borderId="0" xfId="0" applyNumberFormat="1" applyFont="1" applyBorder="1" applyAlignment="1">
      <alignment horizontal="right" vertical="center"/>
    </xf>
    <xf numFmtId="8" fontId="22" fillId="0" borderId="0" xfId="0" applyNumberFormat="1" applyFont="1" applyBorder="1" applyAlignment="1">
      <alignment horizontal="right" vertical="center"/>
    </xf>
    <xf numFmtId="164" fontId="21" fillId="0" borderId="0" xfId="0" applyNumberFormat="1" applyFont="1" applyBorder="1" applyAlignment="1">
      <alignment horizontal="right" vertical="center"/>
    </xf>
    <xf numFmtId="0" fontId="20" fillId="0" borderId="10" xfId="0" applyFont="1" applyBorder="1" applyAlignment="1">
      <alignment horizontal="left" indent="3"/>
    </xf>
    <xf numFmtId="0" fontId="20" fillId="0" borderId="10" xfId="0" applyFont="1" applyBorder="1" applyAlignment="1">
      <alignment horizontal="left" vertical="center"/>
    </xf>
    <xf numFmtId="7" fontId="20" fillId="0" borderId="10" xfId="0" applyNumberFormat="1" applyFont="1" applyBorder="1" applyAlignment="1">
      <alignment horizontal="right" vertical="center"/>
    </xf>
    <xf numFmtId="8" fontId="23" fillId="0" borderId="10" xfId="0" applyNumberFormat="1" applyFont="1" applyBorder="1" applyAlignment="1">
      <alignment horizontal="right" vertical="center"/>
    </xf>
    <xf numFmtId="164" fontId="20" fillId="0" borderId="10" xfId="0" applyNumberFormat="1" applyFont="1" applyBorder="1" applyAlignment="1">
      <alignment horizontal="right" vertical="center"/>
    </xf>
    <xf numFmtId="0" fontId="20" fillId="0" borderId="10" xfId="0" applyFont="1" applyBorder="1" applyAlignment="1">
      <alignment horizontal="left" indent="2"/>
    </xf>
    <xf numFmtId="8" fontId="21" fillId="0" borderId="0" xfId="0" applyNumberFormat="1" applyFont="1" applyBorder="1" applyAlignment="1">
      <alignment horizontal="right" vertical="center"/>
    </xf>
    <xf numFmtId="8" fontId="20" fillId="0" borderId="10" xfId="0" applyNumberFormat="1" applyFont="1" applyBorder="1" applyAlignment="1">
      <alignment horizontal="right" vertical="center"/>
    </xf>
    <xf numFmtId="0" fontId="20" fillId="0" borderId="10" xfId="0" applyFont="1" applyBorder="1" applyAlignment="1">
      <alignment horizontal="left" indent="1"/>
    </xf>
    <xf numFmtId="0" fontId="20" fillId="0" borderId="0" xfId="0" applyFont="1" applyBorder="1" applyAlignment="1">
      <alignment horizontal="left" indent="4"/>
    </xf>
    <xf numFmtId="0" fontId="21" fillId="0" borderId="0" xfId="0" applyFont="1" applyBorder="1" applyAlignment="1">
      <alignment horizontal="left" indent="5"/>
    </xf>
    <xf numFmtId="0" fontId="20" fillId="0" borderId="10" xfId="0" applyFont="1" applyBorder="1" applyAlignment="1">
      <alignment horizontal="left" indent="4"/>
    </xf>
    <xf numFmtId="8" fontId="0" fillId="0" borderId="0" xfId="0" applyNumberFormat="1"/>
    <xf numFmtId="0" fontId="24" fillId="33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5" fillId="0" borderId="0" xfId="0" applyFont="1"/>
    <xf numFmtId="7" fontId="25" fillId="0" borderId="0" xfId="0" applyNumberFormat="1" applyFont="1"/>
    <xf numFmtId="0" fontId="25" fillId="33" borderId="0" xfId="0" applyFont="1" applyFill="1" applyAlignment="1">
      <alignment horizontal="center" vertical="center" wrapText="1"/>
    </xf>
    <xf numFmtId="0" fontId="28" fillId="34" borderId="0" xfId="0" applyFont="1" applyFill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40"/>
  <sheetViews>
    <sheetView tabSelected="1" workbookViewId="0">
      <selection activeCell="M232" sqref="M232"/>
    </sheetView>
  </sheetViews>
  <sheetFormatPr defaultColWidth="9.33203125" defaultRowHeight="11.25" customHeight="1" x14ac:dyDescent="0.2"/>
  <cols>
    <col min="1" max="1" width="51.5" customWidth="1"/>
    <col min="4" max="4" width="13.5" bestFit="1" customWidth="1"/>
    <col min="5" max="5" width="14.1640625" bestFit="1" customWidth="1"/>
    <col min="6" max="6" width="14.1640625" hidden="1" customWidth="1"/>
    <col min="7" max="7" width="14.1640625" bestFit="1" customWidth="1"/>
    <col min="8" max="8" width="14.1640625" hidden="1" customWidth="1"/>
    <col min="9" max="9" width="12.6640625" bestFit="1" customWidth="1"/>
    <col min="10" max="10" width="14.33203125" customWidth="1"/>
    <col min="13" max="13" width="13.6640625" customWidth="1"/>
  </cols>
  <sheetData>
    <row r="1" spans="1:13" ht="15.75" customHeight="1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13" ht="45.75" customHeight="1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1" t="s">
        <v>341</v>
      </c>
      <c r="K2" s="1"/>
      <c r="M2" s="2"/>
    </row>
    <row r="3" spans="1:13" ht="18" customHeight="1" x14ac:dyDescent="0.25">
      <c r="A3" s="33" t="s">
        <v>2</v>
      </c>
      <c r="B3" s="33"/>
      <c r="C3" s="33"/>
      <c r="D3" s="33"/>
      <c r="E3" s="33"/>
      <c r="F3" s="33"/>
      <c r="G3" s="33"/>
      <c r="H3" s="33"/>
      <c r="I3" s="33"/>
    </row>
    <row r="4" spans="1:13" ht="18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13" ht="18" customHeight="1" x14ac:dyDescent="0.25">
      <c r="A5" s="33" t="s">
        <v>3</v>
      </c>
      <c r="B5" s="33"/>
      <c r="C5" s="33"/>
      <c r="D5" s="33"/>
      <c r="E5" s="33"/>
      <c r="F5" s="33"/>
      <c r="G5" s="33"/>
      <c r="H5" s="33"/>
      <c r="I5" s="33"/>
    </row>
    <row r="6" spans="1:13" s="2" customFormat="1" ht="36.75" customHeight="1" x14ac:dyDescent="0.2">
      <c r="A6" s="3" t="s">
        <v>4</v>
      </c>
      <c r="B6" s="3" t="s">
        <v>5</v>
      </c>
      <c r="C6" s="3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30" t="s">
        <v>12</v>
      </c>
      <c r="J6" s="36" t="s">
        <v>13</v>
      </c>
    </row>
    <row r="7" spans="1:13" ht="11.25" customHeight="1" x14ac:dyDescent="0.2">
      <c r="A7" s="5" t="s">
        <v>14</v>
      </c>
      <c r="B7" s="5"/>
      <c r="C7" s="5"/>
      <c r="D7" s="6"/>
      <c r="E7" s="6"/>
      <c r="F7" s="6"/>
      <c r="G7" s="7"/>
      <c r="H7" s="7"/>
      <c r="I7" s="8"/>
      <c r="J7" s="34"/>
    </row>
    <row r="8" spans="1:13" ht="11.25" customHeight="1" x14ac:dyDescent="0.2">
      <c r="A8" s="9" t="s">
        <v>15</v>
      </c>
      <c r="B8" s="5"/>
      <c r="C8" s="5"/>
      <c r="D8" s="6"/>
      <c r="E8" s="6"/>
      <c r="F8" s="6"/>
      <c r="G8" s="7"/>
      <c r="H8" s="7"/>
      <c r="I8" s="8"/>
      <c r="J8" s="34"/>
    </row>
    <row r="9" spans="1:13" ht="11.25" customHeight="1" x14ac:dyDescent="0.2">
      <c r="A9" s="10" t="s">
        <v>16</v>
      </c>
      <c r="B9" s="5"/>
      <c r="C9" s="5"/>
      <c r="D9" s="6">
        <v>246677.93999999997</v>
      </c>
      <c r="E9" s="6">
        <v>0</v>
      </c>
      <c r="F9" s="6">
        <v>0</v>
      </c>
      <c r="G9" s="7">
        <v>-246677.94</v>
      </c>
      <c r="H9" s="7">
        <v>-246677.94</v>
      </c>
      <c r="I9" s="8">
        <v>0</v>
      </c>
      <c r="J9" s="35">
        <f>D9+I9</f>
        <v>246677.93999999997</v>
      </c>
    </row>
    <row r="10" spans="1:13" ht="11.25" hidden="1" customHeight="1" x14ac:dyDescent="0.2">
      <c r="A10" s="11" t="s">
        <v>17</v>
      </c>
      <c r="B10" s="5"/>
      <c r="C10" s="5"/>
      <c r="D10" s="6"/>
      <c r="E10" s="6"/>
      <c r="F10" s="6"/>
      <c r="G10" s="7"/>
      <c r="H10" s="7"/>
      <c r="I10" s="8"/>
      <c r="J10" s="35">
        <f t="shared" ref="J10:J40" si="0">D10+I10</f>
        <v>0</v>
      </c>
    </row>
    <row r="11" spans="1:13" ht="11.25" hidden="1" customHeight="1" x14ac:dyDescent="0.2">
      <c r="A11" s="12"/>
      <c r="B11" s="13" t="s">
        <v>18</v>
      </c>
      <c r="C11" s="13" t="s">
        <v>19</v>
      </c>
      <c r="D11" s="14">
        <v>0.03</v>
      </c>
      <c r="E11" s="14">
        <v>0</v>
      </c>
      <c r="F11" s="14">
        <v>0</v>
      </c>
      <c r="G11" s="15">
        <f t="shared" ref="G11:G16" si="1">(ROUND(E11,2)- ROUND(D11,2))</f>
        <v>-0.03</v>
      </c>
      <c r="H11" s="15">
        <f t="shared" ref="H11:H16" si="2">(ROUND(F11,2)- ROUND(D11,2))</f>
        <v>-0.03</v>
      </c>
      <c r="I11" s="16">
        <f t="shared" ref="I11:I16" si="3">(ROUND(F11,2)- ROUND(E11,2))</f>
        <v>0</v>
      </c>
      <c r="J11" s="35">
        <f t="shared" si="0"/>
        <v>0.03</v>
      </c>
    </row>
    <row r="12" spans="1:13" ht="11.25" hidden="1" customHeight="1" x14ac:dyDescent="0.2">
      <c r="A12" s="12"/>
      <c r="B12" s="13" t="s">
        <v>20</v>
      </c>
      <c r="C12" s="13" t="s">
        <v>21</v>
      </c>
      <c r="D12" s="14">
        <v>142.5</v>
      </c>
      <c r="E12" s="14">
        <v>0</v>
      </c>
      <c r="F12" s="14">
        <v>0</v>
      </c>
      <c r="G12" s="15">
        <f t="shared" si="1"/>
        <v>-142.5</v>
      </c>
      <c r="H12" s="15">
        <f t="shared" si="2"/>
        <v>-142.5</v>
      </c>
      <c r="I12" s="16">
        <f t="shared" si="3"/>
        <v>0</v>
      </c>
      <c r="J12" s="35">
        <f t="shared" si="0"/>
        <v>142.5</v>
      </c>
    </row>
    <row r="13" spans="1:13" ht="11.25" hidden="1" customHeight="1" x14ac:dyDescent="0.2">
      <c r="A13" s="12"/>
      <c r="B13" s="13" t="s">
        <v>20</v>
      </c>
      <c r="C13" s="13" t="s">
        <v>22</v>
      </c>
      <c r="D13" s="14">
        <v>2111.1</v>
      </c>
      <c r="E13" s="14">
        <v>0</v>
      </c>
      <c r="F13" s="14">
        <v>0</v>
      </c>
      <c r="G13" s="15">
        <f t="shared" si="1"/>
        <v>-2111.1</v>
      </c>
      <c r="H13" s="15">
        <f t="shared" si="2"/>
        <v>-2111.1</v>
      </c>
      <c r="I13" s="16">
        <f t="shared" si="3"/>
        <v>0</v>
      </c>
      <c r="J13" s="35">
        <f t="shared" si="0"/>
        <v>2111.1</v>
      </c>
    </row>
    <row r="14" spans="1:13" ht="11.25" hidden="1" customHeight="1" x14ac:dyDescent="0.2">
      <c r="A14" s="12"/>
      <c r="B14" s="13" t="s">
        <v>20</v>
      </c>
      <c r="C14" s="13" t="s">
        <v>19</v>
      </c>
      <c r="D14" s="14">
        <v>51508.99</v>
      </c>
      <c r="E14" s="14">
        <v>0</v>
      </c>
      <c r="F14" s="14">
        <v>0</v>
      </c>
      <c r="G14" s="15">
        <f t="shared" si="1"/>
        <v>-51508.99</v>
      </c>
      <c r="H14" s="15">
        <f t="shared" si="2"/>
        <v>-51508.99</v>
      </c>
      <c r="I14" s="16">
        <f t="shared" si="3"/>
        <v>0</v>
      </c>
      <c r="J14" s="35">
        <f t="shared" si="0"/>
        <v>51508.99</v>
      </c>
    </row>
    <row r="15" spans="1:13" ht="11.25" hidden="1" customHeight="1" x14ac:dyDescent="0.2">
      <c r="A15" s="12"/>
      <c r="B15" s="13" t="s">
        <v>23</v>
      </c>
      <c r="C15" s="13" t="s">
        <v>19</v>
      </c>
      <c r="D15" s="14">
        <v>450</v>
      </c>
      <c r="E15" s="14">
        <v>0</v>
      </c>
      <c r="F15" s="14">
        <v>0</v>
      </c>
      <c r="G15" s="15">
        <f t="shared" si="1"/>
        <v>-450</v>
      </c>
      <c r="H15" s="15">
        <f t="shared" si="2"/>
        <v>-450</v>
      </c>
      <c r="I15" s="16">
        <f t="shared" si="3"/>
        <v>0</v>
      </c>
      <c r="J15" s="35">
        <f t="shared" si="0"/>
        <v>450</v>
      </c>
    </row>
    <row r="16" spans="1:13" ht="11.25" hidden="1" customHeight="1" x14ac:dyDescent="0.2">
      <c r="A16" s="17" t="s">
        <v>24</v>
      </c>
      <c r="B16" s="18"/>
      <c r="C16" s="18"/>
      <c r="D16" s="19">
        <f>SUM(D11:D15)</f>
        <v>54212.619999999995</v>
      </c>
      <c r="E16" s="19">
        <f>SUM(E11:E15)</f>
        <v>0</v>
      </c>
      <c r="F16" s="19">
        <f>SUM(F11:F15)</f>
        <v>0</v>
      </c>
      <c r="G16" s="20">
        <f t="shared" si="1"/>
        <v>-54212.62</v>
      </c>
      <c r="H16" s="20">
        <f t="shared" si="2"/>
        <v>-54212.62</v>
      </c>
      <c r="I16" s="21">
        <f t="shared" si="3"/>
        <v>0</v>
      </c>
      <c r="J16" s="35">
        <f t="shared" si="0"/>
        <v>54212.619999999995</v>
      </c>
    </row>
    <row r="17" spans="1:10" ht="11.25" hidden="1" customHeight="1" x14ac:dyDescent="0.2">
      <c r="A17" s="11" t="s">
        <v>25</v>
      </c>
      <c r="B17" s="5"/>
      <c r="C17" s="5"/>
      <c r="D17" s="6"/>
      <c r="E17" s="6"/>
      <c r="F17" s="6"/>
      <c r="G17" s="7"/>
      <c r="H17" s="7"/>
      <c r="I17" s="8"/>
      <c r="J17" s="35">
        <f t="shared" si="0"/>
        <v>0</v>
      </c>
    </row>
    <row r="18" spans="1:10" ht="11.25" hidden="1" customHeight="1" x14ac:dyDescent="0.2">
      <c r="A18" s="12"/>
      <c r="B18" s="13" t="s">
        <v>26</v>
      </c>
      <c r="C18" s="13" t="s">
        <v>19</v>
      </c>
      <c r="D18" s="14">
        <v>5.46</v>
      </c>
      <c r="E18" s="14">
        <v>0</v>
      </c>
      <c r="F18" s="14">
        <v>0</v>
      </c>
      <c r="G18" s="15">
        <f t="shared" ref="G18:G24" si="4">(ROUND(E18,2)- ROUND(D18,2))</f>
        <v>-5.46</v>
      </c>
      <c r="H18" s="15">
        <f t="shared" ref="H18:H24" si="5">(ROUND(F18,2)- ROUND(D18,2))</f>
        <v>-5.46</v>
      </c>
      <c r="I18" s="16">
        <f t="shared" ref="I18:I24" si="6">(ROUND(F18,2)- ROUND(E18,2))</f>
        <v>0</v>
      </c>
      <c r="J18" s="35">
        <f t="shared" si="0"/>
        <v>5.46</v>
      </c>
    </row>
    <row r="19" spans="1:10" ht="11.25" hidden="1" customHeight="1" x14ac:dyDescent="0.2">
      <c r="A19" s="12"/>
      <c r="B19" s="13" t="s">
        <v>20</v>
      </c>
      <c r="C19" s="13" t="s">
        <v>21</v>
      </c>
      <c r="D19" s="14">
        <v>2725</v>
      </c>
      <c r="E19" s="14">
        <v>0</v>
      </c>
      <c r="F19" s="14">
        <v>0</v>
      </c>
      <c r="G19" s="15">
        <f t="shared" si="4"/>
        <v>-2725</v>
      </c>
      <c r="H19" s="15">
        <f t="shared" si="5"/>
        <v>-2725</v>
      </c>
      <c r="I19" s="16">
        <f t="shared" si="6"/>
        <v>0</v>
      </c>
      <c r="J19" s="35">
        <f t="shared" si="0"/>
        <v>2725</v>
      </c>
    </row>
    <row r="20" spans="1:10" ht="11.25" hidden="1" customHeight="1" x14ac:dyDescent="0.2">
      <c r="A20" s="12"/>
      <c r="B20" s="13" t="s">
        <v>20</v>
      </c>
      <c r="C20" s="13" t="s">
        <v>22</v>
      </c>
      <c r="D20" s="14">
        <v>2024.45</v>
      </c>
      <c r="E20" s="14">
        <v>0</v>
      </c>
      <c r="F20" s="14">
        <v>0</v>
      </c>
      <c r="G20" s="15">
        <f t="shared" si="4"/>
        <v>-2024.45</v>
      </c>
      <c r="H20" s="15">
        <f t="shared" si="5"/>
        <v>-2024.45</v>
      </c>
      <c r="I20" s="16">
        <f t="shared" si="6"/>
        <v>0</v>
      </c>
      <c r="J20" s="35">
        <f t="shared" si="0"/>
        <v>2024.45</v>
      </c>
    </row>
    <row r="21" spans="1:10" ht="11.25" hidden="1" customHeight="1" x14ac:dyDescent="0.2">
      <c r="A21" s="12"/>
      <c r="B21" s="13" t="s">
        <v>20</v>
      </c>
      <c r="C21" s="13" t="s">
        <v>19</v>
      </c>
      <c r="D21" s="14">
        <v>24852</v>
      </c>
      <c r="E21" s="14">
        <v>0</v>
      </c>
      <c r="F21" s="14">
        <v>0</v>
      </c>
      <c r="G21" s="15">
        <f t="shared" si="4"/>
        <v>-24852</v>
      </c>
      <c r="H21" s="15">
        <f t="shared" si="5"/>
        <v>-24852</v>
      </c>
      <c r="I21" s="16">
        <f t="shared" si="6"/>
        <v>0</v>
      </c>
      <c r="J21" s="35">
        <f t="shared" si="0"/>
        <v>24852</v>
      </c>
    </row>
    <row r="22" spans="1:10" ht="11.25" hidden="1" customHeight="1" x14ac:dyDescent="0.2">
      <c r="A22" s="12"/>
      <c r="B22" s="13" t="s">
        <v>27</v>
      </c>
      <c r="C22" s="13" t="s">
        <v>28</v>
      </c>
      <c r="D22" s="14">
        <v>9.17</v>
      </c>
      <c r="E22" s="14">
        <v>0</v>
      </c>
      <c r="F22" s="14">
        <v>0</v>
      </c>
      <c r="G22" s="15">
        <f t="shared" si="4"/>
        <v>-9.17</v>
      </c>
      <c r="H22" s="15">
        <f t="shared" si="5"/>
        <v>-9.17</v>
      </c>
      <c r="I22" s="16">
        <f t="shared" si="6"/>
        <v>0</v>
      </c>
      <c r="J22" s="35">
        <f t="shared" si="0"/>
        <v>9.17</v>
      </c>
    </row>
    <row r="23" spans="1:10" ht="11.25" hidden="1" customHeight="1" x14ac:dyDescent="0.2">
      <c r="A23" s="12"/>
      <c r="B23" s="13" t="s">
        <v>29</v>
      </c>
      <c r="C23" s="13" t="s">
        <v>19</v>
      </c>
      <c r="D23" s="14">
        <v>174.95</v>
      </c>
      <c r="E23" s="14">
        <v>0</v>
      </c>
      <c r="F23" s="14">
        <v>0</v>
      </c>
      <c r="G23" s="15">
        <f t="shared" si="4"/>
        <v>-174.95</v>
      </c>
      <c r="H23" s="15">
        <f t="shared" si="5"/>
        <v>-174.95</v>
      </c>
      <c r="I23" s="16">
        <f t="shared" si="6"/>
        <v>0</v>
      </c>
      <c r="J23" s="35">
        <f t="shared" si="0"/>
        <v>174.95</v>
      </c>
    </row>
    <row r="24" spans="1:10" ht="11.25" hidden="1" customHeight="1" x14ac:dyDescent="0.2">
      <c r="A24" s="17" t="s">
        <v>30</v>
      </c>
      <c r="B24" s="18"/>
      <c r="C24" s="18"/>
      <c r="D24" s="19">
        <f>SUM(D18:D23)</f>
        <v>29791.03</v>
      </c>
      <c r="E24" s="19">
        <f>SUM(E18:E23)</f>
        <v>0</v>
      </c>
      <c r="F24" s="19">
        <f>SUM(F18:F23)</f>
        <v>0</v>
      </c>
      <c r="G24" s="20">
        <f t="shared" si="4"/>
        <v>-29791.03</v>
      </c>
      <c r="H24" s="20">
        <f t="shared" si="5"/>
        <v>-29791.03</v>
      </c>
      <c r="I24" s="21">
        <f t="shared" si="6"/>
        <v>0</v>
      </c>
      <c r="J24" s="35">
        <f t="shared" si="0"/>
        <v>29791.03</v>
      </c>
    </row>
    <row r="25" spans="1:10" ht="11.25" hidden="1" customHeight="1" x14ac:dyDescent="0.2">
      <c r="A25" s="11" t="s">
        <v>31</v>
      </c>
      <c r="B25" s="5"/>
      <c r="C25" s="5"/>
      <c r="D25" s="6"/>
      <c r="E25" s="6"/>
      <c r="F25" s="6"/>
      <c r="G25" s="7"/>
      <c r="H25" s="7"/>
      <c r="I25" s="8"/>
      <c r="J25" s="35">
        <f t="shared" si="0"/>
        <v>0</v>
      </c>
    </row>
    <row r="26" spans="1:10" ht="11.25" hidden="1" customHeight="1" x14ac:dyDescent="0.2">
      <c r="A26" s="12"/>
      <c r="B26" s="13" t="s">
        <v>20</v>
      </c>
      <c r="C26" s="13" t="s">
        <v>21</v>
      </c>
      <c r="D26" s="14">
        <v>20981.93</v>
      </c>
      <c r="E26" s="14">
        <v>0</v>
      </c>
      <c r="F26" s="14">
        <v>0</v>
      </c>
      <c r="G26" s="15">
        <f t="shared" ref="G26:G32" si="7">(ROUND(E26,2)- ROUND(D26,2))</f>
        <v>-20981.93</v>
      </c>
      <c r="H26" s="15">
        <f t="shared" ref="H26:H32" si="8">(ROUND(F26,2)- ROUND(D26,2))</f>
        <v>-20981.93</v>
      </c>
      <c r="I26" s="16">
        <f t="shared" ref="I26:I32" si="9">(ROUND(F26,2)- ROUND(E26,2))</f>
        <v>0</v>
      </c>
      <c r="J26" s="35">
        <f t="shared" si="0"/>
        <v>20981.93</v>
      </c>
    </row>
    <row r="27" spans="1:10" ht="11.25" hidden="1" customHeight="1" x14ac:dyDescent="0.2">
      <c r="A27" s="12"/>
      <c r="B27" s="13" t="s">
        <v>20</v>
      </c>
      <c r="C27" s="13" t="s">
        <v>22</v>
      </c>
      <c r="D27" s="14">
        <v>25010.26</v>
      </c>
      <c r="E27" s="14">
        <v>0</v>
      </c>
      <c r="F27" s="14">
        <v>0</v>
      </c>
      <c r="G27" s="15">
        <f t="shared" si="7"/>
        <v>-25010.26</v>
      </c>
      <c r="H27" s="15">
        <f t="shared" si="8"/>
        <v>-25010.26</v>
      </c>
      <c r="I27" s="16">
        <f t="shared" si="9"/>
        <v>0</v>
      </c>
      <c r="J27" s="35">
        <f t="shared" si="0"/>
        <v>25010.26</v>
      </c>
    </row>
    <row r="28" spans="1:10" ht="11.25" hidden="1" customHeight="1" x14ac:dyDescent="0.2">
      <c r="A28" s="12"/>
      <c r="B28" s="13" t="s">
        <v>20</v>
      </c>
      <c r="C28" s="13" t="s">
        <v>19</v>
      </c>
      <c r="D28" s="14">
        <v>295.2</v>
      </c>
      <c r="E28" s="14">
        <v>0</v>
      </c>
      <c r="F28" s="14">
        <v>0</v>
      </c>
      <c r="G28" s="15">
        <f t="shared" si="7"/>
        <v>-295.2</v>
      </c>
      <c r="H28" s="15">
        <f t="shared" si="8"/>
        <v>-295.2</v>
      </c>
      <c r="I28" s="16">
        <f t="shared" si="9"/>
        <v>0</v>
      </c>
      <c r="J28" s="35">
        <f t="shared" si="0"/>
        <v>295.2</v>
      </c>
    </row>
    <row r="29" spans="1:10" ht="11.25" hidden="1" customHeight="1" x14ac:dyDescent="0.2">
      <c r="A29" s="12"/>
      <c r="B29" s="13" t="s">
        <v>23</v>
      </c>
      <c r="C29" s="13" t="s">
        <v>19</v>
      </c>
      <c r="D29" s="14">
        <v>113886.9</v>
      </c>
      <c r="E29" s="14">
        <v>0</v>
      </c>
      <c r="F29" s="14">
        <v>0</v>
      </c>
      <c r="G29" s="15">
        <f t="shared" si="7"/>
        <v>-113886.9</v>
      </c>
      <c r="H29" s="15">
        <f t="shared" si="8"/>
        <v>-113886.9</v>
      </c>
      <c r="I29" s="16">
        <f t="shared" si="9"/>
        <v>0</v>
      </c>
      <c r="J29" s="35">
        <f t="shared" si="0"/>
        <v>113886.9</v>
      </c>
    </row>
    <row r="30" spans="1:10" ht="11.25" hidden="1" customHeight="1" x14ac:dyDescent="0.2">
      <c r="A30" s="12"/>
      <c r="B30" s="13" t="s">
        <v>32</v>
      </c>
      <c r="C30" s="13" t="s">
        <v>22</v>
      </c>
      <c r="D30" s="14">
        <v>2500</v>
      </c>
      <c r="E30" s="14">
        <v>0</v>
      </c>
      <c r="F30" s="14">
        <v>0</v>
      </c>
      <c r="G30" s="15">
        <f t="shared" si="7"/>
        <v>-2500</v>
      </c>
      <c r="H30" s="15">
        <f t="shared" si="8"/>
        <v>-2500</v>
      </c>
      <c r="I30" s="16">
        <f t="shared" si="9"/>
        <v>0</v>
      </c>
      <c r="J30" s="35">
        <f t="shared" si="0"/>
        <v>2500</v>
      </c>
    </row>
    <row r="31" spans="1:10" ht="11.25" hidden="1" customHeight="1" x14ac:dyDescent="0.2">
      <c r="A31" s="17" t="s">
        <v>33</v>
      </c>
      <c r="B31" s="18"/>
      <c r="C31" s="18"/>
      <c r="D31" s="19">
        <f>SUM(D26:D30)</f>
        <v>162674.28999999998</v>
      </c>
      <c r="E31" s="19">
        <f>SUM(E26:E30)</f>
        <v>0</v>
      </c>
      <c r="F31" s="19">
        <f>SUM(F26:F30)</f>
        <v>0</v>
      </c>
      <c r="G31" s="20">
        <f t="shared" si="7"/>
        <v>-162674.29</v>
      </c>
      <c r="H31" s="20">
        <f t="shared" si="8"/>
        <v>-162674.29</v>
      </c>
      <c r="I31" s="21">
        <f t="shared" si="9"/>
        <v>0</v>
      </c>
      <c r="J31" s="35">
        <f t="shared" si="0"/>
        <v>162674.28999999998</v>
      </c>
    </row>
    <row r="32" spans="1:10" ht="11.25" hidden="1" customHeight="1" x14ac:dyDescent="0.2">
      <c r="A32" s="22" t="s">
        <v>34</v>
      </c>
      <c r="B32" s="18"/>
      <c r="C32" s="18"/>
      <c r="D32" s="19">
        <f>SUM(D16,D24,D31)</f>
        <v>246677.93999999997</v>
      </c>
      <c r="E32" s="19">
        <f>SUM(E16,E24,E31)</f>
        <v>0</v>
      </c>
      <c r="F32" s="19">
        <f>SUM(F16,F24,F31)</f>
        <v>0</v>
      </c>
      <c r="G32" s="20">
        <f t="shared" si="7"/>
        <v>-246677.94</v>
      </c>
      <c r="H32" s="20">
        <f t="shared" si="8"/>
        <v>-246677.94</v>
      </c>
      <c r="I32" s="21">
        <f t="shared" si="9"/>
        <v>0</v>
      </c>
      <c r="J32" s="35">
        <f t="shared" si="0"/>
        <v>246677.93999999997</v>
      </c>
    </row>
    <row r="33" spans="1:10" ht="11.25" customHeight="1" x14ac:dyDescent="0.2">
      <c r="A33" s="10" t="s">
        <v>35</v>
      </c>
      <c r="B33" s="5"/>
      <c r="C33" s="5"/>
      <c r="D33" s="6">
        <v>70724.2</v>
      </c>
      <c r="E33" s="6">
        <v>0</v>
      </c>
      <c r="F33" s="6">
        <v>0</v>
      </c>
      <c r="G33" s="7">
        <v>-70724.2</v>
      </c>
      <c r="H33" s="7">
        <v>-70724.2</v>
      </c>
      <c r="I33" s="8">
        <v>0</v>
      </c>
      <c r="J33" s="35">
        <f t="shared" si="0"/>
        <v>70724.2</v>
      </c>
    </row>
    <row r="34" spans="1:10" ht="11.25" hidden="1" customHeight="1" x14ac:dyDescent="0.2">
      <c r="A34" s="11" t="s">
        <v>36</v>
      </c>
      <c r="B34" s="5"/>
      <c r="C34" s="5"/>
      <c r="D34" s="6"/>
      <c r="E34" s="6"/>
      <c r="F34" s="6"/>
      <c r="G34" s="7"/>
      <c r="H34" s="7"/>
      <c r="I34" s="8"/>
      <c r="J34" s="35">
        <f t="shared" si="0"/>
        <v>0</v>
      </c>
    </row>
    <row r="35" spans="1:10" ht="11.25" hidden="1" customHeight="1" x14ac:dyDescent="0.2">
      <c r="A35" s="12"/>
      <c r="B35" s="13" t="s">
        <v>20</v>
      </c>
      <c r="C35" s="13" t="s">
        <v>22</v>
      </c>
      <c r="D35" s="14">
        <v>9794</v>
      </c>
      <c r="E35" s="14">
        <v>0</v>
      </c>
      <c r="F35" s="14">
        <v>0</v>
      </c>
      <c r="G35" s="15">
        <f t="shared" ref="G35:G41" si="10">(ROUND(E35,2)- ROUND(D35,2))</f>
        <v>-9794</v>
      </c>
      <c r="H35" s="15">
        <f t="shared" ref="H35:H41" si="11">(ROUND(F35,2)- ROUND(D35,2))</f>
        <v>-9794</v>
      </c>
      <c r="I35" s="16">
        <f t="shared" ref="I35:I41" si="12">(ROUND(F35,2)- ROUND(E35,2))</f>
        <v>0</v>
      </c>
      <c r="J35" s="35">
        <f t="shared" si="0"/>
        <v>9794</v>
      </c>
    </row>
    <row r="36" spans="1:10" ht="11.25" hidden="1" customHeight="1" x14ac:dyDescent="0.2">
      <c r="A36" s="12"/>
      <c r="B36" s="13" t="s">
        <v>20</v>
      </c>
      <c r="C36" s="13" t="s">
        <v>19</v>
      </c>
      <c r="D36" s="14">
        <v>934</v>
      </c>
      <c r="E36" s="14">
        <v>0</v>
      </c>
      <c r="F36" s="14">
        <v>0</v>
      </c>
      <c r="G36" s="15">
        <f t="shared" si="10"/>
        <v>-934</v>
      </c>
      <c r="H36" s="15">
        <f t="shared" si="11"/>
        <v>-934</v>
      </c>
      <c r="I36" s="16">
        <f t="shared" si="12"/>
        <v>0</v>
      </c>
      <c r="J36" s="35">
        <f t="shared" si="0"/>
        <v>934</v>
      </c>
    </row>
    <row r="37" spans="1:10" ht="11.25" hidden="1" customHeight="1" x14ac:dyDescent="0.2">
      <c r="A37" s="12"/>
      <c r="B37" s="13" t="s">
        <v>27</v>
      </c>
      <c r="C37" s="13" t="s">
        <v>37</v>
      </c>
      <c r="D37" s="14">
        <v>500</v>
      </c>
      <c r="E37" s="14">
        <v>0</v>
      </c>
      <c r="F37" s="14">
        <v>0</v>
      </c>
      <c r="G37" s="15">
        <f t="shared" si="10"/>
        <v>-500</v>
      </c>
      <c r="H37" s="15">
        <f t="shared" si="11"/>
        <v>-500</v>
      </c>
      <c r="I37" s="16">
        <f t="shared" si="12"/>
        <v>0</v>
      </c>
      <c r="J37" s="35">
        <f t="shared" si="0"/>
        <v>500</v>
      </c>
    </row>
    <row r="38" spans="1:10" ht="11.25" hidden="1" customHeight="1" x14ac:dyDescent="0.2">
      <c r="A38" s="12"/>
      <c r="B38" s="13" t="s">
        <v>23</v>
      </c>
      <c r="C38" s="13" t="s">
        <v>19</v>
      </c>
      <c r="D38" s="14">
        <v>59296.2</v>
      </c>
      <c r="E38" s="14">
        <v>0</v>
      </c>
      <c r="F38" s="14">
        <v>0</v>
      </c>
      <c r="G38" s="15">
        <f t="shared" si="10"/>
        <v>-59296.2</v>
      </c>
      <c r="H38" s="15">
        <f t="shared" si="11"/>
        <v>-59296.2</v>
      </c>
      <c r="I38" s="16">
        <f t="shared" si="12"/>
        <v>0</v>
      </c>
      <c r="J38" s="35">
        <f t="shared" si="0"/>
        <v>59296.2</v>
      </c>
    </row>
    <row r="39" spans="1:10" ht="11.25" hidden="1" customHeight="1" x14ac:dyDescent="0.2">
      <c r="A39" s="12"/>
      <c r="B39" s="13" t="s">
        <v>32</v>
      </c>
      <c r="C39" s="13" t="s">
        <v>22</v>
      </c>
      <c r="D39" s="14">
        <v>200</v>
      </c>
      <c r="E39" s="14">
        <v>0</v>
      </c>
      <c r="F39" s="14">
        <v>0</v>
      </c>
      <c r="G39" s="15">
        <f t="shared" si="10"/>
        <v>-200</v>
      </c>
      <c r="H39" s="15">
        <f t="shared" si="11"/>
        <v>-200</v>
      </c>
      <c r="I39" s="16">
        <f t="shared" si="12"/>
        <v>0</v>
      </c>
      <c r="J39" s="35">
        <f t="shared" si="0"/>
        <v>200</v>
      </c>
    </row>
    <row r="40" spans="1:10" ht="11.25" hidden="1" customHeight="1" x14ac:dyDescent="0.2">
      <c r="A40" s="17" t="s">
        <v>38</v>
      </c>
      <c r="B40" s="18"/>
      <c r="C40" s="18"/>
      <c r="D40" s="19">
        <f>SUM(D35:D39)</f>
        <v>70724.2</v>
      </c>
      <c r="E40" s="19">
        <f>SUM(E35:E39)</f>
        <v>0</v>
      </c>
      <c r="F40" s="19">
        <f>SUM(F35:F39)</f>
        <v>0</v>
      </c>
      <c r="G40" s="20">
        <f t="shared" si="10"/>
        <v>-70724.2</v>
      </c>
      <c r="H40" s="20">
        <f t="shared" si="11"/>
        <v>-70724.2</v>
      </c>
      <c r="I40" s="21">
        <f t="shared" si="12"/>
        <v>0</v>
      </c>
      <c r="J40" s="35">
        <f t="shared" si="0"/>
        <v>70724.2</v>
      </c>
    </row>
    <row r="41" spans="1:10" ht="11.25" hidden="1" customHeight="1" x14ac:dyDescent="0.2">
      <c r="A41" s="22" t="s">
        <v>39</v>
      </c>
      <c r="B41" s="18"/>
      <c r="C41" s="18"/>
      <c r="D41" s="19">
        <f>SUM(D40)</f>
        <v>70724.2</v>
      </c>
      <c r="E41" s="19">
        <f>SUM(E40)</f>
        <v>0</v>
      </c>
      <c r="F41" s="19">
        <f>SUM(F40)</f>
        <v>0</v>
      </c>
      <c r="G41" s="20">
        <f t="shared" si="10"/>
        <v>-70724.2</v>
      </c>
      <c r="H41" s="20">
        <f t="shared" si="11"/>
        <v>-70724.2</v>
      </c>
      <c r="I41" s="21">
        <f t="shared" si="12"/>
        <v>0</v>
      </c>
      <c r="J41" s="35">
        <f t="shared" ref="J41:J72" si="13">D41+I41</f>
        <v>70724.2</v>
      </c>
    </row>
    <row r="42" spans="1:10" ht="11.25" customHeight="1" x14ac:dyDescent="0.2">
      <c r="A42" s="10" t="s">
        <v>40</v>
      </c>
      <c r="B42" s="5"/>
      <c r="C42" s="5"/>
      <c r="D42" s="6">
        <v>2275819.7999999998</v>
      </c>
      <c r="E42" s="6">
        <v>0</v>
      </c>
      <c r="F42" s="6">
        <v>0</v>
      </c>
      <c r="G42" s="7">
        <v>-2275819.7999999998</v>
      </c>
      <c r="H42" s="7">
        <v>-2275819.7999999998</v>
      </c>
      <c r="I42" s="8">
        <v>0</v>
      </c>
      <c r="J42" s="35">
        <f t="shared" si="13"/>
        <v>2275819.7999999998</v>
      </c>
    </row>
    <row r="43" spans="1:10" ht="11.25" hidden="1" customHeight="1" x14ac:dyDescent="0.2">
      <c r="A43" s="11" t="s">
        <v>41</v>
      </c>
      <c r="B43" s="5"/>
      <c r="C43" s="5"/>
      <c r="D43" s="6"/>
      <c r="E43" s="6"/>
      <c r="F43" s="6"/>
      <c r="G43" s="7"/>
      <c r="H43" s="7"/>
      <c r="I43" s="8"/>
      <c r="J43" s="35">
        <f t="shared" si="13"/>
        <v>0</v>
      </c>
    </row>
    <row r="44" spans="1:10" ht="11.25" hidden="1" customHeight="1" x14ac:dyDescent="0.2">
      <c r="A44" s="12"/>
      <c r="B44" s="13" t="s">
        <v>20</v>
      </c>
      <c r="C44" s="13" t="s">
        <v>42</v>
      </c>
      <c r="D44" s="14">
        <v>1000</v>
      </c>
      <c r="E44" s="14">
        <v>0</v>
      </c>
      <c r="F44" s="14">
        <v>0</v>
      </c>
      <c r="G44" s="15">
        <f t="shared" ref="G44:G55" si="14">(ROUND(E44,2)- ROUND(D44,2))</f>
        <v>-1000</v>
      </c>
      <c r="H44" s="15">
        <f t="shared" ref="H44:H55" si="15">(ROUND(F44,2)- ROUND(D44,2))</f>
        <v>-1000</v>
      </c>
      <c r="I44" s="16">
        <f t="shared" ref="I44:I55" si="16">(ROUND(F44,2)- ROUND(E44,2))</f>
        <v>0</v>
      </c>
      <c r="J44" s="35">
        <f t="shared" si="13"/>
        <v>1000</v>
      </c>
    </row>
    <row r="45" spans="1:10" ht="11.25" hidden="1" customHeight="1" x14ac:dyDescent="0.2">
      <c r="A45" s="12"/>
      <c r="B45" s="13" t="s">
        <v>43</v>
      </c>
      <c r="C45" s="13" t="s">
        <v>44</v>
      </c>
      <c r="D45" s="14">
        <v>11544.63</v>
      </c>
      <c r="E45" s="14">
        <v>0</v>
      </c>
      <c r="F45" s="14">
        <v>0</v>
      </c>
      <c r="G45" s="15">
        <f t="shared" si="14"/>
        <v>-11544.63</v>
      </c>
      <c r="H45" s="15">
        <f t="shared" si="15"/>
        <v>-11544.63</v>
      </c>
      <c r="I45" s="16">
        <f t="shared" si="16"/>
        <v>0</v>
      </c>
      <c r="J45" s="35">
        <f t="shared" si="13"/>
        <v>11544.63</v>
      </c>
    </row>
    <row r="46" spans="1:10" ht="11.25" hidden="1" customHeight="1" x14ac:dyDescent="0.2">
      <c r="A46" s="12"/>
      <c r="B46" s="13" t="s">
        <v>43</v>
      </c>
      <c r="C46" s="13" t="s">
        <v>21</v>
      </c>
      <c r="D46" s="14">
        <v>2000</v>
      </c>
      <c r="E46" s="14">
        <v>0</v>
      </c>
      <c r="F46" s="14">
        <v>0</v>
      </c>
      <c r="G46" s="15">
        <f t="shared" si="14"/>
        <v>-2000</v>
      </c>
      <c r="H46" s="15">
        <f t="shared" si="15"/>
        <v>-2000</v>
      </c>
      <c r="I46" s="16">
        <f t="shared" si="16"/>
        <v>0</v>
      </c>
      <c r="J46" s="35">
        <f t="shared" si="13"/>
        <v>2000</v>
      </c>
    </row>
    <row r="47" spans="1:10" ht="11.25" hidden="1" customHeight="1" x14ac:dyDescent="0.2">
      <c r="A47" s="12"/>
      <c r="B47" s="13" t="s">
        <v>43</v>
      </c>
      <c r="C47" s="13" t="s">
        <v>22</v>
      </c>
      <c r="D47" s="14">
        <v>20000</v>
      </c>
      <c r="E47" s="14">
        <v>0</v>
      </c>
      <c r="F47" s="14">
        <v>0</v>
      </c>
      <c r="G47" s="15">
        <f t="shared" si="14"/>
        <v>-20000</v>
      </c>
      <c r="H47" s="15">
        <f t="shared" si="15"/>
        <v>-20000</v>
      </c>
      <c r="I47" s="16">
        <f t="shared" si="16"/>
        <v>0</v>
      </c>
      <c r="J47" s="35">
        <f t="shared" si="13"/>
        <v>20000</v>
      </c>
    </row>
    <row r="48" spans="1:10" ht="11.25" hidden="1" customHeight="1" x14ac:dyDescent="0.2">
      <c r="A48" s="12"/>
      <c r="B48" s="13" t="s">
        <v>43</v>
      </c>
      <c r="C48" s="13" t="s">
        <v>19</v>
      </c>
      <c r="D48" s="14">
        <v>62955.37</v>
      </c>
      <c r="E48" s="14">
        <v>0</v>
      </c>
      <c r="F48" s="14">
        <v>0</v>
      </c>
      <c r="G48" s="15">
        <f t="shared" si="14"/>
        <v>-62955.37</v>
      </c>
      <c r="H48" s="15">
        <f t="shared" si="15"/>
        <v>-62955.37</v>
      </c>
      <c r="I48" s="16">
        <f t="shared" si="16"/>
        <v>0</v>
      </c>
      <c r="J48" s="35">
        <f t="shared" si="13"/>
        <v>62955.37</v>
      </c>
    </row>
    <row r="49" spans="1:10" ht="11.25" hidden="1" customHeight="1" x14ac:dyDescent="0.2">
      <c r="A49" s="12"/>
      <c r="B49" s="13" t="s">
        <v>32</v>
      </c>
      <c r="C49" s="13" t="s">
        <v>45</v>
      </c>
      <c r="D49" s="14">
        <v>20000</v>
      </c>
      <c r="E49" s="14">
        <v>0</v>
      </c>
      <c r="F49" s="14">
        <v>0</v>
      </c>
      <c r="G49" s="15">
        <f t="shared" si="14"/>
        <v>-20000</v>
      </c>
      <c r="H49" s="15">
        <f t="shared" si="15"/>
        <v>-20000</v>
      </c>
      <c r="I49" s="16">
        <f t="shared" si="16"/>
        <v>0</v>
      </c>
      <c r="J49" s="35">
        <f t="shared" si="13"/>
        <v>20000</v>
      </c>
    </row>
    <row r="50" spans="1:10" ht="11.25" hidden="1" customHeight="1" x14ac:dyDescent="0.2">
      <c r="A50" s="12"/>
      <c r="B50" s="13" t="s">
        <v>32</v>
      </c>
      <c r="C50" s="13" t="s">
        <v>46</v>
      </c>
      <c r="D50" s="14">
        <v>20000</v>
      </c>
      <c r="E50" s="14">
        <v>0</v>
      </c>
      <c r="F50" s="14">
        <v>0</v>
      </c>
      <c r="G50" s="15">
        <f t="shared" si="14"/>
        <v>-20000</v>
      </c>
      <c r="H50" s="15">
        <f t="shared" si="15"/>
        <v>-20000</v>
      </c>
      <c r="I50" s="16">
        <f t="shared" si="16"/>
        <v>0</v>
      </c>
      <c r="J50" s="35">
        <f t="shared" si="13"/>
        <v>20000</v>
      </c>
    </row>
    <row r="51" spans="1:10" ht="11.25" hidden="1" customHeight="1" x14ac:dyDescent="0.2">
      <c r="A51" s="12"/>
      <c r="B51" s="13" t="s">
        <v>32</v>
      </c>
      <c r="C51" s="13" t="s">
        <v>44</v>
      </c>
      <c r="D51" s="14">
        <v>31750</v>
      </c>
      <c r="E51" s="14">
        <v>0</v>
      </c>
      <c r="F51" s="14">
        <v>0</v>
      </c>
      <c r="G51" s="15">
        <f t="shared" si="14"/>
        <v>-31750</v>
      </c>
      <c r="H51" s="15">
        <f t="shared" si="15"/>
        <v>-31750</v>
      </c>
      <c r="I51" s="16">
        <f t="shared" si="16"/>
        <v>0</v>
      </c>
      <c r="J51" s="35">
        <f t="shared" si="13"/>
        <v>31750</v>
      </c>
    </row>
    <row r="52" spans="1:10" ht="11.25" hidden="1" customHeight="1" x14ac:dyDescent="0.2">
      <c r="A52" s="12"/>
      <c r="B52" s="13" t="s">
        <v>32</v>
      </c>
      <c r="C52" s="13" t="s">
        <v>47</v>
      </c>
      <c r="D52" s="14">
        <v>5000</v>
      </c>
      <c r="E52" s="14">
        <v>0</v>
      </c>
      <c r="F52" s="14">
        <v>0</v>
      </c>
      <c r="G52" s="15">
        <f t="shared" si="14"/>
        <v>-5000</v>
      </c>
      <c r="H52" s="15">
        <f t="shared" si="15"/>
        <v>-5000</v>
      </c>
      <c r="I52" s="16">
        <f t="shared" si="16"/>
        <v>0</v>
      </c>
      <c r="J52" s="35">
        <f t="shared" si="13"/>
        <v>5000</v>
      </c>
    </row>
    <row r="53" spans="1:10" ht="11.25" hidden="1" customHeight="1" x14ac:dyDescent="0.2">
      <c r="A53" s="12"/>
      <c r="B53" s="13" t="s">
        <v>32</v>
      </c>
      <c r="C53" s="13" t="s">
        <v>21</v>
      </c>
      <c r="D53" s="14">
        <v>11750</v>
      </c>
      <c r="E53" s="14">
        <v>0</v>
      </c>
      <c r="F53" s="14">
        <v>0</v>
      </c>
      <c r="G53" s="15">
        <f t="shared" si="14"/>
        <v>-11750</v>
      </c>
      <c r="H53" s="15">
        <f t="shared" si="15"/>
        <v>-11750</v>
      </c>
      <c r="I53" s="16">
        <f t="shared" si="16"/>
        <v>0</v>
      </c>
      <c r="J53" s="35">
        <f t="shared" si="13"/>
        <v>11750</v>
      </c>
    </row>
    <row r="54" spans="1:10" ht="11.25" hidden="1" customHeight="1" x14ac:dyDescent="0.2">
      <c r="A54" s="12"/>
      <c r="B54" s="13" t="s">
        <v>32</v>
      </c>
      <c r="C54" s="13" t="s">
        <v>22</v>
      </c>
      <c r="D54" s="14">
        <v>10000</v>
      </c>
      <c r="E54" s="14">
        <v>0</v>
      </c>
      <c r="F54" s="14">
        <v>0</v>
      </c>
      <c r="G54" s="15">
        <f t="shared" si="14"/>
        <v>-10000</v>
      </c>
      <c r="H54" s="15">
        <f t="shared" si="15"/>
        <v>-10000</v>
      </c>
      <c r="I54" s="16">
        <f t="shared" si="16"/>
        <v>0</v>
      </c>
      <c r="J54" s="35">
        <f t="shared" si="13"/>
        <v>10000</v>
      </c>
    </row>
    <row r="55" spans="1:10" ht="11.25" hidden="1" customHeight="1" x14ac:dyDescent="0.2">
      <c r="A55" s="17" t="s">
        <v>48</v>
      </c>
      <c r="B55" s="18"/>
      <c r="C55" s="18"/>
      <c r="D55" s="19">
        <f>SUM(D44:D54)</f>
        <v>196000</v>
      </c>
      <c r="E55" s="19">
        <f>SUM(E44:E54)</f>
        <v>0</v>
      </c>
      <c r="F55" s="19">
        <f>SUM(F44:F54)</f>
        <v>0</v>
      </c>
      <c r="G55" s="20">
        <f t="shared" si="14"/>
        <v>-196000</v>
      </c>
      <c r="H55" s="20">
        <f t="shared" si="15"/>
        <v>-196000</v>
      </c>
      <c r="I55" s="21">
        <f t="shared" si="16"/>
        <v>0</v>
      </c>
      <c r="J55" s="35">
        <f t="shared" si="13"/>
        <v>196000</v>
      </c>
    </row>
    <row r="56" spans="1:10" ht="11.25" hidden="1" customHeight="1" x14ac:dyDescent="0.2">
      <c r="A56" s="11" t="s">
        <v>49</v>
      </c>
      <c r="B56" s="5"/>
      <c r="C56" s="5"/>
      <c r="D56" s="6"/>
      <c r="E56" s="6"/>
      <c r="F56" s="6"/>
      <c r="G56" s="7"/>
      <c r="H56" s="7"/>
      <c r="I56" s="8"/>
      <c r="J56" s="35">
        <f t="shared" si="13"/>
        <v>0</v>
      </c>
    </row>
    <row r="57" spans="1:10" ht="11.25" hidden="1" customHeight="1" x14ac:dyDescent="0.2">
      <c r="A57" s="12"/>
      <c r="B57" s="13" t="s">
        <v>26</v>
      </c>
      <c r="C57" s="13" t="s">
        <v>19</v>
      </c>
      <c r="D57" s="14">
        <v>536500</v>
      </c>
      <c r="E57" s="14">
        <v>0</v>
      </c>
      <c r="F57" s="14">
        <v>0</v>
      </c>
      <c r="G57" s="15">
        <f t="shared" ref="G57:G73" si="17">(ROUND(E57,2)- ROUND(D57,2))</f>
        <v>-536500</v>
      </c>
      <c r="H57" s="15">
        <f t="shared" ref="H57:H73" si="18">(ROUND(F57,2)- ROUND(D57,2))</f>
        <v>-536500</v>
      </c>
      <c r="I57" s="16">
        <f t="shared" ref="I57:I73" si="19">(ROUND(F57,2)- ROUND(E57,2))</f>
        <v>0</v>
      </c>
      <c r="J57" s="35">
        <f t="shared" si="13"/>
        <v>536500</v>
      </c>
    </row>
    <row r="58" spans="1:10" ht="11.25" hidden="1" customHeight="1" x14ac:dyDescent="0.2">
      <c r="A58" s="12"/>
      <c r="B58" s="13" t="s">
        <v>18</v>
      </c>
      <c r="C58" s="13" t="s">
        <v>21</v>
      </c>
      <c r="D58" s="14">
        <v>8125</v>
      </c>
      <c r="E58" s="14">
        <v>0</v>
      </c>
      <c r="F58" s="14">
        <v>0</v>
      </c>
      <c r="G58" s="15">
        <f t="shared" si="17"/>
        <v>-8125</v>
      </c>
      <c r="H58" s="15">
        <f t="shared" si="18"/>
        <v>-8125</v>
      </c>
      <c r="I58" s="16">
        <f t="shared" si="19"/>
        <v>0</v>
      </c>
      <c r="J58" s="35">
        <f t="shared" si="13"/>
        <v>8125</v>
      </c>
    </row>
    <row r="59" spans="1:10" ht="11.25" hidden="1" customHeight="1" x14ac:dyDescent="0.2">
      <c r="A59" s="12"/>
      <c r="B59" s="13" t="s">
        <v>20</v>
      </c>
      <c r="C59" s="13" t="s">
        <v>22</v>
      </c>
      <c r="D59" s="14">
        <v>6100</v>
      </c>
      <c r="E59" s="14">
        <v>0</v>
      </c>
      <c r="F59" s="14">
        <v>0</v>
      </c>
      <c r="G59" s="15">
        <f t="shared" si="17"/>
        <v>-6100</v>
      </c>
      <c r="H59" s="15">
        <f t="shared" si="18"/>
        <v>-6100</v>
      </c>
      <c r="I59" s="16">
        <f t="shared" si="19"/>
        <v>0</v>
      </c>
      <c r="J59" s="35">
        <f t="shared" si="13"/>
        <v>6100</v>
      </c>
    </row>
    <row r="60" spans="1:10" ht="11.25" hidden="1" customHeight="1" x14ac:dyDescent="0.2">
      <c r="A60" s="12"/>
      <c r="B60" s="13" t="s">
        <v>27</v>
      </c>
      <c r="C60" s="13" t="s">
        <v>45</v>
      </c>
      <c r="D60" s="14">
        <v>5000</v>
      </c>
      <c r="E60" s="14">
        <v>0</v>
      </c>
      <c r="F60" s="14">
        <v>0</v>
      </c>
      <c r="G60" s="15">
        <f t="shared" si="17"/>
        <v>-5000</v>
      </c>
      <c r="H60" s="15">
        <f t="shared" si="18"/>
        <v>-5000</v>
      </c>
      <c r="I60" s="16">
        <f t="shared" si="19"/>
        <v>0</v>
      </c>
      <c r="J60" s="35">
        <f t="shared" si="13"/>
        <v>5000</v>
      </c>
    </row>
    <row r="61" spans="1:10" ht="11.25" hidden="1" customHeight="1" x14ac:dyDescent="0.2">
      <c r="A61" s="12"/>
      <c r="B61" s="13" t="s">
        <v>27</v>
      </c>
      <c r="C61" s="13" t="s">
        <v>50</v>
      </c>
      <c r="D61" s="14">
        <v>2500</v>
      </c>
      <c r="E61" s="14">
        <v>0</v>
      </c>
      <c r="F61" s="14">
        <v>0</v>
      </c>
      <c r="G61" s="15">
        <f t="shared" si="17"/>
        <v>-2500</v>
      </c>
      <c r="H61" s="15">
        <f t="shared" si="18"/>
        <v>-2500</v>
      </c>
      <c r="I61" s="16">
        <f t="shared" si="19"/>
        <v>0</v>
      </c>
      <c r="J61" s="35">
        <f t="shared" si="13"/>
        <v>2500</v>
      </c>
    </row>
    <row r="62" spans="1:10" ht="11.25" hidden="1" customHeight="1" x14ac:dyDescent="0.2">
      <c r="A62" s="12"/>
      <c r="B62" s="13" t="s">
        <v>27</v>
      </c>
      <c r="C62" s="13" t="s">
        <v>22</v>
      </c>
      <c r="D62" s="14">
        <v>40000</v>
      </c>
      <c r="E62" s="14">
        <v>0</v>
      </c>
      <c r="F62" s="14">
        <v>0</v>
      </c>
      <c r="G62" s="15">
        <f t="shared" si="17"/>
        <v>-40000</v>
      </c>
      <c r="H62" s="15">
        <f t="shared" si="18"/>
        <v>-40000</v>
      </c>
      <c r="I62" s="16">
        <f t="shared" si="19"/>
        <v>0</v>
      </c>
      <c r="J62" s="35">
        <f t="shared" si="13"/>
        <v>40000</v>
      </c>
    </row>
    <row r="63" spans="1:10" ht="11.25" hidden="1" customHeight="1" x14ac:dyDescent="0.2">
      <c r="A63" s="12"/>
      <c r="B63" s="13" t="s">
        <v>43</v>
      </c>
      <c r="C63" s="13" t="s">
        <v>44</v>
      </c>
      <c r="D63" s="14">
        <v>72362.5</v>
      </c>
      <c r="E63" s="14">
        <v>0</v>
      </c>
      <c r="F63" s="14">
        <v>0</v>
      </c>
      <c r="G63" s="15">
        <f t="shared" si="17"/>
        <v>-72362.5</v>
      </c>
      <c r="H63" s="15">
        <f t="shared" si="18"/>
        <v>-72362.5</v>
      </c>
      <c r="I63" s="16">
        <f t="shared" si="19"/>
        <v>0</v>
      </c>
      <c r="J63" s="35">
        <f t="shared" si="13"/>
        <v>72362.5</v>
      </c>
    </row>
    <row r="64" spans="1:10" ht="11.25" hidden="1" customHeight="1" x14ac:dyDescent="0.2">
      <c r="A64" s="12"/>
      <c r="B64" s="13" t="s">
        <v>43</v>
      </c>
      <c r="C64" s="13" t="s">
        <v>22</v>
      </c>
      <c r="D64" s="14">
        <v>5000</v>
      </c>
      <c r="E64" s="14">
        <v>0</v>
      </c>
      <c r="F64" s="14">
        <v>0</v>
      </c>
      <c r="G64" s="15">
        <f t="shared" si="17"/>
        <v>-5000</v>
      </c>
      <c r="H64" s="15">
        <f t="shared" si="18"/>
        <v>-5000</v>
      </c>
      <c r="I64" s="16">
        <f t="shared" si="19"/>
        <v>0</v>
      </c>
      <c r="J64" s="35">
        <f t="shared" si="13"/>
        <v>5000</v>
      </c>
    </row>
    <row r="65" spans="1:10" ht="11.25" hidden="1" customHeight="1" x14ac:dyDescent="0.2">
      <c r="A65" s="12"/>
      <c r="B65" s="13" t="s">
        <v>43</v>
      </c>
      <c r="C65" s="13" t="s">
        <v>19</v>
      </c>
      <c r="D65" s="14">
        <v>192512.5</v>
      </c>
      <c r="E65" s="14">
        <v>0</v>
      </c>
      <c r="F65" s="14">
        <v>0</v>
      </c>
      <c r="G65" s="15">
        <f t="shared" si="17"/>
        <v>-192512.5</v>
      </c>
      <c r="H65" s="15">
        <f t="shared" si="18"/>
        <v>-192512.5</v>
      </c>
      <c r="I65" s="16">
        <f t="shared" si="19"/>
        <v>0</v>
      </c>
      <c r="J65" s="35">
        <f t="shared" si="13"/>
        <v>192512.5</v>
      </c>
    </row>
    <row r="66" spans="1:10" ht="11.25" hidden="1" customHeight="1" x14ac:dyDescent="0.2">
      <c r="A66" s="12"/>
      <c r="B66" s="13" t="s">
        <v>51</v>
      </c>
      <c r="C66" s="13" t="s">
        <v>19</v>
      </c>
      <c r="D66" s="14">
        <v>235000</v>
      </c>
      <c r="E66" s="14">
        <v>0</v>
      </c>
      <c r="F66" s="14">
        <v>0</v>
      </c>
      <c r="G66" s="15">
        <f t="shared" si="17"/>
        <v>-235000</v>
      </c>
      <c r="H66" s="15">
        <f t="shared" si="18"/>
        <v>-235000</v>
      </c>
      <c r="I66" s="16">
        <f t="shared" si="19"/>
        <v>0</v>
      </c>
      <c r="J66" s="35">
        <f t="shared" si="13"/>
        <v>235000</v>
      </c>
    </row>
    <row r="67" spans="1:10" ht="11.25" hidden="1" customHeight="1" x14ac:dyDescent="0.2">
      <c r="A67" s="12"/>
      <c r="B67" s="13" t="s">
        <v>32</v>
      </c>
      <c r="C67" s="13" t="s">
        <v>52</v>
      </c>
      <c r="D67" s="14">
        <v>21500</v>
      </c>
      <c r="E67" s="14">
        <v>0</v>
      </c>
      <c r="F67" s="14">
        <v>0</v>
      </c>
      <c r="G67" s="15">
        <f t="shared" si="17"/>
        <v>-21500</v>
      </c>
      <c r="H67" s="15">
        <f t="shared" si="18"/>
        <v>-21500</v>
      </c>
      <c r="I67" s="16">
        <f t="shared" si="19"/>
        <v>0</v>
      </c>
      <c r="J67" s="35">
        <f t="shared" si="13"/>
        <v>21500</v>
      </c>
    </row>
    <row r="68" spans="1:10" ht="11.25" hidden="1" customHeight="1" x14ac:dyDescent="0.2">
      <c r="A68" s="12"/>
      <c r="B68" s="13" t="s">
        <v>32</v>
      </c>
      <c r="C68" s="13" t="s">
        <v>42</v>
      </c>
      <c r="D68" s="14">
        <v>30875</v>
      </c>
      <c r="E68" s="14">
        <v>0</v>
      </c>
      <c r="F68" s="14">
        <v>0</v>
      </c>
      <c r="G68" s="15">
        <f t="shared" si="17"/>
        <v>-30875</v>
      </c>
      <c r="H68" s="15">
        <f t="shared" si="18"/>
        <v>-30875</v>
      </c>
      <c r="I68" s="16">
        <f t="shared" si="19"/>
        <v>0</v>
      </c>
      <c r="J68" s="35">
        <f t="shared" si="13"/>
        <v>30875</v>
      </c>
    </row>
    <row r="69" spans="1:10" ht="11.25" hidden="1" customHeight="1" x14ac:dyDescent="0.2">
      <c r="A69" s="12"/>
      <c r="B69" s="13" t="s">
        <v>32</v>
      </c>
      <c r="C69" s="13" t="s">
        <v>44</v>
      </c>
      <c r="D69" s="14">
        <v>121350</v>
      </c>
      <c r="E69" s="14">
        <v>0</v>
      </c>
      <c r="F69" s="14">
        <v>0</v>
      </c>
      <c r="G69" s="15">
        <f t="shared" si="17"/>
        <v>-121350</v>
      </c>
      <c r="H69" s="15">
        <f t="shared" si="18"/>
        <v>-121350</v>
      </c>
      <c r="I69" s="16">
        <f t="shared" si="19"/>
        <v>0</v>
      </c>
      <c r="J69" s="35">
        <f t="shared" si="13"/>
        <v>121350</v>
      </c>
    </row>
    <row r="70" spans="1:10" ht="11.25" hidden="1" customHeight="1" x14ac:dyDescent="0.2">
      <c r="A70" s="12"/>
      <c r="B70" s="13" t="s">
        <v>32</v>
      </c>
      <c r="C70" s="13" t="s">
        <v>47</v>
      </c>
      <c r="D70" s="14">
        <v>265750</v>
      </c>
      <c r="E70" s="14">
        <v>0</v>
      </c>
      <c r="F70" s="14">
        <v>0</v>
      </c>
      <c r="G70" s="15">
        <f t="shared" si="17"/>
        <v>-265750</v>
      </c>
      <c r="H70" s="15">
        <f t="shared" si="18"/>
        <v>-265750</v>
      </c>
      <c r="I70" s="16">
        <f t="shared" si="19"/>
        <v>0</v>
      </c>
      <c r="J70" s="35">
        <f t="shared" si="13"/>
        <v>265750</v>
      </c>
    </row>
    <row r="71" spans="1:10" ht="11.25" hidden="1" customHeight="1" x14ac:dyDescent="0.2">
      <c r="A71" s="12"/>
      <c r="B71" s="13" t="s">
        <v>32</v>
      </c>
      <c r="C71" s="13" t="s">
        <v>21</v>
      </c>
      <c r="D71" s="14">
        <v>74475</v>
      </c>
      <c r="E71" s="14">
        <v>0</v>
      </c>
      <c r="F71" s="14">
        <v>0</v>
      </c>
      <c r="G71" s="15">
        <f t="shared" si="17"/>
        <v>-74475</v>
      </c>
      <c r="H71" s="15">
        <f t="shared" si="18"/>
        <v>-74475</v>
      </c>
      <c r="I71" s="16">
        <f t="shared" si="19"/>
        <v>0</v>
      </c>
      <c r="J71" s="35">
        <f t="shared" si="13"/>
        <v>74475</v>
      </c>
    </row>
    <row r="72" spans="1:10" ht="11.25" hidden="1" customHeight="1" x14ac:dyDescent="0.2">
      <c r="A72" s="12"/>
      <c r="B72" s="13" t="s">
        <v>32</v>
      </c>
      <c r="C72" s="13" t="s">
        <v>22</v>
      </c>
      <c r="D72" s="14">
        <v>279125</v>
      </c>
      <c r="E72" s="14">
        <v>0</v>
      </c>
      <c r="F72" s="14">
        <v>0</v>
      </c>
      <c r="G72" s="15">
        <f t="shared" si="17"/>
        <v>-279125</v>
      </c>
      <c r="H72" s="15">
        <f t="shared" si="18"/>
        <v>-279125</v>
      </c>
      <c r="I72" s="16">
        <f t="shared" si="19"/>
        <v>0</v>
      </c>
      <c r="J72" s="35">
        <f t="shared" si="13"/>
        <v>279125</v>
      </c>
    </row>
    <row r="73" spans="1:10" ht="11.25" hidden="1" customHeight="1" x14ac:dyDescent="0.2">
      <c r="A73" s="17" t="s">
        <v>53</v>
      </c>
      <c r="B73" s="18"/>
      <c r="C73" s="18"/>
      <c r="D73" s="19">
        <f>SUM(D57:D72)</f>
        <v>1896175</v>
      </c>
      <c r="E73" s="19">
        <f>SUM(E57:E72)</f>
        <v>0</v>
      </c>
      <c r="F73" s="19">
        <f>SUM(F57:F72)</f>
        <v>0</v>
      </c>
      <c r="G73" s="20">
        <f t="shared" si="17"/>
        <v>-1896175</v>
      </c>
      <c r="H73" s="20">
        <f t="shared" si="18"/>
        <v>-1896175</v>
      </c>
      <c r="I73" s="21">
        <f t="shared" si="19"/>
        <v>0</v>
      </c>
      <c r="J73" s="35">
        <f t="shared" ref="J73:J104" si="20">D73+I73</f>
        <v>1896175</v>
      </c>
    </row>
    <row r="74" spans="1:10" ht="11.25" hidden="1" customHeight="1" x14ac:dyDescent="0.2">
      <c r="A74" s="11" t="s">
        <v>54</v>
      </c>
      <c r="B74" s="5"/>
      <c r="C74" s="5"/>
      <c r="D74" s="6"/>
      <c r="E74" s="6"/>
      <c r="F74" s="6"/>
      <c r="G74" s="7"/>
      <c r="H74" s="7"/>
      <c r="I74" s="8"/>
      <c r="J74" s="35">
        <f t="shared" si="20"/>
        <v>0</v>
      </c>
    </row>
    <row r="75" spans="1:10" ht="11.25" hidden="1" customHeight="1" x14ac:dyDescent="0.2">
      <c r="A75" s="12"/>
      <c r="B75" s="13" t="s">
        <v>20</v>
      </c>
      <c r="C75" s="13" t="s">
        <v>19</v>
      </c>
      <c r="D75" s="14">
        <v>14000</v>
      </c>
      <c r="E75" s="14">
        <v>0</v>
      </c>
      <c r="F75" s="14">
        <v>0</v>
      </c>
      <c r="G75" s="15">
        <f t="shared" ref="G75:G81" si="21">(ROUND(E75,2)- ROUND(D75,2))</f>
        <v>-14000</v>
      </c>
      <c r="H75" s="15">
        <f t="shared" ref="H75:H81" si="22">(ROUND(F75,2)- ROUND(D75,2))</f>
        <v>-14000</v>
      </c>
      <c r="I75" s="16">
        <f t="shared" ref="I75:I81" si="23">(ROUND(F75,2)- ROUND(E75,2))</f>
        <v>0</v>
      </c>
      <c r="J75" s="35">
        <f t="shared" si="20"/>
        <v>14000</v>
      </c>
    </row>
    <row r="76" spans="1:10" ht="11.25" hidden="1" customHeight="1" x14ac:dyDescent="0.2">
      <c r="A76" s="12"/>
      <c r="B76" s="13" t="s">
        <v>27</v>
      </c>
      <c r="C76" s="13" t="s">
        <v>55</v>
      </c>
      <c r="D76" s="14">
        <v>5250.49</v>
      </c>
      <c r="E76" s="14">
        <v>0</v>
      </c>
      <c r="F76" s="14">
        <v>0</v>
      </c>
      <c r="G76" s="15">
        <f t="shared" si="21"/>
        <v>-5250.49</v>
      </c>
      <c r="H76" s="15">
        <f t="shared" si="22"/>
        <v>-5250.49</v>
      </c>
      <c r="I76" s="16">
        <f t="shared" si="23"/>
        <v>0</v>
      </c>
      <c r="J76" s="35">
        <f t="shared" si="20"/>
        <v>5250.49</v>
      </c>
    </row>
    <row r="77" spans="1:10" ht="11.25" hidden="1" customHeight="1" x14ac:dyDescent="0.2">
      <c r="A77" s="12"/>
      <c r="B77" s="13" t="s">
        <v>27</v>
      </c>
      <c r="C77" s="13" t="s">
        <v>56</v>
      </c>
      <c r="D77" s="14">
        <v>3749.51</v>
      </c>
      <c r="E77" s="14">
        <v>0</v>
      </c>
      <c r="F77" s="14">
        <v>0</v>
      </c>
      <c r="G77" s="15">
        <f t="shared" si="21"/>
        <v>-3749.51</v>
      </c>
      <c r="H77" s="15">
        <f t="shared" si="22"/>
        <v>-3749.51</v>
      </c>
      <c r="I77" s="16">
        <f t="shared" si="23"/>
        <v>0</v>
      </c>
      <c r="J77" s="35">
        <f t="shared" si="20"/>
        <v>3749.51</v>
      </c>
    </row>
    <row r="78" spans="1:10" ht="11.25" hidden="1" customHeight="1" x14ac:dyDescent="0.2">
      <c r="A78" s="12"/>
      <c r="B78" s="13" t="s">
        <v>57</v>
      </c>
      <c r="C78" s="13" t="s">
        <v>19</v>
      </c>
      <c r="D78" s="14">
        <v>1875</v>
      </c>
      <c r="E78" s="14">
        <v>0</v>
      </c>
      <c r="F78" s="14">
        <v>0</v>
      </c>
      <c r="G78" s="15">
        <f t="shared" si="21"/>
        <v>-1875</v>
      </c>
      <c r="H78" s="15">
        <f t="shared" si="22"/>
        <v>-1875</v>
      </c>
      <c r="I78" s="16">
        <f t="shared" si="23"/>
        <v>0</v>
      </c>
      <c r="J78" s="35">
        <f t="shared" si="20"/>
        <v>1875</v>
      </c>
    </row>
    <row r="79" spans="1:10" ht="11.25" hidden="1" customHeight="1" x14ac:dyDescent="0.2">
      <c r="A79" s="12"/>
      <c r="B79" s="13" t="s">
        <v>32</v>
      </c>
      <c r="C79" s="13" t="s">
        <v>22</v>
      </c>
      <c r="D79" s="14">
        <v>10000</v>
      </c>
      <c r="E79" s="14">
        <v>0</v>
      </c>
      <c r="F79" s="14">
        <v>0</v>
      </c>
      <c r="G79" s="15">
        <f t="shared" si="21"/>
        <v>-10000</v>
      </c>
      <c r="H79" s="15">
        <f t="shared" si="22"/>
        <v>-10000</v>
      </c>
      <c r="I79" s="16">
        <f t="shared" si="23"/>
        <v>0</v>
      </c>
      <c r="J79" s="35">
        <f t="shared" si="20"/>
        <v>10000</v>
      </c>
    </row>
    <row r="80" spans="1:10" ht="11.25" hidden="1" customHeight="1" x14ac:dyDescent="0.2">
      <c r="A80" s="12"/>
      <c r="B80" s="13" t="s">
        <v>58</v>
      </c>
      <c r="C80" s="13" t="s">
        <v>42</v>
      </c>
      <c r="D80" s="14">
        <v>50000</v>
      </c>
      <c r="E80" s="14">
        <v>0</v>
      </c>
      <c r="F80" s="14">
        <v>0</v>
      </c>
      <c r="G80" s="15">
        <f t="shared" si="21"/>
        <v>-50000</v>
      </c>
      <c r="H80" s="15">
        <f t="shared" si="22"/>
        <v>-50000</v>
      </c>
      <c r="I80" s="16">
        <f t="shared" si="23"/>
        <v>0</v>
      </c>
      <c r="J80" s="35">
        <f t="shared" si="20"/>
        <v>50000</v>
      </c>
    </row>
    <row r="81" spans="1:10" ht="11.25" hidden="1" customHeight="1" x14ac:dyDescent="0.2">
      <c r="A81" s="17" t="s">
        <v>59</v>
      </c>
      <c r="B81" s="18"/>
      <c r="C81" s="18"/>
      <c r="D81" s="19">
        <f>SUM(D75:D80)</f>
        <v>84875</v>
      </c>
      <c r="E81" s="19">
        <f>SUM(E75:E80)</f>
        <v>0</v>
      </c>
      <c r="F81" s="19">
        <f>SUM(F75:F80)</f>
        <v>0</v>
      </c>
      <c r="G81" s="20">
        <f t="shared" si="21"/>
        <v>-84875</v>
      </c>
      <c r="H81" s="20">
        <f t="shared" si="22"/>
        <v>-84875</v>
      </c>
      <c r="I81" s="21">
        <f t="shared" si="23"/>
        <v>0</v>
      </c>
      <c r="J81" s="35">
        <f t="shared" si="20"/>
        <v>84875</v>
      </c>
    </row>
    <row r="82" spans="1:10" ht="11.25" hidden="1" customHeight="1" x14ac:dyDescent="0.2">
      <c r="A82" s="11" t="s">
        <v>60</v>
      </c>
      <c r="B82" s="5"/>
      <c r="C82" s="5"/>
      <c r="D82" s="6"/>
      <c r="E82" s="6"/>
      <c r="F82" s="6"/>
      <c r="G82" s="7"/>
      <c r="H82" s="7"/>
      <c r="I82" s="8"/>
      <c r="J82" s="35">
        <f t="shared" si="20"/>
        <v>0</v>
      </c>
    </row>
    <row r="83" spans="1:10" ht="11.25" hidden="1" customHeight="1" x14ac:dyDescent="0.2">
      <c r="A83" s="12"/>
      <c r="B83" s="13" t="s">
        <v>18</v>
      </c>
      <c r="C83" s="13" t="s">
        <v>21</v>
      </c>
      <c r="D83" s="14">
        <v>16875</v>
      </c>
      <c r="E83" s="14">
        <v>0</v>
      </c>
      <c r="F83" s="14">
        <v>0</v>
      </c>
      <c r="G83" s="15">
        <f>(ROUND(E83,2)- ROUND(D83,2))</f>
        <v>-16875</v>
      </c>
      <c r="H83" s="15">
        <f>(ROUND(F83,2)- ROUND(D83,2))</f>
        <v>-16875</v>
      </c>
      <c r="I83" s="16">
        <f>(ROUND(F83,2)- ROUND(E83,2))</f>
        <v>0</v>
      </c>
      <c r="J83" s="35">
        <f t="shared" si="20"/>
        <v>16875</v>
      </c>
    </row>
    <row r="84" spans="1:10" ht="11.25" hidden="1" customHeight="1" x14ac:dyDescent="0.2">
      <c r="A84" s="12"/>
      <c r="B84" s="13" t="s">
        <v>18</v>
      </c>
      <c r="C84" s="13" t="s">
        <v>22</v>
      </c>
      <c r="D84" s="14">
        <v>20000</v>
      </c>
      <c r="E84" s="14">
        <v>0</v>
      </c>
      <c r="F84" s="14">
        <v>0</v>
      </c>
      <c r="G84" s="15">
        <f>(ROUND(E84,2)- ROUND(D84,2))</f>
        <v>-20000</v>
      </c>
      <c r="H84" s="15">
        <f>(ROUND(F84,2)- ROUND(D84,2))</f>
        <v>-20000</v>
      </c>
      <c r="I84" s="16">
        <f>(ROUND(F84,2)- ROUND(E84,2))</f>
        <v>0</v>
      </c>
      <c r="J84" s="35">
        <f t="shared" si="20"/>
        <v>20000</v>
      </c>
    </row>
    <row r="85" spans="1:10" ht="11.25" hidden="1" customHeight="1" x14ac:dyDescent="0.2">
      <c r="A85" s="17" t="s">
        <v>61</v>
      </c>
      <c r="B85" s="18"/>
      <c r="C85" s="18"/>
      <c r="D85" s="19">
        <f>SUM(D83:D84)</f>
        <v>36875</v>
      </c>
      <c r="E85" s="19">
        <f>SUM(E83:E84)</f>
        <v>0</v>
      </c>
      <c r="F85" s="19">
        <f>SUM(F83:F84)</f>
        <v>0</v>
      </c>
      <c r="G85" s="20">
        <f>(ROUND(E85,2)- ROUND(D85,2))</f>
        <v>-36875</v>
      </c>
      <c r="H85" s="20">
        <f>(ROUND(F85,2)- ROUND(D85,2))</f>
        <v>-36875</v>
      </c>
      <c r="I85" s="21">
        <f>(ROUND(F85,2)- ROUND(E85,2))</f>
        <v>0</v>
      </c>
      <c r="J85" s="35">
        <f t="shared" si="20"/>
        <v>36875</v>
      </c>
    </row>
    <row r="86" spans="1:10" ht="11.25" hidden="1" customHeight="1" x14ac:dyDescent="0.2">
      <c r="A86" s="11" t="s">
        <v>62</v>
      </c>
      <c r="B86" s="5"/>
      <c r="C86" s="5"/>
      <c r="D86" s="6"/>
      <c r="E86" s="6"/>
      <c r="F86" s="6"/>
      <c r="G86" s="7"/>
      <c r="H86" s="7"/>
      <c r="I86" s="8"/>
      <c r="J86" s="35">
        <f t="shared" si="20"/>
        <v>0</v>
      </c>
    </row>
    <row r="87" spans="1:10" ht="11.25" hidden="1" customHeight="1" x14ac:dyDescent="0.2">
      <c r="A87" s="12"/>
      <c r="B87" s="13" t="s">
        <v>18</v>
      </c>
      <c r="C87" s="13" t="s">
        <v>21</v>
      </c>
      <c r="D87" s="14">
        <v>3493.02</v>
      </c>
      <c r="E87" s="14">
        <v>0</v>
      </c>
      <c r="F87" s="14">
        <v>0</v>
      </c>
      <c r="G87" s="15">
        <f>(ROUND(E87,2)- ROUND(D87,2))</f>
        <v>-3493.02</v>
      </c>
      <c r="H87" s="15">
        <f>(ROUND(F87,2)- ROUND(D87,2))</f>
        <v>-3493.02</v>
      </c>
      <c r="I87" s="16">
        <f>(ROUND(F87,2)- ROUND(E87,2))</f>
        <v>0</v>
      </c>
      <c r="J87" s="35">
        <f t="shared" si="20"/>
        <v>3493.02</v>
      </c>
    </row>
    <row r="88" spans="1:10" ht="11.25" hidden="1" customHeight="1" x14ac:dyDescent="0.2">
      <c r="A88" s="12"/>
      <c r="B88" s="13" t="s">
        <v>18</v>
      </c>
      <c r="C88" s="13" t="s">
        <v>19</v>
      </c>
      <c r="D88" s="14">
        <v>58151.78</v>
      </c>
      <c r="E88" s="14">
        <v>0</v>
      </c>
      <c r="F88" s="14">
        <v>0</v>
      </c>
      <c r="G88" s="15">
        <f>(ROUND(E88,2)- ROUND(D88,2))</f>
        <v>-58151.78</v>
      </c>
      <c r="H88" s="15">
        <f>(ROUND(F88,2)- ROUND(D88,2))</f>
        <v>-58151.78</v>
      </c>
      <c r="I88" s="16">
        <f>(ROUND(F88,2)- ROUND(E88,2))</f>
        <v>0</v>
      </c>
      <c r="J88" s="35">
        <f t="shared" si="20"/>
        <v>58151.78</v>
      </c>
    </row>
    <row r="89" spans="1:10" ht="11.25" hidden="1" customHeight="1" x14ac:dyDescent="0.2">
      <c r="A89" s="12"/>
      <c r="B89" s="13" t="s">
        <v>23</v>
      </c>
      <c r="C89" s="13" t="s">
        <v>19</v>
      </c>
      <c r="D89" s="14">
        <v>250</v>
      </c>
      <c r="E89" s="14">
        <v>0</v>
      </c>
      <c r="F89" s="14">
        <v>0</v>
      </c>
      <c r="G89" s="15">
        <f>(ROUND(E89,2)- ROUND(D89,2))</f>
        <v>-250</v>
      </c>
      <c r="H89" s="15">
        <f>(ROUND(F89,2)- ROUND(D89,2))</f>
        <v>-250</v>
      </c>
      <c r="I89" s="16">
        <f>(ROUND(F89,2)- ROUND(E89,2))</f>
        <v>0</v>
      </c>
      <c r="J89" s="35">
        <f t="shared" si="20"/>
        <v>250</v>
      </c>
    </row>
    <row r="90" spans="1:10" ht="11.25" hidden="1" customHeight="1" x14ac:dyDescent="0.2">
      <c r="A90" s="17" t="s">
        <v>63</v>
      </c>
      <c r="B90" s="18"/>
      <c r="C90" s="18"/>
      <c r="D90" s="19">
        <f>SUM(D87:D89)</f>
        <v>61894.799999999996</v>
      </c>
      <c r="E90" s="19">
        <f>SUM(E87:E89)</f>
        <v>0</v>
      </c>
      <c r="F90" s="19">
        <f>SUM(F87:F89)</f>
        <v>0</v>
      </c>
      <c r="G90" s="20">
        <f>(ROUND(E90,2)- ROUND(D90,2))</f>
        <v>-61894.8</v>
      </c>
      <c r="H90" s="20">
        <f>(ROUND(F90,2)- ROUND(D90,2))</f>
        <v>-61894.8</v>
      </c>
      <c r="I90" s="21">
        <f>(ROUND(F90,2)- ROUND(E90,2))</f>
        <v>0</v>
      </c>
      <c r="J90" s="35">
        <f t="shared" si="20"/>
        <v>61894.799999999996</v>
      </c>
    </row>
    <row r="91" spans="1:10" ht="11.25" hidden="1" customHeight="1" x14ac:dyDescent="0.2">
      <c r="A91" s="22" t="s">
        <v>64</v>
      </c>
      <c r="B91" s="18"/>
      <c r="C91" s="18"/>
      <c r="D91" s="19">
        <f>SUM(D55,D73,D81,D85,D90)</f>
        <v>2275819.7999999998</v>
      </c>
      <c r="E91" s="19">
        <f>SUM(E55,E73,E81,E85,E90)</f>
        <v>0</v>
      </c>
      <c r="F91" s="19">
        <f>SUM(F55,F73,F81,F85,F90)</f>
        <v>0</v>
      </c>
      <c r="G91" s="20">
        <f>(ROUND(E91,2)- ROUND(D91,2))</f>
        <v>-2275819.7999999998</v>
      </c>
      <c r="H91" s="20">
        <f>(ROUND(F91,2)- ROUND(D91,2))</f>
        <v>-2275819.7999999998</v>
      </c>
      <c r="I91" s="21">
        <f>(ROUND(F91,2)- ROUND(E91,2))</f>
        <v>0</v>
      </c>
      <c r="J91" s="35">
        <f t="shared" si="20"/>
        <v>2275819.7999999998</v>
      </c>
    </row>
    <row r="92" spans="1:10" ht="11.25" customHeight="1" x14ac:dyDescent="0.2">
      <c r="A92" s="10" t="s">
        <v>65</v>
      </c>
      <c r="B92" s="5"/>
      <c r="C92" s="5"/>
      <c r="D92" s="6">
        <v>603282.02</v>
      </c>
      <c r="E92" s="6">
        <v>0</v>
      </c>
      <c r="F92" s="6">
        <v>0</v>
      </c>
      <c r="G92" s="7">
        <v>-603282.02</v>
      </c>
      <c r="H92" s="7">
        <v>-603282.02</v>
      </c>
      <c r="I92" s="8">
        <v>0</v>
      </c>
      <c r="J92" s="35">
        <f t="shared" si="20"/>
        <v>603282.02</v>
      </c>
    </row>
    <row r="93" spans="1:10" ht="11.25" hidden="1" customHeight="1" x14ac:dyDescent="0.2">
      <c r="A93" s="11" t="s">
        <v>66</v>
      </c>
      <c r="B93" s="5"/>
      <c r="C93" s="5"/>
      <c r="D93" s="6"/>
      <c r="E93" s="6"/>
      <c r="F93" s="6"/>
      <c r="G93" s="7"/>
      <c r="H93" s="7"/>
      <c r="I93" s="8"/>
      <c r="J93" s="35">
        <f t="shared" si="20"/>
        <v>0</v>
      </c>
    </row>
    <row r="94" spans="1:10" ht="11.25" hidden="1" customHeight="1" x14ac:dyDescent="0.2">
      <c r="A94" s="12"/>
      <c r="B94" s="13" t="s">
        <v>18</v>
      </c>
      <c r="C94" s="13" t="s">
        <v>19</v>
      </c>
      <c r="D94" s="14">
        <v>134822.26999999999</v>
      </c>
      <c r="E94" s="14">
        <v>0</v>
      </c>
      <c r="F94" s="14">
        <v>0</v>
      </c>
      <c r="G94" s="15">
        <f>(ROUND(E94,2)- ROUND(D94,2))</f>
        <v>-134822.26999999999</v>
      </c>
      <c r="H94" s="15">
        <f>(ROUND(F94,2)- ROUND(D94,2))</f>
        <v>-134822.26999999999</v>
      </c>
      <c r="I94" s="16">
        <f>(ROUND(F94,2)- ROUND(E94,2))</f>
        <v>0</v>
      </c>
      <c r="J94" s="35">
        <f t="shared" si="20"/>
        <v>134822.26999999999</v>
      </c>
    </row>
    <row r="95" spans="1:10" ht="11.25" hidden="1" customHeight="1" x14ac:dyDescent="0.2">
      <c r="A95" s="17" t="s">
        <v>67</v>
      </c>
      <c r="B95" s="18"/>
      <c r="C95" s="18"/>
      <c r="D95" s="19">
        <f>SUM(D94)</f>
        <v>134822.26999999999</v>
      </c>
      <c r="E95" s="19">
        <f>SUM(E94)</f>
        <v>0</v>
      </c>
      <c r="F95" s="19">
        <f>SUM(F94)</f>
        <v>0</v>
      </c>
      <c r="G95" s="20">
        <f>(ROUND(E95,2)- ROUND(D95,2))</f>
        <v>-134822.26999999999</v>
      </c>
      <c r="H95" s="20">
        <f>(ROUND(F95,2)- ROUND(D95,2))</f>
        <v>-134822.26999999999</v>
      </c>
      <c r="I95" s="21">
        <f>(ROUND(F95,2)- ROUND(E95,2))</f>
        <v>0</v>
      </c>
      <c r="J95" s="35">
        <f t="shared" si="20"/>
        <v>134822.26999999999</v>
      </c>
    </row>
    <row r="96" spans="1:10" ht="11.25" hidden="1" customHeight="1" x14ac:dyDescent="0.2">
      <c r="A96" s="11" t="s">
        <v>68</v>
      </c>
      <c r="B96" s="5"/>
      <c r="C96" s="5"/>
      <c r="D96" s="6"/>
      <c r="E96" s="6"/>
      <c r="F96" s="6"/>
      <c r="G96" s="7"/>
      <c r="H96" s="7"/>
      <c r="I96" s="8"/>
      <c r="J96" s="35">
        <f t="shared" si="20"/>
        <v>0</v>
      </c>
    </row>
    <row r="97" spans="1:10" ht="11.25" hidden="1" customHeight="1" x14ac:dyDescent="0.2">
      <c r="A97" s="12"/>
      <c r="B97" s="13" t="s">
        <v>26</v>
      </c>
      <c r="C97" s="13" t="s">
        <v>19</v>
      </c>
      <c r="D97" s="14">
        <v>1131.4100000000001</v>
      </c>
      <c r="E97" s="14">
        <v>0</v>
      </c>
      <c r="F97" s="14">
        <v>0</v>
      </c>
      <c r="G97" s="15">
        <f t="shared" ref="G97:G117" si="24">(ROUND(E97,2)- ROUND(D97,2))</f>
        <v>-1131.4100000000001</v>
      </c>
      <c r="H97" s="15">
        <f t="shared" ref="H97:H117" si="25">(ROUND(F97,2)- ROUND(D97,2))</f>
        <v>-1131.4100000000001</v>
      </c>
      <c r="I97" s="16">
        <f t="shared" ref="I97:I117" si="26">(ROUND(F97,2)- ROUND(E97,2))</f>
        <v>0</v>
      </c>
      <c r="J97" s="35">
        <f t="shared" si="20"/>
        <v>1131.4100000000001</v>
      </c>
    </row>
    <row r="98" spans="1:10" ht="11.25" hidden="1" customHeight="1" x14ac:dyDescent="0.2">
      <c r="A98" s="12"/>
      <c r="B98" s="13" t="s">
        <v>18</v>
      </c>
      <c r="C98" s="13" t="s">
        <v>19</v>
      </c>
      <c r="D98" s="14">
        <v>2270.4899999999998</v>
      </c>
      <c r="E98" s="14">
        <v>0</v>
      </c>
      <c r="F98" s="14">
        <v>0</v>
      </c>
      <c r="G98" s="15">
        <f t="shared" si="24"/>
        <v>-2270.4899999999998</v>
      </c>
      <c r="H98" s="15">
        <f t="shared" si="25"/>
        <v>-2270.4899999999998</v>
      </c>
      <c r="I98" s="16">
        <f t="shared" si="26"/>
        <v>0</v>
      </c>
      <c r="J98" s="35">
        <f t="shared" si="20"/>
        <v>2270.4899999999998</v>
      </c>
    </row>
    <row r="99" spans="1:10" ht="11.25" hidden="1" customHeight="1" x14ac:dyDescent="0.2">
      <c r="A99" s="12"/>
      <c r="B99" s="13" t="s">
        <v>69</v>
      </c>
      <c r="C99" s="13" t="s">
        <v>19</v>
      </c>
      <c r="D99" s="14">
        <v>3795.64</v>
      </c>
      <c r="E99" s="14">
        <v>0</v>
      </c>
      <c r="F99" s="14">
        <v>0</v>
      </c>
      <c r="G99" s="15">
        <f t="shared" si="24"/>
        <v>-3795.64</v>
      </c>
      <c r="H99" s="15">
        <f t="shared" si="25"/>
        <v>-3795.64</v>
      </c>
      <c r="I99" s="16">
        <f t="shared" si="26"/>
        <v>0</v>
      </c>
      <c r="J99" s="35">
        <f t="shared" si="20"/>
        <v>3795.64</v>
      </c>
    </row>
    <row r="100" spans="1:10" ht="11.25" hidden="1" customHeight="1" x14ac:dyDescent="0.2">
      <c r="A100" s="12"/>
      <c r="B100" s="13" t="s">
        <v>20</v>
      </c>
      <c r="C100" s="13" t="s">
        <v>22</v>
      </c>
      <c r="D100" s="14">
        <v>10.76</v>
      </c>
      <c r="E100" s="14">
        <v>0</v>
      </c>
      <c r="F100" s="14">
        <v>0</v>
      </c>
      <c r="G100" s="15">
        <f t="shared" si="24"/>
        <v>-10.76</v>
      </c>
      <c r="H100" s="15">
        <f t="shared" si="25"/>
        <v>-10.76</v>
      </c>
      <c r="I100" s="16">
        <f t="shared" si="26"/>
        <v>0</v>
      </c>
      <c r="J100" s="35">
        <f t="shared" si="20"/>
        <v>10.76</v>
      </c>
    </row>
    <row r="101" spans="1:10" ht="11.25" hidden="1" customHeight="1" x14ac:dyDescent="0.2">
      <c r="A101" s="12"/>
      <c r="B101" s="13" t="s">
        <v>20</v>
      </c>
      <c r="C101" s="13" t="s">
        <v>19</v>
      </c>
      <c r="D101" s="14">
        <v>5000</v>
      </c>
      <c r="E101" s="14">
        <v>0</v>
      </c>
      <c r="F101" s="14">
        <v>0</v>
      </c>
      <c r="G101" s="15">
        <f t="shared" si="24"/>
        <v>-5000</v>
      </c>
      <c r="H101" s="15">
        <f t="shared" si="25"/>
        <v>-5000</v>
      </c>
      <c r="I101" s="16">
        <f t="shared" si="26"/>
        <v>0</v>
      </c>
      <c r="J101" s="35">
        <f t="shared" si="20"/>
        <v>5000</v>
      </c>
    </row>
    <row r="102" spans="1:10" ht="11.25" hidden="1" customHeight="1" x14ac:dyDescent="0.2">
      <c r="A102" s="12"/>
      <c r="B102" s="13" t="s">
        <v>27</v>
      </c>
      <c r="C102" s="13" t="s">
        <v>44</v>
      </c>
      <c r="D102" s="14">
        <v>3899.79</v>
      </c>
      <c r="E102" s="14">
        <v>0</v>
      </c>
      <c r="F102" s="14">
        <v>0</v>
      </c>
      <c r="G102" s="15">
        <f t="shared" si="24"/>
        <v>-3899.79</v>
      </c>
      <c r="H102" s="15">
        <f t="shared" si="25"/>
        <v>-3899.79</v>
      </c>
      <c r="I102" s="16">
        <f t="shared" si="26"/>
        <v>0</v>
      </c>
      <c r="J102" s="35">
        <f t="shared" si="20"/>
        <v>3899.79</v>
      </c>
    </row>
    <row r="103" spans="1:10" ht="11.25" hidden="1" customHeight="1" x14ac:dyDescent="0.2">
      <c r="A103" s="12"/>
      <c r="B103" s="13" t="s">
        <v>27</v>
      </c>
      <c r="C103" s="13" t="s">
        <v>50</v>
      </c>
      <c r="D103" s="14">
        <v>6919.37</v>
      </c>
      <c r="E103" s="14">
        <v>0</v>
      </c>
      <c r="F103" s="14">
        <v>0</v>
      </c>
      <c r="G103" s="15">
        <f t="shared" si="24"/>
        <v>-6919.37</v>
      </c>
      <c r="H103" s="15">
        <f t="shared" si="25"/>
        <v>-6919.37</v>
      </c>
      <c r="I103" s="16">
        <f t="shared" si="26"/>
        <v>0</v>
      </c>
      <c r="J103" s="35">
        <f t="shared" si="20"/>
        <v>6919.37</v>
      </c>
    </row>
    <row r="104" spans="1:10" ht="11.25" hidden="1" customHeight="1" x14ac:dyDescent="0.2">
      <c r="A104" s="12"/>
      <c r="B104" s="13" t="s">
        <v>27</v>
      </c>
      <c r="C104" s="13" t="s">
        <v>22</v>
      </c>
      <c r="D104" s="14">
        <v>104977</v>
      </c>
      <c r="E104" s="14">
        <v>0</v>
      </c>
      <c r="F104" s="14">
        <v>0</v>
      </c>
      <c r="G104" s="15">
        <f t="shared" si="24"/>
        <v>-104977</v>
      </c>
      <c r="H104" s="15">
        <f t="shared" si="25"/>
        <v>-104977</v>
      </c>
      <c r="I104" s="16">
        <f t="shared" si="26"/>
        <v>0</v>
      </c>
      <c r="J104" s="35">
        <f t="shared" si="20"/>
        <v>104977</v>
      </c>
    </row>
    <row r="105" spans="1:10" ht="11.25" hidden="1" customHeight="1" x14ac:dyDescent="0.2">
      <c r="A105" s="12"/>
      <c r="B105" s="13" t="s">
        <v>27</v>
      </c>
      <c r="C105" s="13" t="s">
        <v>55</v>
      </c>
      <c r="D105" s="14">
        <v>4627.13</v>
      </c>
      <c r="E105" s="14">
        <v>0</v>
      </c>
      <c r="F105" s="14">
        <v>0</v>
      </c>
      <c r="G105" s="15">
        <f t="shared" si="24"/>
        <v>-4627.13</v>
      </c>
      <c r="H105" s="15">
        <f t="shared" si="25"/>
        <v>-4627.13</v>
      </c>
      <c r="I105" s="16">
        <f t="shared" si="26"/>
        <v>0</v>
      </c>
      <c r="J105" s="35">
        <f t="shared" ref="J105:J136" si="27">D105+I105</f>
        <v>4627.13</v>
      </c>
    </row>
    <row r="106" spans="1:10" ht="11.25" hidden="1" customHeight="1" x14ac:dyDescent="0.2">
      <c r="A106" s="12"/>
      <c r="B106" s="13" t="s">
        <v>27</v>
      </c>
      <c r="C106" s="13" t="s">
        <v>19</v>
      </c>
      <c r="D106" s="14">
        <v>1893.01</v>
      </c>
      <c r="E106" s="14">
        <v>0</v>
      </c>
      <c r="F106" s="14">
        <v>0</v>
      </c>
      <c r="G106" s="15">
        <f t="shared" si="24"/>
        <v>-1893.01</v>
      </c>
      <c r="H106" s="15">
        <f t="shared" si="25"/>
        <v>-1893.01</v>
      </c>
      <c r="I106" s="16">
        <f t="shared" si="26"/>
        <v>0</v>
      </c>
      <c r="J106" s="35">
        <f t="shared" si="27"/>
        <v>1893.01</v>
      </c>
    </row>
    <row r="107" spans="1:10" ht="11.25" hidden="1" customHeight="1" x14ac:dyDescent="0.2">
      <c r="A107" s="12"/>
      <c r="B107" s="13" t="s">
        <v>27</v>
      </c>
      <c r="C107" s="13" t="s">
        <v>28</v>
      </c>
      <c r="D107" s="14">
        <v>26945.34</v>
      </c>
      <c r="E107" s="14">
        <v>0</v>
      </c>
      <c r="F107" s="14">
        <v>0</v>
      </c>
      <c r="G107" s="15">
        <f t="shared" si="24"/>
        <v>-26945.34</v>
      </c>
      <c r="H107" s="15">
        <f t="shared" si="25"/>
        <v>-26945.34</v>
      </c>
      <c r="I107" s="16">
        <f t="shared" si="26"/>
        <v>0</v>
      </c>
      <c r="J107" s="35">
        <f t="shared" si="27"/>
        <v>26945.34</v>
      </c>
    </row>
    <row r="108" spans="1:10" ht="11.25" hidden="1" customHeight="1" x14ac:dyDescent="0.2">
      <c r="A108" s="12"/>
      <c r="B108" s="13" t="s">
        <v>70</v>
      </c>
      <c r="C108" s="13" t="s">
        <v>19</v>
      </c>
      <c r="D108" s="14">
        <v>1092.5899999999999</v>
      </c>
      <c r="E108" s="14">
        <v>0</v>
      </c>
      <c r="F108" s="14">
        <v>0</v>
      </c>
      <c r="G108" s="15">
        <f t="shared" si="24"/>
        <v>-1092.5899999999999</v>
      </c>
      <c r="H108" s="15">
        <f t="shared" si="25"/>
        <v>-1092.5899999999999</v>
      </c>
      <c r="I108" s="16">
        <f t="shared" si="26"/>
        <v>0</v>
      </c>
      <c r="J108" s="35">
        <f t="shared" si="27"/>
        <v>1092.5899999999999</v>
      </c>
    </row>
    <row r="109" spans="1:10" ht="11.25" hidden="1" customHeight="1" x14ac:dyDescent="0.2">
      <c r="A109" s="12"/>
      <c r="B109" s="13" t="s">
        <v>57</v>
      </c>
      <c r="C109" s="13" t="s">
        <v>19</v>
      </c>
      <c r="D109" s="14">
        <v>1293.4000000000001</v>
      </c>
      <c r="E109" s="14">
        <v>0</v>
      </c>
      <c r="F109" s="14">
        <v>0</v>
      </c>
      <c r="G109" s="15">
        <f t="shared" si="24"/>
        <v>-1293.4000000000001</v>
      </c>
      <c r="H109" s="15">
        <f t="shared" si="25"/>
        <v>-1293.4000000000001</v>
      </c>
      <c r="I109" s="16">
        <f t="shared" si="26"/>
        <v>0</v>
      </c>
      <c r="J109" s="35">
        <f t="shared" si="27"/>
        <v>1293.4000000000001</v>
      </c>
    </row>
    <row r="110" spans="1:10" ht="11.25" hidden="1" customHeight="1" x14ac:dyDescent="0.2">
      <c r="A110" s="12"/>
      <c r="B110" s="13" t="s">
        <v>43</v>
      </c>
      <c r="C110" s="13" t="s">
        <v>44</v>
      </c>
      <c r="D110" s="14">
        <v>80988.740000000005</v>
      </c>
      <c r="E110" s="14">
        <v>0</v>
      </c>
      <c r="F110" s="14">
        <v>0</v>
      </c>
      <c r="G110" s="15">
        <f t="shared" si="24"/>
        <v>-80988.740000000005</v>
      </c>
      <c r="H110" s="15">
        <f t="shared" si="25"/>
        <v>-80988.740000000005</v>
      </c>
      <c r="I110" s="16">
        <f t="shared" si="26"/>
        <v>0</v>
      </c>
      <c r="J110" s="35">
        <f t="shared" si="27"/>
        <v>80988.740000000005</v>
      </c>
    </row>
    <row r="111" spans="1:10" ht="11.25" hidden="1" customHeight="1" x14ac:dyDescent="0.2">
      <c r="A111" s="12"/>
      <c r="B111" s="13" t="s">
        <v>43</v>
      </c>
      <c r="C111" s="13" t="s">
        <v>19</v>
      </c>
      <c r="D111" s="14">
        <v>111118.79</v>
      </c>
      <c r="E111" s="14">
        <v>0</v>
      </c>
      <c r="F111" s="14">
        <v>0</v>
      </c>
      <c r="G111" s="15">
        <f t="shared" si="24"/>
        <v>-111118.79</v>
      </c>
      <c r="H111" s="15">
        <f t="shared" si="25"/>
        <v>-111118.79</v>
      </c>
      <c r="I111" s="16">
        <f t="shared" si="26"/>
        <v>0</v>
      </c>
      <c r="J111" s="35">
        <f t="shared" si="27"/>
        <v>111118.79</v>
      </c>
    </row>
    <row r="112" spans="1:10" ht="11.25" hidden="1" customHeight="1" x14ac:dyDescent="0.2">
      <c r="A112" s="12"/>
      <c r="B112" s="13" t="s">
        <v>51</v>
      </c>
      <c r="C112" s="13" t="s">
        <v>19</v>
      </c>
      <c r="D112" s="14">
        <v>119.57</v>
      </c>
      <c r="E112" s="14">
        <v>0</v>
      </c>
      <c r="F112" s="14">
        <v>0</v>
      </c>
      <c r="G112" s="15">
        <f t="shared" si="24"/>
        <v>-119.57</v>
      </c>
      <c r="H112" s="15">
        <f t="shared" si="25"/>
        <v>-119.57</v>
      </c>
      <c r="I112" s="16">
        <f t="shared" si="26"/>
        <v>0</v>
      </c>
      <c r="J112" s="35">
        <f t="shared" si="27"/>
        <v>119.57</v>
      </c>
    </row>
    <row r="113" spans="1:10" ht="11.25" hidden="1" customHeight="1" x14ac:dyDescent="0.2">
      <c r="A113" s="12"/>
      <c r="B113" s="13" t="s">
        <v>32</v>
      </c>
      <c r="C113" s="13" t="s">
        <v>52</v>
      </c>
      <c r="D113" s="14">
        <v>20848.88</v>
      </c>
      <c r="E113" s="14">
        <v>0</v>
      </c>
      <c r="F113" s="14">
        <v>0</v>
      </c>
      <c r="G113" s="15">
        <f t="shared" si="24"/>
        <v>-20848.88</v>
      </c>
      <c r="H113" s="15">
        <f t="shared" si="25"/>
        <v>-20848.88</v>
      </c>
      <c r="I113" s="16">
        <f t="shared" si="26"/>
        <v>0</v>
      </c>
      <c r="J113" s="35">
        <f t="shared" si="27"/>
        <v>20848.88</v>
      </c>
    </row>
    <row r="114" spans="1:10" ht="11.25" hidden="1" customHeight="1" x14ac:dyDescent="0.2">
      <c r="A114" s="12"/>
      <c r="B114" s="13" t="s">
        <v>32</v>
      </c>
      <c r="C114" s="13" t="s">
        <v>22</v>
      </c>
      <c r="D114" s="14">
        <v>50896.13</v>
      </c>
      <c r="E114" s="14">
        <v>0</v>
      </c>
      <c r="F114" s="14">
        <v>0</v>
      </c>
      <c r="G114" s="15">
        <f t="shared" si="24"/>
        <v>-50896.13</v>
      </c>
      <c r="H114" s="15">
        <f t="shared" si="25"/>
        <v>-50896.13</v>
      </c>
      <c r="I114" s="16">
        <f t="shared" si="26"/>
        <v>0</v>
      </c>
      <c r="J114" s="35">
        <f t="shared" si="27"/>
        <v>50896.13</v>
      </c>
    </row>
    <row r="115" spans="1:10" ht="11.25" hidden="1" customHeight="1" x14ac:dyDescent="0.2">
      <c r="A115" s="12"/>
      <c r="B115" s="13" t="s">
        <v>58</v>
      </c>
      <c r="C115" s="13" t="s">
        <v>42</v>
      </c>
      <c r="D115" s="14">
        <v>40631.71</v>
      </c>
      <c r="E115" s="14">
        <v>0</v>
      </c>
      <c r="F115" s="14">
        <v>0</v>
      </c>
      <c r="G115" s="15">
        <f t="shared" si="24"/>
        <v>-40631.71</v>
      </c>
      <c r="H115" s="15">
        <f t="shared" si="25"/>
        <v>-40631.71</v>
      </c>
      <c r="I115" s="16">
        <f t="shared" si="26"/>
        <v>0</v>
      </c>
      <c r="J115" s="35">
        <f t="shared" si="27"/>
        <v>40631.71</v>
      </c>
    </row>
    <row r="116" spans="1:10" ht="11.25" hidden="1" customHeight="1" x14ac:dyDescent="0.2">
      <c r="A116" s="17" t="s">
        <v>71</v>
      </c>
      <c r="B116" s="18"/>
      <c r="C116" s="18"/>
      <c r="D116" s="19">
        <f>SUM(D97:D115)</f>
        <v>468459.75</v>
      </c>
      <c r="E116" s="19">
        <f>SUM(E97:E115)</f>
        <v>0</v>
      </c>
      <c r="F116" s="19">
        <f>SUM(F97:F115)</f>
        <v>0</v>
      </c>
      <c r="G116" s="20">
        <f t="shared" si="24"/>
        <v>-468459.75</v>
      </c>
      <c r="H116" s="20">
        <f t="shared" si="25"/>
        <v>-468459.75</v>
      </c>
      <c r="I116" s="21">
        <f t="shared" si="26"/>
        <v>0</v>
      </c>
      <c r="J116" s="35">
        <f t="shared" si="27"/>
        <v>468459.75</v>
      </c>
    </row>
    <row r="117" spans="1:10" ht="11.25" hidden="1" customHeight="1" x14ac:dyDescent="0.2">
      <c r="A117" s="22" t="s">
        <v>72</v>
      </c>
      <c r="B117" s="18"/>
      <c r="C117" s="18"/>
      <c r="D117" s="19">
        <f>SUM(D95,D116)</f>
        <v>603282.02</v>
      </c>
      <c r="E117" s="19">
        <f>SUM(E95,E116)</f>
        <v>0</v>
      </c>
      <c r="F117" s="19">
        <f>SUM(F95,F116)</f>
        <v>0</v>
      </c>
      <c r="G117" s="20">
        <f t="shared" si="24"/>
        <v>-603282.02</v>
      </c>
      <c r="H117" s="20">
        <f t="shared" si="25"/>
        <v>-603282.02</v>
      </c>
      <c r="I117" s="21">
        <f t="shared" si="26"/>
        <v>0</v>
      </c>
      <c r="J117" s="35">
        <f t="shared" si="27"/>
        <v>603282.02</v>
      </c>
    </row>
    <row r="118" spans="1:10" ht="11.25" customHeight="1" x14ac:dyDescent="0.2">
      <c r="A118" s="10" t="s">
        <v>73</v>
      </c>
      <c r="B118" s="5"/>
      <c r="C118" s="5"/>
      <c r="D118" s="6">
        <v>2628605.75</v>
      </c>
      <c r="E118" s="6">
        <v>3644839.2800000003</v>
      </c>
      <c r="F118" s="6">
        <v>4149252.2800000003</v>
      </c>
      <c r="G118" s="7">
        <v>1016233.5299999998</v>
      </c>
      <c r="H118" s="7">
        <v>1520646.5299999998</v>
      </c>
      <c r="I118" s="8">
        <v>504413</v>
      </c>
      <c r="J118" s="35">
        <f t="shared" si="27"/>
        <v>3133018.75</v>
      </c>
    </row>
    <row r="119" spans="1:10" ht="11.25" hidden="1" customHeight="1" x14ac:dyDescent="0.2">
      <c r="A119" s="11" t="s">
        <v>74</v>
      </c>
      <c r="B119" s="5"/>
      <c r="C119" s="5"/>
      <c r="D119" s="6"/>
      <c r="E119" s="6"/>
      <c r="F119" s="6"/>
      <c r="G119" s="7"/>
      <c r="H119" s="7"/>
      <c r="I119" s="8"/>
      <c r="J119" s="35">
        <f t="shared" si="27"/>
        <v>0</v>
      </c>
    </row>
    <row r="120" spans="1:10" ht="11.25" hidden="1" customHeight="1" x14ac:dyDescent="0.2">
      <c r="A120" s="12"/>
      <c r="B120" s="13" t="s">
        <v>27</v>
      </c>
      <c r="C120" s="13" t="s">
        <v>75</v>
      </c>
      <c r="D120" s="14">
        <v>26216.080000000002</v>
      </c>
      <c r="E120" s="14">
        <v>24295</v>
      </c>
      <c r="F120" s="14">
        <v>32995</v>
      </c>
      <c r="G120" s="15">
        <f t="shared" ref="G120:G128" si="28">(ROUND(E120,2)- ROUND(D120,2))</f>
        <v>-1921.0800000000017</v>
      </c>
      <c r="H120" s="23">
        <f t="shared" ref="H120:H128" si="29">(ROUND(F120,2)- ROUND(D120,2))</f>
        <v>6778.9199999999983</v>
      </c>
      <c r="I120" s="16">
        <f t="shared" ref="I120:I128" si="30">(ROUND(F120,2)- ROUND(E120,2))</f>
        <v>8700</v>
      </c>
      <c r="J120" s="35">
        <f t="shared" si="27"/>
        <v>34916.080000000002</v>
      </c>
    </row>
    <row r="121" spans="1:10" ht="11.25" hidden="1" customHeight="1" x14ac:dyDescent="0.2">
      <c r="A121" s="12"/>
      <c r="B121" s="13" t="s">
        <v>27</v>
      </c>
      <c r="C121" s="13" t="s">
        <v>76</v>
      </c>
      <c r="D121" s="14">
        <v>12931.25</v>
      </c>
      <c r="E121" s="14">
        <v>46677</v>
      </c>
      <c r="F121" s="14">
        <v>72597</v>
      </c>
      <c r="G121" s="23">
        <f t="shared" si="28"/>
        <v>33745.75</v>
      </c>
      <c r="H121" s="23">
        <f t="shared" si="29"/>
        <v>59665.75</v>
      </c>
      <c r="I121" s="16">
        <f t="shared" si="30"/>
        <v>25920</v>
      </c>
      <c r="J121" s="35">
        <f t="shared" si="27"/>
        <v>38851.25</v>
      </c>
    </row>
    <row r="122" spans="1:10" ht="11.25" hidden="1" customHeight="1" x14ac:dyDescent="0.2">
      <c r="A122" s="12"/>
      <c r="B122" s="13" t="s">
        <v>27</v>
      </c>
      <c r="C122" s="13" t="s">
        <v>77</v>
      </c>
      <c r="D122" s="14">
        <v>94163.63</v>
      </c>
      <c r="E122" s="14">
        <v>155090.5</v>
      </c>
      <c r="F122" s="14">
        <v>176090.5</v>
      </c>
      <c r="G122" s="23">
        <f t="shared" si="28"/>
        <v>60926.869999999995</v>
      </c>
      <c r="H122" s="23">
        <f t="shared" si="29"/>
        <v>81926.87</v>
      </c>
      <c r="I122" s="16">
        <f t="shared" si="30"/>
        <v>21000</v>
      </c>
      <c r="J122" s="35">
        <f t="shared" si="27"/>
        <v>115163.63</v>
      </c>
    </row>
    <row r="123" spans="1:10" ht="11.25" hidden="1" customHeight="1" x14ac:dyDescent="0.2">
      <c r="A123" s="12"/>
      <c r="B123" s="13" t="s">
        <v>27</v>
      </c>
      <c r="C123" s="13" t="s">
        <v>78</v>
      </c>
      <c r="D123" s="14">
        <v>204730.81</v>
      </c>
      <c r="E123" s="14">
        <v>425613</v>
      </c>
      <c r="F123" s="14">
        <v>547693</v>
      </c>
      <c r="G123" s="23">
        <f t="shared" si="28"/>
        <v>220882.19</v>
      </c>
      <c r="H123" s="23">
        <f t="shared" si="29"/>
        <v>342962.19</v>
      </c>
      <c r="I123" s="16">
        <f t="shared" si="30"/>
        <v>122080</v>
      </c>
      <c r="J123" s="35">
        <f t="shared" si="27"/>
        <v>326810.81</v>
      </c>
    </row>
    <row r="124" spans="1:10" ht="11.25" hidden="1" customHeight="1" x14ac:dyDescent="0.2">
      <c r="A124" s="12"/>
      <c r="B124" s="13" t="s">
        <v>27</v>
      </c>
      <c r="C124" s="13" t="s">
        <v>55</v>
      </c>
      <c r="D124" s="14">
        <v>56632.04</v>
      </c>
      <c r="E124" s="14">
        <v>116832</v>
      </c>
      <c r="F124" s="14">
        <v>168832</v>
      </c>
      <c r="G124" s="23">
        <f t="shared" si="28"/>
        <v>60199.96</v>
      </c>
      <c r="H124" s="23">
        <f t="shared" si="29"/>
        <v>112199.95999999999</v>
      </c>
      <c r="I124" s="16">
        <f t="shared" si="30"/>
        <v>52000</v>
      </c>
      <c r="J124" s="35">
        <f t="shared" si="27"/>
        <v>108632.04000000001</v>
      </c>
    </row>
    <row r="125" spans="1:10" ht="11.25" hidden="1" customHeight="1" x14ac:dyDescent="0.2">
      <c r="A125" s="12"/>
      <c r="B125" s="13" t="s">
        <v>27</v>
      </c>
      <c r="C125" s="13" t="s">
        <v>56</v>
      </c>
      <c r="D125" s="14">
        <v>496533.89</v>
      </c>
      <c r="E125" s="14">
        <v>629770</v>
      </c>
      <c r="F125" s="14">
        <v>629770</v>
      </c>
      <c r="G125" s="23">
        <f t="shared" si="28"/>
        <v>133236.10999999999</v>
      </c>
      <c r="H125" s="23">
        <f t="shared" si="29"/>
        <v>133236.10999999999</v>
      </c>
      <c r="I125" s="16">
        <f t="shared" si="30"/>
        <v>0</v>
      </c>
      <c r="J125" s="35">
        <f t="shared" si="27"/>
        <v>496533.89</v>
      </c>
    </row>
    <row r="126" spans="1:10" ht="11.25" hidden="1" customHeight="1" x14ac:dyDescent="0.2">
      <c r="A126" s="12"/>
      <c r="B126" s="13" t="s">
        <v>27</v>
      </c>
      <c r="C126" s="13" t="s">
        <v>79</v>
      </c>
      <c r="D126" s="14">
        <v>53517.53</v>
      </c>
      <c r="E126" s="14">
        <v>105000</v>
      </c>
      <c r="F126" s="14">
        <v>122500</v>
      </c>
      <c r="G126" s="23">
        <f t="shared" si="28"/>
        <v>51482.47</v>
      </c>
      <c r="H126" s="23">
        <f t="shared" si="29"/>
        <v>68982.47</v>
      </c>
      <c r="I126" s="16">
        <f t="shared" si="30"/>
        <v>17500</v>
      </c>
      <c r="J126" s="35">
        <f t="shared" si="27"/>
        <v>71017.53</v>
      </c>
    </row>
    <row r="127" spans="1:10" ht="11.25" hidden="1" customHeight="1" x14ac:dyDescent="0.2">
      <c r="A127" s="12"/>
      <c r="B127" s="13" t="s">
        <v>27</v>
      </c>
      <c r="C127" s="13" t="s">
        <v>28</v>
      </c>
      <c r="D127" s="14">
        <v>678707.3</v>
      </c>
      <c r="E127" s="14">
        <v>743230</v>
      </c>
      <c r="F127" s="14">
        <v>743230</v>
      </c>
      <c r="G127" s="23">
        <f t="shared" si="28"/>
        <v>64522.699999999953</v>
      </c>
      <c r="H127" s="23">
        <f t="shared" si="29"/>
        <v>64522.699999999953</v>
      </c>
      <c r="I127" s="16">
        <f t="shared" si="30"/>
        <v>0</v>
      </c>
      <c r="J127" s="35">
        <f t="shared" si="27"/>
        <v>678707.3</v>
      </c>
    </row>
    <row r="128" spans="1:10" ht="11.25" hidden="1" customHeight="1" x14ac:dyDescent="0.2">
      <c r="A128" s="17" t="s">
        <v>80</v>
      </c>
      <c r="B128" s="18"/>
      <c r="C128" s="18"/>
      <c r="D128" s="19">
        <f>SUM(D120:D127)</f>
        <v>1623432.53</v>
      </c>
      <c r="E128" s="19">
        <f>SUM(E120:E127)</f>
        <v>2246507.5</v>
      </c>
      <c r="F128" s="19">
        <f>SUM(F120:F127)</f>
        <v>2493707.5</v>
      </c>
      <c r="G128" s="24">
        <f t="shared" si="28"/>
        <v>623074.97</v>
      </c>
      <c r="H128" s="24">
        <f t="shared" si="29"/>
        <v>870274.97</v>
      </c>
      <c r="I128" s="21">
        <f t="shared" si="30"/>
        <v>247200</v>
      </c>
      <c r="J128" s="35">
        <f t="shared" si="27"/>
        <v>1870632.53</v>
      </c>
    </row>
    <row r="129" spans="1:10" ht="11.25" hidden="1" customHeight="1" x14ac:dyDescent="0.2">
      <c r="A129" s="11" t="s">
        <v>81</v>
      </c>
      <c r="B129" s="5"/>
      <c r="C129" s="5"/>
      <c r="D129" s="6"/>
      <c r="E129" s="6"/>
      <c r="F129" s="6"/>
      <c r="G129" s="7"/>
      <c r="H129" s="7"/>
      <c r="I129" s="8"/>
      <c r="J129" s="35">
        <f t="shared" si="27"/>
        <v>0</v>
      </c>
    </row>
    <row r="130" spans="1:10" ht="11.25" hidden="1" customHeight="1" x14ac:dyDescent="0.2">
      <c r="A130" s="12"/>
      <c r="B130" s="13" t="s">
        <v>27</v>
      </c>
      <c r="C130" s="13" t="s">
        <v>82</v>
      </c>
      <c r="D130" s="14">
        <v>4256.04</v>
      </c>
      <c r="E130" s="14">
        <v>7677</v>
      </c>
      <c r="F130" s="14">
        <v>9837</v>
      </c>
      <c r="G130" s="23">
        <f t="shared" ref="G130:G152" si="31">(ROUND(E130,2)- ROUND(D130,2))</f>
        <v>3420.96</v>
      </c>
      <c r="H130" s="23">
        <f t="shared" ref="H130:H152" si="32">(ROUND(F130,2)- ROUND(D130,2))</f>
        <v>5580.96</v>
      </c>
      <c r="I130" s="16">
        <f t="shared" ref="I130:I152" si="33">(ROUND(F130,2)- ROUND(E130,2))</f>
        <v>2160</v>
      </c>
      <c r="J130" s="35">
        <f t="shared" si="27"/>
        <v>6416.04</v>
      </c>
    </row>
    <row r="131" spans="1:10" ht="11.25" hidden="1" customHeight="1" x14ac:dyDescent="0.2">
      <c r="A131" s="12"/>
      <c r="B131" s="13" t="s">
        <v>27</v>
      </c>
      <c r="C131" s="13" t="s">
        <v>37</v>
      </c>
      <c r="D131" s="14">
        <v>43473.95</v>
      </c>
      <c r="E131" s="14">
        <v>69252</v>
      </c>
      <c r="F131" s="14">
        <v>91332</v>
      </c>
      <c r="G131" s="23">
        <f t="shared" si="31"/>
        <v>25778.050000000003</v>
      </c>
      <c r="H131" s="23">
        <f t="shared" si="32"/>
        <v>47858.05</v>
      </c>
      <c r="I131" s="16">
        <f t="shared" si="33"/>
        <v>22080</v>
      </c>
      <c r="J131" s="35">
        <f t="shared" si="27"/>
        <v>65553.95</v>
      </c>
    </row>
    <row r="132" spans="1:10" ht="11.25" hidden="1" customHeight="1" x14ac:dyDescent="0.2">
      <c r="A132" s="12"/>
      <c r="B132" s="13" t="s">
        <v>27</v>
      </c>
      <c r="C132" s="13" t="s">
        <v>83</v>
      </c>
      <c r="D132" s="14">
        <v>111805.95</v>
      </c>
      <c r="E132" s="14">
        <v>159267.64000000001</v>
      </c>
      <c r="F132" s="14">
        <v>159267.64000000001</v>
      </c>
      <c r="G132" s="23">
        <f t="shared" si="31"/>
        <v>47461.690000000017</v>
      </c>
      <c r="H132" s="23">
        <f t="shared" si="32"/>
        <v>47461.690000000017</v>
      </c>
      <c r="I132" s="16">
        <f t="shared" si="33"/>
        <v>0</v>
      </c>
      <c r="J132" s="35">
        <f t="shared" si="27"/>
        <v>111805.95</v>
      </c>
    </row>
    <row r="133" spans="1:10" ht="11.25" hidden="1" customHeight="1" x14ac:dyDescent="0.2">
      <c r="A133" s="12"/>
      <c r="B133" s="13" t="s">
        <v>27</v>
      </c>
      <c r="C133" s="13" t="s">
        <v>84</v>
      </c>
      <c r="D133" s="14">
        <v>77440.44</v>
      </c>
      <c r="E133" s="14">
        <v>103059</v>
      </c>
      <c r="F133" s="14">
        <v>168579</v>
      </c>
      <c r="G133" s="23">
        <f t="shared" si="31"/>
        <v>25618.559999999998</v>
      </c>
      <c r="H133" s="23">
        <f t="shared" si="32"/>
        <v>91138.559999999998</v>
      </c>
      <c r="I133" s="16">
        <f t="shared" si="33"/>
        <v>65520</v>
      </c>
      <c r="J133" s="35">
        <f t="shared" si="27"/>
        <v>142960.44</v>
      </c>
    </row>
    <row r="134" spans="1:10" ht="11.25" hidden="1" customHeight="1" x14ac:dyDescent="0.2">
      <c r="A134" s="12"/>
      <c r="B134" s="13" t="s">
        <v>27</v>
      </c>
      <c r="C134" s="13" t="s">
        <v>46</v>
      </c>
      <c r="D134" s="14">
        <v>1078.08</v>
      </c>
      <c r="E134" s="14">
        <v>14902</v>
      </c>
      <c r="F134" s="14">
        <v>14902</v>
      </c>
      <c r="G134" s="23">
        <f t="shared" si="31"/>
        <v>13823.92</v>
      </c>
      <c r="H134" s="23">
        <f t="shared" si="32"/>
        <v>13823.92</v>
      </c>
      <c r="I134" s="16">
        <f t="shared" si="33"/>
        <v>0</v>
      </c>
      <c r="J134" s="35">
        <f t="shared" si="27"/>
        <v>1078.08</v>
      </c>
    </row>
    <row r="135" spans="1:10" ht="11.25" hidden="1" customHeight="1" x14ac:dyDescent="0.2">
      <c r="A135" s="12"/>
      <c r="B135" s="13" t="s">
        <v>27</v>
      </c>
      <c r="C135" s="13" t="s">
        <v>85</v>
      </c>
      <c r="D135" s="14">
        <v>37924.61</v>
      </c>
      <c r="E135" s="14">
        <v>63701</v>
      </c>
      <c r="F135" s="14">
        <v>63701</v>
      </c>
      <c r="G135" s="23">
        <f t="shared" si="31"/>
        <v>25776.39</v>
      </c>
      <c r="H135" s="23">
        <f t="shared" si="32"/>
        <v>25776.39</v>
      </c>
      <c r="I135" s="16">
        <f t="shared" si="33"/>
        <v>0</v>
      </c>
      <c r="J135" s="35">
        <f t="shared" si="27"/>
        <v>37924.61</v>
      </c>
    </row>
    <row r="136" spans="1:10" ht="11.25" hidden="1" customHeight="1" x14ac:dyDescent="0.2">
      <c r="A136" s="12"/>
      <c r="B136" s="13" t="s">
        <v>27</v>
      </c>
      <c r="C136" s="13" t="s">
        <v>86</v>
      </c>
      <c r="D136" s="14">
        <v>61423.77</v>
      </c>
      <c r="E136" s="14">
        <v>94016</v>
      </c>
      <c r="F136" s="14">
        <v>154496</v>
      </c>
      <c r="G136" s="23">
        <f t="shared" si="31"/>
        <v>32592.230000000003</v>
      </c>
      <c r="H136" s="23">
        <f t="shared" si="32"/>
        <v>93072.23000000001</v>
      </c>
      <c r="I136" s="16">
        <f t="shared" si="33"/>
        <v>60480</v>
      </c>
      <c r="J136" s="35">
        <f t="shared" si="27"/>
        <v>121903.76999999999</v>
      </c>
    </row>
    <row r="137" spans="1:10" ht="11.25" hidden="1" customHeight="1" x14ac:dyDescent="0.2">
      <c r="A137" s="12"/>
      <c r="B137" s="13" t="s">
        <v>27</v>
      </c>
      <c r="C137" s="13" t="s">
        <v>42</v>
      </c>
      <c r="D137" s="14">
        <v>6154.58</v>
      </c>
      <c r="E137" s="14">
        <v>0</v>
      </c>
      <c r="F137" s="14">
        <v>0</v>
      </c>
      <c r="G137" s="15">
        <f t="shared" si="31"/>
        <v>-6154.58</v>
      </c>
      <c r="H137" s="15">
        <f t="shared" si="32"/>
        <v>-6154.58</v>
      </c>
      <c r="I137" s="16">
        <f t="shared" si="33"/>
        <v>0</v>
      </c>
      <c r="J137" s="35">
        <f t="shared" ref="J137:J168" si="34">D137+I137</f>
        <v>6154.58</v>
      </c>
    </row>
    <row r="138" spans="1:10" ht="11.25" hidden="1" customHeight="1" x14ac:dyDescent="0.2">
      <c r="A138" s="12"/>
      <c r="B138" s="13" t="s">
        <v>27</v>
      </c>
      <c r="C138" s="13" t="s">
        <v>87</v>
      </c>
      <c r="D138" s="14">
        <v>0</v>
      </c>
      <c r="E138" s="14">
        <v>9216</v>
      </c>
      <c r="F138" s="14">
        <v>15360</v>
      </c>
      <c r="G138" s="23">
        <f t="shared" si="31"/>
        <v>9216</v>
      </c>
      <c r="H138" s="23">
        <f t="shared" si="32"/>
        <v>15360</v>
      </c>
      <c r="I138" s="16">
        <f t="shared" si="33"/>
        <v>6144</v>
      </c>
      <c r="J138" s="35">
        <f t="shared" si="34"/>
        <v>6144</v>
      </c>
    </row>
    <row r="139" spans="1:10" ht="11.25" hidden="1" customHeight="1" x14ac:dyDescent="0.2">
      <c r="A139" s="12"/>
      <c r="B139" s="13" t="s">
        <v>27</v>
      </c>
      <c r="C139" s="13" t="s">
        <v>75</v>
      </c>
      <c r="D139" s="14">
        <v>75</v>
      </c>
      <c r="E139" s="14">
        <v>0</v>
      </c>
      <c r="F139" s="14">
        <v>0</v>
      </c>
      <c r="G139" s="15">
        <f t="shared" si="31"/>
        <v>-75</v>
      </c>
      <c r="H139" s="15">
        <f t="shared" si="32"/>
        <v>-75</v>
      </c>
      <c r="I139" s="16">
        <f t="shared" si="33"/>
        <v>0</v>
      </c>
      <c r="J139" s="35">
        <f t="shared" si="34"/>
        <v>75</v>
      </c>
    </row>
    <row r="140" spans="1:10" ht="11.25" hidden="1" customHeight="1" x14ac:dyDescent="0.2">
      <c r="A140" s="12"/>
      <c r="B140" s="13" t="s">
        <v>27</v>
      </c>
      <c r="C140" s="13" t="s">
        <v>76</v>
      </c>
      <c r="D140" s="14">
        <v>27778.05</v>
      </c>
      <c r="E140" s="14">
        <v>5402</v>
      </c>
      <c r="F140" s="14">
        <v>5402</v>
      </c>
      <c r="G140" s="15">
        <f t="shared" si="31"/>
        <v>-22376.05</v>
      </c>
      <c r="H140" s="15">
        <f t="shared" si="32"/>
        <v>-22376.05</v>
      </c>
      <c r="I140" s="16">
        <f t="shared" si="33"/>
        <v>0</v>
      </c>
      <c r="J140" s="35">
        <f t="shared" si="34"/>
        <v>27778.05</v>
      </c>
    </row>
    <row r="141" spans="1:10" ht="11.25" hidden="1" customHeight="1" x14ac:dyDescent="0.2">
      <c r="A141" s="12"/>
      <c r="B141" s="13" t="s">
        <v>27</v>
      </c>
      <c r="C141" s="13" t="s">
        <v>77</v>
      </c>
      <c r="D141" s="14">
        <v>102164.66</v>
      </c>
      <c r="E141" s="14">
        <v>155154.5</v>
      </c>
      <c r="F141" s="14">
        <v>170074.5</v>
      </c>
      <c r="G141" s="23">
        <f t="shared" si="31"/>
        <v>52989.84</v>
      </c>
      <c r="H141" s="23">
        <f t="shared" si="32"/>
        <v>67909.84</v>
      </c>
      <c r="I141" s="16">
        <f t="shared" si="33"/>
        <v>14920</v>
      </c>
      <c r="J141" s="35">
        <f t="shared" si="34"/>
        <v>117084.66</v>
      </c>
    </row>
    <row r="142" spans="1:10" ht="11.25" hidden="1" customHeight="1" x14ac:dyDescent="0.2">
      <c r="A142" s="12"/>
      <c r="B142" s="13" t="s">
        <v>27</v>
      </c>
      <c r="C142" s="13" t="s">
        <v>47</v>
      </c>
      <c r="D142" s="14">
        <v>19957.97</v>
      </c>
      <c r="E142" s="14">
        <v>26729.64</v>
      </c>
      <c r="F142" s="14">
        <v>26729.64</v>
      </c>
      <c r="G142" s="23">
        <f t="shared" si="31"/>
        <v>6771.6699999999983</v>
      </c>
      <c r="H142" s="23">
        <f t="shared" si="32"/>
        <v>6771.6699999999983</v>
      </c>
      <c r="I142" s="16">
        <f t="shared" si="33"/>
        <v>0</v>
      </c>
      <c r="J142" s="35">
        <f t="shared" si="34"/>
        <v>19957.97</v>
      </c>
    </row>
    <row r="143" spans="1:10" ht="11.25" hidden="1" customHeight="1" x14ac:dyDescent="0.2">
      <c r="A143" s="12"/>
      <c r="B143" s="13" t="s">
        <v>27</v>
      </c>
      <c r="C143" s="13" t="s">
        <v>50</v>
      </c>
      <c r="D143" s="14">
        <v>62554.879999999997</v>
      </c>
      <c r="E143" s="14">
        <v>68804</v>
      </c>
      <c r="F143" s="14">
        <v>100829</v>
      </c>
      <c r="G143" s="23">
        <f t="shared" si="31"/>
        <v>6249.1200000000026</v>
      </c>
      <c r="H143" s="23">
        <f t="shared" si="32"/>
        <v>38274.120000000003</v>
      </c>
      <c r="I143" s="16">
        <f t="shared" si="33"/>
        <v>32025</v>
      </c>
      <c r="J143" s="35">
        <f t="shared" si="34"/>
        <v>94579.88</v>
      </c>
    </row>
    <row r="144" spans="1:10" ht="11.25" hidden="1" customHeight="1" x14ac:dyDescent="0.2">
      <c r="A144" s="12"/>
      <c r="B144" s="13" t="s">
        <v>27</v>
      </c>
      <c r="C144" s="13" t="s">
        <v>21</v>
      </c>
      <c r="D144" s="14">
        <v>11928.84</v>
      </c>
      <c r="E144" s="14">
        <v>20700</v>
      </c>
      <c r="F144" s="14">
        <v>29700</v>
      </c>
      <c r="G144" s="23">
        <f t="shared" si="31"/>
        <v>8771.16</v>
      </c>
      <c r="H144" s="23">
        <f t="shared" si="32"/>
        <v>17771.16</v>
      </c>
      <c r="I144" s="16">
        <f t="shared" si="33"/>
        <v>9000</v>
      </c>
      <c r="J144" s="35">
        <f t="shared" si="34"/>
        <v>20928.84</v>
      </c>
    </row>
    <row r="145" spans="1:10" ht="11.25" hidden="1" customHeight="1" x14ac:dyDescent="0.2">
      <c r="A145" s="12"/>
      <c r="B145" s="13" t="s">
        <v>27</v>
      </c>
      <c r="C145" s="13" t="s">
        <v>88</v>
      </c>
      <c r="D145" s="14">
        <v>62745.03</v>
      </c>
      <c r="E145" s="14">
        <v>52468</v>
      </c>
      <c r="F145" s="14">
        <v>54712</v>
      </c>
      <c r="G145" s="15">
        <f t="shared" si="31"/>
        <v>-10277.029999999999</v>
      </c>
      <c r="H145" s="15">
        <f t="shared" si="32"/>
        <v>-8033.0299999999988</v>
      </c>
      <c r="I145" s="16">
        <f t="shared" si="33"/>
        <v>2244</v>
      </c>
      <c r="J145" s="35">
        <f t="shared" si="34"/>
        <v>64989.03</v>
      </c>
    </row>
    <row r="146" spans="1:10" ht="11.25" hidden="1" customHeight="1" x14ac:dyDescent="0.2">
      <c r="A146" s="12"/>
      <c r="B146" s="13" t="s">
        <v>27</v>
      </c>
      <c r="C146" s="13" t="s">
        <v>78</v>
      </c>
      <c r="D146" s="14">
        <v>21449.19</v>
      </c>
      <c r="E146" s="14">
        <v>58578</v>
      </c>
      <c r="F146" s="14">
        <v>74898</v>
      </c>
      <c r="G146" s="23">
        <f t="shared" si="31"/>
        <v>37128.81</v>
      </c>
      <c r="H146" s="23">
        <f t="shared" si="32"/>
        <v>53448.81</v>
      </c>
      <c r="I146" s="16">
        <f t="shared" si="33"/>
        <v>16320</v>
      </c>
      <c r="J146" s="35">
        <f t="shared" si="34"/>
        <v>37769.19</v>
      </c>
    </row>
    <row r="147" spans="1:10" ht="11.25" hidden="1" customHeight="1" x14ac:dyDescent="0.2">
      <c r="A147" s="12"/>
      <c r="B147" s="13" t="s">
        <v>27</v>
      </c>
      <c r="C147" s="13" t="s">
        <v>22</v>
      </c>
      <c r="D147" s="14">
        <v>6878.44</v>
      </c>
      <c r="E147" s="14">
        <v>0</v>
      </c>
      <c r="F147" s="14">
        <v>0</v>
      </c>
      <c r="G147" s="15">
        <f t="shared" si="31"/>
        <v>-6878.44</v>
      </c>
      <c r="H147" s="15">
        <f t="shared" si="32"/>
        <v>-6878.44</v>
      </c>
      <c r="I147" s="16">
        <f t="shared" si="33"/>
        <v>0</v>
      </c>
      <c r="J147" s="35">
        <f t="shared" si="34"/>
        <v>6878.44</v>
      </c>
    </row>
    <row r="148" spans="1:10" ht="11.25" hidden="1" customHeight="1" x14ac:dyDescent="0.2">
      <c r="A148" s="12"/>
      <c r="B148" s="13" t="s">
        <v>27</v>
      </c>
      <c r="C148" s="13" t="s">
        <v>55</v>
      </c>
      <c r="D148" s="14">
        <v>110920</v>
      </c>
      <c r="E148" s="14">
        <v>133740</v>
      </c>
      <c r="F148" s="14">
        <v>160060</v>
      </c>
      <c r="G148" s="23">
        <f t="shared" si="31"/>
        <v>22820</v>
      </c>
      <c r="H148" s="23">
        <f t="shared" si="32"/>
        <v>49140</v>
      </c>
      <c r="I148" s="16">
        <f t="shared" si="33"/>
        <v>26320</v>
      </c>
      <c r="J148" s="35">
        <f t="shared" si="34"/>
        <v>137240</v>
      </c>
    </row>
    <row r="149" spans="1:10" ht="11.25" hidden="1" customHeight="1" x14ac:dyDescent="0.2">
      <c r="A149" s="12"/>
      <c r="B149" s="13" t="s">
        <v>27</v>
      </c>
      <c r="C149" s="13" t="s">
        <v>56</v>
      </c>
      <c r="D149" s="14">
        <v>53896.69</v>
      </c>
      <c r="E149" s="14">
        <v>129440</v>
      </c>
      <c r="F149" s="14">
        <v>129440</v>
      </c>
      <c r="G149" s="23">
        <f t="shared" si="31"/>
        <v>75543.31</v>
      </c>
      <c r="H149" s="23">
        <f t="shared" si="32"/>
        <v>75543.31</v>
      </c>
      <c r="I149" s="16">
        <f t="shared" si="33"/>
        <v>0</v>
      </c>
      <c r="J149" s="35">
        <f t="shared" si="34"/>
        <v>53896.69</v>
      </c>
    </row>
    <row r="150" spans="1:10" ht="11.25" hidden="1" customHeight="1" x14ac:dyDescent="0.2">
      <c r="A150" s="12"/>
      <c r="B150" s="13" t="s">
        <v>27</v>
      </c>
      <c r="C150" s="13" t="s">
        <v>19</v>
      </c>
      <c r="D150" s="14">
        <v>14269.14</v>
      </c>
      <c r="E150" s="14">
        <v>14564</v>
      </c>
      <c r="F150" s="14">
        <v>14564</v>
      </c>
      <c r="G150" s="23">
        <f t="shared" si="31"/>
        <v>294.86000000000058</v>
      </c>
      <c r="H150" s="23">
        <f t="shared" si="32"/>
        <v>294.86000000000058</v>
      </c>
      <c r="I150" s="16">
        <f t="shared" si="33"/>
        <v>0</v>
      </c>
      <c r="J150" s="35">
        <f t="shared" si="34"/>
        <v>14269.14</v>
      </c>
    </row>
    <row r="151" spans="1:10" ht="11.25" hidden="1" customHeight="1" x14ac:dyDescent="0.2">
      <c r="A151" s="12"/>
      <c r="B151" s="13" t="s">
        <v>27</v>
      </c>
      <c r="C151" s="13" t="s">
        <v>28</v>
      </c>
      <c r="D151" s="14">
        <v>164712.75</v>
      </c>
      <c r="E151" s="14">
        <v>211661</v>
      </c>
      <c r="F151" s="14">
        <v>211661</v>
      </c>
      <c r="G151" s="23">
        <f t="shared" si="31"/>
        <v>46948.25</v>
      </c>
      <c r="H151" s="23">
        <f t="shared" si="32"/>
        <v>46948.25</v>
      </c>
      <c r="I151" s="16">
        <f t="shared" si="33"/>
        <v>0</v>
      </c>
      <c r="J151" s="35">
        <f t="shared" si="34"/>
        <v>164712.75</v>
      </c>
    </row>
    <row r="152" spans="1:10" ht="11.25" hidden="1" customHeight="1" x14ac:dyDescent="0.2">
      <c r="A152" s="17" t="s">
        <v>89</v>
      </c>
      <c r="B152" s="18"/>
      <c r="C152" s="18"/>
      <c r="D152" s="19">
        <f>SUM(D130:D151)</f>
        <v>1002888.0599999999</v>
      </c>
      <c r="E152" s="19">
        <f>SUM(E130:E151)</f>
        <v>1398331.78</v>
      </c>
      <c r="F152" s="19">
        <f>SUM(F130:F151)</f>
        <v>1655544.78</v>
      </c>
      <c r="G152" s="24">
        <f t="shared" si="31"/>
        <v>395443.72</v>
      </c>
      <c r="H152" s="24">
        <f t="shared" si="32"/>
        <v>652656.72</v>
      </c>
      <c r="I152" s="21">
        <f t="shared" si="33"/>
        <v>257213</v>
      </c>
      <c r="J152" s="35">
        <f t="shared" si="34"/>
        <v>1260101.06</v>
      </c>
    </row>
    <row r="153" spans="1:10" ht="11.25" hidden="1" customHeight="1" x14ac:dyDescent="0.2">
      <c r="A153" s="11" t="s">
        <v>90</v>
      </c>
      <c r="B153" s="5"/>
      <c r="C153" s="5"/>
      <c r="D153" s="6"/>
      <c r="E153" s="6"/>
      <c r="F153" s="6"/>
      <c r="G153" s="7"/>
      <c r="H153" s="7"/>
      <c r="I153" s="8"/>
      <c r="J153" s="35">
        <f t="shared" si="34"/>
        <v>0</v>
      </c>
    </row>
    <row r="154" spans="1:10" ht="11.25" hidden="1" customHeight="1" x14ac:dyDescent="0.2">
      <c r="A154" s="12"/>
      <c r="B154" s="13" t="s">
        <v>26</v>
      </c>
      <c r="C154" s="13" t="s">
        <v>19</v>
      </c>
      <c r="D154" s="14">
        <v>2285.16</v>
      </c>
      <c r="E154" s="14">
        <v>0</v>
      </c>
      <c r="F154" s="14">
        <v>0</v>
      </c>
      <c r="G154" s="15">
        <f>(ROUND(E154,2)- ROUND(D154,2))</f>
        <v>-2285.16</v>
      </c>
      <c r="H154" s="15">
        <f>(ROUND(F154,2)- ROUND(D154,2))</f>
        <v>-2285.16</v>
      </c>
      <c r="I154" s="16">
        <f>(ROUND(F154,2)- ROUND(E154,2))</f>
        <v>0</v>
      </c>
      <c r="J154" s="35">
        <f t="shared" si="34"/>
        <v>2285.16</v>
      </c>
    </row>
    <row r="155" spans="1:10" ht="11.25" hidden="1" customHeight="1" x14ac:dyDescent="0.2">
      <c r="A155" s="17" t="s">
        <v>91</v>
      </c>
      <c r="B155" s="18"/>
      <c r="C155" s="18"/>
      <c r="D155" s="19">
        <f>SUM(D154)</f>
        <v>2285.16</v>
      </c>
      <c r="E155" s="19">
        <f>SUM(E154)</f>
        <v>0</v>
      </c>
      <c r="F155" s="19">
        <f>SUM(F154)</f>
        <v>0</v>
      </c>
      <c r="G155" s="20">
        <f>(ROUND(E155,2)- ROUND(D155,2))</f>
        <v>-2285.16</v>
      </c>
      <c r="H155" s="20">
        <f>(ROUND(F155,2)- ROUND(D155,2))</f>
        <v>-2285.16</v>
      </c>
      <c r="I155" s="21">
        <f>(ROUND(F155,2)- ROUND(E155,2))</f>
        <v>0</v>
      </c>
      <c r="J155" s="35">
        <f t="shared" si="34"/>
        <v>2285.16</v>
      </c>
    </row>
    <row r="156" spans="1:10" ht="11.25" hidden="1" customHeight="1" x14ac:dyDescent="0.2">
      <c r="A156" s="22" t="s">
        <v>92</v>
      </c>
      <c r="B156" s="18"/>
      <c r="C156" s="18"/>
      <c r="D156" s="19">
        <f>SUM(D128,D152,D155)</f>
        <v>2628605.75</v>
      </c>
      <c r="E156" s="19">
        <f>SUM(E128,E152,E155)</f>
        <v>3644839.2800000003</v>
      </c>
      <c r="F156" s="19">
        <f>SUM(F128,F152,F155)</f>
        <v>4149252.2800000003</v>
      </c>
      <c r="G156" s="24">
        <f>(ROUND(E156,2)- ROUND(D156,2))</f>
        <v>1016233.5299999998</v>
      </c>
      <c r="H156" s="24">
        <f>(ROUND(F156,2)- ROUND(D156,2))</f>
        <v>1520646.5299999998</v>
      </c>
      <c r="I156" s="21">
        <f>(ROUND(F156,2)- ROUND(E156,2))</f>
        <v>504413</v>
      </c>
      <c r="J156" s="35">
        <f t="shared" si="34"/>
        <v>3133018.75</v>
      </c>
    </row>
    <row r="157" spans="1:10" ht="11.25" customHeight="1" x14ac:dyDescent="0.2">
      <c r="A157" s="10" t="s">
        <v>93</v>
      </c>
      <c r="B157" s="5"/>
      <c r="C157" s="5"/>
      <c r="D157" s="6">
        <v>1401.94</v>
      </c>
      <c r="E157" s="6">
        <v>0</v>
      </c>
      <c r="F157" s="6">
        <v>0</v>
      </c>
      <c r="G157" s="7">
        <v>-1401.94</v>
      </c>
      <c r="H157" s="7">
        <v>-1401.94</v>
      </c>
      <c r="I157" s="8">
        <v>0</v>
      </c>
      <c r="J157" s="35">
        <f t="shared" si="34"/>
        <v>1401.94</v>
      </c>
    </row>
    <row r="158" spans="1:10" ht="11.25" hidden="1" customHeight="1" x14ac:dyDescent="0.2">
      <c r="A158" s="11" t="s">
        <v>94</v>
      </c>
      <c r="B158" s="5"/>
      <c r="C158" s="5"/>
      <c r="D158" s="6"/>
      <c r="E158" s="6"/>
      <c r="F158" s="6"/>
      <c r="G158" s="7"/>
      <c r="H158" s="7"/>
      <c r="I158" s="8"/>
      <c r="J158" s="35">
        <f t="shared" si="34"/>
        <v>0</v>
      </c>
    </row>
    <row r="159" spans="1:10" ht="11.25" hidden="1" customHeight="1" x14ac:dyDescent="0.2">
      <c r="A159" s="12"/>
      <c r="B159" s="13" t="s">
        <v>26</v>
      </c>
      <c r="C159" s="13" t="s">
        <v>19</v>
      </c>
      <c r="D159" s="14">
        <v>1401.94</v>
      </c>
      <c r="E159" s="14">
        <v>0</v>
      </c>
      <c r="F159" s="14">
        <v>0</v>
      </c>
      <c r="G159" s="15">
        <f>(ROUND(E159,2)- ROUND(D159,2))</f>
        <v>-1401.94</v>
      </c>
      <c r="H159" s="15">
        <f>(ROUND(F159,2)- ROUND(D159,2))</f>
        <v>-1401.94</v>
      </c>
      <c r="I159" s="16">
        <f>(ROUND(F159,2)- ROUND(E159,2))</f>
        <v>0</v>
      </c>
      <c r="J159" s="35">
        <f t="shared" si="34"/>
        <v>1401.94</v>
      </c>
    </row>
    <row r="160" spans="1:10" ht="11.25" hidden="1" customHeight="1" x14ac:dyDescent="0.2">
      <c r="A160" s="17" t="s">
        <v>95</v>
      </c>
      <c r="B160" s="18"/>
      <c r="C160" s="18"/>
      <c r="D160" s="19">
        <f t="shared" ref="D160:F161" si="35">SUM(D159)</f>
        <v>1401.94</v>
      </c>
      <c r="E160" s="19">
        <f t="shared" si="35"/>
        <v>0</v>
      </c>
      <c r="F160" s="19">
        <f t="shared" si="35"/>
        <v>0</v>
      </c>
      <c r="G160" s="20">
        <f>(ROUND(E160,2)- ROUND(D160,2))</f>
        <v>-1401.94</v>
      </c>
      <c r="H160" s="20">
        <f>(ROUND(F160,2)- ROUND(D160,2))</f>
        <v>-1401.94</v>
      </c>
      <c r="I160" s="21">
        <f>(ROUND(F160,2)- ROUND(E160,2))</f>
        <v>0</v>
      </c>
      <c r="J160" s="35">
        <f t="shared" si="34"/>
        <v>1401.94</v>
      </c>
    </row>
    <row r="161" spans="1:10" ht="11.25" hidden="1" customHeight="1" x14ac:dyDescent="0.2">
      <c r="A161" s="22" t="s">
        <v>96</v>
      </c>
      <c r="B161" s="18"/>
      <c r="C161" s="18"/>
      <c r="D161" s="19">
        <f t="shared" si="35"/>
        <v>1401.94</v>
      </c>
      <c r="E161" s="19">
        <f t="shared" si="35"/>
        <v>0</v>
      </c>
      <c r="F161" s="19">
        <f t="shared" si="35"/>
        <v>0</v>
      </c>
      <c r="G161" s="20">
        <f>(ROUND(E161,2)- ROUND(D161,2))</f>
        <v>-1401.94</v>
      </c>
      <c r="H161" s="20">
        <f>(ROUND(F161,2)- ROUND(D161,2))</f>
        <v>-1401.94</v>
      </c>
      <c r="I161" s="21">
        <f>(ROUND(F161,2)- ROUND(E161,2))</f>
        <v>0</v>
      </c>
      <c r="J161" s="35">
        <f t="shared" si="34"/>
        <v>1401.94</v>
      </c>
    </row>
    <row r="162" spans="1:10" ht="11.25" customHeight="1" x14ac:dyDescent="0.2">
      <c r="A162" s="10" t="s">
        <v>97</v>
      </c>
      <c r="B162" s="5"/>
      <c r="C162" s="5"/>
      <c r="D162" s="6">
        <v>92703.03</v>
      </c>
      <c r="E162" s="6">
        <v>0</v>
      </c>
      <c r="F162" s="6">
        <v>0</v>
      </c>
      <c r="G162" s="7">
        <v>-92703.03</v>
      </c>
      <c r="H162" s="7">
        <v>-92703.03</v>
      </c>
      <c r="I162" s="8">
        <v>0</v>
      </c>
      <c r="J162" s="35">
        <f t="shared" si="34"/>
        <v>92703.03</v>
      </c>
    </row>
    <row r="163" spans="1:10" ht="11.25" hidden="1" customHeight="1" x14ac:dyDescent="0.2">
      <c r="A163" s="11" t="s">
        <v>98</v>
      </c>
      <c r="B163" s="5"/>
      <c r="C163" s="5"/>
      <c r="D163" s="6"/>
      <c r="E163" s="6"/>
      <c r="F163" s="6"/>
      <c r="G163" s="7"/>
      <c r="H163" s="7"/>
      <c r="I163" s="8"/>
      <c r="J163" s="35">
        <f t="shared" si="34"/>
        <v>0</v>
      </c>
    </row>
    <row r="164" spans="1:10" ht="11.25" hidden="1" customHeight="1" x14ac:dyDescent="0.2">
      <c r="A164" s="12"/>
      <c r="B164" s="13" t="s">
        <v>26</v>
      </c>
      <c r="C164" s="13" t="s">
        <v>19</v>
      </c>
      <c r="D164" s="14">
        <v>34516.53</v>
      </c>
      <c r="E164" s="14">
        <v>0</v>
      </c>
      <c r="F164" s="14">
        <v>0</v>
      </c>
      <c r="G164" s="15">
        <f t="shared" ref="G164:G174" si="36">(ROUND(E164,2)- ROUND(D164,2))</f>
        <v>-34516.53</v>
      </c>
      <c r="H164" s="15">
        <f t="shared" ref="H164:H174" si="37">(ROUND(F164,2)- ROUND(D164,2))</f>
        <v>-34516.53</v>
      </c>
      <c r="I164" s="16">
        <f t="shared" ref="I164:I174" si="38">(ROUND(F164,2)- ROUND(E164,2))</f>
        <v>0</v>
      </c>
      <c r="J164" s="35">
        <f t="shared" si="34"/>
        <v>34516.53</v>
      </c>
    </row>
    <row r="165" spans="1:10" ht="11.25" hidden="1" customHeight="1" x14ac:dyDescent="0.2">
      <c r="A165" s="12"/>
      <c r="B165" s="13" t="s">
        <v>20</v>
      </c>
      <c r="C165" s="13" t="s">
        <v>19</v>
      </c>
      <c r="D165" s="14">
        <v>162.05000000000001</v>
      </c>
      <c r="E165" s="14">
        <v>0</v>
      </c>
      <c r="F165" s="14">
        <v>0</v>
      </c>
      <c r="G165" s="15">
        <f t="shared" si="36"/>
        <v>-162.05000000000001</v>
      </c>
      <c r="H165" s="15">
        <f t="shared" si="37"/>
        <v>-162.05000000000001</v>
      </c>
      <c r="I165" s="16">
        <f t="shared" si="38"/>
        <v>0</v>
      </c>
      <c r="J165" s="35">
        <f t="shared" si="34"/>
        <v>162.05000000000001</v>
      </c>
    </row>
    <row r="166" spans="1:10" ht="11.25" hidden="1" customHeight="1" x14ac:dyDescent="0.2">
      <c r="A166" s="12"/>
      <c r="B166" s="13" t="s">
        <v>27</v>
      </c>
      <c r="C166" s="13" t="s">
        <v>42</v>
      </c>
      <c r="D166" s="14">
        <v>3104</v>
      </c>
      <c r="E166" s="14">
        <v>0</v>
      </c>
      <c r="F166" s="14">
        <v>0</v>
      </c>
      <c r="G166" s="15">
        <f t="shared" si="36"/>
        <v>-3104</v>
      </c>
      <c r="H166" s="15">
        <f t="shared" si="37"/>
        <v>-3104</v>
      </c>
      <c r="I166" s="16">
        <f t="shared" si="38"/>
        <v>0</v>
      </c>
      <c r="J166" s="35">
        <f t="shared" si="34"/>
        <v>3104</v>
      </c>
    </row>
    <row r="167" spans="1:10" ht="11.25" hidden="1" customHeight="1" x14ac:dyDescent="0.2">
      <c r="A167" s="12"/>
      <c r="B167" s="13" t="s">
        <v>27</v>
      </c>
      <c r="C167" s="13" t="s">
        <v>44</v>
      </c>
      <c r="D167" s="14">
        <v>2072.02</v>
      </c>
      <c r="E167" s="14">
        <v>0</v>
      </c>
      <c r="F167" s="14">
        <v>0</v>
      </c>
      <c r="G167" s="15">
        <f t="shared" si="36"/>
        <v>-2072.02</v>
      </c>
      <c r="H167" s="15">
        <f t="shared" si="37"/>
        <v>-2072.02</v>
      </c>
      <c r="I167" s="16">
        <f t="shared" si="38"/>
        <v>0</v>
      </c>
      <c r="J167" s="35">
        <f t="shared" si="34"/>
        <v>2072.02</v>
      </c>
    </row>
    <row r="168" spans="1:10" ht="11.25" hidden="1" customHeight="1" x14ac:dyDescent="0.2">
      <c r="A168" s="12"/>
      <c r="B168" s="13" t="s">
        <v>27</v>
      </c>
      <c r="C168" s="13" t="s">
        <v>78</v>
      </c>
      <c r="D168" s="14">
        <v>19754</v>
      </c>
      <c r="E168" s="14">
        <v>0</v>
      </c>
      <c r="F168" s="14">
        <v>0</v>
      </c>
      <c r="G168" s="15">
        <f t="shared" si="36"/>
        <v>-19754</v>
      </c>
      <c r="H168" s="15">
        <f t="shared" si="37"/>
        <v>-19754</v>
      </c>
      <c r="I168" s="16">
        <f t="shared" si="38"/>
        <v>0</v>
      </c>
      <c r="J168" s="35">
        <f t="shared" si="34"/>
        <v>19754</v>
      </c>
    </row>
    <row r="169" spans="1:10" ht="11.25" hidden="1" customHeight="1" x14ac:dyDescent="0.2">
      <c r="A169" s="12"/>
      <c r="B169" s="13" t="s">
        <v>27</v>
      </c>
      <c r="C169" s="13" t="s">
        <v>56</v>
      </c>
      <c r="D169" s="14">
        <v>11506.25</v>
      </c>
      <c r="E169" s="14">
        <v>0</v>
      </c>
      <c r="F169" s="14">
        <v>0</v>
      </c>
      <c r="G169" s="15">
        <f t="shared" si="36"/>
        <v>-11506.25</v>
      </c>
      <c r="H169" s="15">
        <f t="shared" si="37"/>
        <v>-11506.25</v>
      </c>
      <c r="I169" s="16">
        <f t="shared" si="38"/>
        <v>0</v>
      </c>
      <c r="J169" s="35">
        <f t="shared" ref="J169:J174" si="39">D169+I169</f>
        <v>11506.25</v>
      </c>
    </row>
    <row r="170" spans="1:10" ht="11.25" hidden="1" customHeight="1" x14ac:dyDescent="0.2">
      <c r="A170" s="12"/>
      <c r="B170" s="13" t="s">
        <v>27</v>
      </c>
      <c r="C170" s="13" t="s">
        <v>28</v>
      </c>
      <c r="D170" s="14">
        <v>21588.15</v>
      </c>
      <c r="E170" s="14">
        <v>0</v>
      </c>
      <c r="F170" s="14">
        <v>0</v>
      </c>
      <c r="G170" s="15">
        <f t="shared" si="36"/>
        <v>-21588.15</v>
      </c>
      <c r="H170" s="15">
        <f t="shared" si="37"/>
        <v>-21588.15</v>
      </c>
      <c r="I170" s="16">
        <f t="shared" si="38"/>
        <v>0</v>
      </c>
      <c r="J170" s="35">
        <f t="shared" si="39"/>
        <v>21588.15</v>
      </c>
    </row>
    <row r="171" spans="1:10" ht="11.25" hidden="1" customHeight="1" x14ac:dyDescent="0.2">
      <c r="A171" s="12"/>
      <c r="B171" s="13" t="s">
        <v>43</v>
      </c>
      <c r="C171" s="13" t="s">
        <v>19</v>
      </c>
      <c r="D171" s="14">
        <v>0.03</v>
      </c>
      <c r="E171" s="14">
        <v>0</v>
      </c>
      <c r="F171" s="14">
        <v>0</v>
      </c>
      <c r="G171" s="15">
        <f t="shared" si="36"/>
        <v>-0.03</v>
      </c>
      <c r="H171" s="15">
        <f t="shared" si="37"/>
        <v>-0.03</v>
      </c>
      <c r="I171" s="16">
        <f t="shared" si="38"/>
        <v>0</v>
      </c>
      <c r="J171" s="35">
        <f t="shared" si="39"/>
        <v>0.03</v>
      </c>
    </row>
    <row r="172" spans="1:10" ht="11.25" hidden="1" customHeight="1" x14ac:dyDescent="0.2">
      <c r="A172" s="17" t="s">
        <v>99</v>
      </c>
      <c r="B172" s="18"/>
      <c r="C172" s="18"/>
      <c r="D172" s="19">
        <f>SUM(D164:D171)</f>
        <v>92703.03</v>
      </c>
      <c r="E172" s="19">
        <f>SUM(E164:E171)</f>
        <v>0</v>
      </c>
      <c r="F172" s="19">
        <f>SUM(F164:F171)</f>
        <v>0</v>
      </c>
      <c r="G172" s="20">
        <f t="shared" si="36"/>
        <v>-92703.03</v>
      </c>
      <c r="H172" s="20">
        <f t="shared" si="37"/>
        <v>-92703.03</v>
      </c>
      <c r="I172" s="21">
        <f t="shared" si="38"/>
        <v>0</v>
      </c>
      <c r="J172" s="35">
        <f t="shared" si="39"/>
        <v>92703.03</v>
      </c>
    </row>
    <row r="173" spans="1:10" ht="11.25" hidden="1" customHeight="1" x14ac:dyDescent="0.2">
      <c r="A173" s="22" t="s">
        <v>100</v>
      </c>
      <c r="B173" s="18"/>
      <c r="C173" s="18"/>
      <c r="D173" s="19">
        <f>SUM(D172)</f>
        <v>92703.03</v>
      </c>
      <c r="E173" s="19">
        <f>SUM(E172)</f>
        <v>0</v>
      </c>
      <c r="F173" s="19">
        <f>SUM(F172)</f>
        <v>0</v>
      </c>
      <c r="G173" s="20">
        <f t="shared" si="36"/>
        <v>-92703.03</v>
      </c>
      <c r="H173" s="20">
        <f t="shared" si="37"/>
        <v>-92703.03</v>
      </c>
      <c r="I173" s="21">
        <f t="shared" si="38"/>
        <v>0</v>
      </c>
      <c r="J173" s="35">
        <f t="shared" si="39"/>
        <v>92703.03</v>
      </c>
    </row>
    <row r="174" spans="1:10" ht="11.25" customHeight="1" x14ac:dyDescent="0.2">
      <c r="A174" s="25" t="s">
        <v>101</v>
      </c>
      <c r="B174" s="18"/>
      <c r="C174" s="18"/>
      <c r="D174" s="19">
        <f>SUM(D32,D41,D91,D117,D156,D161,D173)</f>
        <v>5919214.6800000006</v>
      </c>
      <c r="E174" s="19">
        <f>SUM(E32,E41,E91,E117,E156,E161,E173)</f>
        <v>3644839.2800000003</v>
      </c>
      <c r="F174" s="19">
        <f>SUM(F32,F41,F91,F117,F156,F161,F173)</f>
        <v>4149252.2800000003</v>
      </c>
      <c r="G174" s="20">
        <f t="shared" si="36"/>
        <v>-2274375.4</v>
      </c>
      <c r="H174" s="20">
        <f t="shared" si="37"/>
        <v>-1769962.4</v>
      </c>
      <c r="I174" s="21">
        <f t="shared" si="38"/>
        <v>504413</v>
      </c>
      <c r="J174" s="35">
        <f t="shared" si="39"/>
        <v>6423627.6800000006</v>
      </c>
    </row>
    <row r="175" spans="1:10" ht="11.25" customHeight="1" x14ac:dyDescent="0.2">
      <c r="A175" s="9" t="s">
        <v>102</v>
      </c>
      <c r="B175" s="5"/>
      <c r="C175" s="5"/>
      <c r="D175" s="6"/>
      <c r="E175" s="6"/>
      <c r="F175" s="6"/>
      <c r="G175" s="7"/>
      <c r="H175" s="7"/>
      <c r="I175" s="8"/>
      <c r="J175" s="35"/>
    </row>
    <row r="176" spans="1:10" ht="11.25" customHeight="1" x14ac:dyDescent="0.2">
      <c r="A176" s="10" t="s">
        <v>103</v>
      </c>
      <c r="B176" s="5"/>
      <c r="C176" s="5"/>
      <c r="D176" s="6">
        <v>334069.88</v>
      </c>
      <c r="E176" s="6">
        <v>429575.44</v>
      </c>
      <c r="F176" s="6">
        <v>481083.84</v>
      </c>
      <c r="G176" s="7">
        <v>95505.56</v>
      </c>
      <c r="H176" s="7">
        <v>147013.96000000002</v>
      </c>
      <c r="I176" s="8">
        <v>51508.400000000023</v>
      </c>
      <c r="J176" s="35">
        <f t="shared" ref="J176:J207" si="40">D176+I176</f>
        <v>385578.28</v>
      </c>
    </row>
    <row r="177" spans="1:10" ht="11.25" hidden="1" customHeight="1" x14ac:dyDescent="0.2">
      <c r="A177" s="11" t="s">
        <v>104</v>
      </c>
      <c r="B177" s="5"/>
      <c r="C177" s="5"/>
      <c r="D177" s="6"/>
      <c r="E177" s="6"/>
      <c r="F177" s="6"/>
      <c r="G177" s="7"/>
      <c r="H177" s="7"/>
      <c r="I177" s="8"/>
      <c r="J177" s="35">
        <f t="shared" si="40"/>
        <v>0</v>
      </c>
    </row>
    <row r="178" spans="1:10" ht="11.25" hidden="1" customHeight="1" x14ac:dyDescent="0.2">
      <c r="A178" s="12"/>
      <c r="B178" s="13" t="s">
        <v>27</v>
      </c>
      <c r="C178" s="13" t="s">
        <v>75</v>
      </c>
      <c r="D178" s="14">
        <v>0</v>
      </c>
      <c r="E178" s="14">
        <v>810</v>
      </c>
      <c r="F178" s="14">
        <v>2376</v>
      </c>
      <c r="G178" s="23">
        <f t="shared" ref="G178:G186" si="41">(ROUND(E178,2)- ROUND(D178,2))</f>
        <v>810</v>
      </c>
      <c r="H178" s="23">
        <f t="shared" ref="H178:H186" si="42">(ROUND(F178,2)- ROUND(D178,2))</f>
        <v>2376</v>
      </c>
      <c r="I178" s="16">
        <f t="shared" ref="I178:I186" si="43">(ROUND(F178,2)- ROUND(E178,2))</f>
        <v>1566</v>
      </c>
      <c r="J178" s="35">
        <f t="shared" si="40"/>
        <v>1566</v>
      </c>
    </row>
    <row r="179" spans="1:10" ht="11.25" hidden="1" customHeight="1" x14ac:dyDescent="0.2">
      <c r="A179" s="12"/>
      <c r="B179" s="13" t="s">
        <v>27</v>
      </c>
      <c r="C179" s="13" t="s">
        <v>76</v>
      </c>
      <c r="D179" s="14">
        <v>0</v>
      </c>
      <c r="E179" s="14">
        <v>8126</v>
      </c>
      <c r="F179" s="14">
        <v>13310</v>
      </c>
      <c r="G179" s="23">
        <f t="shared" si="41"/>
        <v>8126</v>
      </c>
      <c r="H179" s="23">
        <f t="shared" si="42"/>
        <v>13310</v>
      </c>
      <c r="I179" s="16">
        <f t="shared" si="43"/>
        <v>5184</v>
      </c>
      <c r="J179" s="35">
        <f t="shared" si="40"/>
        <v>5184</v>
      </c>
    </row>
    <row r="180" spans="1:10" ht="11.25" hidden="1" customHeight="1" x14ac:dyDescent="0.2">
      <c r="A180" s="12"/>
      <c r="B180" s="13" t="s">
        <v>27</v>
      </c>
      <c r="C180" s="13" t="s">
        <v>77</v>
      </c>
      <c r="D180" s="14">
        <v>0</v>
      </c>
      <c r="E180" s="14">
        <v>32325.24</v>
      </c>
      <c r="F180" s="14">
        <v>36315.24</v>
      </c>
      <c r="G180" s="23">
        <f t="shared" si="41"/>
        <v>32325.24</v>
      </c>
      <c r="H180" s="23">
        <f t="shared" si="42"/>
        <v>36315.24</v>
      </c>
      <c r="I180" s="16">
        <f t="shared" si="43"/>
        <v>3989.9999999999964</v>
      </c>
      <c r="J180" s="35">
        <f t="shared" si="40"/>
        <v>3989.9999999999964</v>
      </c>
    </row>
    <row r="181" spans="1:10" ht="11.25" hidden="1" customHeight="1" x14ac:dyDescent="0.2">
      <c r="A181" s="12"/>
      <c r="B181" s="13" t="s">
        <v>27</v>
      </c>
      <c r="C181" s="13" t="s">
        <v>78</v>
      </c>
      <c r="D181" s="14">
        <v>0</v>
      </c>
      <c r="E181" s="14">
        <v>99813.6</v>
      </c>
      <c r="F181" s="14">
        <v>127892</v>
      </c>
      <c r="G181" s="23">
        <f t="shared" si="41"/>
        <v>99813.6</v>
      </c>
      <c r="H181" s="23">
        <f t="shared" si="42"/>
        <v>127892</v>
      </c>
      <c r="I181" s="16">
        <f t="shared" si="43"/>
        <v>28078.399999999994</v>
      </c>
      <c r="J181" s="35">
        <f t="shared" si="40"/>
        <v>28078.399999999994</v>
      </c>
    </row>
    <row r="182" spans="1:10" ht="11.25" hidden="1" customHeight="1" x14ac:dyDescent="0.2">
      <c r="A182" s="12"/>
      <c r="B182" s="13" t="s">
        <v>27</v>
      </c>
      <c r="C182" s="13" t="s">
        <v>55</v>
      </c>
      <c r="D182" s="14">
        <v>0</v>
      </c>
      <c r="E182" s="14">
        <v>17816</v>
      </c>
      <c r="F182" s="14">
        <v>26656</v>
      </c>
      <c r="G182" s="23">
        <f t="shared" si="41"/>
        <v>17816</v>
      </c>
      <c r="H182" s="23">
        <f t="shared" si="42"/>
        <v>26656</v>
      </c>
      <c r="I182" s="16">
        <f t="shared" si="43"/>
        <v>8840</v>
      </c>
      <c r="J182" s="35">
        <f t="shared" si="40"/>
        <v>8840</v>
      </c>
    </row>
    <row r="183" spans="1:10" ht="11.25" hidden="1" customHeight="1" x14ac:dyDescent="0.2">
      <c r="A183" s="12"/>
      <c r="B183" s="13" t="s">
        <v>27</v>
      </c>
      <c r="C183" s="13" t="s">
        <v>56</v>
      </c>
      <c r="D183" s="14">
        <v>0</v>
      </c>
      <c r="E183" s="14">
        <v>116690.4</v>
      </c>
      <c r="F183" s="14">
        <v>116690.4</v>
      </c>
      <c r="G183" s="23">
        <f t="shared" si="41"/>
        <v>116690.4</v>
      </c>
      <c r="H183" s="23">
        <f t="shared" si="42"/>
        <v>116690.4</v>
      </c>
      <c r="I183" s="16">
        <f t="shared" si="43"/>
        <v>0</v>
      </c>
      <c r="J183" s="35">
        <f t="shared" si="40"/>
        <v>0</v>
      </c>
    </row>
    <row r="184" spans="1:10" ht="11.25" hidden="1" customHeight="1" x14ac:dyDescent="0.2">
      <c r="A184" s="12"/>
      <c r="B184" s="13" t="s">
        <v>27</v>
      </c>
      <c r="C184" s="13" t="s">
        <v>79</v>
      </c>
      <c r="D184" s="14">
        <v>0</v>
      </c>
      <c r="E184" s="14">
        <v>23100</v>
      </c>
      <c r="F184" s="14">
        <v>26950</v>
      </c>
      <c r="G184" s="23">
        <f t="shared" si="41"/>
        <v>23100</v>
      </c>
      <c r="H184" s="23">
        <f t="shared" si="42"/>
        <v>26950</v>
      </c>
      <c r="I184" s="16">
        <f t="shared" si="43"/>
        <v>3850</v>
      </c>
      <c r="J184" s="35">
        <f t="shared" si="40"/>
        <v>3850</v>
      </c>
    </row>
    <row r="185" spans="1:10" ht="11.25" hidden="1" customHeight="1" x14ac:dyDescent="0.2">
      <c r="A185" s="12"/>
      <c r="B185" s="13" t="s">
        <v>27</v>
      </c>
      <c r="C185" s="13" t="s">
        <v>28</v>
      </c>
      <c r="D185" s="14">
        <v>0</v>
      </c>
      <c r="E185" s="14">
        <v>130894.2</v>
      </c>
      <c r="F185" s="14">
        <v>130894.2</v>
      </c>
      <c r="G185" s="23">
        <f t="shared" si="41"/>
        <v>130894.2</v>
      </c>
      <c r="H185" s="23">
        <f t="shared" si="42"/>
        <v>130894.2</v>
      </c>
      <c r="I185" s="16">
        <f t="shared" si="43"/>
        <v>0</v>
      </c>
      <c r="J185" s="35">
        <f t="shared" si="40"/>
        <v>0</v>
      </c>
    </row>
    <row r="186" spans="1:10" ht="11.25" hidden="1" customHeight="1" x14ac:dyDescent="0.2">
      <c r="A186" s="17" t="s">
        <v>105</v>
      </c>
      <c r="B186" s="18"/>
      <c r="C186" s="18"/>
      <c r="D186" s="19">
        <f>SUM(D178:D185)</f>
        <v>0</v>
      </c>
      <c r="E186" s="19">
        <f>SUM(E178:E185)</f>
        <v>429575.44</v>
      </c>
      <c r="F186" s="19">
        <f>SUM(F178:F185)</f>
        <v>481083.84</v>
      </c>
      <c r="G186" s="24">
        <f t="shared" si="41"/>
        <v>429575.44</v>
      </c>
      <c r="H186" s="24">
        <f t="shared" si="42"/>
        <v>481083.84</v>
      </c>
      <c r="I186" s="21">
        <f t="shared" si="43"/>
        <v>51508.400000000023</v>
      </c>
      <c r="J186" s="35">
        <f t="shared" si="40"/>
        <v>51508.400000000023</v>
      </c>
    </row>
    <row r="187" spans="1:10" ht="11.25" hidden="1" customHeight="1" x14ac:dyDescent="0.2">
      <c r="A187" s="11" t="s">
        <v>106</v>
      </c>
      <c r="B187" s="5"/>
      <c r="C187" s="5"/>
      <c r="D187" s="6"/>
      <c r="E187" s="6"/>
      <c r="F187" s="6"/>
      <c r="G187" s="7"/>
      <c r="H187" s="7"/>
      <c r="I187" s="8"/>
      <c r="J187" s="35">
        <f t="shared" si="40"/>
        <v>0</v>
      </c>
    </row>
    <row r="188" spans="1:10" ht="11.25" hidden="1" customHeight="1" x14ac:dyDescent="0.2">
      <c r="A188" s="12"/>
      <c r="B188" s="13" t="s">
        <v>27</v>
      </c>
      <c r="C188" s="13" t="s">
        <v>77</v>
      </c>
      <c r="D188" s="14">
        <v>5803.19</v>
      </c>
      <c r="E188" s="14">
        <v>0</v>
      </c>
      <c r="F188" s="14">
        <v>0</v>
      </c>
      <c r="G188" s="15">
        <f>(ROUND(E188,2)- ROUND(D188,2))</f>
        <v>-5803.19</v>
      </c>
      <c r="H188" s="15">
        <f>(ROUND(F188,2)- ROUND(D188,2))</f>
        <v>-5803.19</v>
      </c>
      <c r="I188" s="16">
        <f>(ROUND(F188,2)- ROUND(E188,2))</f>
        <v>0</v>
      </c>
      <c r="J188" s="35">
        <f t="shared" si="40"/>
        <v>5803.19</v>
      </c>
    </row>
    <row r="189" spans="1:10" ht="11.25" hidden="1" customHeight="1" x14ac:dyDescent="0.2">
      <c r="A189" s="12"/>
      <c r="B189" s="13" t="s">
        <v>27</v>
      </c>
      <c r="C189" s="13" t="s">
        <v>78</v>
      </c>
      <c r="D189" s="14">
        <v>30306.45</v>
      </c>
      <c r="E189" s="14">
        <v>0</v>
      </c>
      <c r="F189" s="14">
        <v>0</v>
      </c>
      <c r="G189" s="15">
        <f>(ROUND(E189,2)- ROUND(D189,2))</f>
        <v>-30306.45</v>
      </c>
      <c r="H189" s="15">
        <f>(ROUND(F189,2)- ROUND(D189,2))</f>
        <v>-30306.45</v>
      </c>
      <c r="I189" s="16">
        <f>(ROUND(F189,2)- ROUND(E189,2))</f>
        <v>0</v>
      </c>
      <c r="J189" s="35">
        <f t="shared" si="40"/>
        <v>30306.45</v>
      </c>
    </row>
    <row r="190" spans="1:10" ht="11.25" hidden="1" customHeight="1" x14ac:dyDescent="0.2">
      <c r="A190" s="12"/>
      <c r="B190" s="13" t="s">
        <v>27</v>
      </c>
      <c r="C190" s="13" t="s">
        <v>56</v>
      </c>
      <c r="D190" s="14">
        <v>7355.55</v>
      </c>
      <c r="E190" s="14">
        <v>0</v>
      </c>
      <c r="F190" s="14">
        <v>0</v>
      </c>
      <c r="G190" s="15">
        <f>(ROUND(E190,2)- ROUND(D190,2))</f>
        <v>-7355.55</v>
      </c>
      <c r="H190" s="15">
        <f>(ROUND(F190,2)- ROUND(D190,2))</f>
        <v>-7355.55</v>
      </c>
      <c r="I190" s="16">
        <f>(ROUND(F190,2)- ROUND(E190,2))</f>
        <v>0</v>
      </c>
      <c r="J190" s="35">
        <f t="shared" si="40"/>
        <v>7355.55</v>
      </c>
    </row>
    <row r="191" spans="1:10" ht="11.25" hidden="1" customHeight="1" x14ac:dyDescent="0.2">
      <c r="A191" s="12"/>
      <c r="B191" s="13" t="s">
        <v>27</v>
      </c>
      <c r="C191" s="13" t="s">
        <v>28</v>
      </c>
      <c r="D191" s="14">
        <v>37191.339999999997</v>
      </c>
      <c r="E191" s="14">
        <v>0</v>
      </c>
      <c r="F191" s="14">
        <v>0</v>
      </c>
      <c r="G191" s="15">
        <f>(ROUND(E191,2)- ROUND(D191,2))</f>
        <v>-37191.339999999997</v>
      </c>
      <c r="H191" s="15">
        <f>(ROUND(F191,2)- ROUND(D191,2))</f>
        <v>-37191.339999999997</v>
      </c>
      <c r="I191" s="16">
        <f>(ROUND(F191,2)- ROUND(E191,2))</f>
        <v>0</v>
      </c>
      <c r="J191" s="35">
        <f t="shared" si="40"/>
        <v>37191.339999999997</v>
      </c>
    </row>
    <row r="192" spans="1:10" ht="11.25" hidden="1" customHeight="1" x14ac:dyDescent="0.2">
      <c r="A192" s="17" t="s">
        <v>107</v>
      </c>
      <c r="B192" s="18"/>
      <c r="C192" s="18"/>
      <c r="D192" s="19">
        <f>SUM(D188:D191)</f>
        <v>80656.53</v>
      </c>
      <c r="E192" s="19">
        <f>SUM(E188:E191)</f>
        <v>0</v>
      </c>
      <c r="F192" s="19">
        <f>SUM(F188:F191)</f>
        <v>0</v>
      </c>
      <c r="G192" s="20">
        <f>(ROUND(E192,2)- ROUND(D192,2))</f>
        <v>-80656.53</v>
      </c>
      <c r="H192" s="20">
        <f>(ROUND(F192,2)- ROUND(D192,2))</f>
        <v>-80656.53</v>
      </c>
      <c r="I192" s="21">
        <f>(ROUND(F192,2)- ROUND(E192,2))</f>
        <v>0</v>
      </c>
      <c r="J192" s="35">
        <f t="shared" si="40"/>
        <v>80656.53</v>
      </c>
    </row>
    <row r="193" spans="1:10" ht="11.25" hidden="1" customHeight="1" x14ac:dyDescent="0.2">
      <c r="A193" s="11" t="s">
        <v>108</v>
      </c>
      <c r="B193" s="5"/>
      <c r="C193" s="5"/>
      <c r="D193" s="6"/>
      <c r="E193" s="6"/>
      <c r="F193" s="6"/>
      <c r="G193" s="7"/>
      <c r="H193" s="7"/>
      <c r="I193" s="8"/>
      <c r="J193" s="35">
        <f t="shared" si="40"/>
        <v>0</v>
      </c>
    </row>
    <row r="194" spans="1:10" ht="11.25" hidden="1" customHeight="1" x14ac:dyDescent="0.2">
      <c r="A194" s="12"/>
      <c r="B194" s="13" t="s">
        <v>27</v>
      </c>
      <c r="C194" s="13" t="s">
        <v>77</v>
      </c>
      <c r="D194" s="14">
        <v>3666.08</v>
      </c>
      <c r="E194" s="14">
        <v>0</v>
      </c>
      <c r="F194" s="14">
        <v>0</v>
      </c>
      <c r="G194" s="15">
        <f>(ROUND(E194,2)- ROUND(D194,2))</f>
        <v>-3666.08</v>
      </c>
      <c r="H194" s="15">
        <f>(ROUND(F194,2)- ROUND(D194,2))</f>
        <v>-3666.08</v>
      </c>
      <c r="I194" s="16">
        <f>(ROUND(F194,2)- ROUND(E194,2))</f>
        <v>0</v>
      </c>
      <c r="J194" s="35">
        <f t="shared" si="40"/>
        <v>3666.08</v>
      </c>
    </row>
    <row r="195" spans="1:10" ht="11.25" hidden="1" customHeight="1" x14ac:dyDescent="0.2">
      <c r="A195" s="12"/>
      <c r="B195" s="13" t="s">
        <v>27</v>
      </c>
      <c r="C195" s="13" t="s">
        <v>78</v>
      </c>
      <c r="D195" s="14">
        <v>12128.3</v>
      </c>
      <c r="E195" s="14">
        <v>0</v>
      </c>
      <c r="F195" s="14">
        <v>0</v>
      </c>
      <c r="G195" s="15">
        <f>(ROUND(E195,2)- ROUND(D195,2))</f>
        <v>-12128.3</v>
      </c>
      <c r="H195" s="15">
        <f>(ROUND(F195,2)- ROUND(D195,2))</f>
        <v>-12128.3</v>
      </c>
      <c r="I195" s="16">
        <f>(ROUND(F195,2)- ROUND(E195,2))</f>
        <v>0</v>
      </c>
      <c r="J195" s="35">
        <f t="shared" si="40"/>
        <v>12128.3</v>
      </c>
    </row>
    <row r="196" spans="1:10" ht="11.25" hidden="1" customHeight="1" x14ac:dyDescent="0.2">
      <c r="A196" s="12"/>
      <c r="B196" s="13" t="s">
        <v>27</v>
      </c>
      <c r="C196" s="13" t="s">
        <v>56</v>
      </c>
      <c r="D196" s="14">
        <v>16434.7</v>
      </c>
      <c r="E196" s="14">
        <v>0</v>
      </c>
      <c r="F196" s="14">
        <v>0</v>
      </c>
      <c r="G196" s="15">
        <f>(ROUND(E196,2)- ROUND(D196,2))</f>
        <v>-16434.7</v>
      </c>
      <c r="H196" s="15">
        <f>(ROUND(F196,2)- ROUND(D196,2))</f>
        <v>-16434.7</v>
      </c>
      <c r="I196" s="16">
        <f>(ROUND(F196,2)- ROUND(E196,2))</f>
        <v>0</v>
      </c>
      <c r="J196" s="35">
        <f t="shared" si="40"/>
        <v>16434.7</v>
      </c>
    </row>
    <row r="197" spans="1:10" ht="11.25" hidden="1" customHeight="1" x14ac:dyDescent="0.2">
      <c r="A197" s="12"/>
      <c r="B197" s="13" t="s">
        <v>27</v>
      </c>
      <c r="C197" s="13" t="s">
        <v>28</v>
      </c>
      <c r="D197" s="14">
        <v>1514.38</v>
      </c>
      <c r="E197" s="14">
        <v>0</v>
      </c>
      <c r="F197" s="14">
        <v>0</v>
      </c>
      <c r="G197" s="15">
        <f>(ROUND(E197,2)- ROUND(D197,2))</f>
        <v>-1514.38</v>
      </c>
      <c r="H197" s="15">
        <f>(ROUND(F197,2)- ROUND(D197,2))</f>
        <v>-1514.38</v>
      </c>
      <c r="I197" s="16">
        <f>(ROUND(F197,2)- ROUND(E197,2))</f>
        <v>0</v>
      </c>
      <c r="J197" s="35">
        <f t="shared" si="40"/>
        <v>1514.38</v>
      </c>
    </row>
    <row r="198" spans="1:10" ht="11.25" hidden="1" customHeight="1" x14ac:dyDescent="0.2">
      <c r="A198" s="17" t="s">
        <v>109</v>
      </c>
      <c r="B198" s="18"/>
      <c r="C198" s="18"/>
      <c r="D198" s="19">
        <f>SUM(D194:D197)</f>
        <v>33743.46</v>
      </c>
      <c r="E198" s="19">
        <f>SUM(E194:E197)</f>
        <v>0</v>
      </c>
      <c r="F198" s="19">
        <f>SUM(F194:F197)</f>
        <v>0</v>
      </c>
      <c r="G198" s="20">
        <f>(ROUND(E198,2)- ROUND(D198,2))</f>
        <v>-33743.46</v>
      </c>
      <c r="H198" s="20">
        <f>(ROUND(F198,2)- ROUND(D198,2))</f>
        <v>-33743.46</v>
      </c>
      <c r="I198" s="21">
        <f>(ROUND(F198,2)- ROUND(E198,2))</f>
        <v>0</v>
      </c>
      <c r="J198" s="35">
        <f t="shared" si="40"/>
        <v>33743.46</v>
      </c>
    </row>
    <row r="199" spans="1:10" ht="11.25" hidden="1" customHeight="1" x14ac:dyDescent="0.2">
      <c r="A199" s="11" t="s">
        <v>110</v>
      </c>
      <c r="B199" s="5"/>
      <c r="C199" s="5"/>
      <c r="D199" s="6"/>
      <c r="E199" s="6"/>
      <c r="F199" s="6"/>
      <c r="G199" s="7"/>
      <c r="H199" s="7"/>
      <c r="I199" s="8"/>
      <c r="J199" s="35">
        <f t="shared" si="40"/>
        <v>0</v>
      </c>
    </row>
    <row r="200" spans="1:10" ht="11.25" hidden="1" customHeight="1" x14ac:dyDescent="0.2">
      <c r="A200" s="12"/>
      <c r="B200" s="13" t="s">
        <v>27</v>
      </c>
      <c r="C200" s="13" t="s">
        <v>77</v>
      </c>
      <c r="D200" s="14">
        <v>6498.52</v>
      </c>
      <c r="E200" s="14">
        <v>0</v>
      </c>
      <c r="F200" s="14">
        <v>0</v>
      </c>
      <c r="G200" s="15">
        <f>(ROUND(E200,2)- ROUND(D200,2))</f>
        <v>-6498.52</v>
      </c>
      <c r="H200" s="15">
        <f>(ROUND(F200,2)- ROUND(D200,2))</f>
        <v>-6498.52</v>
      </c>
      <c r="I200" s="16">
        <f>(ROUND(F200,2)- ROUND(E200,2))</f>
        <v>0</v>
      </c>
      <c r="J200" s="35">
        <f t="shared" si="40"/>
        <v>6498.52</v>
      </c>
    </row>
    <row r="201" spans="1:10" ht="11.25" hidden="1" customHeight="1" x14ac:dyDescent="0.2">
      <c r="A201" s="12"/>
      <c r="B201" s="13" t="s">
        <v>27</v>
      </c>
      <c r="C201" s="13" t="s">
        <v>78</v>
      </c>
      <c r="D201" s="14">
        <v>3927.76</v>
      </c>
      <c r="E201" s="14">
        <v>0</v>
      </c>
      <c r="F201" s="14">
        <v>0</v>
      </c>
      <c r="G201" s="15">
        <f>(ROUND(E201,2)- ROUND(D201,2))</f>
        <v>-3927.76</v>
      </c>
      <c r="H201" s="15">
        <f>(ROUND(F201,2)- ROUND(D201,2))</f>
        <v>-3927.76</v>
      </c>
      <c r="I201" s="16">
        <f>(ROUND(F201,2)- ROUND(E201,2))</f>
        <v>0</v>
      </c>
      <c r="J201" s="35">
        <f t="shared" si="40"/>
        <v>3927.76</v>
      </c>
    </row>
    <row r="202" spans="1:10" ht="11.25" hidden="1" customHeight="1" x14ac:dyDescent="0.2">
      <c r="A202" s="12"/>
      <c r="B202" s="13" t="s">
        <v>27</v>
      </c>
      <c r="C202" s="13" t="s">
        <v>56</v>
      </c>
      <c r="D202" s="14">
        <v>29954.69</v>
      </c>
      <c r="E202" s="14">
        <v>0</v>
      </c>
      <c r="F202" s="14">
        <v>0</v>
      </c>
      <c r="G202" s="15">
        <f>(ROUND(E202,2)- ROUND(D202,2))</f>
        <v>-29954.69</v>
      </c>
      <c r="H202" s="15">
        <f>(ROUND(F202,2)- ROUND(D202,2))</f>
        <v>-29954.69</v>
      </c>
      <c r="I202" s="16">
        <f>(ROUND(F202,2)- ROUND(E202,2))</f>
        <v>0</v>
      </c>
      <c r="J202" s="35">
        <f t="shared" si="40"/>
        <v>29954.69</v>
      </c>
    </row>
    <row r="203" spans="1:10" ht="11.25" hidden="1" customHeight="1" x14ac:dyDescent="0.2">
      <c r="A203" s="12"/>
      <c r="B203" s="13" t="s">
        <v>27</v>
      </c>
      <c r="C203" s="13" t="s">
        <v>28</v>
      </c>
      <c r="D203" s="14">
        <v>51077.61</v>
      </c>
      <c r="E203" s="14">
        <v>0</v>
      </c>
      <c r="F203" s="14">
        <v>0</v>
      </c>
      <c r="G203" s="15">
        <f>(ROUND(E203,2)- ROUND(D203,2))</f>
        <v>-51077.61</v>
      </c>
      <c r="H203" s="15">
        <f>(ROUND(F203,2)- ROUND(D203,2))</f>
        <v>-51077.61</v>
      </c>
      <c r="I203" s="16">
        <f>(ROUND(F203,2)- ROUND(E203,2))</f>
        <v>0</v>
      </c>
      <c r="J203" s="35">
        <f t="shared" si="40"/>
        <v>51077.61</v>
      </c>
    </row>
    <row r="204" spans="1:10" ht="11.25" hidden="1" customHeight="1" x14ac:dyDescent="0.2">
      <c r="A204" s="17" t="s">
        <v>111</v>
      </c>
      <c r="B204" s="18"/>
      <c r="C204" s="18"/>
      <c r="D204" s="19">
        <f>SUM(D200:D203)</f>
        <v>91458.58</v>
      </c>
      <c r="E204" s="19">
        <f>SUM(E200:E203)</f>
        <v>0</v>
      </c>
      <c r="F204" s="19">
        <f>SUM(F200:F203)</f>
        <v>0</v>
      </c>
      <c r="G204" s="20">
        <f>(ROUND(E204,2)- ROUND(D204,2))</f>
        <v>-91458.58</v>
      </c>
      <c r="H204" s="20">
        <f>(ROUND(F204,2)- ROUND(D204,2))</f>
        <v>-91458.58</v>
      </c>
      <c r="I204" s="21">
        <f>(ROUND(F204,2)- ROUND(E204,2))</f>
        <v>0</v>
      </c>
      <c r="J204" s="35">
        <f t="shared" si="40"/>
        <v>91458.58</v>
      </c>
    </row>
    <row r="205" spans="1:10" ht="11.25" hidden="1" customHeight="1" x14ac:dyDescent="0.2">
      <c r="A205" s="11" t="s">
        <v>112</v>
      </c>
      <c r="B205" s="5"/>
      <c r="C205" s="5"/>
      <c r="D205" s="6"/>
      <c r="E205" s="6"/>
      <c r="F205" s="6"/>
      <c r="G205" s="7"/>
      <c r="H205" s="7"/>
      <c r="I205" s="8"/>
      <c r="J205" s="35">
        <f t="shared" si="40"/>
        <v>0</v>
      </c>
    </row>
    <row r="206" spans="1:10" ht="11.25" hidden="1" customHeight="1" x14ac:dyDescent="0.2">
      <c r="A206" s="12"/>
      <c r="B206" s="13" t="s">
        <v>27</v>
      </c>
      <c r="C206" s="13" t="s">
        <v>77</v>
      </c>
      <c r="D206" s="14">
        <v>301.48</v>
      </c>
      <c r="E206" s="14">
        <v>0</v>
      </c>
      <c r="F206" s="14">
        <v>0</v>
      </c>
      <c r="G206" s="15">
        <f>(ROUND(E206,2)- ROUND(D206,2))</f>
        <v>-301.48</v>
      </c>
      <c r="H206" s="15">
        <f>(ROUND(F206,2)- ROUND(D206,2))</f>
        <v>-301.48</v>
      </c>
      <c r="I206" s="16">
        <f>(ROUND(F206,2)- ROUND(E206,2))</f>
        <v>0</v>
      </c>
      <c r="J206" s="35">
        <f t="shared" si="40"/>
        <v>301.48</v>
      </c>
    </row>
    <row r="207" spans="1:10" ht="11.25" hidden="1" customHeight="1" x14ac:dyDescent="0.2">
      <c r="A207" s="12"/>
      <c r="B207" s="13" t="s">
        <v>27</v>
      </c>
      <c r="C207" s="13" t="s">
        <v>78</v>
      </c>
      <c r="D207" s="14">
        <v>9650.65</v>
      </c>
      <c r="E207" s="14">
        <v>0</v>
      </c>
      <c r="F207" s="14">
        <v>0</v>
      </c>
      <c r="G207" s="15">
        <f>(ROUND(E207,2)- ROUND(D207,2))</f>
        <v>-9650.65</v>
      </c>
      <c r="H207" s="15">
        <f>(ROUND(F207,2)- ROUND(D207,2))</f>
        <v>-9650.65</v>
      </c>
      <c r="I207" s="16">
        <f>(ROUND(F207,2)- ROUND(E207,2))</f>
        <v>0</v>
      </c>
      <c r="J207" s="35">
        <f t="shared" si="40"/>
        <v>9650.65</v>
      </c>
    </row>
    <row r="208" spans="1:10" ht="11.25" hidden="1" customHeight="1" x14ac:dyDescent="0.2">
      <c r="A208" s="12"/>
      <c r="B208" s="13" t="s">
        <v>27</v>
      </c>
      <c r="C208" s="13" t="s">
        <v>56</v>
      </c>
      <c r="D208" s="14">
        <v>12995.65</v>
      </c>
      <c r="E208" s="14">
        <v>0</v>
      </c>
      <c r="F208" s="14">
        <v>0</v>
      </c>
      <c r="G208" s="15">
        <f>(ROUND(E208,2)- ROUND(D208,2))</f>
        <v>-12995.65</v>
      </c>
      <c r="H208" s="15">
        <f>(ROUND(F208,2)- ROUND(D208,2))</f>
        <v>-12995.65</v>
      </c>
      <c r="I208" s="16">
        <f>(ROUND(F208,2)- ROUND(E208,2))</f>
        <v>0</v>
      </c>
      <c r="J208" s="35">
        <f t="shared" ref="J208:J231" si="44">D208+I208</f>
        <v>12995.65</v>
      </c>
    </row>
    <row r="209" spans="1:10" ht="11.25" hidden="1" customHeight="1" x14ac:dyDescent="0.2">
      <c r="A209" s="12"/>
      <c r="B209" s="13" t="s">
        <v>27</v>
      </c>
      <c r="C209" s="13" t="s">
        <v>28</v>
      </c>
      <c r="D209" s="14">
        <v>1672.29</v>
      </c>
      <c r="E209" s="14">
        <v>0</v>
      </c>
      <c r="F209" s="14">
        <v>0</v>
      </c>
      <c r="G209" s="15">
        <f>(ROUND(E209,2)- ROUND(D209,2))</f>
        <v>-1672.29</v>
      </c>
      <c r="H209" s="15">
        <f>(ROUND(F209,2)- ROUND(D209,2))</f>
        <v>-1672.29</v>
      </c>
      <c r="I209" s="16">
        <f>(ROUND(F209,2)- ROUND(E209,2))</f>
        <v>0</v>
      </c>
      <c r="J209" s="35">
        <f t="shared" si="44"/>
        <v>1672.29</v>
      </c>
    </row>
    <row r="210" spans="1:10" ht="11.25" hidden="1" customHeight="1" x14ac:dyDescent="0.2">
      <c r="A210" s="17" t="s">
        <v>113</v>
      </c>
      <c r="B210" s="18"/>
      <c r="C210" s="18"/>
      <c r="D210" s="19">
        <f>SUM(D206:D209)</f>
        <v>24620.07</v>
      </c>
      <c r="E210" s="19">
        <f>SUM(E206:E209)</f>
        <v>0</v>
      </c>
      <c r="F210" s="19">
        <f>SUM(F206:F209)</f>
        <v>0</v>
      </c>
      <c r="G210" s="20">
        <f>(ROUND(E210,2)- ROUND(D210,2))</f>
        <v>-24620.07</v>
      </c>
      <c r="H210" s="20">
        <f>(ROUND(F210,2)- ROUND(D210,2))</f>
        <v>-24620.07</v>
      </c>
      <c r="I210" s="21">
        <f>(ROUND(F210,2)- ROUND(E210,2))</f>
        <v>0</v>
      </c>
      <c r="J210" s="35">
        <f t="shared" si="44"/>
        <v>24620.07</v>
      </c>
    </row>
    <row r="211" spans="1:10" ht="11.25" hidden="1" customHeight="1" x14ac:dyDescent="0.2">
      <c r="A211" s="11" t="s">
        <v>114</v>
      </c>
      <c r="B211" s="5"/>
      <c r="C211" s="5"/>
      <c r="D211" s="6"/>
      <c r="E211" s="6"/>
      <c r="F211" s="6"/>
      <c r="G211" s="7"/>
      <c r="H211" s="7"/>
      <c r="I211" s="8"/>
      <c r="J211" s="35">
        <f t="shared" si="44"/>
        <v>0</v>
      </c>
    </row>
    <row r="212" spans="1:10" ht="11.25" hidden="1" customHeight="1" x14ac:dyDescent="0.2">
      <c r="A212" s="12"/>
      <c r="B212" s="13" t="s">
        <v>27</v>
      </c>
      <c r="C212" s="13" t="s">
        <v>77</v>
      </c>
      <c r="D212" s="14">
        <v>17.149999999999999</v>
      </c>
      <c r="E212" s="14">
        <v>0</v>
      </c>
      <c r="F212" s="14">
        <v>0</v>
      </c>
      <c r="G212" s="15">
        <f>(ROUND(E212,2)- ROUND(D212,2))</f>
        <v>-17.149999999999999</v>
      </c>
      <c r="H212" s="15">
        <f>(ROUND(F212,2)- ROUND(D212,2))</f>
        <v>-17.149999999999999</v>
      </c>
      <c r="I212" s="16">
        <f>(ROUND(F212,2)- ROUND(E212,2))</f>
        <v>0</v>
      </c>
      <c r="J212" s="35">
        <f t="shared" si="44"/>
        <v>17.149999999999999</v>
      </c>
    </row>
    <row r="213" spans="1:10" ht="11.25" hidden="1" customHeight="1" x14ac:dyDescent="0.2">
      <c r="A213" s="12"/>
      <c r="B213" s="13" t="s">
        <v>27</v>
      </c>
      <c r="C213" s="13" t="s">
        <v>78</v>
      </c>
      <c r="D213" s="14">
        <v>437.3</v>
      </c>
      <c r="E213" s="14">
        <v>0</v>
      </c>
      <c r="F213" s="14">
        <v>0</v>
      </c>
      <c r="G213" s="15">
        <f>(ROUND(E213,2)- ROUND(D213,2))</f>
        <v>-437.3</v>
      </c>
      <c r="H213" s="15">
        <f>(ROUND(F213,2)- ROUND(D213,2))</f>
        <v>-437.3</v>
      </c>
      <c r="I213" s="16">
        <f>(ROUND(F213,2)- ROUND(E213,2))</f>
        <v>0</v>
      </c>
      <c r="J213" s="35">
        <f t="shared" si="44"/>
        <v>437.3</v>
      </c>
    </row>
    <row r="214" spans="1:10" ht="11.25" hidden="1" customHeight="1" x14ac:dyDescent="0.2">
      <c r="A214" s="12"/>
      <c r="B214" s="13" t="s">
        <v>27</v>
      </c>
      <c r="C214" s="13" t="s">
        <v>56</v>
      </c>
      <c r="D214" s="14">
        <v>15241.25</v>
      </c>
      <c r="E214" s="14">
        <v>0</v>
      </c>
      <c r="F214" s="14">
        <v>0</v>
      </c>
      <c r="G214" s="15">
        <f>(ROUND(E214,2)- ROUND(D214,2))</f>
        <v>-15241.25</v>
      </c>
      <c r="H214" s="15">
        <f>(ROUND(F214,2)- ROUND(D214,2))</f>
        <v>-15241.25</v>
      </c>
      <c r="I214" s="16">
        <f>(ROUND(F214,2)- ROUND(E214,2))</f>
        <v>0</v>
      </c>
      <c r="J214" s="35">
        <f t="shared" si="44"/>
        <v>15241.25</v>
      </c>
    </row>
    <row r="215" spans="1:10" ht="11.25" hidden="1" customHeight="1" x14ac:dyDescent="0.2">
      <c r="A215" s="12"/>
      <c r="B215" s="13" t="s">
        <v>27</v>
      </c>
      <c r="C215" s="13" t="s">
        <v>28</v>
      </c>
      <c r="D215" s="14">
        <v>5644.58</v>
      </c>
      <c r="E215" s="14">
        <v>0</v>
      </c>
      <c r="F215" s="14">
        <v>0</v>
      </c>
      <c r="G215" s="15">
        <f>(ROUND(E215,2)- ROUND(D215,2))</f>
        <v>-5644.58</v>
      </c>
      <c r="H215" s="15">
        <f>(ROUND(F215,2)- ROUND(D215,2))</f>
        <v>-5644.58</v>
      </c>
      <c r="I215" s="16">
        <f>(ROUND(F215,2)- ROUND(E215,2))</f>
        <v>0</v>
      </c>
      <c r="J215" s="35">
        <f t="shared" si="44"/>
        <v>5644.58</v>
      </c>
    </row>
    <row r="216" spans="1:10" ht="11.25" hidden="1" customHeight="1" x14ac:dyDescent="0.2">
      <c r="A216" s="17" t="s">
        <v>115</v>
      </c>
      <c r="B216" s="18"/>
      <c r="C216" s="18"/>
      <c r="D216" s="19">
        <f>SUM(D212:D215)</f>
        <v>21340.28</v>
      </c>
      <c r="E216" s="19">
        <f>SUM(E212:E215)</f>
        <v>0</v>
      </c>
      <c r="F216" s="19">
        <f>SUM(F212:F215)</f>
        <v>0</v>
      </c>
      <c r="G216" s="20">
        <f>(ROUND(E216,2)- ROUND(D216,2))</f>
        <v>-21340.28</v>
      </c>
      <c r="H216" s="20">
        <f>(ROUND(F216,2)- ROUND(D216,2))</f>
        <v>-21340.28</v>
      </c>
      <c r="I216" s="21">
        <f>(ROUND(F216,2)- ROUND(E216,2))</f>
        <v>0</v>
      </c>
      <c r="J216" s="35">
        <f t="shared" si="44"/>
        <v>21340.28</v>
      </c>
    </row>
    <row r="217" spans="1:10" ht="11.25" hidden="1" customHeight="1" x14ac:dyDescent="0.2">
      <c r="A217" s="11" t="s">
        <v>116</v>
      </c>
      <c r="B217" s="5"/>
      <c r="C217" s="5"/>
      <c r="D217" s="6"/>
      <c r="E217" s="6"/>
      <c r="F217" s="6"/>
      <c r="G217" s="7"/>
      <c r="H217" s="7"/>
      <c r="I217" s="8"/>
      <c r="J217" s="35">
        <f t="shared" si="44"/>
        <v>0</v>
      </c>
    </row>
    <row r="218" spans="1:10" ht="11.25" hidden="1" customHeight="1" x14ac:dyDescent="0.2">
      <c r="A218" s="12"/>
      <c r="B218" s="13" t="s">
        <v>27</v>
      </c>
      <c r="C218" s="13" t="s">
        <v>77</v>
      </c>
      <c r="D218" s="14">
        <v>4209.58</v>
      </c>
      <c r="E218" s="14">
        <v>0</v>
      </c>
      <c r="F218" s="14">
        <v>0</v>
      </c>
      <c r="G218" s="15">
        <f>(ROUND(E218,2)- ROUND(D218,2))</f>
        <v>-4209.58</v>
      </c>
      <c r="H218" s="15">
        <f>(ROUND(F218,2)- ROUND(D218,2))</f>
        <v>-4209.58</v>
      </c>
      <c r="I218" s="16">
        <f>(ROUND(F218,2)- ROUND(E218,2))</f>
        <v>0</v>
      </c>
      <c r="J218" s="35">
        <f t="shared" si="44"/>
        <v>4209.58</v>
      </c>
    </row>
    <row r="219" spans="1:10" ht="11.25" hidden="1" customHeight="1" x14ac:dyDescent="0.2">
      <c r="A219" s="12"/>
      <c r="B219" s="13" t="s">
        <v>27</v>
      </c>
      <c r="C219" s="13" t="s">
        <v>78</v>
      </c>
      <c r="D219" s="14">
        <v>1273</v>
      </c>
      <c r="E219" s="14">
        <v>0</v>
      </c>
      <c r="F219" s="14">
        <v>0</v>
      </c>
      <c r="G219" s="15">
        <f>(ROUND(E219,2)- ROUND(D219,2))</f>
        <v>-1273</v>
      </c>
      <c r="H219" s="15">
        <f>(ROUND(F219,2)- ROUND(D219,2))</f>
        <v>-1273</v>
      </c>
      <c r="I219" s="16">
        <f>(ROUND(F219,2)- ROUND(E219,2))</f>
        <v>0</v>
      </c>
      <c r="J219" s="35">
        <f t="shared" si="44"/>
        <v>1273</v>
      </c>
    </row>
    <row r="220" spans="1:10" ht="11.25" hidden="1" customHeight="1" x14ac:dyDescent="0.2">
      <c r="A220" s="12"/>
      <c r="B220" s="13" t="s">
        <v>27</v>
      </c>
      <c r="C220" s="13" t="s">
        <v>56</v>
      </c>
      <c r="D220" s="14">
        <v>7840.24</v>
      </c>
      <c r="E220" s="14">
        <v>0</v>
      </c>
      <c r="F220" s="14">
        <v>0</v>
      </c>
      <c r="G220" s="15">
        <f>(ROUND(E220,2)- ROUND(D220,2))</f>
        <v>-7840.24</v>
      </c>
      <c r="H220" s="15">
        <f>(ROUND(F220,2)- ROUND(D220,2))</f>
        <v>-7840.24</v>
      </c>
      <c r="I220" s="16">
        <f>(ROUND(F220,2)- ROUND(E220,2))</f>
        <v>0</v>
      </c>
      <c r="J220" s="35">
        <f t="shared" si="44"/>
        <v>7840.24</v>
      </c>
    </row>
    <row r="221" spans="1:10" ht="11.25" hidden="1" customHeight="1" x14ac:dyDescent="0.2">
      <c r="A221" s="12"/>
      <c r="B221" s="13" t="s">
        <v>27</v>
      </c>
      <c r="C221" s="13" t="s">
        <v>28</v>
      </c>
      <c r="D221" s="14">
        <v>19305.59</v>
      </c>
      <c r="E221" s="14">
        <v>0</v>
      </c>
      <c r="F221" s="14">
        <v>0</v>
      </c>
      <c r="G221" s="15">
        <f>(ROUND(E221,2)- ROUND(D221,2))</f>
        <v>-19305.59</v>
      </c>
      <c r="H221" s="15">
        <f>(ROUND(F221,2)- ROUND(D221,2))</f>
        <v>-19305.59</v>
      </c>
      <c r="I221" s="16">
        <f>(ROUND(F221,2)- ROUND(E221,2))</f>
        <v>0</v>
      </c>
      <c r="J221" s="35">
        <f t="shared" si="44"/>
        <v>19305.59</v>
      </c>
    </row>
    <row r="222" spans="1:10" ht="11.25" hidden="1" customHeight="1" x14ac:dyDescent="0.2">
      <c r="A222" s="17" t="s">
        <v>117</v>
      </c>
      <c r="B222" s="18"/>
      <c r="C222" s="18"/>
      <c r="D222" s="19">
        <f>SUM(D218:D221)</f>
        <v>32628.41</v>
      </c>
      <c r="E222" s="19">
        <f>SUM(E218:E221)</f>
        <v>0</v>
      </c>
      <c r="F222" s="19">
        <f>SUM(F218:F221)</f>
        <v>0</v>
      </c>
      <c r="G222" s="20">
        <f>(ROUND(E222,2)- ROUND(D222,2))</f>
        <v>-32628.41</v>
      </c>
      <c r="H222" s="20">
        <f>(ROUND(F222,2)- ROUND(D222,2))</f>
        <v>-32628.41</v>
      </c>
      <c r="I222" s="21">
        <f>(ROUND(F222,2)- ROUND(E222,2))</f>
        <v>0</v>
      </c>
      <c r="J222" s="35">
        <f t="shared" si="44"/>
        <v>32628.41</v>
      </c>
    </row>
    <row r="223" spans="1:10" ht="11.25" hidden="1" customHeight="1" x14ac:dyDescent="0.2">
      <c r="A223" s="11" t="s">
        <v>118</v>
      </c>
      <c r="B223" s="5"/>
      <c r="C223" s="5"/>
      <c r="D223" s="6"/>
      <c r="E223" s="6"/>
      <c r="F223" s="6"/>
      <c r="G223" s="7"/>
      <c r="H223" s="7"/>
      <c r="I223" s="8"/>
      <c r="J223" s="35">
        <f t="shared" si="44"/>
        <v>0</v>
      </c>
    </row>
    <row r="224" spans="1:10" ht="11.25" hidden="1" customHeight="1" x14ac:dyDescent="0.2">
      <c r="A224" s="12"/>
      <c r="B224" s="13" t="s">
        <v>27</v>
      </c>
      <c r="C224" s="13" t="s">
        <v>77</v>
      </c>
      <c r="D224" s="14">
        <v>7377.09</v>
      </c>
      <c r="E224" s="14">
        <v>0</v>
      </c>
      <c r="F224" s="14">
        <v>0</v>
      </c>
      <c r="G224" s="15">
        <f t="shared" ref="G224:G231" si="45">(ROUND(E224,2)- ROUND(D224,2))</f>
        <v>-7377.09</v>
      </c>
      <c r="H224" s="15">
        <f t="shared" ref="H224:H231" si="46">(ROUND(F224,2)- ROUND(D224,2))</f>
        <v>-7377.09</v>
      </c>
      <c r="I224" s="16">
        <f t="shared" ref="I224:I231" si="47">(ROUND(F224,2)- ROUND(E224,2))</f>
        <v>0</v>
      </c>
      <c r="J224" s="35">
        <f t="shared" si="44"/>
        <v>7377.09</v>
      </c>
    </row>
    <row r="225" spans="1:10" ht="11.25" hidden="1" customHeight="1" x14ac:dyDescent="0.2">
      <c r="A225" s="12"/>
      <c r="B225" s="13" t="s">
        <v>27</v>
      </c>
      <c r="C225" s="13" t="s">
        <v>78</v>
      </c>
      <c r="D225" s="14">
        <v>2497.5100000000002</v>
      </c>
      <c r="E225" s="14">
        <v>0</v>
      </c>
      <c r="F225" s="14">
        <v>0</v>
      </c>
      <c r="G225" s="15">
        <f t="shared" si="45"/>
        <v>-2497.5100000000002</v>
      </c>
      <c r="H225" s="15">
        <f t="shared" si="46"/>
        <v>-2497.5100000000002</v>
      </c>
      <c r="I225" s="16">
        <f t="shared" si="47"/>
        <v>0</v>
      </c>
      <c r="J225" s="35">
        <f t="shared" si="44"/>
        <v>2497.5100000000002</v>
      </c>
    </row>
    <row r="226" spans="1:10" ht="11.25" hidden="1" customHeight="1" x14ac:dyDescent="0.2">
      <c r="A226" s="12"/>
      <c r="B226" s="13" t="s">
        <v>27</v>
      </c>
      <c r="C226" s="13" t="s">
        <v>56</v>
      </c>
      <c r="D226" s="14">
        <v>17799.54</v>
      </c>
      <c r="E226" s="14">
        <v>0</v>
      </c>
      <c r="F226" s="14">
        <v>0</v>
      </c>
      <c r="G226" s="15">
        <f t="shared" si="45"/>
        <v>-17799.54</v>
      </c>
      <c r="H226" s="15">
        <f t="shared" si="46"/>
        <v>-17799.54</v>
      </c>
      <c r="I226" s="16">
        <f t="shared" si="47"/>
        <v>0</v>
      </c>
      <c r="J226" s="35">
        <f t="shared" si="44"/>
        <v>17799.54</v>
      </c>
    </row>
    <row r="227" spans="1:10" ht="11.25" hidden="1" customHeight="1" x14ac:dyDescent="0.2">
      <c r="A227" s="12"/>
      <c r="B227" s="13" t="s">
        <v>27</v>
      </c>
      <c r="C227" s="13" t="s">
        <v>28</v>
      </c>
      <c r="D227" s="14">
        <v>21948.41</v>
      </c>
      <c r="E227" s="14">
        <v>0</v>
      </c>
      <c r="F227" s="14">
        <v>0</v>
      </c>
      <c r="G227" s="15">
        <f t="shared" si="45"/>
        <v>-21948.41</v>
      </c>
      <c r="H227" s="15">
        <f t="shared" si="46"/>
        <v>-21948.41</v>
      </c>
      <c r="I227" s="16">
        <f t="shared" si="47"/>
        <v>0</v>
      </c>
      <c r="J227" s="35">
        <f t="shared" si="44"/>
        <v>21948.41</v>
      </c>
    </row>
    <row r="228" spans="1:10" ht="11.25" hidden="1" customHeight="1" x14ac:dyDescent="0.2">
      <c r="A228" s="17" t="s">
        <v>119</v>
      </c>
      <c r="B228" s="18"/>
      <c r="C228" s="18"/>
      <c r="D228" s="19">
        <f>SUM(D224:D227)</f>
        <v>49622.55</v>
      </c>
      <c r="E228" s="19">
        <f>SUM(E224:E227)</f>
        <v>0</v>
      </c>
      <c r="F228" s="19">
        <f>SUM(F224:F227)</f>
        <v>0</v>
      </c>
      <c r="G228" s="20">
        <f t="shared" si="45"/>
        <v>-49622.55</v>
      </c>
      <c r="H228" s="20">
        <f t="shared" si="46"/>
        <v>-49622.55</v>
      </c>
      <c r="I228" s="21">
        <f t="shared" si="47"/>
        <v>0</v>
      </c>
      <c r="J228" s="35">
        <f t="shared" si="44"/>
        <v>49622.55</v>
      </c>
    </row>
    <row r="229" spans="1:10" ht="11.25" hidden="1" customHeight="1" x14ac:dyDescent="0.2">
      <c r="A229" s="22" t="s">
        <v>120</v>
      </c>
      <c r="B229" s="18"/>
      <c r="C229" s="18"/>
      <c r="D229" s="19">
        <f>SUM(D186,D192,D198,D204,D210,D216,D222,D228)</f>
        <v>334069.88</v>
      </c>
      <c r="E229" s="19">
        <f>SUM(E186,E192,E198,E204,E210,E216,E222,E228)</f>
        <v>429575.44</v>
      </c>
      <c r="F229" s="19">
        <f>SUM(F186,F192,F198,F204,F210,F216,F222,F228)</f>
        <v>481083.84</v>
      </c>
      <c r="G229" s="24">
        <f t="shared" si="45"/>
        <v>95505.56</v>
      </c>
      <c r="H229" s="24">
        <f t="shared" si="46"/>
        <v>147013.96000000002</v>
      </c>
      <c r="I229" s="21">
        <f t="shared" si="47"/>
        <v>51508.400000000023</v>
      </c>
      <c r="J229" s="35">
        <f t="shared" si="44"/>
        <v>385578.28</v>
      </c>
    </row>
    <row r="230" spans="1:10" ht="11.25" customHeight="1" x14ac:dyDescent="0.2">
      <c r="A230" s="25" t="s">
        <v>121</v>
      </c>
      <c r="B230" s="18"/>
      <c r="C230" s="18"/>
      <c r="D230" s="19">
        <f>SUM(D229)</f>
        <v>334069.88</v>
      </c>
      <c r="E230" s="19">
        <f>SUM(E229)</f>
        <v>429575.44</v>
      </c>
      <c r="F230" s="19">
        <f>SUM(F229)</f>
        <v>481083.84</v>
      </c>
      <c r="G230" s="24">
        <f t="shared" si="45"/>
        <v>95505.56</v>
      </c>
      <c r="H230" s="24">
        <f t="shared" si="46"/>
        <v>147013.96000000002</v>
      </c>
      <c r="I230" s="21">
        <f t="shared" si="47"/>
        <v>51508.400000000023</v>
      </c>
      <c r="J230" s="35">
        <f t="shared" si="44"/>
        <v>385578.28</v>
      </c>
    </row>
    <row r="231" spans="1:10" ht="11.25" customHeight="1" x14ac:dyDescent="0.2">
      <c r="A231" s="25" t="s">
        <v>122</v>
      </c>
      <c r="B231" s="18"/>
      <c r="C231" s="18"/>
      <c r="D231" s="19">
        <f>D174-D230</f>
        <v>5585144.8000000007</v>
      </c>
      <c r="E231" s="19">
        <f>E174-E230</f>
        <v>3215263.8400000003</v>
      </c>
      <c r="F231" s="19">
        <f>F174-F230</f>
        <v>3668168.4400000004</v>
      </c>
      <c r="G231" s="20">
        <f t="shared" si="45"/>
        <v>-2369880.96</v>
      </c>
      <c r="H231" s="20">
        <f t="shared" si="46"/>
        <v>-1916976.3599999999</v>
      </c>
      <c r="I231" s="21">
        <f t="shared" si="47"/>
        <v>452904.60000000009</v>
      </c>
      <c r="J231" s="35">
        <f t="shared" si="44"/>
        <v>6038049.4000000004</v>
      </c>
    </row>
    <row r="232" spans="1:10" ht="11.25" customHeight="1" x14ac:dyDescent="0.2">
      <c r="A232" s="9" t="s">
        <v>123</v>
      </c>
      <c r="B232" s="5"/>
      <c r="C232" s="5"/>
      <c r="D232" s="6"/>
      <c r="E232" s="6"/>
      <c r="F232" s="6"/>
      <c r="G232" s="7"/>
      <c r="H232" s="7"/>
      <c r="I232" s="8"/>
      <c r="J232" s="35"/>
    </row>
    <row r="233" spans="1:10" ht="11.25" customHeight="1" x14ac:dyDescent="0.2">
      <c r="A233" s="10" t="s">
        <v>124</v>
      </c>
      <c r="B233" s="5"/>
      <c r="C233" s="5"/>
      <c r="D233" s="6">
        <v>4245987.51</v>
      </c>
      <c r="E233" s="6">
        <v>4654314.04</v>
      </c>
      <c r="F233" s="6">
        <v>5672012.8899999997</v>
      </c>
      <c r="G233" s="7">
        <v>408326.53000000026</v>
      </c>
      <c r="H233" s="7">
        <v>1426025.38</v>
      </c>
      <c r="I233" s="8">
        <v>1017698.8499999996</v>
      </c>
      <c r="J233" s="35">
        <f t="shared" ref="J233:J296" si="48">D233+I233</f>
        <v>5263686.3599999994</v>
      </c>
    </row>
    <row r="234" spans="1:10" ht="11.25" hidden="1" customHeight="1" x14ac:dyDescent="0.2">
      <c r="A234" s="11" t="s">
        <v>125</v>
      </c>
      <c r="B234" s="5"/>
      <c r="C234" s="5"/>
      <c r="D234" s="6"/>
      <c r="E234" s="6"/>
      <c r="F234" s="6"/>
      <c r="G234" s="7"/>
      <c r="H234" s="7"/>
      <c r="I234" s="8"/>
      <c r="J234" s="35">
        <f t="shared" si="48"/>
        <v>0</v>
      </c>
    </row>
    <row r="235" spans="1:10" ht="11.25" hidden="1" customHeight="1" x14ac:dyDescent="0.2">
      <c r="A235" s="12"/>
      <c r="B235" s="13" t="s">
        <v>26</v>
      </c>
      <c r="C235" s="13" t="s">
        <v>19</v>
      </c>
      <c r="D235" s="14">
        <v>19766.72</v>
      </c>
      <c r="E235" s="14">
        <v>19768.45</v>
      </c>
      <c r="F235" s="14">
        <v>24589.599999999999</v>
      </c>
      <c r="G235" s="23">
        <f t="shared" ref="G235:G266" si="49">(ROUND(E235,2)- ROUND(D235,2))</f>
        <v>1.7299999999995634</v>
      </c>
      <c r="H235" s="23">
        <f t="shared" ref="H235:H266" si="50">(ROUND(F235,2)- ROUND(D235,2))</f>
        <v>4822.8799999999974</v>
      </c>
      <c r="I235" s="16">
        <f t="shared" ref="I235:I266" si="51">(ROUND(F235,2)- ROUND(E235,2))</f>
        <v>4821.1499999999978</v>
      </c>
      <c r="J235" s="35">
        <f t="shared" si="48"/>
        <v>24587.87</v>
      </c>
    </row>
    <row r="236" spans="1:10" ht="11.25" hidden="1" customHeight="1" x14ac:dyDescent="0.2">
      <c r="A236" s="12"/>
      <c r="B236" s="13" t="s">
        <v>18</v>
      </c>
      <c r="C236" s="13" t="s">
        <v>19</v>
      </c>
      <c r="D236" s="14">
        <v>17675.05</v>
      </c>
      <c r="E236" s="14">
        <v>17983.3</v>
      </c>
      <c r="F236" s="14">
        <v>22368.400000000001</v>
      </c>
      <c r="G236" s="23">
        <f t="shared" si="49"/>
        <v>308.25</v>
      </c>
      <c r="H236" s="23">
        <f t="shared" si="50"/>
        <v>4693.3500000000022</v>
      </c>
      <c r="I236" s="16">
        <f t="shared" si="51"/>
        <v>4385.1000000000022</v>
      </c>
      <c r="J236" s="35">
        <f t="shared" si="48"/>
        <v>22060.15</v>
      </c>
    </row>
    <row r="237" spans="1:10" ht="11.25" hidden="1" customHeight="1" x14ac:dyDescent="0.2">
      <c r="A237" s="12"/>
      <c r="B237" s="13" t="s">
        <v>20</v>
      </c>
      <c r="C237" s="13" t="s">
        <v>46</v>
      </c>
      <c r="D237" s="14">
        <v>7000</v>
      </c>
      <c r="E237" s="14">
        <v>15076.92</v>
      </c>
      <c r="F237" s="14">
        <v>24500</v>
      </c>
      <c r="G237" s="23">
        <f t="shared" si="49"/>
        <v>8076.92</v>
      </c>
      <c r="H237" s="23">
        <f t="shared" si="50"/>
        <v>17500</v>
      </c>
      <c r="I237" s="16">
        <f t="shared" si="51"/>
        <v>9423.08</v>
      </c>
      <c r="J237" s="35">
        <f t="shared" si="48"/>
        <v>16423.080000000002</v>
      </c>
    </row>
    <row r="238" spans="1:10" ht="11.25" hidden="1" customHeight="1" x14ac:dyDescent="0.2">
      <c r="A238" s="12"/>
      <c r="B238" s="13" t="s">
        <v>20</v>
      </c>
      <c r="C238" s="13" t="s">
        <v>42</v>
      </c>
      <c r="D238" s="14">
        <v>18804.86</v>
      </c>
      <c r="E238" s="14">
        <v>18804.97</v>
      </c>
      <c r="F238" s="14">
        <v>23391.5</v>
      </c>
      <c r="G238" s="23">
        <f t="shared" si="49"/>
        <v>0.11000000000058208</v>
      </c>
      <c r="H238" s="23">
        <f t="shared" si="50"/>
        <v>4586.6399999999994</v>
      </c>
      <c r="I238" s="16">
        <f t="shared" si="51"/>
        <v>4586.5299999999988</v>
      </c>
      <c r="J238" s="35">
        <f t="shared" si="48"/>
        <v>23391.39</v>
      </c>
    </row>
    <row r="239" spans="1:10" ht="11.25" hidden="1" customHeight="1" x14ac:dyDescent="0.2">
      <c r="A239" s="12"/>
      <c r="B239" s="13" t="s">
        <v>20</v>
      </c>
      <c r="C239" s="13" t="s">
        <v>47</v>
      </c>
      <c r="D239" s="14">
        <v>16975</v>
      </c>
      <c r="E239" s="14">
        <v>16975</v>
      </c>
      <c r="F239" s="14">
        <v>25725</v>
      </c>
      <c r="G239" s="23">
        <f t="shared" si="49"/>
        <v>0</v>
      </c>
      <c r="H239" s="23">
        <f t="shared" si="50"/>
        <v>8750</v>
      </c>
      <c r="I239" s="16">
        <f t="shared" si="51"/>
        <v>8750</v>
      </c>
      <c r="J239" s="35">
        <f t="shared" si="48"/>
        <v>25725</v>
      </c>
    </row>
    <row r="240" spans="1:10" ht="11.25" hidden="1" customHeight="1" x14ac:dyDescent="0.2">
      <c r="A240" s="12"/>
      <c r="B240" s="13" t="s">
        <v>20</v>
      </c>
      <c r="C240" s="13" t="s">
        <v>21</v>
      </c>
      <c r="D240" s="14">
        <v>30288.45</v>
      </c>
      <c r="E240" s="14">
        <v>30288.45</v>
      </c>
      <c r="F240" s="14">
        <v>40384.6</v>
      </c>
      <c r="G240" s="23">
        <f t="shared" si="49"/>
        <v>0</v>
      </c>
      <c r="H240" s="23">
        <f t="shared" si="50"/>
        <v>10096.149999999998</v>
      </c>
      <c r="I240" s="16">
        <f t="shared" si="51"/>
        <v>10096.149999999998</v>
      </c>
      <c r="J240" s="35">
        <f t="shared" si="48"/>
        <v>40384.6</v>
      </c>
    </row>
    <row r="241" spans="1:10" ht="11.25" hidden="1" customHeight="1" x14ac:dyDescent="0.2">
      <c r="A241" s="12"/>
      <c r="B241" s="13" t="s">
        <v>20</v>
      </c>
      <c r="C241" s="13" t="s">
        <v>22</v>
      </c>
      <c r="D241" s="14">
        <v>42222.21</v>
      </c>
      <c r="E241" s="14">
        <v>42222</v>
      </c>
      <c r="F241" s="14">
        <v>52520.08</v>
      </c>
      <c r="G241" s="15">
        <f t="shared" si="49"/>
        <v>-0.20999999999912689</v>
      </c>
      <c r="H241" s="23">
        <f t="shared" si="50"/>
        <v>10297.870000000003</v>
      </c>
      <c r="I241" s="16">
        <f t="shared" si="51"/>
        <v>10298.080000000002</v>
      </c>
      <c r="J241" s="35">
        <f t="shared" si="48"/>
        <v>52520.29</v>
      </c>
    </row>
    <row r="242" spans="1:10" ht="11.25" hidden="1" customHeight="1" x14ac:dyDescent="0.2">
      <c r="A242" s="12"/>
      <c r="B242" s="13" t="s">
        <v>20</v>
      </c>
      <c r="C242" s="13" t="s">
        <v>19</v>
      </c>
      <c r="D242" s="14">
        <v>53142.36</v>
      </c>
      <c r="E242" s="14">
        <v>55260.639999999999</v>
      </c>
      <c r="F242" s="14">
        <v>68722.179999999993</v>
      </c>
      <c r="G242" s="23">
        <f t="shared" si="49"/>
        <v>2118.2799999999988</v>
      </c>
      <c r="H242" s="23">
        <f t="shared" si="50"/>
        <v>15579.819999999992</v>
      </c>
      <c r="I242" s="16">
        <f t="shared" si="51"/>
        <v>13461.539999999994</v>
      </c>
      <c r="J242" s="35">
        <f t="shared" si="48"/>
        <v>66603.899999999994</v>
      </c>
    </row>
    <row r="243" spans="1:10" ht="11.25" hidden="1" customHeight="1" x14ac:dyDescent="0.2">
      <c r="A243" s="12"/>
      <c r="B243" s="13" t="s">
        <v>27</v>
      </c>
      <c r="C243" s="13" t="s">
        <v>83</v>
      </c>
      <c r="D243" s="14">
        <v>12390.55</v>
      </c>
      <c r="E243" s="14">
        <v>12698.45</v>
      </c>
      <c r="F243" s="14">
        <v>15794.6</v>
      </c>
      <c r="G243" s="23">
        <f t="shared" si="49"/>
        <v>307.90000000000146</v>
      </c>
      <c r="H243" s="23">
        <f t="shared" si="50"/>
        <v>3404.0500000000011</v>
      </c>
      <c r="I243" s="16">
        <f t="shared" si="51"/>
        <v>3096.1499999999996</v>
      </c>
      <c r="J243" s="35">
        <f t="shared" si="48"/>
        <v>15486.699999999999</v>
      </c>
    </row>
    <row r="244" spans="1:10" ht="11.25" hidden="1" customHeight="1" x14ac:dyDescent="0.2">
      <c r="A244" s="12"/>
      <c r="B244" s="13" t="s">
        <v>27</v>
      </c>
      <c r="C244" s="13" t="s">
        <v>84</v>
      </c>
      <c r="D244" s="14">
        <v>7620.21</v>
      </c>
      <c r="E244" s="14">
        <v>7928.02</v>
      </c>
      <c r="F244" s="14">
        <v>9860.7199999999993</v>
      </c>
      <c r="G244" s="23">
        <f t="shared" si="49"/>
        <v>307.8100000000004</v>
      </c>
      <c r="H244" s="23">
        <f t="shared" si="50"/>
        <v>2240.5099999999993</v>
      </c>
      <c r="I244" s="16">
        <f t="shared" si="51"/>
        <v>1932.6999999999989</v>
      </c>
      <c r="J244" s="35">
        <f t="shared" si="48"/>
        <v>9552.91</v>
      </c>
    </row>
    <row r="245" spans="1:10" ht="11.25" hidden="1" customHeight="1" x14ac:dyDescent="0.2">
      <c r="A245" s="12"/>
      <c r="B245" s="13" t="s">
        <v>27</v>
      </c>
      <c r="C245" s="13" t="s">
        <v>46</v>
      </c>
      <c r="D245" s="14">
        <v>0</v>
      </c>
      <c r="E245" s="14">
        <v>2153.84</v>
      </c>
      <c r="F245" s="14">
        <v>3499.99</v>
      </c>
      <c r="G245" s="23">
        <f t="shared" si="49"/>
        <v>2153.84</v>
      </c>
      <c r="H245" s="23">
        <f t="shared" si="50"/>
        <v>3499.99</v>
      </c>
      <c r="I245" s="16">
        <f t="shared" si="51"/>
        <v>1346.1499999999996</v>
      </c>
      <c r="J245" s="35">
        <f t="shared" si="48"/>
        <v>1346.1499999999996</v>
      </c>
    </row>
    <row r="246" spans="1:10" ht="11.25" hidden="1" customHeight="1" x14ac:dyDescent="0.2">
      <c r="A246" s="12"/>
      <c r="B246" s="13" t="s">
        <v>27</v>
      </c>
      <c r="C246" s="13" t="s">
        <v>86</v>
      </c>
      <c r="D246" s="14">
        <v>8620.2099999999991</v>
      </c>
      <c r="E246" s="14">
        <v>7928.02</v>
      </c>
      <c r="F246" s="14">
        <v>9860.7199999999993</v>
      </c>
      <c r="G246" s="15">
        <f t="shared" si="49"/>
        <v>-692.18999999999869</v>
      </c>
      <c r="H246" s="23">
        <f t="shared" si="50"/>
        <v>1240.5100000000002</v>
      </c>
      <c r="I246" s="16">
        <f t="shared" si="51"/>
        <v>1932.6999999999989</v>
      </c>
      <c r="J246" s="35">
        <f t="shared" si="48"/>
        <v>10552.909999999998</v>
      </c>
    </row>
    <row r="247" spans="1:10" ht="11.25" hidden="1" customHeight="1" x14ac:dyDescent="0.2">
      <c r="A247" s="12"/>
      <c r="B247" s="13" t="s">
        <v>27</v>
      </c>
      <c r="C247" s="13" t="s">
        <v>76</v>
      </c>
      <c r="D247" s="14">
        <v>10827.49</v>
      </c>
      <c r="E247" s="14">
        <v>10981.48</v>
      </c>
      <c r="F247" s="14">
        <v>13659.36</v>
      </c>
      <c r="G247" s="23">
        <f t="shared" si="49"/>
        <v>153.98999999999978</v>
      </c>
      <c r="H247" s="23">
        <f t="shared" si="50"/>
        <v>2831.8700000000008</v>
      </c>
      <c r="I247" s="16">
        <f t="shared" si="51"/>
        <v>2677.880000000001</v>
      </c>
      <c r="J247" s="35">
        <f t="shared" si="48"/>
        <v>13505.37</v>
      </c>
    </row>
    <row r="248" spans="1:10" ht="11.25" hidden="1" customHeight="1" x14ac:dyDescent="0.2">
      <c r="A248" s="12"/>
      <c r="B248" s="13" t="s">
        <v>27</v>
      </c>
      <c r="C248" s="13" t="s">
        <v>77</v>
      </c>
      <c r="D248" s="14">
        <v>6195.11</v>
      </c>
      <c r="E248" s="14">
        <v>6501.92</v>
      </c>
      <c r="F248" s="14">
        <v>8050</v>
      </c>
      <c r="G248" s="23">
        <f t="shared" si="49"/>
        <v>306.8100000000004</v>
      </c>
      <c r="H248" s="23">
        <f t="shared" si="50"/>
        <v>1854.8900000000003</v>
      </c>
      <c r="I248" s="16">
        <f t="shared" si="51"/>
        <v>1548.08</v>
      </c>
      <c r="J248" s="35">
        <f t="shared" si="48"/>
        <v>7743.19</v>
      </c>
    </row>
    <row r="249" spans="1:10" ht="11.25" hidden="1" customHeight="1" x14ac:dyDescent="0.2">
      <c r="A249" s="12"/>
      <c r="B249" s="13" t="s">
        <v>27</v>
      </c>
      <c r="C249" s="13" t="s">
        <v>50</v>
      </c>
      <c r="D249" s="14">
        <v>13390.45</v>
      </c>
      <c r="E249" s="14">
        <v>14138.5</v>
      </c>
      <c r="F249" s="14">
        <v>18100.04</v>
      </c>
      <c r="G249" s="23">
        <f t="shared" si="49"/>
        <v>748.04999999999927</v>
      </c>
      <c r="H249" s="23">
        <f t="shared" si="50"/>
        <v>4709.59</v>
      </c>
      <c r="I249" s="16">
        <f t="shared" si="51"/>
        <v>3961.5400000000009</v>
      </c>
      <c r="J249" s="35">
        <f t="shared" si="48"/>
        <v>17351.990000000002</v>
      </c>
    </row>
    <row r="250" spans="1:10" ht="11.25" hidden="1" customHeight="1" x14ac:dyDescent="0.2">
      <c r="A250" s="12"/>
      <c r="B250" s="13" t="s">
        <v>27</v>
      </c>
      <c r="C250" s="13" t="s">
        <v>21</v>
      </c>
      <c r="D250" s="14">
        <v>0</v>
      </c>
      <c r="E250" s="14">
        <v>3749.98</v>
      </c>
      <c r="F250" s="14">
        <v>5192.28</v>
      </c>
      <c r="G250" s="23">
        <f t="shared" si="49"/>
        <v>3749.98</v>
      </c>
      <c r="H250" s="23">
        <f t="shared" si="50"/>
        <v>5192.28</v>
      </c>
      <c r="I250" s="16">
        <f t="shared" si="51"/>
        <v>1442.2999999999997</v>
      </c>
      <c r="J250" s="35">
        <f t="shared" si="48"/>
        <v>1442.2999999999997</v>
      </c>
    </row>
    <row r="251" spans="1:10" ht="11.25" hidden="1" customHeight="1" x14ac:dyDescent="0.2">
      <c r="A251" s="12"/>
      <c r="B251" s="13" t="s">
        <v>27</v>
      </c>
      <c r="C251" s="13" t="s">
        <v>78</v>
      </c>
      <c r="D251" s="14">
        <v>16174.85</v>
      </c>
      <c r="E251" s="14">
        <v>13106.99</v>
      </c>
      <c r="F251" s="14">
        <v>16203.14</v>
      </c>
      <c r="G251" s="15">
        <f t="shared" si="49"/>
        <v>-3067.8600000000006</v>
      </c>
      <c r="H251" s="23">
        <f t="shared" si="50"/>
        <v>28.289999999999054</v>
      </c>
      <c r="I251" s="16">
        <f t="shared" si="51"/>
        <v>3096.1499999999996</v>
      </c>
      <c r="J251" s="35">
        <f t="shared" si="48"/>
        <v>19271</v>
      </c>
    </row>
    <row r="252" spans="1:10" ht="11.25" hidden="1" customHeight="1" x14ac:dyDescent="0.2">
      <c r="A252" s="12"/>
      <c r="B252" s="13" t="s">
        <v>27</v>
      </c>
      <c r="C252" s="13" t="s">
        <v>56</v>
      </c>
      <c r="D252" s="14">
        <v>16924.13</v>
      </c>
      <c r="E252" s="14">
        <v>17232</v>
      </c>
      <c r="F252" s="14">
        <v>21433.919999999998</v>
      </c>
      <c r="G252" s="23">
        <f t="shared" si="49"/>
        <v>307.86999999999898</v>
      </c>
      <c r="H252" s="23">
        <f t="shared" si="50"/>
        <v>4509.7899999999972</v>
      </c>
      <c r="I252" s="16">
        <f t="shared" si="51"/>
        <v>4201.9199999999983</v>
      </c>
      <c r="J252" s="35">
        <f t="shared" si="48"/>
        <v>21126.05</v>
      </c>
    </row>
    <row r="253" spans="1:10" ht="11.25" hidden="1" customHeight="1" x14ac:dyDescent="0.2">
      <c r="A253" s="12"/>
      <c r="B253" s="13" t="s">
        <v>27</v>
      </c>
      <c r="C253" s="13" t="s">
        <v>28</v>
      </c>
      <c r="D253" s="14">
        <v>8162.74</v>
      </c>
      <c r="E253" s="14">
        <v>8096.02</v>
      </c>
      <c r="F253" s="14">
        <v>10028.719999999999</v>
      </c>
      <c r="G253" s="15">
        <f t="shared" si="49"/>
        <v>-66.719999999999345</v>
      </c>
      <c r="H253" s="23">
        <f t="shared" si="50"/>
        <v>1865.9799999999996</v>
      </c>
      <c r="I253" s="16">
        <f t="shared" si="51"/>
        <v>1932.6999999999989</v>
      </c>
      <c r="J253" s="35">
        <f t="shared" si="48"/>
        <v>10095.439999999999</v>
      </c>
    </row>
    <row r="254" spans="1:10" ht="11.25" hidden="1" customHeight="1" x14ac:dyDescent="0.2">
      <c r="A254" s="12"/>
      <c r="B254" s="13" t="s">
        <v>70</v>
      </c>
      <c r="C254" s="13" t="s">
        <v>19</v>
      </c>
      <c r="D254" s="14">
        <v>57342.9</v>
      </c>
      <c r="E254" s="14">
        <v>63836.52</v>
      </c>
      <c r="F254" s="14">
        <v>79394.69</v>
      </c>
      <c r="G254" s="23">
        <f t="shared" si="49"/>
        <v>6493.6199999999953</v>
      </c>
      <c r="H254" s="23">
        <f t="shared" si="50"/>
        <v>22051.79</v>
      </c>
      <c r="I254" s="16">
        <f t="shared" si="51"/>
        <v>15558.170000000006</v>
      </c>
      <c r="J254" s="35">
        <f t="shared" si="48"/>
        <v>72901.070000000007</v>
      </c>
    </row>
    <row r="255" spans="1:10" ht="11.25" hidden="1" customHeight="1" x14ac:dyDescent="0.2">
      <c r="A255" s="12"/>
      <c r="B255" s="13" t="s">
        <v>57</v>
      </c>
      <c r="C255" s="13" t="s">
        <v>19</v>
      </c>
      <c r="D255" s="14">
        <v>9216.75</v>
      </c>
      <c r="E255" s="14">
        <v>9677.3799999999992</v>
      </c>
      <c r="F255" s="14">
        <v>12036.51</v>
      </c>
      <c r="G255" s="23">
        <f t="shared" si="49"/>
        <v>460.6299999999992</v>
      </c>
      <c r="H255" s="23">
        <f t="shared" si="50"/>
        <v>2819.76</v>
      </c>
      <c r="I255" s="16">
        <f t="shared" si="51"/>
        <v>2359.130000000001</v>
      </c>
      <c r="J255" s="35">
        <f t="shared" si="48"/>
        <v>11575.880000000001</v>
      </c>
    </row>
    <row r="256" spans="1:10" ht="11.25" hidden="1" customHeight="1" x14ac:dyDescent="0.2">
      <c r="A256" s="12"/>
      <c r="B256" s="13" t="s">
        <v>43</v>
      </c>
      <c r="C256" s="13" t="s">
        <v>44</v>
      </c>
      <c r="D256" s="14">
        <v>4615.09</v>
      </c>
      <c r="E256" s="14">
        <v>4615.3599999999997</v>
      </c>
      <c r="F256" s="14">
        <v>5778.82</v>
      </c>
      <c r="G256" s="23">
        <f t="shared" si="49"/>
        <v>0.26999999999952706</v>
      </c>
      <c r="H256" s="23">
        <f t="shared" si="50"/>
        <v>1163.7299999999996</v>
      </c>
      <c r="I256" s="16">
        <f t="shared" si="51"/>
        <v>1163.46</v>
      </c>
      <c r="J256" s="35">
        <f t="shared" si="48"/>
        <v>5778.55</v>
      </c>
    </row>
    <row r="257" spans="1:10" ht="11.25" hidden="1" customHeight="1" x14ac:dyDescent="0.2">
      <c r="A257" s="12"/>
      <c r="B257" s="13" t="s">
        <v>43</v>
      </c>
      <c r="C257" s="13" t="s">
        <v>19</v>
      </c>
      <c r="D257" s="14">
        <v>4874.51</v>
      </c>
      <c r="E257" s="14">
        <v>4875.3599999999997</v>
      </c>
      <c r="F257" s="14">
        <v>6038.82</v>
      </c>
      <c r="G257" s="23">
        <f t="shared" si="49"/>
        <v>0.8499999999994543</v>
      </c>
      <c r="H257" s="23">
        <f t="shared" si="50"/>
        <v>1164.3099999999995</v>
      </c>
      <c r="I257" s="16">
        <f t="shared" si="51"/>
        <v>1163.46</v>
      </c>
      <c r="J257" s="35">
        <f t="shared" si="48"/>
        <v>6037.97</v>
      </c>
    </row>
    <row r="258" spans="1:10" ht="11.25" hidden="1" customHeight="1" x14ac:dyDescent="0.2">
      <c r="A258" s="12"/>
      <c r="B258" s="13" t="s">
        <v>51</v>
      </c>
      <c r="C258" s="13" t="s">
        <v>19</v>
      </c>
      <c r="D258" s="14">
        <v>67343.649999999994</v>
      </c>
      <c r="E258" s="14">
        <v>70424.91</v>
      </c>
      <c r="F258" s="14">
        <v>87592.22</v>
      </c>
      <c r="G258" s="23">
        <f t="shared" si="49"/>
        <v>3081.2600000000093</v>
      </c>
      <c r="H258" s="23">
        <f t="shared" si="50"/>
        <v>20248.570000000007</v>
      </c>
      <c r="I258" s="16">
        <f t="shared" si="51"/>
        <v>17167.309999999998</v>
      </c>
      <c r="J258" s="35">
        <f t="shared" si="48"/>
        <v>84510.959999999992</v>
      </c>
    </row>
    <row r="259" spans="1:10" ht="11.25" hidden="1" customHeight="1" x14ac:dyDescent="0.2">
      <c r="A259" s="12"/>
      <c r="B259" s="13" t="s">
        <v>32</v>
      </c>
      <c r="C259" s="13" t="s">
        <v>52</v>
      </c>
      <c r="D259" s="14">
        <v>9740.8799999999992</v>
      </c>
      <c r="E259" s="14">
        <v>9626.25</v>
      </c>
      <c r="F259" s="14">
        <v>11995</v>
      </c>
      <c r="G259" s="15">
        <f t="shared" si="49"/>
        <v>-114.6299999999992</v>
      </c>
      <c r="H259" s="23">
        <f t="shared" si="50"/>
        <v>2254.1200000000008</v>
      </c>
      <c r="I259" s="16">
        <f t="shared" si="51"/>
        <v>2368.75</v>
      </c>
      <c r="J259" s="35">
        <f t="shared" si="48"/>
        <v>12109.63</v>
      </c>
    </row>
    <row r="260" spans="1:10" ht="11.25" hidden="1" customHeight="1" x14ac:dyDescent="0.2">
      <c r="A260" s="12"/>
      <c r="B260" s="13" t="s">
        <v>32</v>
      </c>
      <c r="C260" s="13" t="s">
        <v>46</v>
      </c>
      <c r="D260" s="14">
        <v>2000</v>
      </c>
      <c r="E260" s="14">
        <v>4307.68</v>
      </c>
      <c r="F260" s="14">
        <v>6999.98</v>
      </c>
      <c r="G260" s="23">
        <f t="shared" si="49"/>
        <v>2307.6800000000003</v>
      </c>
      <c r="H260" s="23">
        <f t="shared" si="50"/>
        <v>4999.9799999999996</v>
      </c>
      <c r="I260" s="16">
        <f t="shared" si="51"/>
        <v>2692.2999999999993</v>
      </c>
      <c r="J260" s="35">
        <f t="shared" si="48"/>
        <v>4692.2999999999993</v>
      </c>
    </row>
    <row r="261" spans="1:10" ht="11.25" hidden="1" customHeight="1" x14ac:dyDescent="0.2">
      <c r="A261" s="12"/>
      <c r="B261" s="13" t="s">
        <v>32</v>
      </c>
      <c r="C261" s="13" t="s">
        <v>42</v>
      </c>
      <c r="D261" s="14">
        <v>6821.72</v>
      </c>
      <c r="E261" s="14">
        <v>7648.38</v>
      </c>
      <c r="F261" s="14">
        <v>9587.51</v>
      </c>
      <c r="G261" s="23">
        <f t="shared" si="49"/>
        <v>826.65999999999985</v>
      </c>
      <c r="H261" s="23">
        <f t="shared" si="50"/>
        <v>2765.79</v>
      </c>
      <c r="I261" s="16">
        <f t="shared" si="51"/>
        <v>1939.13</v>
      </c>
      <c r="J261" s="35">
        <f t="shared" si="48"/>
        <v>8760.85</v>
      </c>
    </row>
    <row r="262" spans="1:10" ht="11.25" hidden="1" customHeight="1" x14ac:dyDescent="0.2">
      <c r="A262" s="12"/>
      <c r="B262" s="13" t="s">
        <v>32</v>
      </c>
      <c r="C262" s="13" t="s">
        <v>47</v>
      </c>
      <c r="D262" s="14">
        <v>14583.65</v>
      </c>
      <c r="E262" s="14">
        <v>15124.25</v>
      </c>
      <c r="F262" s="14">
        <v>19993</v>
      </c>
      <c r="G262" s="23">
        <f t="shared" si="49"/>
        <v>540.60000000000036</v>
      </c>
      <c r="H262" s="23">
        <f t="shared" si="50"/>
        <v>5409.35</v>
      </c>
      <c r="I262" s="16">
        <f t="shared" si="51"/>
        <v>4868.75</v>
      </c>
      <c r="J262" s="35">
        <f t="shared" si="48"/>
        <v>19452.400000000001</v>
      </c>
    </row>
    <row r="263" spans="1:10" ht="11.25" hidden="1" customHeight="1" x14ac:dyDescent="0.2">
      <c r="A263" s="12"/>
      <c r="B263" s="13" t="s">
        <v>32</v>
      </c>
      <c r="C263" s="13" t="s">
        <v>21</v>
      </c>
      <c r="D263" s="14">
        <v>13592.84</v>
      </c>
      <c r="E263" s="14">
        <v>13592.74</v>
      </c>
      <c r="F263" s="14">
        <v>17682.64</v>
      </c>
      <c r="G263" s="15">
        <f t="shared" si="49"/>
        <v>-0.1000000000003638</v>
      </c>
      <c r="H263" s="23">
        <f t="shared" si="50"/>
        <v>4089.7999999999993</v>
      </c>
      <c r="I263" s="16">
        <f t="shared" si="51"/>
        <v>4089.8999999999996</v>
      </c>
      <c r="J263" s="35">
        <f t="shared" si="48"/>
        <v>17682.739999999998</v>
      </c>
    </row>
    <row r="264" spans="1:10" ht="11.25" hidden="1" customHeight="1" x14ac:dyDescent="0.2">
      <c r="A264" s="12"/>
      <c r="B264" s="13" t="s">
        <v>32</v>
      </c>
      <c r="C264" s="13" t="s">
        <v>22</v>
      </c>
      <c r="D264" s="14">
        <v>19018.490000000002</v>
      </c>
      <c r="E264" s="14">
        <v>19015.93</v>
      </c>
      <c r="F264" s="14">
        <v>23653.91</v>
      </c>
      <c r="G264" s="15">
        <f t="shared" si="49"/>
        <v>-2.5600000000013097</v>
      </c>
      <c r="H264" s="23">
        <f t="shared" si="50"/>
        <v>4635.4199999999983</v>
      </c>
      <c r="I264" s="16">
        <f t="shared" si="51"/>
        <v>4637.9799999999996</v>
      </c>
      <c r="J264" s="35">
        <f t="shared" si="48"/>
        <v>23656.47</v>
      </c>
    </row>
    <row r="265" spans="1:10" ht="11.25" hidden="1" customHeight="1" x14ac:dyDescent="0.2">
      <c r="A265" s="12"/>
      <c r="B265" s="13" t="s">
        <v>58</v>
      </c>
      <c r="C265" s="13" t="s">
        <v>42</v>
      </c>
      <c r="D265" s="14">
        <v>10173.52</v>
      </c>
      <c r="E265" s="14">
        <v>6549.58</v>
      </c>
      <c r="F265" s="14">
        <v>8109</v>
      </c>
      <c r="G265" s="15">
        <f t="shared" si="49"/>
        <v>-3623.9400000000005</v>
      </c>
      <c r="H265" s="15">
        <f t="shared" si="50"/>
        <v>-2064.5200000000004</v>
      </c>
      <c r="I265" s="16">
        <f t="shared" si="51"/>
        <v>1559.42</v>
      </c>
      <c r="J265" s="35">
        <f t="shared" si="48"/>
        <v>11732.94</v>
      </c>
    </row>
    <row r="266" spans="1:10" ht="11.25" hidden="1" customHeight="1" x14ac:dyDescent="0.2">
      <c r="A266" s="17" t="s">
        <v>126</v>
      </c>
      <c r="B266" s="18"/>
      <c r="C266" s="18"/>
      <c r="D266" s="19">
        <f>SUM(D235:D265)</f>
        <v>525504.39</v>
      </c>
      <c r="E266" s="19">
        <f>SUM(E235:E265)</f>
        <v>550189.29</v>
      </c>
      <c r="F266" s="19">
        <f>SUM(F235:F265)</f>
        <v>702746.95</v>
      </c>
      <c r="G266" s="24">
        <f t="shared" si="49"/>
        <v>24684.900000000023</v>
      </c>
      <c r="H266" s="24">
        <f t="shared" si="50"/>
        <v>177242.55999999994</v>
      </c>
      <c r="I266" s="21">
        <f t="shared" si="51"/>
        <v>152557.65999999992</v>
      </c>
      <c r="J266" s="35">
        <f t="shared" si="48"/>
        <v>678062.04999999993</v>
      </c>
    </row>
    <row r="267" spans="1:10" ht="11.25" hidden="1" customHeight="1" x14ac:dyDescent="0.2">
      <c r="A267" s="11" t="s">
        <v>127</v>
      </c>
      <c r="B267" s="5"/>
      <c r="C267" s="5"/>
      <c r="D267" s="6"/>
      <c r="E267" s="6"/>
      <c r="F267" s="6"/>
      <c r="G267" s="7"/>
      <c r="H267" s="7"/>
      <c r="I267" s="8"/>
      <c r="J267" s="35">
        <f t="shared" si="48"/>
        <v>0</v>
      </c>
    </row>
    <row r="268" spans="1:10" ht="11.25" hidden="1" customHeight="1" x14ac:dyDescent="0.2">
      <c r="A268" s="26" t="s">
        <v>128</v>
      </c>
      <c r="B268" s="5"/>
      <c r="C268" s="5"/>
      <c r="D268" s="6"/>
      <c r="E268" s="6"/>
      <c r="F268" s="6"/>
      <c r="G268" s="7"/>
      <c r="H268" s="7"/>
      <c r="I268" s="8"/>
      <c r="J268" s="35">
        <f t="shared" si="48"/>
        <v>0</v>
      </c>
    </row>
    <row r="269" spans="1:10" ht="11.25" hidden="1" customHeight="1" x14ac:dyDescent="0.2">
      <c r="A269" s="27"/>
      <c r="B269" s="13" t="s">
        <v>26</v>
      </c>
      <c r="C269" s="13" t="s">
        <v>19</v>
      </c>
      <c r="D269" s="14">
        <v>321477.49</v>
      </c>
      <c r="E269" s="14">
        <v>307645.93</v>
      </c>
      <c r="F269" s="14">
        <v>392585.14</v>
      </c>
      <c r="G269" s="15">
        <f t="shared" ref="G269:G281" si="52">(ROUND(E269,2)- ROUND(D269,2))</f>
        <v>-13831.559999999998</v>
      </c>
      <c r="H269" s="23">
        <f t="shared" ref="H269:H281" si="53">(ROUND(F269,2)- ROUND(D269,2))</f>
        <v>71107.650000000023</v>
      </c>
      <c r="I269" s="16">
        <f t="shared" ref="I269:I281" si="54">(ROUND(F269,2)- ROUND(E269,2))</f>
        <v>84939.210000000021</v>
      </c>
      <c r="J269" s="35">
        <f t="shared" si="48"/>
        <v>406416.7</v>
      </c>
    </row>
    <row r="270" spans="1:10" ht="11.25" hidden="1" customHeight="1" x14ac:dyDescent="0.2">
      <c r="A270" s="27"/>
      <c r="B270" s="13" t="s">
        <v>20</v>
      </c>
      <c r="C270" s="13" t="s">
        <v>21</v>
      </c>
      <c r="D270" s="14">
        <v>4326.93</v>
      </c>
      <c r="E270" s="14">
        <v>4327</v>
      </c>
      <c r="F270" s="14">
        <v>4327</v>
      </c>
      <c r="G270" s="23">
        <f t="shared" si="52"/>
        <v>6.9999999999708962E-2</v>
      </c>
      <c r="H270" s="23">
        <f t="shared" si="53"/>
        <v>6.9999999999708962E-2</v>
      </c>
      <c r="I270" s="16">
        <f t="shared" si="54"/>
        <v>0</v>
      </c>
      <c r="J270" s="35">
        <f t="shared" si="48"/>
        <v>4326.93</v>
      </c>
    </row>
    <row r="271" spans="1:10" ht="11.25" hidden="1" customHeight="1" x14ac:dyDescent="0.2">
      <c r="A271" s="27"/>
      <c r="B271" s="13" t="s">
        <v>20</v>
      </c>
      <c r="C271" s="13" t="s">
        <v>19</v>
      </c>
      <c r="D271" s="14">
        <v>262674.18</v>
      </c>
      <c r="E271" s="14">
        <v>266312.84000000003</v>
      </c>
      <c r="F271" s="14">
        <v>331489.78000000003</v>
      </c>
      <c r="G271" s="23">
        <f t="shared" si="52"/>
        <v>3638.6600000000326</v>
      </c>
      <c r="H271" s="23">
        <f t="shared" si="53"/>
        <v>68815.600000000035</v>
      </c>
      <c r="I271" s="16">
        <f t="shared" si="54"/>
        <v>65176.94</v>
      </c>
      <c r="J271" s="35">
        <f t="shared" si="48"/>
        <v>327851.12</v>
      </c>
    </row>
    <row r="272" spans="1:10" ht="11.25" hidden="1" customHeight="1" x14ac:dyDescent="0.2">
      <c r="A272" s="27"/>
      <c r="B272" s="13" t="s">
        <v>129</v>
      </c>
      <c r="C272" s="13" t="s">
        <v>19</v>
      </c>
      <c r="D272" s="14">
        <v>93126.64</v>
      </c>
      <c r="E272" s="14">
        <v>93870.48</v>
      </c>
      <c r="F272" s="14">
        <v>118976.23</v>
      </c>
      <c r="G272" s="23">
        <f t="shared" si="52"/>
        <v>743.83999999999651</v>
      </c>
      <c r="H272" s="23">
        <f t="shared" si="53"/>
        <v>25849.589999999997</v>
      </c>
      <c r="I272" s="16">
        <f t="shared" si="54"/>
        <v>25105.75</v>
      </c>
      <c r="J272" s="35">
        <f t="shared" si="48"/>
        <v>118232.39</v>
      </c>
    </row>
    <row r="273" spans="1:10" ht="11.25" hidden="1" customHeight="1" x14ac:dyDescent="0.2">
      <c r="A273" s="27"/>
      <c r="B273" s="13" t="s">
        <v>23</v>
      </c>
      <c r="C273" s="13" t="s">
        <v>19</v>
      </c>
      <c r="D273" s="14">
        <v>40211.56</v>
      </c>
      <c r="E273" s="14">
        <v>40211.800000000003</v>
      </c>
      <c r="F273" s="14">
        <v>50019.4</v>
      </c>
      <c r="G273" s="23">
        <f t="shared" si="52"/>
        <v>0.24000000000523869</v>
      </c>
      <c r="H273" s="23">
        <f t="shared" si="53"/>
        <v>9807.8400000000038</v>
      </c>
      <c r="I273" s="16">
        <f t="shared" si="54"/>
        <v>9807.5999999999985</v>
      </c>
      <c r="J273" s="35">
        <f t="shared" si="48"/>
        <v>50019.159999999996</v>
      </c>
    </row>
    <row r="274" spans="1:10" ht="11.25" hidden="1" customHeight="1" x14ac:dyDescent="0.2">
      <c r="A274" s="27"/>
      <c r="B274" s="13" t="s">
        <v>43</v>
      </c>
      <c r="C274" s="13" t="s">
        <v>44</v>
      </c>
      <c r="D274" s="14">
        <v>5090.22</v>
      </c>
      <c r="E274" s="14">
        <v>5075.3900000000003</v>
      </c>
      <c r="F274" s="14">
        <v>6318.18</v>
      </c>
      <c r="G274" s="15">
        <f t="shared" si="52"/>
        <v>-14.829999999999927</v>
      </c>
      <c r="H274" s="23">
        <f t="shared" si="53"/>
        <v>1227.96</v>
      </c>
      <c r="I274" s="16">
        <f t="shared" si="54"/>
        <v>1242.79</v>
      </c>
      <c r="J274" s="35">
        <f t="shared" si="48"/>
        <v>6333.01</v>
      </c>
    </row>
    <row r="275" spans="1:10" ht="11.25" hidden="1" customHeight="1" x14ac:dyDescent="0.2">
      <c r="A275" s="27"/>
      <c r="B275" s="13" t="s">
        <v>43</v>
      </c>
      <c r="C275" s="13" t="s">
        <v>19</v>
      </c>
      <c r="D275" s="14">
        <v>5100.8999999999996</v>
      </c>
      <c r="E275" s="14">
        <v>5087.3900000000003</v>
      </c>
      <c r="F275" s="14">
        <v>6330.18</v>
      </c>
      <c r="G275" s="15">
        <f t="shared" si="52"/>
        <v>-13.509999999999309</v>
      </c>
      <c r="H275" s="23">
        <f t="shared" si="53"/>
        <v>1229.2800000000007</v>
      </c>
      <c r="I275" s="16">
        <f t="shared" si="54"/>
        <v>1242.79</v>
      </c>
      <c r="J275" s="35">
        <f t="shared" si="48"/>
        <v>6343.69</v>
      </c>
    </row>
    <row r="276" spans="1:10" ht="11.25" hidden="1" customHeight="1" x14ac:dyDescent="0.2">
      <c r="A276" s="27"/>
      <c r="B276" s="13" t="s">
        <v>51</v>
      </c>
      <c r="C276" s="13" t="s">
        <v>19</v>
      </c>
      <c r="D276" s="14">
        <v>63077.06</v>
      </c>
      <c r="E276" s="14">
        <v>63104</v>
      </c>
      <c r="F276" s="14">
        <v>78472</v>
      </c>
      <c r="G276" s="23">
        <f t="shared" si="52"/>
        <v>26.940000000002328</v>
      </c>
      <c r="H276" s="23">
        <f t="shared" si="53"/>
        <v>15394.940000000002</v>
      </c>
      <c r="I276" s="16">
        <f t="shared" si="54"/>
        <v>15368</v>
      </c>
      <c r="J276" s="35">
        <f t="shared" si="48"/>
        <v>78445.06</v>
      </c>
    </row>
    <row r="277" spans="1:10" ht="11.25" hidden="1" customHeight="1" x14ac:dyDescent="0.2">
      <c r="A277" s="27"/>
      <c r="B277" s="13" t="s">
        <v>32</v>
      </c>
      <c r="C277" s="13" t="s">
        <v>52</v>
      </c>
      <c r="D277" s="14">
        <v>1576.94</v>
      </c>
      <c r="E277" s="14">
        <v>1562.87</v>
      </c>
      <c r="F277" s="14">
        <v>1947.49</v>
      </c>
      <c r="G277" s="15">
        <f t="shared" si="52"/>
        <v>-14.070000000000164</v>
      </c>
      <c r="H277" s="23">
        <f t="shared" si="53"/>
        <v>370.54999999999995</v>
      </c>
      <c r="I277" s="16">
        <f t="shared" si="54"/>
        <v>384.62000000000012</v>
      </c>
      <c r="J277" s="35">
        <f t="shared" si="48"/>
        <v>1961.5600000000002</v>
      </c>
    </row>
    <row r="278" spans="1:10" ht="11.25" hidden="1" customHeight="1" x14ac:dyDescent="0.2">
      <c r="A278" s="27"/>
      <c r="B278" s="13" t="s">
        <v>32</v>
      </c>
      <c r="C278" s="13" t="s">
        <v>42</v>
      </c>
      <c r="D278" s="14">
        <v>5095.5600000000004</v>
      </c>
      <c r="E278" s="14">
        <v>5081.3900000000003</v>
      </c>
      <c r="F278" s="14">
        <v>6324.18</v>
      </c>
      <c r="G278" s="15">
        <f t="shared" si="52"/>
        <v>-14.170000000000073</v>
      </c>
      <c r="H278" s="23">
        <f t="shared" si="53"/>
        <v>1228.6199999999999</v>
      </c>
      <c r="I278" s="16">
        <f t="shared" si="54"/>
        <v>1242.79</v>
      </c>
      <c r="J278" s="35">
        <f t="shared" si="48"/>
        <v>6338.35</v>
      </c>
    </row>
    <row r="279" spans="1:10" ht="11.25" hidden="1" customHeight="1" x14ac:dyDescent="0.2">
      <c r="A279" s="27"/>
      <c r="B279" s="13" t="s">
        <v>32</v>
      </c>
      <c r="C279" s="13" t="s">
        <v>21</v>
      </c>
      <c r="D279" s="14">
        <v>1576.94</v>
      </c>
      <c r="E279" s="14">
        <v>1562.87</v>
      </c>
      <c r="F279" s="14">
        <v>1947.49</v>
      </c>
      <c r="G279" s="15">
        <f t="shared" si="52"/>
        <v>-14.070000000000164</v>
      </c>
      <c r="H279" s="23">
        <f t="shared" si="53"/>
        <v>370.54999999999995</v>
      </c>
      <c r="I279" s="16">
        <f t="shared" si="54"/>
        <v>384.62000000000012</v>
      </c>
      <c r="J279" s="35">
        <f t="shared" si="48"/>
        <v>1961.5600000000002</v>
      </c>
    </row>
    <row r="280" spans="1:10" ht="11.25" hidden="1" customHeight="1" x14ac:dyDescent="0.2">
      <c r="A280" s="27"/>
      <c r="B280" s="13" t="s">
        <v>32</v>
      </c>
      <c r="C280" s="13" t="s">
        <v>22</v>
      </c>
      <c r="D280" s="14">
        <v>5095.5600000000004</v>
      </c>
      <c r="E280" s="14">
        <v>5081.3900000000003</v>
      </c>
      <c r="F280" s="14">
        <v>6324.18</v>
      </c>
      <c r="G280" s="15">
        <f t="shared" si="52"/>
        <v>-14.170000000000073</v>
      </c>
      <c r="H280" s="23">
        <f t="shared" si="53"/>
        <v>1228.6199999999999</v>
      </c>
      <c r="I280" s="16">
        <f t="shared" si="54"/>
        <v>1242.79</v>
      </c>
      <c r="J280" s="35">
        <f t="shared" si="48"/>
        <v>6338.35</v>
      </c>
    </row>
    <row r="281" spans="1:10" ht="11.25" hidden="1" customHeight="1" x14ac:dyDescent="0.2">
      <c r="A281" s="28" t="s">
        <v>130</v>
      </c>
      <c r="B281" s="18"/>
      <c r="C281" s="18"/>
      <c r="D281" s="19">
        <f>SUM(D269:D280)</f>
        <v>808429.98</v>
      </c>
      <c r="E281" s="19">
        <f>SUM(E269:E280)</f>
        <v>798923.35000000009</v>
      </c>
      <c r="F281" s="19">
        <f>SUM(F269:F280)</f>
        <v>1005061.2500000002</v>
      </c>
      <c r="G281" s="20">
        <f t="shared" si="52"/>
        <v>-9506.6300000000047</v>
      </c>
      <c r="H281" s="24">
        <f t="shared" si="53"/>
        <v>196631.27000000002</v>
      </c>
      <c r="I281" s="21">
        <f t="shared" si="54"/>
        <v>206137.90000000002</v>
      </c>
      <c r="J281" s="35">
        <f t="shared" si="48"/>
        <v>1014567.88</v>
      </c>
    </row>
    <row r="282" spans="1:10" ht="11.25" hidden="1" customHeight="1" x14ac:dyDescent="0.2">
      <c r="A282" s="26" t="s">
        <v>131</v>
      </c>
      <c r="B282" s="5"/>
      <c r="C282" s="5"/>
      <c r="D282" s="6"/>
      <c r="E282" s="6"/>
      <c r="F282" s="6"/>
      <c r="G282" s="7"/>
      <c r="H282" s="7"/>
      <c r="I282" s="8"/>
      <c r="J282" s="35">
        <f t="shared" si="48"/>
        <v>0</v>
      </c>
    </row>
    <row r="283" spans="1:10" ht="11.25" hidden="1" customHeight="1" x14ac:dyDescent="0.2">
      <c r="A283" s="27"/>
      <c r="B283" s="13" t="s">
        <v>18</v>
      </c>
      <c r="C283" s="13" t="s">
        <v>19</v>
      </c>
      <c r="D283" s="14">
        <v>66857.52</v>
      </c>
      <c r="E283" s="14">
        <v>66877.600000000006</v>
      </c>
      <c r="F283" s="14">
        <v>76493</v>
      </c>
      <c r="G283" s="23">
        <f t="shared" ref="G283:G298" si="55">(ROUND(E283,2)- ROUND(D283,2))</f>
        <v>20.080000000001746</v>
      </c>
      <c r="H283" s="23">
        <f t="shared" ref="H283:H298" si="56">(ROUND(F283,2)- ROUND(D283,2))</f>
        <v>9635.4799999999959</v>
      </c>
      <c r="I283" s="16">
        <f t="shared" ref="I283:I298" si="57">(ROUND(F283,2)- ROUND(E283,2))</f>
        <v>9615.3999999999942</v>
      </c>
      <c r="J283" s="35">
        <f t="shared" si="48"/>
        <v>76472.92</v>
      </c>
    </row>
    <row r="284" spans="1:10" ht="11.25" hidden="1" customHeight="1" x14ac:dyDescent="0.2">
      <c r="A284" s="27"/>
      <c r="B284" s="13" t="s">
        <v>20</v>
      </c>
      <c r="C284" s="13" t="s">
        <v>52</v>
      </c>
      <c r="D284" s="14">
        <v>38446.239999999998</v>
      </c>
      <c r="E284" s="14">
        <v>38445.99</v>
      </c>
      <c r="F284" s="14">
        <v>47869.06</v>
      </c>
      <c r="G284" s="15">
        <f t="shared" si="55"/>
        <v>-0.25</v>
      </c>
      <c r="H284" s="23">
        <f t="shared" si="56"/>
        <v>9422.82</v>
      </c>
      <c r="I284" s="16">
        <f t="shared" si="57"/>
        <v>9423.07</v>
      </c>
      <c r="J284" s="35">
        <f t="shared" si="48"/>
        <v>47869.31</v>
      </c>
    </row>
    <row r="285" spans="1:10" ht="11.25" hidden="1" customHeight="1" x14ac:dyDescent="0.2">
      <c r="A285" s="27"/>
      <c r="B285" s="13" t="s">
        <v>20</v>
      </c>
      <c r="C285" s="13" t="s">
        <v>46</v>
      </c>
      <c r="D285" s="14">
        <v>5250</v>
      </c>
      <c r="E285" s="14">
        <v>0</v>
      </c>
      <c r="F285" s="14">
        <v>0</v>
      </c>
      <c r="G285" s="15">
        <f t="shared" si="55"/>
        <v>-5250</v>
      </c>
      <c r="H285" s="15">
        <f t="shared" si="56"/>
        <v>-5250</v>
      </c>
      <c r="I285" s="16">
        <f t="shared" si="57"/>
        <v>0</v>
      </c>
      <c r="J285" s="35">
        <f t="shared" si="48"/>
        <v>5250</v>
      </c>
    </row>
    <row r="286" spans="1:10" ht="11.25" hidden="1" customHeight="1" x14ac:dyDescent="0.2">
      <c r="A286" s="27"/>
      <c r="B286" s="13" t="s">
        <v>57</v>
      </c>
      <c r="C286" s="13" t="s">
        <v>19</v>
      </c>
      <c r="D286" s="14">
        <v>55812.56</v>
      </c>
      <c r="E286" s="14">
        <v>56260</v>
      </c>
      <c r="F286" s="14">
        <v>70260</v>
      </c>
      <c r="G286" s="23">
        <f t="shared" si="55"/>
        <v>447.44000000000233</v>
      </c>
      <c r="H286" s="23">
        <f t="shared" si="56"/>
        <v>14447.440000000002</v>
      </c>
      <c r="I286" s="16">
        <f t="shared" si="57"/>
        <v>14000</v>
      </c>
      <c r="J286" s="35">
        <f t="shared" si="48"/>
        <v>69812.56</v>
      </c>
    </row>
    <row r="287" spans="1:10" ht="11.25" hidden="1" customHeight="1" x14ac:dyDescent="0.2">
      <c r="A287" s="27"/>
      <c r="B287" s="13" t="s">
        <v>43</v>
      </c>
      <c r="C287" s="13" t="s">
        <v>44</v>
      </c>
      <c r="D287" s="14">
        <v>77448.66</v>
      </c>
      <c r="E287" s="14">
        <v>81232.429999999993</v>
      </c>
      <c r="F287" s="14">
        <v>94282.91</v>
      </c>
      <c r="G287" s="23">
        <f t="shared" si="55"/>
        <v>3783.7699999999895</v>
      </c>
      <c r="H287" s="23">
        <f t="shared" si="56"/>
        <v>16834.25</v>
      </c>
      <c r="I287" s="16">
        <f t="shared" si="57"/>
        <v>13050.48000000001</v>
      </c>
      <c r="J287" s="35">
        <f t="shared" si="48"/>
        <v>90499.140000000014</v>
      </c>
    </row>
    <row r="288" spans="1:10" ht="11.25" hidden="1" customHeight="1" x14ac:dyDescent="0.2">
      <c r="A288" s="27"/>
      <c r="B288" s="13" t="s">
        <v>43</v>
      </c>
      <c r="C288" s="13" t="s">
        <v>22</v>
      </c>
      <c r="D288" s="14">
        <v>32453.69</v>
      </c>
      <c r="E288" s="14">
        <v>32445</v>
      </c>
      <c r="F288" s="14">
        <v>40170</v>
      </c>
      <c r="G288" s="15">
        <f t="shared" si="55"/>
        <v>-8.6899999999986903</v>
      </c>
      <c r="H288" s="23">
        <f t="shared" si="56"/>
        <v>7716.3100000000013</v>
      </c>
      <c r="I288" s="16">
        <f t="shared" si="57"/>
        <v>7725</v>
      </c>
      <c r="J288" s="35">
        <f t="shared" si="48"/>
        <v>40178.69</v>
      </c>
    </row>
    <row r="289" spans="1:10" ht="11.25" hidden="1" customHeight="1" x14ac:dyDescent="0.2">
      <c r="A289" s="27"/>
      <c r="B289" s="13" t="s">
        <v>43</v>
      </c>
      <c r="C289" s="13" t="s">
        <v>19</v>
      </c>
      <c r="D289" s="14">
        <v>152669.99</v>
      </c>
      <c r="E289" s="14">
        <v>160679.64000000001</v>
      </c>
      <c r="F289" s="14">
        <v>194624.35</v>
      </c>
      <c r="G289" s="23">
        <f t="shared" si="55"/>
        <v>8009.6500000000233</v>
      </c>
      <c r="H289" s="23">
        <f t="shared" si="56"/>
        <v>41954.360000000015</v>
      </c>
      <c r="I289" s="16">
        <f t="shared" si="57"/>
        <v>33944.709999999992</v>
      </c>
      <c r="J289" s="35">
        <f t="shared" si="48"/>
        <v>186614.69999999998</v>
      </c>
    </row>
    <row r="290" spans="1:10" ht="11.25" hidden="1" customHeight="1" x14ac:dyDescent="0.2">
      <c r="A290" s="27"/>
      <c r="B290" s="13" t="s">
        <v>32</v>
      </c>
      <c r="C290" s="13" t="s">
        <v>52</v>
      </c>
      <c r="D290" s="14">
        <v>37319.47</v>
      </c>
      <c r="E290" s="14">
        <v>33650.769999999997</v>
      </c>
      <c r="F290" s="14">
        <v>43867.69</v>
      </c>
      <c r="G290" s="15">
        <f t="shared" si="55"/>
        <v>-3668.7000000000044</v>
      </c>
      <c r="H290" s="23">
        <f t="shared" si="56"/>
        <v>6548.2200000000012</v>
      </c>
      <c r="I290" s="16">
        <f t="shared" si="57"/>
        <v>10216.920000000006</v>
      </c>
      <c r="J290" s="35">
        <f t="shared" si="48"/>
        <v>47536.390000000007</v>
      </c>
    </row>
    <row r="291" spans="1:10" ht="11.25" hidden="1" customHeight="1" x14ac:dyDescent="0.2">
      <c r="A291" s="27"/>
      <c r="B291" s="13" t="s">
        <v>32</v>
      </c>
      <c r="C291" s="13" t="s">
        <v>46</v>
      </c>
      <c r="D291" s="14">
        <v>1500</v>
      </c>
      <c r="E291" s="14">
        <v>0</v>
      </c>
      <c r="F291" s="14">
        <v>0</v>
      </c>
      <c r="G291" s="15">
        <f t="shared" si="55"/>
        <v>-1500</v>
      </c>
      <c r="H291" s="15">
        <f t="shared" si="56"/>
        <v>-1500</v>
      </c>
      <c r="I291" s="16">
        <f t="shared" si="57"/>
        <v>0</v>
      </c>
      <c r="J291" s="35">
        <f t="shared" si="48"/>
        <v>1500</v>
      </c>
    </row>
    <row r="292" spans="1:10" ht="11.25" hidden="1" customHeight="1" x14ac:dyDescent="0.2">
      <c r="A292" s="27"/>
      <c r="B292" s="13" t="s">
        <v>32</v>
      </c>
      <c r="C292" s="13" t="s">
        <v>42</v>
      </c>
      <c r="D292" s="14">
        <v>26160</v>
      </c>
      <c r="E292" s="14">
        <v>25231.54</v>
      </c>
      <c r="F292" s="14">
        <v>31385.38</v>
      </c>
      <c r="G292" s="15">
        <f t="shared" si="55"/>
        <v>-928.45999999999913</v>
      </c>
      <c r="H292" s="23">
        <f t="shared" si="56"/>
        <v>5225.380000000001</v>
      </c>
      <c r="I292" s="16">
        <f t="shared" si="57"/>
        <v>6153.84</v>
      </c>
      <c r="J292" s="35">
        <f t="shared" si="48"/>
        <v>32313.84</v>
      </c>
    </row>
    <row r="293" spans="1:10" ht="11.25" hidden="1" customHeight="1" x14ac:dyDescent="0.2">
      <c r="A293" s="27"/>
      <c r="B293" s="13" t="s">
        <v>32</v>
      </c>
      <c r="C293" s="13" t="s">
        <v>44</v>
      </c>
      <c r="D293" s="14">
        <v>24629.86</v>
      </c>
      <c r="E293" s="14">
        <v>28354.03</v>
      </c>
      <c r="F293" s="14">
        <v>35661.71</v>
      </c>
      <c r="G293" s="23">
        <f t="shared" si="55"/>
        <v>3724.1699999999983</v>
      </c>
      <c r="H293" s="23">
        <f t="shared" si="56"/>
        <v>11031.849999999999</v>
      </c>
      <c r="I293" s="16">
        <f t="shared" si="57"/>
        <v>7307.68</v>
      </c>
      <c r="J293" s="35">
        <f t="shared" si="48"/>
        <v>31937.54</v>
      </c>
    </row>
    <row r="294" spans="1:10" ht="11.25" hidden="1" customHeight="1" x14ac:dyDescent="0.2">
      <c r="A294" s="27"/>
      <c r="B294" s="13" t="s">
        <v>32</v>
      </c>
      <c r="C294" s="13" t="s">
        <v>47</v>
      </c>
      <c r="D294" s="14">
        <v>2562.5</v>
      </c>
      <c r="E294" s="14">
        <v>2673</v>
      </c>
      <c r="F294" s="14">
        <v>3298</v>
      </c>
      <c r="G294" s="23">
        <f t="shared" si="55"/>
        <v>110.5</v>
      </c>
      <c r="H294" s="23">
        <f t="shared" si="56"/>
        <v>735.5</v>
      </c>
      <c r="I294" s="16">
        <f t="shared" si="57"/>
        <v>625</v>
      </c>
      <c r="J294" s="35">
        <f t="shared" si="48"/>
        <v>3187.5</v>
      </c>
    </row>
    <row r="295" spans="1:10" ht="11.25" hidden="1" customHeight="1" x14ac:dyDescent="0.2">
      <c r="A295" s="27"/>
      <c r="B295" s="13" t="s">
        <v>32</v>
      </c>
      <c r="C295" s="13" t="s">
        <v>21</v>
      </c>
      <c r="D295" s="14">
        <v>9747.07</v>
      </c>
      <c r="E295" s="14">
        <v>8869</v>
      </c>
      <c r="F295" s="14">
        <v>11032</v>
      </c>
      <c r="G295" s="15">
        <f t="shared" si="55"/>
        <v>-878.06999999999971</v>
      </c>
      <c r="H295" s="23">
        <f t="shared" si="56"/>
        <v>1284.9300000000003</v>
      </c>
      <c r="I295" s="16">
        <f t="shared" si="57"/>
        <v>2163</v>
      </c>
      <c r="J295" s="35">
        <f t="shared" si="48"/>
        <v>11910.07</v>
      </c>
    </row>
    <row r="296" spans="1:10" ht="11.25" hidden="1" customHeight="1" x14ac:dyDescent="0.2">
      <c r="A296" s="27"/>
      <c r="B296" s="13" t="s">
        <v>32</v>
      </c>
      <c r="C296" s="13" t="s">
        <v>22</v>
      </c>
      <c r="D296" s="14">
        <v>51778.13</v>
      </c>
      <c r="E296" s="14">
        <v>54327.03</v>
      </c>
      <c r="F296" s="14">
        <v>68846.710000000006</v>
      </c>
      <c r="G296" s="23">
        <f t="shared" si="55"/>
        <v>2548.9000000000015</v>
      </c>
      <c r="H296" s="23">
        <f t="shared" si="56"/>
        <v>17068.580000000009</v>
      </c>
      <c r="I296" s="16">
        <f t="shared" si="57"/>
        <v>14519.680000000008</v>
      </c>
      <c r="J296" s="35">
        <f t="shared" si="48"/>
        <v>66297.81</v>
      </c>
    </row>
    <row r="297" spans="1:10" ht="11.25" hidden="1" customHeight="1" x14ac:dyDescent="0.2">
      <c r="A297" s="27"/>
      <c r="B297" s="13" t="s">
        <v>58</v>
      </c>
      <c r="C297" s="13" t="s">
        <v>42</v>
      </c>
      <c r="D297" s="14">
        <v>20733.84</v>
      </c>
      <c r="E297" s="14">
        <v>28080</v>
      </c>
      <c r="F297" s="14">
        <v>28080</v>
      </c>
      <c r="G297" s="23">
        <f t="shared" si="55"/>
        <v>7346.16</v>
      </c>
      <c r="H297" s="23">
        <f t="shared" si="56"/>
        <v>7346.16</v>
      </c>
      <c r="I297" s="16">
        <f t="shared" si="57"/>
        <v>0</v>
      </c>
      <c r="J297" s="35">
        <f t="shared" ref="J297:J360" si="58">D297+I297</f>
        <v>20733.84</v>
      </c>
    </row>
    <row r="298" spans="1:10" ht="11.25" hidden="1" customHeight="1" x14ac:dyDescent="0.2">
      <c r="A298" s="28" t="s">
        <v>132</v>
      </c>
      <c r="B298" s="18"/>
      <c r="C298" s="18"/>
      <c r="D298" s="19">
        <f>SUM(D283:D297)</f>
        <v>603369.52999999991</v>
      </c>
      <c r="E298" s="19">
        <f>SUM(E283:E297)</f>
        <v>617126.03</v>
      </c>
      <c r="F298" s="19">
        <f>SUM(F283:F297)</f>
        <v>745870.80999999994</v>
      </c>
      <c r="G298" s="24">
        <f t="shared" si="55"/>
        <v>13756.5</v>
      </c>
      <c r="H298" s="24">
        <f t="shared" si="56"/>
        <v>142501.28000000003</v>
      </c>
      <c r="I298" s="21">
        <f t="shared" si="57"/>
        <v>128744.78000000003</v>
      </c>
      <c r="J298" s="35">
        <f t="shared" si="58"/>
        <v>732114.30999999994</v>
      </c>
    </row>
    <row r="299" spans="1:10" ht="11.25" hidden="1" customHeight="1" x14ac:dyDescent="0.2">
      <c r="A299" s="26" t="s">
        <v>133</v>
      </c>
      <c r="B299" s="5"/>
      <c r="C299" s="5"/>
      <c r="D299" s="6"/>
      <c r="E299" s="6"/>
      <c r="F299" s="6"/>
      <c r="G299" s="7"/>
      <c r="H299" s="7"/>
      <c r="I299" s="8"/>
      <c r="J299" s="35">
        <f t="shared" si="58"/>
        <v>0</v>
      </c>
    </row>
    <row r="300" spans="1:10" ht="11.25" hidden="1" customHeight="1" x14ac:dyDescent="0.2">
      <c r="A300" s="27"/>
      <c r="B300" s="13" t="s">
        <v>27</v>
      </c>
      <c r="C300" s="13" t="s">
        <v>82</v>
      </c>
      <c r="D300" s="14">
        <v>18667.72</v>
      </c>
      <c r="E300" s="14">
        <v>20453.169999999998</v>
      </c>
      <c r="F300" s="14">
        <v>26113.47</v>
      </c>
      <c r="G300" s="23">
        <f t="shared" ref="G300:G316" si="59">(ROUND(E300,2)- ROUND(D300,2))</f>
        <v>1785.4499999999971</v>
      </c>
      <c r="H300" s="23">
        <f t="shared" ref="H300:H316" si="60">(ROUND(F300,2)- ROUND(D300,2))</f>
        <v>7445.75</v>
      </c>
      <c r="I300" s="16">
        <f t="shared" ref="I300:I316" si="61">(ROUND(F300,2)- ROUND(E300,2))</f>
        <v>5660.3000000000029</v>
      </c>
      <c r="J300" s="35">
        <f t="shared" si="58"/>
        <v>24328.020000000004</v>
      </c>
    </row>
    <row r="301" spans="1:10" ht="11.25" hidden="1" customHeight="1" x14ac:dyDescent="0.2">
      <c r="A301" s="27"/>
      <c r="B301" s="13" t="s">
        <v>27</v>
      </c>
      <c r="C301" s="13" t="s">
        <v>37</v>
      </c>
      <c r="D301" s="14">
        <v>14874.45</v>
      </c>
      <c r="E301" s="14">
        <v>16277.41</v>
      </c>
      <c r="F301" s="14">
        <v>20724.79</v>
      </c>
      <c r="G301" s="23">
        <f t="shared" si="59"/>
        <v>1402.9599999999991</v>
      </c>
      <c r="H301" s="23">
        <f t="shared" si="60"/>
        <v>5850.34</v>
      </c>
      <c r="I301" s="16">
        <f t="shared" si="61"/>
        <v>4447.380000000001</v>
      </c>
      <c r="J301" s="35">
        <f t="shared" si="58"/>
        <v>19321.830000000002</v>
      </c>
    </row>
    <row r="302" spans="1:10" ht="11.25" hidden="1" customHeight="1" x14ac:dyDescent="0.2">
      <c r="A302" s="27"/>
      <c r="B302" s="13" t="s">
        <v>27</v>
      </c>
      <c r="C302" s="13" t="s">
        <v>83</v>
      </c>
      <c r="D302" s="14">
        <v>30814.03</v>
      </c>
      <c r="E302" s="14">
        <v>35957.599999999999</v>
      </c>
      <c r="F302" s="14">
        <v>46040.67</v>
      </c>
      <c r="G302" s="23">
        <f t="shared" si="59"/>
        <v>5143.57</v>
      </c>
      <c r="H302" s="23">
        <f t="shared" si="60"/>
        <v>15226.64</v>
      </c>
      <c r="I302" s="16">
        <f t="shared" si="61"/>
        <v>10083.07</v>
      </c>
      <c r="J302" s="35">
        <f t="shared" si="58"/>
        <v>40897.1</v>
      </c>
    </row>
    <row r="303" spans="1:10" ht="11.25" hidden="1" customHeight="1" x14ac:dyDescent="0.2">
      <c r="A303" s="27"/>
      <c r="B303" s="13" t="s">
        <v>27</v>
      </c>
      <c r="C303" s="13" t="s">
        <v>45</v>
      </c>
      <c r="D303" s="14">
        <v>357.14</v>
      </c>
      <c r="E303" s="14">
        <v>0</v>
      </c>
      <c r="F303" s="14">
        <v>0</v>
      </c>
      <c r="G303" s="15">
        <f t="shared" si="59"/>
        <v>-357.14</v>
      </c>
      <c r="H303" s="15">
        <f t="shared" si="60"/>
        <v>-357.14</v>
      </c>
      <c r="I303" s="16">
        <f t="shared" si="61"/>
        <v>0</v>
      </c>
      <c r="J303" s="35">
        <f t="shared" si="58"/>
        <v>357.14</v>
      </c>
    </row>
    <row r="304" spans="1:10" ht="11.25" hidden="1" customHeight="1" x14ac:dyDescent="0.2">
      <c r="A304" s="27"/>
      <c r="B304" s="13" t="s">
        <v>27</v>
      </c>
      <c r="C304" s="13" t="s">
        <v>84</v>
      </c>
      <c r="D304" s="14">
        <v>37094.92</v>
      </c>
      <c r="E304" s="14">
        <v>40540</v>
      </c>
      <c r="F304" s="14">
        <v>52670</v>
      </c>
      <c r="G304" s="23">
        <f t="shared" si="59"/>
        <v>3445.0800000000017</v>
      </c>
      <c r="H304" s="23">
        <f t="shared" si="60"/>
        <v>15575.080000000002</v>
      </c>
      <c r="I304" s="16">
        <f t="shared" si="61"/>
        <v>12130</v>
      </c>
      <c r="J304" s="35">
        <f t="shared" si="58"/>
        <v>49224.92</v>
      </c>
    </row>
    <row r="305" spans="1:10" ht="11.25" hidden="1" customHeight="1" x14ac:dyDescent="0.2">
      <c r="A305" s="27"/>
      <c r="B305" s="13" t="s">
        <v>27</v>
      </c>
      <c r="C305" s="13" t="s">
        <v>86</v>
      </c>
      <c r="D305" s="14">
        <v>39422.26</v>
      </c>
      <c r="E305" s="14">
        <v>42240</v>
      </c>
      <c r="F305" s="14">
        <v>54370</v>
      </c>
      <c r="G305" s="23">
        <f t="shared" si="59"/>
        <v>2817.739999999998</v>
      </c>
      <c r="H305" s="23">
        <f t="shared" si="60"/>
        <v>14947.739999999998</v>
      </c>
      <c r="I305" s="16">
        <f t="shared" si="61"/>
        <v>12130</v>
      </c>
      <c r="J305" s="35">
        <f t="shared" si="58"/>
        <v>51552.26</v>
      </c>
    </row>
    <row r="306" spans="1:10" ht="11.25" hidden="1" customHeight="1" x14ac:dyDescent="0.2">
      <c r="A306" s="27"/>
      <c r="B306" s="13" t="s">
        <v>27</v>
      </c>
      <c r="C306" s="13" t="s">
        <v>87</v>
      </c>
      <c r="D306" s="14">
        <v>5596.74</v>
      </c>
      <c r="E306" s="14">
        <v>4457</v>
      </c>
      <c r="F306" s="14">
        <v>5177</v>
      </c>
      <c r="G306" s="15">
        <f t="shared" si="59"/>
        <v>-1139.7399999999998</v>
      </c>
      <c r="H306" s="15">
        <f t="shared" si="60"/>
        <v>-419.73999999999978</v>
      </c>
      <c r="I306" s="16">
        <f t="shared" si="61"/>
        <v>720</v>
      </c>
      <c r="J306" s="35">
        <f t="shared" si="58"/>
        <v>6316.74</v>
      </c>
    </row>
    <row r="307" spans="1:10" ht="11.25" hidden="1" customHeight="1" x14ac:dyDescent="0.2">
      <c r="A307" s="27"/>
      <c r="B307" s="13" t="s">
        <v>27</v>
      </c>
      <c r="C307" s="13" t="s">
        <v>75</v>
      </c>
      <c r="D307" s="14">
        <v>5596.74</v>
      </c>
      <c r="E307" s="14">
        <v>4457</v>
      </c>
      <c r="F307" s="14">
        <v>5177</v>
      </c>
      <c r="G307" s="15">
        <f t="shared" si="59"/>
        <v>-1139.7399999999998</v>
      </c>
      <c r="H307" s="15">
        <f t="shared" si="60"/>
        <v>-419.73999999999978</v>
      </c>
      <c r="I307" s="16">
        <f t="shared" si="61"/>
        <v>720</v>
      </c>
      <c r="J307" s="35">
        <f t="shared" si="58"/>
        <v>6316.74</v>
      </c>
    </row>
    <row r="308" spans="1:10" ht="11.25" hidden="1" customHeight="1" x14ac:dyDescent="0.2">
      <c r="A308" s="27"/>
      <c r="B308" s="13" t="s">
        <v>27</v>
      </c>
      <c r="C308" s="13" t="s">
        <v>76</v>
      </c>
      <c r="D308" s="14">
        <v>16790.240000000002</v>
      </c>
      <c r="E308" s="14">
        <v>13371</v>
      </c>
      <c r="F308" s="14">
        <v>15531</v>
      </c>
      <c r="G308" s="15">
        <f t="shared" si="59"/>
        <v>-3419.2400000000016</v>
      </c>
      <c r="H308" s="15">
        <f t="shared" si="60"/>
        <v>-1259.2400000000016</v>
      </c>
      <c r="I308" s="16">
        <f t="shared" si="61"/>
        <v>2160</v>
      </c>
      <c r="J308" s="35">
        <f t="shared" si="58"/>
        <v>18950.240000000002</v>
      </c>
    </row>
    <row r="309" spans="1:10" ht="11.25" hidden="1" customHeight="1" x14ac:dyDescent="0.2">
      <c r="A309" s="27"/>
      <c r="B309" s="13" t="s">
        <v>27</v>
      </c>
      <c r="C309" s="13" t="s">
        <v>77</v>
      </c>
      <c r="D309" s="14">
        <v>50057.41</v>
      </c>
      <c r="E309" s="14">
        <v>54698.06</v>
      </c>
      <c r="F309" s="14">
        <v>69753.08</v>
      </c>
      <c r="G309" s="23">
        <f t="shared" si="59"/>
        <v>4640.6499999999942</v>
      </c>
      <c r="H309" s="23">
        <f t="shared" si="60"/>
        <v>19695.669999999998</v>
      </c>
      <c r="I309" s="16">
        <f t="shared" si="61"/>
        <v>15055.020000000004</v>
      </c>
      <c r="J309" s="35">
        <f t="shared" si="58"/>
        <v>65112.430000000008</v>
      </c>
    </row>
    <row r="310" spans="1:10" ht="11.25" hidden="1" customHeight="1" x14ac:dyDescent="0.2">
      <c r="A310" s="27"/>
      <c r="B310" s="13" t="s">
        <v>27</v>
      </c>
      <c r="C310" s="13" t="s">
        <v>50</v>
      </c>
      <c r="D310" s="14">
        <v>57259.41</v>
      </c>
      <c r="E310" s="14">
        <v>56877.98</v>
      </c>
      <c r="F310" s="14">
        <v>69966.44</v>
      </c>
      <c r="G310" s="15">
        <f t="shared" si="59"/>
        <v>-381.43000000000029</v>
      </c>
      <c r="H310" s="23">
        <f t="shared" si="60"/>
        <v>12707.029999999999</v>
      </c>
      <c r="I310" s="16">
        <f t="shared" si="61"/>
        <v>13088.46</v>
      </c>
      <c r="J310" s="35">
        <f t="shared" si="58"/>
        <v>70347.87</v>
      </c>
    </row>
    <row r="311" spans="1:10" ht="11.25" hidden="1" customHeight="1" x14ac:dyDescent="0.2">
      <c r="A311" s="27"/>
      <c r="B311" s="13" t="s">
        <v>27</v>
      </c>
      <c r="C311" s="13" t="s">
        <v>88</v>
      </c>
      <c r="D311" s="14">
        <v>9605.98</v>
      </c>
      <c r="E311" s="14">
        <v>8636.5</v>
      </c>
      <c r="F311" s="14">
        <v>11189</v>
      </c>
      <c r="G311" s="15">
        <f t="shared" si="59"/>
        <v>-969.47999999999956</v>
      </c>
      <c r="H311" s="23">
        <f t="shared" si="60"/>
        <v>1583.0200000000004</v>
      </c>
      <c r="I311" s="16">
        <f t="shared" si="61"/>
        <v>2552.5</v>
      </c>
      <c r="J311" s="35">
        <f t="shared" si="58"/>
        <v>12158.48</v>
      </c>
    </row>
    <row r="312" spans="1:10" ht="11.25" hidden="1" customHeight="1" x14ac:dyDescent="0.2">
      <c r="A312" s="27"/>
      <c r="B312" s="13" t="s">
        <v>27</v>
      </c>
      <c r="C312" s="13" t="s">
        <v>78</v>
      </c>
      <c r="D312" s="14">
        <v>37406.11</v>
      </c>
      <c r="E312" s="14">
        <v>40548.699999999997</v>
      </c>
      <c r="F312" s="14">
        <v>51413.2</v>
      </c>
      <c r="G312" s="23">
        <f t="shared" si="59"/>
        <v>3142.5899999999965</v>
      </c>
      <c r="H312" s="23">
        <f t="shared" si="60"/>
        <v>14007.089999999997</v>
      </c>
      <c r="I312" s="16">
        <f t="shared" si="61"/>
        <v>10864.5</v>
      </c>
      <c r="J312" s="35">
        <f t="shared" si="58"/>
        <v>48270.61</v>
      </c>
    </row>
    <row r="313" spans="1:10" ht="11.25" hidden="1" customHeight="1" x14ac:dyDescent="0.2">
      <c r="A313" s="27"/>
      <c r="B313" s="13" t="s">
        <v>27</v>
      </c>
      <c r="C313" s="13" t="s">
        <v>55</v>
      </c>
      <c r="D313" s="14">
        <v>44059.54</v>
      </c>
      <c r="E313" s="14">
        <v>43328.51</v>
      </c>
      <c r="F313" s="14">
        <v>55377.94</v>
      </c>
      <c r="G313" s="15">
        <f t="shared" si="59"/>
        <v>-731.02999999999884</v>
      </c>
      <c r="H313" s="23">
        <f t="shared" si="60"/>
        <v>11318.400000000001</v>
      </c>
      <c r="I313" s="16">
        <f t="shared" si="61"/>
        <v>12049.43</v>
      </c>
      <c r="J313" s="35">
        <f t="shared" si="58"/>
        <v>56108.97</v>
      </c>
    </row>
    <row r="314" spans="1:10" ht="11.25" hidden="1" customHeight="1" x14ac:dyDescent="0.2">
      <c r="A314" s="27"/>
      <c r="B314" s="13" t="s">
        <v>27</v>
      </c>
      <c r="C314" s="13" t="s">
        <v>56</v>
      </c>
      <c r="D314" s="14">
        <v>44580.04</v>
      </c>
      <c r="E314" s="14">
        <v>43893.51</v>
      </c>
      <c r="F314" s="14">
        <v>55942.94</v>
      </c>
      <c r="G314" s="15">
        <f t="shared" si="59"/>
        <v>-686.52999999999884</v>
      </c>
      <c r="H314" s="23">
        <f t="shared" si="60"/>
        <v>11362.900000000001</v>
      </c>
      <c r="I314" s="16">
        <f t="shared" si="61"/>
        <v>12049.43</v>
      </c>
      <c r="J314" s="35">
        <f t="shared" si="58"/>
        <v>56629.47</v>
      </c>
    </row>
    <row r="315" spans="1:10" ht="11.25" hidden="1" customHeight="1" x14ac:dyDescent="0.2">
      <c r="A315" s="27"/>
      <c r="B315" s="13" t="s">
        <v>27</v>
      </c>
      <c r="C315" s="13" t="s">
        <v>28</v>
      </c>
      <c r="D315" s="14">
        <v>75610.53</v>
      </c>
      <c r="E315" s="14">
        <v>73024.52</v>
      </c>
      <c r="F315" s="14">
        <v>92771.64</v>
      </c>
      <c r="G315" s="15">
        <f t="shared" si="59"/>
        <v>-2586.0099999999948</v>
      </c>
      <c r="H315" s="23">
        <f t="shared" si="60"/>
        <v>17161.11</v>
      </c>
      <c r="I315" s="16">
        <f t="shared" si="61"/>
        <v>19747.119999999995</v>
      </c>
      <c r="J315" s="35">
        <f t="shared" si="58"/>
        <v>95357.65</v>
      </c>
    </row>
    <row r="316" spans="1:10" ht="11.25" hidden="1" customHeight="1" x14ac:dyDescent="0.2">
      <c r="A316" s="28" t="s">
        <v>134</v>
      </c>
      <c r="B316" s="18"/>
      <c r="C316" s="18"/>
      <c r="D316" s="19">
        <f>SUM(D300:D315)</f>
        <v>487793.25999999989</v>
      </c>
      <c r="E316" s="19">
        <f>SUM(E300:E315)</f>
        <v>498760.96000000002</v>
      </c>
      <c r="F316" s="19">
        <f>SUM(F300:F315)</f>
        <v>632218.17000000004</v>
      </c>
      <c r="G316" s="24">
        <f t="shared" si="59"/>
        <v>10967.700000000012</v>
      </c>
      <c r="H316" s="24">
        <f t="shared" si="60"/>
        <v>144424.91000000003</v>
      </c>
      <c r="I316" s="21">
        <f t="shared" si="61"/>
        <v>133457.21000000002</v>
      </c>
      <c r="J316" s="35">
        <f t="shared" si="58"/>
        <v>621250.47</v>
      </c>
    </row>
    <row r="317" spans="1:10" ht="11.25" hidden="1" customHeight="1" x14ac:dyDescent="0.2">
      <c r="A317" s="26" t="s">
        <v>135</v>
      </c>
      <c r="B317" s="5"/>
      <c r="C317" s="5"/>
      <c r="D317" s="6"/>
      <c r="E317" s="6"/>
      <c r="F317" s="6"/>
      <c r="G317" s="7"/>
      <c r="H317" s="7"/>
      <c r="I317" s="8"/>
      <c r="J317" s="35">
        <f t="shared" si="58"/>
        <v>0</v>
      </c>
    </row>
    <row r="318" spans="1:10" ht="11.25" hidden="1" customHeight="1" x14ac:dyDescent="0.2">
      <c r="A318" s="27"/>
      <c r="B318" s="13" t="s">
        <v>26</v>
      </c>
      <c r="C318" s="13" t="s">
        <v>19</v>
      </c>
      <c r="D318" s="14">
        <v>50</v>
      </c>
      <c r="E318" s="14">
        <v>0</v>
      </c>
      <c r="F318" s="14">
        <v>0</v>
      </c>
      <c r="G318" s="15">
        <f t="shared" ref="G318:G332" si="62">(ROUND(E318,2)- ROUND(D318,2))</f>
        <v>-50</v>
      </c>
      <c r="H318" s="15">
        <f t="shared" ref="H318:H332" si="63">(ROUND(F318,2)- ROUND(D318,2))</f>
        <v>-50</v>
      </c>
      <c r="I318" s="16">
        <f t="shared" ref="I318:I332" si="64">(ROUND(F318,2)- ROUND(E318,2))</f>
        <v>0</v>
      </c>
      <c r="J318" s="35">
        <f t="shared" si="58"/>
        <v>50</v>
      </c>
    </row>
    <row r="319" spans="1:10" ht="11.25" hidden="1" customHeight="1" x14ac:dyDescent="0.2">
      <c r="A319" s="27"/>
      <c r="B319" s="13" t="s">
        <v>20</v>
      </c>
      <c r="C319" s="13" t="s">
        <v>46</v>
      </c>
      <c r="D319" s="14">
        <v>577</v>
      </c>
      <c r="E319" s="14">
        <v>0</v>
      </c>
      <c r="F319" s="14">
        <v>0</v>
      </c>
      <c r="G319" s="15">
        <f t="shared" si="62"/>
        <v>-577</v>
      </c>
      <c r="H319" s="15">
        <f t="shared" si="63"/>
        <v>-577</v>
      </c>
      <c r="I319" s="16">
        <f t="shared" si="64"/>
        <v>0</v>
      </c>
      <c r="J319" s="35">
        <f t="shared" si="58"/>
        <v>577</v>
      </c>
    </row>
    <row r="320" spans="1:10" ht="11.25" hidden="1" customHeight="1" x14ac:dyDescent="0.2">
      <c r="A320" s="27"/>
      <c r="B320" s="13" t="s">
        <v>27</v>
      </c>
      <c r="C320" s="13" t="s">
        <v>84</v>
      </c>
      <c r="D320" s="14">
        <v>100</v>
      </c>
      <c r="E320" s="14">
        <v>100</v>
      </c>
      <c r="F320" s="14">
        <v>100</v>
      </c>
      <c r="G320" s="23">
        <f t="shared" si="62"/>
        <v>0</v>
      </c>
      <c r="H320" s="23">
        <f t="shared" si="63"/>
        <v>0</v>
      </c>
      <c r="I320" s="16">
        <f t="shared" si="64"/>
        <v>0</v>
      </c>
      <c r="J320" s="35">
        <f t="shared" si="58"/>
        <v>100</v>
      </c>
    </row>
    <row r="321" spans="1:10" ht="11.25" hidden="1" customHeight="1" x14ac:dyDescent="0.2">
      <c r="A321" s="27"/>
      <c r="B321" s="13" t="s">
        <v>27</v>
      </c>
      <c r="C321" s="13" t="s">
        <v>85</v>
      </c>
      <c r="D321" s="14">
        <v>577</v>
      </c>
      <c r="E321" s="14">
        <v>0</v>
      </c>
      <c r="F321" s="14">
        <v>0</v>
      </c>
      <c r="G321" s="15">
        <f t="shared" si="62"/>
        <v>-577</v>
      </c>
      <c r="H321" s="15">
        <f t="shared" si="63"/>
        <v>-577</v>
      </c>
      <c r="I321" s="16">
        <f t="shared" si="64"/>
        <v>0</v>
      </c>
      <c r="J321" s="35">
        <f t="shared" si="58"/>
        <v>577</v>
      </c>
    </row>
    <row r="322" spans="1:10" ht="11.25" hidden="1" customHeight="1" x14ac:dyDescent="0.2">
      <c r="A322" s="27"/>
      <c r="B322" s="13" t="s">
        <v>27</v>
      </c>
      <c r="C322" s="13" t="s">
        <v>86</v>
      </c>
      <c r="D322" s="14">
        <v>100</v>
      </c>
      <c r="E322" s="14">
        <v>100</v>
      </c>
      <c r="F322" s="14">
        <v>100</v>
      </c>
      <c r="G322" s="23">
        <f t="shared" si="62"/>
        <v>0</v>
      </c>
      <c r="H322" s="23">
        <f t="shared" si="63"/>
        <v>0</v>
      </c>
      <c r="I322" s="16">
        <f t="shared" si="64"/>
        <v>0</v>
      </c>
      <c r="J322" s="35">
        <f t="shared" si="58"/>
        <v>100</v>
      </c>
    </row>
    <row r="323" spans="1:10" ht="11.25" hidden="1" customHeight="1" x14ac:dyDescent="0.2">
      <c r="A323" s="27"/>
      <c r="B323" s="13" t="s">
        <v>27</v>
      </c>
      <c r="C323" s="13" t="s">
        <v>77</v>
      </c>
      <c r="D323" s="14">
        <v>0</v>
      </c>
      <c r="E323" s="14">
        <v>50</v>
      </c>
      <c r="F323" s="14">
        <v>100</v>
      </c>
      <c r="G323" s="23">
        <f t="shared" si="62"/>
        <v>50</v>
      </c>
      <c r="H323" s="23">
        <f t="shared" si="63"/>
        <v>100</v>
      </c>
      <c r="I323" s="16">
        <f t="shared" si="64"/>
        <v>50</v>
      </c>
      <c r="J323" s="35">
        <f t="shared" si="58"/>
        <v>50</v>
      </c>
    </row>
    <row r="324" spans="1:10" ht="11.25" hidden="1" customHeight="1" x14ac:dyDescent="0.2">
      <c r="A324" s="27"/>
      <c r="B324" s="13" t="s">
        <v>27</v>
      </c>
      <c r="C324" s="13" t="s">
        <v>50</v>
      </c>
      <c r="D324" s="14">
        <v>100</v>
      </c>
      <c r="E324" s="14">
        <v>0</v>
      </c>
      <c r="F324" s="14">
        <v>0</v>
      </c>
      <c r="G324" s="15">
        <f t="shared" si="62"/>
        <v>-100</v>
      </c>
      <c r="H324" s="15">
        <f t="shared" si="63"/>
        <v>-100</v>
      </c>
      <c r="I324" s="16">
        <f t="shared" si="64"/>
        <v>0</v>
      </c>
      <c r="J324" s="35">
        <f t="shared" si="58"/>
        <v>100</v>
      </c>
    </row>
    <row r="325" spans="1:10" ht="11.25" hidden="1" customHeight="1" x14ac:dyDescent="0.2">
      <c r="A325" s="27"/>
      <c r="B325" s="13" t="s">
        <v>27</v>
      </c>
      <c r="C325" s="13" t="s">
        <v>78</v>
      </c>
      <c r="D325" s="14">
        <v>100</v>
      </c>
      <c r="E325" s="14">
        <v>0</v>
      </c>
      <c r="F325" s="14">
        <v>0</v>
      </c>
      <c r="G325" s="15">
        <f t="shared" si="62"/>
        <v>-100</v>
      </c>
      <c r="H325" s="15">
        <f t="shared" si="63"/>
        <v>-100</v>
      </c>
      <c r="I325" s="16">
        <f t="shared" si="64"/>
        <v>0</v>
      </c>
      <c r="J325" s="35">
        <f t="shared" si="58"/>
        <v>100</v>
      </c>
    </row>
    <row r="326" spans="1:10" ht="11.25" hidden="1" customHeight="1" x14ac:dyDescent="0.2">
      <c r="A326" s="27"/>
      <c r="B326" s="13" t="s">
        <v>27</v>
      </c>
      <c r="C326" s="13" t="s">
        <v>22</v>
      </c>
      <c r="D326" s="14">
        <v>217.23</v>
      </c>
      <c r="E326" s="14">
        <v>0</v>
      </c>
      <c r="F326" s="14">
        <v>0</v>
      </c>
      <c r="G326" s="15">
        <f t="shared" si="62"/>
        <v>-217.23</v>
      </c>
      <c r="H326" s="15">
        <f t="shared" si="63"/>
        <v>-217.23</v>
      </c>
      <c r="I326" s="16">
        <f t="shared" si="64"/>
        <v>0</v>
      </c>
      <c r="J326" s="35">
        <f t="shared" si="58"/>
        <v>217.23</v>
      </c>
    </row>
    <row r="327" spans="1:10" ht="11.25" hidden="1" customHeight="1" x14ac:dyDescent="0.2">
      <c r="A327" s="27"/>
      <c r="B327" s="13" t="s">
        <v>27</v>
      </c>
      <c r="C327" s="13" t="s">
        <v>55</v>
      </c>
      <c r="D327" s="14">
        <v>250</v>
      </c>
      <c r="E327" s="14">
        <v>250</v>
      </c>
      <c r="F327" s="14">
        <v>250</v>
      </c>
      <c r="G327" s="23">
        <f t="shared" si="62"/>
        <v>0</v>
      </c>
      <c r="H327" s="23">
        <f t="shared" si="63"/>
        <v>0</v>
      </c>
      <c r="I327" s="16">
        <f t="shared" si="64"/>
        <v>0</v>
      </c>
      <c r="J327" s="35">
        <f t="shared" si="58"/>
        <v>250</v>
      </c>
    </row>
    <row r="328" spans="1:10" ht="11.25" hidden="1" customHeight="1" x14ac:dyDescent="0.2">
      <c r="A328" s="27"/>
      <c r="B328" s="13" t="s">
        <v>70</v>
      </c>
      <c r="C328" s="13" t="s">
        <v>19</v>
      </c>
      <c r="D328" s="14">
        <v>-9666.68</v>
      </c>
      <c r="E328" s="14">
        <v>0</v>
      </c>
      <c r="F328" s="14">
        <v>0</v>
      </c>
      <c r="G328" s="23">
        <f t="shared" si="62"/>
        <v>9666.68</v>
      </c>
      <c r="H328" s="23">
        <f t="shared" si="63"/>
        <v>9666.68</v>
      </c>
      <c r="I328" s="16">
        <f t="shared" si="64"/>
        <v>0</v>
      </c>
      <c r="J328" s="35">
        <f t="shared" si="58"/>
        <v>-9666.68</v>
      </c>
    </row>
    <row r="329" spans="1:10" ht="11.25" hidden="1" customHeight="1" x14ac:dyDescent="0.2">
      <c r="A329" s="27"/>
      <c r="B329" s="13" t="s">
        <v>43</v>
      </c>
      <c r="C329" s="13" t="s">
        <v>44</v>
      </c>
      <c r="D329" s="14">
        <v>2500</v>
      </c>
      <c r="E329" s="14">
        <v>2500</v>
      </c>
      <c r="F329" s="14">
        <v>2500</v>
      </c>
      <c r="G329" s="23">
        <f t="shared" si="62"/>
        <v>0</v>
      </c>
      <c r="H329" s="23">
        <f t="shared" si="63"/>
        <v>0</v>
      </c>
      <c r="I329" s="16">
        <f t="shared" si="64"/>
        <v>0</v>
      </c>
      <c r="J329" s="35">
        <f t="shared" si="58"/>
        <v>2500</v>
      </c>
    </row>
    <row r="330" spans="1:10" ht="11.25" hidden="1" customHeight="1" x14ac:dyDescent="0.2">
      <c r="A330" s="27"/>
      <c r="B330" s="13" t="s">
        <v>43</v>
      </c>
      <c r="C330" s="13" t="s">
        <v>19</v>
      </c>
      <c r="D330" s="14">
        <v>9000</v>
      </c>
      <c r="E330" s="14">
        <v>9000</v>
      </c>
      <c r="F330" s="14">
        <v>9000</v>
      </c>
      <c r="G330" s="23">
        <f t="shared" si="62"/>
        <v>0</v>
      </c>
      <c r="H330" s="23">
        <f t="shared" si="63"/>
        <v>0</v>
      </c>
      <c r="I330" s="16">
        <f t="shared" si="64"/>
        <v>0</v>
      </c>
      <c r="J330" s="35">
        <f t="shared" si="58"/>
        <v>9000</v>
      </c>
    </row>
    <row r="331" spans="1:10" ht="11.25" hidden="1" customHeight="1" x14ac:dyDescent="0.2">
      <c r="A331" s="28" t="s">
        <v>136</v>
      </c>
      <c r="B331" s="18"/>
      <c r="C331" s="18"/>
      <c r="D331" s="19">
        <f>SUM(D318:D330)</f>
        <v>3904.5499999999993</v>
      </c>
      <c r="E331" s="19">
        <f>SUM(E318:E330)</f>
        <v>12000</v>
      </c>
      <c r="F331" s="19">
        <f>SUM(F318:F330)</f>
        <v>12050</v>
      </c>
      <c r="G331" s="24">
        <f t="shared" si="62"/>
        <v>8095.45</v>
      </c>
      <c r="H331" s="24">
        <f t="shared" si="63"/>
        <v>8145.45</v>
      </c>
      <c r="I331" s="21">
        <f t="shared" si="64"/>
        <v>50</v>
      </c>
      <c r="J331" s="35">
        <f t="shared" si="58"/>
        <v>3954.5499999999993</v>
      </c>
    </row>
    <row r="332" spans="1:10" ht="11.25" hidden="1" customHeight="1" x14ac:dyDescent="0.2">
      <c r="A332" s="17" t="s">
        <v>137</v>
      </c>
      <c r="B332" s="18"/>
      <c r="C332" s="18"/>
      <c r="D332" s="19">
        <f>SUM(D281,D298,D316,D331)</f>
        <v>1903497.3199999996</v>
      </c>
      <c r="E332" s="19">
        <f>SUM(E281,E298,E316,E331)</f>
        <v>1926810.34</v>
      </c>
      <c r="F332" s="19">
        <f>SUM(F281,F298,F316,F331)</f>
        <v>2395200.23</v>
      </c>
      <c r="G332" s="24">
        <f t="shared" si="62"/>
        <v>23313.020000000019</v>
      </c>
      <c r="H332" s="24">
        <f t="shared" si="63"/>
        <v>491702.90999999992</v>
      </c>
      <c r="I332" s="21">
        <f t="shared" si="64"/>
        <v>468389.8899999999</v>
      </c>
      <c r="J332" s="35">
        <f t="shared" si="58"/>
        <v>2371887.2099999995</v>
      </c>
    </row>
    <row r="333" spans="1:10" ht="11.25" hidden="1" customHeight="1" x14ac:dyDescent="0.2">
      <c r="A333" s="11" t="s">
        <v>138</v>
      </c>
      <c r="B333" s="5"/>
      <c r="C333" s="5"/>
      <c r="D333" s="6"/>
      <c r="E333" s="6"/>
      <c r="F333" s="6"/>
      <c r="G333" s="7"/>
      <c r="H333" s="7"/>
      <c r="I333" s="8"/>
      <c r="J333" s="35">
        <f t="shared" si="58"/>
        <v>0</v>
      </c>
    </row>
    <row r="334" spans="1:10" ht="11.25" hidden="1" customHeight="1" x14ac:dyDescent="0.2">
      <c r="A334" s="26" t="s">
        <v>139</v>
      </c>
      <c r="B334" s="5"/>
      <c r="C334" s="5"/>
      <c r="D334" s="6"/>
      <c r="E334" s="6"/>
      <c r="F334" s="6"/>
      <c r="G334" s="7"/>
      <c r="H334" s="7"/>
      <c r="I334" s="8"/>
      <c r="J334" s="35">
        <f t="shared" si="58"/>
        <v>0</v>
      </c>
    </row>
    <row r="335" spans="1:10" ht="11.25" hidden="1" customHeight="1" x14ac:dyDescent="0.2">
      <c r="A335" s="27"/>
      <c r="B335" s="13" t="s">
        <v>27</v>
      </c>
      <c r="C335" s="13" t="s">
        <v>82</v>
      </c>
      <c r="D335" s="14">
        <v>0</v>
      </c>
      <c r="E335" s="14">
        <v>4050</v>
      </c>
      <c r="F335" s="14">
        <v>5400</v>
      </c>
      <c r="G335" s="23">
        <f t="shared" ref="G335:G362" si="65">(ROUND(E335,2)- ROUND(D335,2))</f>
        <v>4050</v>
      </c>
      <c r="H335" s="23">
        <f t="shared" ref="H335:H362" si="66">(ROUND(F335,2)- ROUND(D335,2))</f>
        <v>5400</v>
      </c>
      <c r="I335" s="16">
        <f t="shared" ref="I335:I362" si="67">(ROUND(F335,2)- ROUND(E335,2))</f>
        <v>1350</v>
      </c>
      <c r="J335" s="35">
        <f t="shared" si="58"/>
        <v>1350</v>
      </c>
    </row>
    <row r="336" spans="1:10" ht="11.25" hidden="1" customHeight="1" x14ac:dyDescent="0.2">
      <c r="A336" s="27"/>
      <c r="B336" s="13" t="s">
        <v>27</v>
      </c>
      <c r="C336" s="13" t="s">
        <v>37</v>
      </c>
      <c r="D336" s="14">
        <v>29269.24</v>
      </c>
      <c r="E336" s="14">
        <v>43315</v>
      </c>
      <c r="F336" s="14">
        <v>63115</v>
      </c>
      <c r="G336" s="23">
        <f t="shared" si="65"/>
        <v>14045.759999999998</v>
      </c>
      <c r="H336" s="23">
        <f t="shared" si="66"/>
        <v>33845.759999999995</v>
      </c>
      <c r="I336" s="16">
        <f t="shared" si="67"/>
        <v>19800</v>
      </c>
      <c r="J336" s="35">
        <f t="shared" si="58"/>
        <v>49069.240000000005</v>
      </c>
    </row>
    <row r="337" spans="1:10" ht="11.25" hidden="1" customHeight="1" x14ac:dyDescent="0.2">
      <c r="A337" s="27"/>
      <c r="B337" s="13" t="s">
        <v>27</v>
      </c>
      <c r="C337" s="13" t="s">
        <v>83</v>
      </c>
      <c r="D337" s="14">
        <v>77745.61</v>
      </c>
      <c r="E337" s="14">
        <v>98012.14</v>
      </c>
      <c r="F337" s="14">
        <v>98012.14</v>
      </c>
      <c r="G337" s="23">
        <f t="shared" si="65"/>
        <v>20266.53</v>
      </c>
      <c r="H337" s="23">
        <f t="shared" si="66"/>
        <v>20266.53</v>
      </c>
      <c r="I337" s="16">
        <f t="shared" si="67"/>
        <v>0</v>
      </c>
      <c r="J337" s="35">
        <f t="shared" si="58"/>
        <v>77745.61</v>
      </c>
    </row>
    <row r="338" spans="1:10" ht="11.25" hidden="1" customHeight="1" x14ac:dyDescent="0.2">
      <c r="A338" s="27"/>
      <c r="B338" s="13" t="s">
        <v>27</v>
      </c>
      <c r="C338" s="13" t="s">
        <v>84</v>
      </c>
      <c r="D338" s="14">
        <v>41162.339999999997</v>
      </c>
      <c r="E338" s="14">
        <v>48877</v>
      </c>
      <c r="F338" s="14">
        <v>88462</v>
      </c>
      <c r="G338" s="23">
        <f t="shared" si="65"/>
        <v>7714.6600000000035</v>
      </c>
      <c r="H338" s="23">
        <f t="shared" si="66"/>
        <v>47299.66</v>
      </c>
      <c r="I338" s="16">
        <f t="shared" si="67"/>
        <v>39585</v>
      </c>
      <c r="J338" s="35">
        <f t="shared" si="58"/>
        <v>80747.34</v>
      </c>
    </row>
    <row r="339" spans="1:10" ht="11.25" hidden="1" customHeight="1" x14ac:dyDescent="0.2">
      <c r="A339" s="27"/>
      <c r="B339" s="13" t="s">
        <v>27</v>
      </c>
      <c r="C339" s="13" t="s">
        <v>46</v>
      </c>
      <c r="D339" s="14">
        <v>0</v>
      </c>
      <c r="E339" s="14">
        <v>8352</v>
      </c>
      <c r="F339" s="14">
        <v>8352</v>
      </c>
      <c r="G339" s="23">
        <f t="shared" si="65"/>
        <v>8352</v>
      </c>
      <c r="H339" s="23">
        <f t="shared" si="66"/>
        <v>8352</v>
      </c>
      <c r="I339" s="16">
        <f t="shared" si="67"/>
        <v>0</v>
      </c>
      <c r="J339" s="35">
        <f t="shared" si="58"/>
        <v>0</v>
      </c>
    </row>
    <row r="340" spans="1:10" ht="11.25" hidden="1" customHeight="1" x14ac:dyDescent="0.2">
      <c r="A340" s="27"/>
      <c r="B340" s="13" t="s">
        <v>27</v>
      </c>
      <c r="C340" s="13" t="s">
        <v>85</v>
      </c>
      <c r="D340" s="14">
        <v>19738.900000000001</v>
      </c>
      <c r="E340" s="14">
        <v>31320</v>
      </c>
      <c r="F340" s="14">
        <v>31320</v>
      </c>
      <c r="G340" s="23">
        <f t="shared" si="65"/>
        <v>11581.099999999999</v>
      </c>
      <c r="H340" s="23">
        <f t="shared" si="66"/>
        <v>11581.099999999999</v>
      </c>
      <c r="I340" s="16">
        <f t="shared" si="67"/>
        <v>0</v>
      </c>
      <c r="J340" s="35">
        <f t="shared" si="58"/>
        <v>19738.900000000001</v>
      </c>
    </row>
    <row r="341" spans="1:10" ht="11.25" hidden="1" customHeight="1" x14ac:dyDescent="0.2">
      <c r="A341" s="27"/>
      <c r="B341" s="13" t="s">
        <v>27</v>
      </c>
      <c r="C341" s="13" t="s">
        <v>86</v>
      </c>
      <c r="D341" s="14">
        <v>33490.870000000003</v>
      </c>
      <c r="E341" s="14">
        <v>48468</v>
      </c>
      <c r="F341" s="14">
        <v>85008</v>
      </c>
      <c r="G341" s="23">
        <f t="shared" si="65"/>
        <v>14977.129999999997</v>
      </c>
      <c r="H341" s="23">
        <f t="shared" si="66"/>
        <v>51517.13</v>
      </c>
      <c r="I341" s="16">
        <f t="shared" si="67"/>
        <v>36540</v>
      </c>
      <c r="J341" s="35">
        <f t="shared" si="58"/>
        <v>70030.87</v>
      </c>
    </row>
    <row r="342" spans="1:10" ht="11.25" hidden="1" customHeight="1" x14ac:dyDescent="0.2">
      <c r="A342" s="27"/>
      <c r="B342" s="13" t="s">
        <v>27</v>
      </c>
      <c r="C342" s="13" t="s">
        <v>87</v>
      </c>
      <c r="D342" s="14">
        <v>0</v>
      </c>
      <c r="E342" s="14">
        <v>5760</v>
      </c>
      <c r="F342" s="14">
        <v>9600</v>
      </c>
      <c r="G342" s="23">
        <f t="shared" si="65"/>
        <v>5760</v>
      </c>
      <c r="H342" s="23">
        <f t="shared" si="66"/>
        <v>9600</v>
      </c>
      <c r="I342" s="16">
        <f t="shared" si="67"/>
        <v>3840</v>
      </c>
      <c r="J342" s="35">
        <f t="shared" si="58"/>
        <v>3840</v>
      </c>
    </row>
    <row r="343" spans="1:10" ht="11.25" hidden="1" customHeight="1" x14ac:dyDescent="0.2">
      <c r="A343" s="27"/>
      <c r="B343" s="13" t="s">
        <v>27</v>
      </c>
      <c r="C343" s="13" t="s">
        <v>75</v>
      </c>
      <c r="D343" s="14">
        <v>5993.01</v>
      </c>
      <c r="E343" s="14">
        <v>3742</v>
      </c>
      <c r="F343" s="14">
        <v>5917</v>
      </c>
      <c r="G343" s="15">
        <f t="shared" si="65"/>
        <v>-2251.0100000000002</v>
      </c>
      <c r="H343" s="15">
        <f t="shared" si="66"/>
        <v>-76.010000000000218</v>
      </c>
      <c r="I343" s="16">
        <f t="shared" si="67"/>
        <v>2175</v>
      </c>
      <c r="J343" s="35">
        <f t="shared" si="58"/>
        <v>8168.01</v>
      </c>
    </row>
    <row r="344" spans="1:10" ht="11.25" hidden="1" customHeight="1" x14ac:dyDescent="0.2">
      <c r="A344" s="27"/>
      <c r="B344" s="13" t="s">
        <v>27</v>
      </c>
      <c r="C344" s="13" t="s">
        <v>76</v>
      </c>
      <c r="D344" s="14">
        <v>26617.91</v>
      </c>
      <c r="E344" s="14">
        <v>13558</v>
      </c>
      <c r="F344" s="14">
        <v>18742</v>
      </c>
      <c r="G344" s="15">
        <f t="shared" si="65"/>
        <v>-13059.91</v>
      </c>
      <c r="H344" s="15">
        <f t="shared" si="66"/>
        <v>-7875.91</v>
      </c>
      <c r="I344" s="16">
        <f t="shared" si="67"/>
        <v>5184</v>
      </c>
      <c r="J344" s="35">
        <f t="shared" si="58"/>
        <v>31801.91</v>
      </c>
    </row>
    <row r="345" spans="1:10" ht="11.25" hidden="1" customHeight="1" x14ac:dyDescent="0.2">
      <c r="A345" s="27"/>
      <c r="B345" s="13" t="s">
        <v>27</v>
      </c>
      <c r="C345" s="13" t="s">
        <v>77</v>
      </c>
      <c r="D345" s="14">
        <v>121248.02</v>
      </c>
      <c r="E345" s="14">
        <v>138933.96</v>
      </c>
      <c r="F345" s="14">
        <v>154156.96</v>
      </c>
      <c r="G345" s="23">
        <f t="shared" si="65"/>
        <v>17685.939999999988</v>
      </c>
      <c r="H345" s="23">
        <f t="shared" si="66"/>
        <v>32908.939999999988</v>
      </c>
      <c r="I345" s="16">
        <f t="shared" si="67"/>
        <v>15223</v>
      </c>
      <c r="J345" s="35">
        <f t="shared" si="58"/>
        <v>136471.02000000002</v>
      </c>
    </row>
    <row r="346" spans="1:10" ht="11.25" hidden="1" customHeight="1" x14ac:dyDescent="0.2">
      <c r="A346" s="27"/>
      <c r="B346" s="13" t="s">
        <v>27</v>
      </c>
      <c r="C346" s="13" t="s">
        <v>47</v>
      </c>
      <c r="D346" s="14">
        <v>0</v>
      </c>
      <c r="E346" s="14">
        <v>18905.25</v>
      </c>
      <c r="F346" s="14">
        <v>18905.25</v>
      </c>
      <c r="G346" s="23">
        <f t="shared" si="65"/>
        <v>18905.25</v>
      </c>
      <c r="H346" s="23">
        <f t="shared" si="66"/>
        <v>18905.25</v>
      </c>
      <c r="I346" s="16">
        <f t="shared" si="67"/>
        <v>0</v>
      </c>
      <c r="J346" s="35">
        <f t="shared" si="58"/>
        <v>0</v>
      </c>
    </row>
    <row r="347" spans="1:10" ht="11.25" hidden="1" customHeight="1" x14ac:dyDescent="0.2">
      <c r="A347" s="27"/>
      <c r="B347" s="13" t="s">
        <v>27</v>
      </c>
      <c r="C347" s="13" t="s">
        <v>50</v>
      </c>
      <c r="D347" s="14">
        <v>56946.34</v>
      </c>
      <c r="E347" s="14">
        <v>48845</v>
      </c>
      <c r="F347" s="14">
        <v>70895</v>
      </c>
      <c r="G347" s="15">
        <f t="shared" si="65"/>
        <v>-8101.3399999999965</v>
      </c>
      <c r="H347" s="23">
        <f t="shared" si="66"/>
        <v>13948.660000000003</v>
      </c>
      <c r="I347" s="16">
        <f t="shared" si="67"/>
        <v>22050</v>
      </c>
      <c r="J347" s="35">
        <f t="shared" si="58"/>
        <v>78996.34</v>
      </c>
    </row>
    <row r="348" spans="1:10" ht="11.25" hidden="1" customHeight="1" x14ac:dyDescent="0.2">
      <c r="A348" s="27"/>
      <c r="B348" s="13" t="s">
        <v>27</v>
      </c>
      <c r="C348" s="13" t="s">
        <v>21</v>
      </c>
      <c r="D348" s="14">
        <v>0</v>
      </c>
      <c r="E348" s="14">
        <v>16560</v>
      </c>
      <c r="F348" s="14">
        <v>23760</v>
      </c>
      <c r="G348" s="23">
        <f t="shared" si="65"/>
        <v>16560</v>
      </c>
      <c r="H348" s="23">
        <f t="shared" si="66"/>
        <v>23760</v>
      </c>
      <c r="I348" s="16">
        <f t="shared" si="67"/>
        <v>7200</v>
      </c>
      <c r="J348" s="35">
        <f t="shared" si="58"/>
        <v>7200</v>
      </c>
    </row>
    <row r="349" spans="1:10" ht="11.25" hidden="1" customHeight="1" x14ac:dyDescent="0.2">
      <c r="A349" s="27"/>
      <c r="B349" s="13" t="s">
        <v>27</v>
      </c>
      <c r="C349" s="13" t="s">
        <v>88</v>
      </c>
      <c r="D349" s="14">
        <v>37105.14</v>
      </c>
      <c r="E349" s="14">
        <v>34003</v>
      </c>
      <c r="F349" s="14">
        <v>35587</v>
      </c>
      <c r="G349" s="15">
        <f t="shared" si="65"/>
        <v>-3102.1399999999994</v>
      </c>
      <c r="H349" s="15">
        <f t="shared" si="66"/>
        <v>-1518.1399999999994</v>
      </c>
      <c r="I349" s="16">
        <f t="shared" si="67"/>
        <v>1584</v>
      </c>
      <c r="J349" s="35">
        <f t="shared" si="58"/>
        <v>38689.14</v>
      </c>
    </row>
    <row r="350" spans="1:10" ht="11.25" hidden="1" customHeight="1" x14ac:dyDescent="0.2">
      <c r="A350" s="27"/>
      <c r="B350" s="13" t="s">
        <v>27</v>
      </c>
      <c r="C350" s="13" t="s">
        <v>78</v>
      </c>
      <c r="D350" s="14">
        <v>64505.95</v>
      </c>
      <c r="E350" s="14">
        <v>132980.4</v>
      </c>
      <c r="F350" s="14">
        <v>171358</v>
      </c>
      <c r="G350" s="23">
        <f t="shared" si="65"/>
        <v>68474.45</v>
      </c>
      <c r="H350" s="23">
        <f t="shared" si="66"/>
        <v>106852.05</v>
      </c>
      <c r="I350" s="16">
        <f t="shared" si="67"/>
        <v>38377.600000000006</v>
      </c>
      <c r="J350" s="35">
        <f t="shared" si="58"/>
        <v>102883.55</v>
      </c>
    </row>
    <row r="351" spans="1:10" ht="11.25" hidden="1" customHeight="1" x14ac:dyDescent="0.2">
      <c r="A351" s="27"/>
      <c r="B351" s="13" t="s">
        <v>27</v>
      </c>
      <c r="C351" s="13" t="s">
        <v>55</v>
      </c>
      <c r="D351" s="14">
        <v>107591.8</v>
      </c>
      <c r="E351" s="14">
        <v>152150</v>
      </c>
      <c r="F351" s="14">
        <v>192690</v>
      </c>
      <c r="G351" s="23">
        <f t="shared" si="65"/>
        <v>44558.2</v>
      </c>
      <c r="H351" s="23">
        <f t="shared" si="66"/>
        <v>85098.2</v>
      </c>
      <c r="I351" s="16">
        <f t="shared" si="67"/>
        <v>40540</v>
      </c>
      <c r="J351" s="35">
        <f t="shared" si="58"/>
        <v>148131.79999999999</v>
      </c>
    </row>
    <row r="352" spans="1:10" ht="11.25" hidden="1" customHeight="1" x14ac:dyDescent="0.2">
      <c r="A352" s="27"/>
      <c r="B352" s="13" t="s">
        <v>27</v>
      </c>
      <c r="C352" s="13" t="s">
        <v>56</v>
      </c>
      <c r="D352" s="14">
        <v>244342.28</v>
      </c>
      <c r="E352" s="14">
        <v>243658.8</v>
      </c>
      <c r="F352" s="14">
        <v>243658.8</v>
      </c>
      <c r="G352" s="15">
        <f t="shared" si="65"/>
        <v>-683.48000000001048</v>
      </c>
      <c r="H352" s="15">
        <f t="shared" si="66"/>
        <v>-683.48000000001048</v>
      </c>
      <c r="I352" s="16">
        <f t="shared" si="67"/>
        <v>0</v>
      </c>
      <c r="J352" s="35">
        <f t="shared" si="58"/>
        <v>244342.28</v>
      </c>
    </row>
    <row r="353" spans="1:10" ht="11.25" hidden="1" customHeight="1" x14ac:dyDescent="0.2">
      <c r="A353" s="27"/>
      <c r="B353" s="13" t="s">
        <v>27</v>
      </c>
      <c r="C353" s="13" t="s">
        <v>79</v>
      </c>
      <c r="D353" s="14">
        <v>5638.62</v>
      </c>
      <c r="E353" s="14">
        <v>22050</v>
      </c>
      <c r="F353" s="14">
        <v>25725</v>
      </c>
      <c r="G353" s="23">
        <f t="shared" si="65"/>
        <v>16411.38</v>
      </c>
      <c r="H353" s="23">
        <f t="shared" si="66"/>
        <v>20086.38</v>
      </c>
      <c r="I353" s="16">
        <f t="shared" si="67"/>
        <v>3675</v>
      </c>
      <c r="J353" s="35">
        <f t="shared" si="58"/>
        <v>9313.619999999999</v>
      </c>
    </row>
    <row r="354" spans="1:10" ht="11.25" hidden="1" customHeight="1" x14ac:dyDescent="0.2">
      <c r="A354" s="27"/>
      <c r="B354" s="13" t="s">
        <v>27</v>
      </c>
      <c r="C354" s="13" t="s">
        <v>19</v>
      </c>
      <c r="D354" s="14">
        <v>0</v>
      </c>
      <c r="E354" s="14">
        <v>8008</v>
      </c>
      <c r="F354" s="14">
        <v>8008</v>
      </c>
      <c r="G354" s="23">
        <f t="shared" si="65"/>
        <v>8008</v>
      </c>
      <c r="H354" s="23">
        <f t="shared" si="66"/>
        <v>8008</v>
      </c>
      <c r="I354" s="16">
        <f t="shared" si="67"/>
        <v>0</v>
      </c>
      <c r="J354" s="35">
        <f t="shared" si="58"/>
        <v>0</v>
      </c>
    </row>
    <row r="355" spans="1:10" ht="11.25" hidden="1" customHeight="1" x14ac:dyDescent="0.2">
      <c r="A355" s="27"/>
      <c r="B355" s="13" t="s">
        <v>27</v>
      </c>
      <c r="C355" s="13" t="s">
        <v>28</v>
      </c>
      <c r="D355" s="14">
        <v>251768.29</v>
      </c>
      <c r="E355" s="14">
        <v>296758.8</v>
      </c>
      <c r="F355" s="14">
        <v>296758.8</v>
      </c>
      <c r="G355" s="23">
        <f t="shared" si="65"/>
        <v>44990.50999999998</v>
      </c>
      <c r="H355" s="23">
        <f t="shared" si="66"/>
        <v>44990.50999999998</v>
      </c>
      <c r="I355" s="16">
        <f t="shared" si="67"/>
        <v>0</v>
      </c>
      <c r="J355" s="35">
        <f t="shared" si="58"/>
        <v>251768.29</v>
      </c>
    </row>
    <row r="356" spans="1:10" ht="11.25" hidden="1" customHeight="1" x14ac:dyDescent="0.2">
      <c r="A356" s="27"/>
      <c r="B356" s="13" t="s">
        <v>32</v>
      </c>
      <c r="C356" s="13" t="s">
        <v>52</v>
      </c>
      <c r="D356" s="14">
        <v>0</v>
      </c>
      <c r="E356" s="14">
        <v>1044</v>
      </c>
      <c r="F356" s="14">
        <v>1305</v>
      </c>
      <c r="G356" s="23">
        <f t="shared" si="65"/>
        <v>1044</v>
      </c>
      <c r="H356" s="23">
        <f t="shared" si="66"/>
        <v>1305</v>
      </c>
      <c r="I356" s="16">
        <f t="shared" si="67"/>
        <v>261</v>
      </c>
      <c r="J356" s="35">
        <f t="shared" si="58"/>
        <v>261</v>
      </c>
    </row>
    <row r="357" spans="1:10" ht="11.25" hidden="1" customHeight="1" x14ac:dyDescent="0.2">
      <c r="A357" s="27"/>
      <c r="B357" s="13" t="s">
        <v>32</v>
      </c>
      <c r="C357" s="13" t="s">
        <v>42</v>
      </c>
      <c r="D357" s="14">
        <v>0</v>
      </c>
      <c r="E357" s="14">
        <v>640</v>
      </c>
      <c r="F357" s="14">
        <v>800</v>
      </c>
      <c r="G357" s="23">
        <f t="shared" si="65"/>
        <v>640</v>
      </c>
      <c r="H357" s="23">
        <f t="shared" si="66"/>
        <v>800</v>
      </c>
      <c r="I357" s="16">
        <f t="shared" si="67"/>
        <v>160</v>
      </c>
      <c r="J357" s="35">
        <f t="shared" si="58"/>
        <v>160</v>
      </c>
    </row>
    <row r="358" spans="1:10" ht="11.25" hidden="1" customHeight="1" x14ac:dyDescent="0.2">
      <c r="A358" s="27"/>
      <c r="B358" s="13" t="s">
        <v>32</v>
      </c>
      <c r="C358" s="13" t="s">
        <v>44</v>
      </c>
      <c r="D358" s="14">
        <v>0</v>
      </c>
      <c r="E358" s="14">
        <v>840</v>
      </c>
      <c r="F358" s="14">
        <v>1050</v>
      </c>
      <c r="G358" s="23">
        <f t="shared" si="65"/>
        <v>840</v>
      </c>
      <c r="H358" s="23">
        <f t="shared" si="66"/>
        <v>1050</v>
      </c>
      <c r="I358" s="16">
        <f t="shared" si="67"/>
        <v>210</v>
      </c>
      <c r="J358" s="35">
        <f t="shared" si="58"/>
        <v>210</v>
      </c>
    </row>
    <row r="359" spans="1:10" ht="11.25" hidden="1" customHeight="1" x14ac:dyDescent="0.2">
      <c r="A359" s="27"/>
      <c r="B359" s="13" t="s">
        <v>32</v>
      </c>
      <c r="C359" s="13" t="s">
        <v>47</v>
      </c>
      <c r="D359" s="14">
        <v>0</v>
      </c>
      <c r="E359" s="14">
        <v>131.25</v>
      </c>
      <c r="F359" s="14">
        <v>393.75</v>
      </c>
      <c r="G359" s="23">
        <f t="shared" si="65"/>
        <v>131.25</v>
      </c>
      <c r="H359" s="23">
        <f t="shared" si="66"/>
        <v>393.75</v>
      </c>
      <c r="I359" s="16">
        <f t="shared" si="67"/>
        <v>262.5</v>
      </c>
      <c r="J359" s="35">
        <f t="shared" si="58"/>
        <v>262.5</v>
      </c>
    </row>
    <row r="360" spans="1:10" ht="11.25" hidden="1" customHeight="1" x14ac:dyDescent="0.2">
      <c r="A360" s="27"/>
      <c r="B360" s="13" t="s">
        <v>32</v>
      </c>
      <c r="C360" s="13" t="s">
        <v>21</v>
      </c>
      <c r="D360" s="14">
        <v>0</v>
      </c>
      <c r="E360" s="14">
        <v>210</v>
      </c>
      <c r="F360" s="14">
        <v>315</v>
      </c>
      <c r="G360" s="23">
        <f t="shared" si="65"/>
        <v>210</v>
      </c>
      <c r="H360" s="23">
        <f t="shared" si="66"/>
        <v>315</v>
      </c>
      <c r="I360" s="16">
        <f t="shared" si="67"/>
        <v>105</v>
      </c>
      <c r="J360" s="35">
        <f t="shared" si="58"/>
        <v>105</v>
      </c>
    </row>
    <row r="361" spans="1:10" ht="11.25" hidden="1" customHeight="1" x14ac:dyDescent="0.2">
      <c r="A361" s="27"/>
      <c r="B361" s="13" t="s">
        <v>32</v>
      </c>
      <c r="C361" s="13" t="s">
        <v>22</v>
      </c>
      <c r="D361" s="14">
        <v>0</v>
      </c>
      <c r="E361" s="14">
        <v>1080</v>
      </c>
      <c r="F361" s="14">
        <v>1350</v>
      </c>
      <c r="G361" s="23">
        <f t="shared" si="65"/>
        <v>1080</v>
      </c>
      <c r="H361" s="23">
        <f t="shared" si="66"/>
        <v>1350</v>
      </c>
      <c r="I361" s="16">
        <f t="shared" si="67"/>
        <v>270</v>
      </c>
      <c r="J361" s="35">
        <f t="shared" ref="J361:J424" si="68">D361+I361</f>
        <v>270</v>
      </c>
    </row>
    <row r="362" spans="1:10" ht="11.25" hidden="1" customHeight="1" x14ac:dyDescent="0.2">
      <c r="A362" s="28" t="s">
        <v>140</v>
      </c>
      <c r="B362" s="18"/>
      <c r="C362" s="18"/>
      <c r="D362" s="19">
        <f>SUM(D335:D361)</f>
        <v>1123164.32</v>
      </c>
      <c r="E362" s="19">
        <f>SUM(E335:E361)</f>
        <v>1422252.6</v>
      </c>
      <c r="F362" s="19">
        <f>SUM(F335:F361)</f>
        <v>1660644.7000000002</v>
      </c>
      <c r="G362" s="24">
        <f t="shared" si="65"/>
        <v>299088.28000000003</v>
      </c>
      <c r="H362" s="24">
        <f t="shared" si="66"/>
        <v>537480.37999999989</v>
      </c>
      <c r="I362" s="21">
        <f t="shared" si="67"/>
        <v>238392.09999999986</v>
      </c>
      <c r="J362" s="35">
        <f t="shared" si="68"/>
        <v>1361556.42</v>
      </c>
    </row>
    <row r="363" spans="1:10" ht="11.25" hidden="1" customHeight="1" x14ac:dyDescent="0.2">
      <c r="A363" s="26" t="s">
        <v>141</v>
      </c>
      <c r="B363" s="5"/>
      <c r="C363" s="5"/>
      <c r="D363" s="6"/>
      <c r="E363" s="6"/>
      <c r="F363" s="6"/>
      <c r="G363" s="7"/>
      <c r="H363" s="7"/>
      <c r="I363" s="8"/>
      <c r="J363" s="35">
        <f t="shared" si="68"/>
        <v>0</v>
      </c>
    </row>
    <row r="364" spans="1:10" ht="11.25" hidden="1" customHeight="1" x14ac:dyDescent="0.2">
      <c r="A364" s="27"/>
      <c r="B364" s="13" t="s">
        <v>27</v>
      </c>
      <c r="C364" s="13" t="s">
        <v>28</v>
      </c>
      <c r="D364" s="14">
        <v>42426.11</v>
      </c>
      <c r="E364" s="14">
        <v>0</v>
      </c>
      <c r="F364" s="14">
        <v>0</v>
      </c>
      <c r="G364" s="15">
        <f>(ROUND(E364,2)- ROUND(D364,2))</f>
        <v>-42426.11</v>
      </c>
      <c r="H364" s="15">
        <f>(ROUND(F364,2)- ROUND(D364,2))</f>
        <v>-42426.11</v>
      </c>
      <c r="I364" s="16">
        <f>(ROUND(F364,2)- ROUND(E364,2))</f>
        <v>0</v>
      </c>
      <c r="J364" s="35">
        <f t="shared" si="68"/>
        <v>42426.11</v>
      </c>
    </row>
    <row r="365" spans="1:10" ht="11.25" hidden="1" customHeight="1" x14ac:dyDescent="0.2">
      <c r="A365" s="28" t="s">
        <v>142</v>
      </c>
      <c r="B365" s="18"/>
      <c r="C365" s="18"/>
      <c r="D365" s="19">
        <f>SUM(D364)</f>
        <v>42426.11</v>
      </c>
      <c r="E365" s="19">
        <f>SUM(E364)</f>
        <v>0</v>
      </c>
      <c r="F365" s="19">
        <f>SUM(F364)</f>
        <v>0</v>
      </c>
      <c r="G365" s="20">
        <f>(ROUND(E365,2)- ROUND(D365,2))</f>
        <v>-42426.11</v>
      </c>
      <c r="H365" s="20">
        <f>(ROUND(F365,2)- ROUND(D365,2))</f>
        <v>-42426.11</v>
      </c>
      <c r="I365" s="21">
        <f>(ROUND(F365,2)- ROUND(E365,2))</f>
        <v>0</v>
      </c>
      <c r="J365" s="35">
        <f t="shared" si="68"/>
        <v>42426.11</v>
      </c>
    </row>
    <row r="366" spans="1:10" ht="11.25" hidden="1" customHeight="1" x14ac:dyDescent="0.2">
      <c r="A366" s="26" t="s">
        <v>143</v>
      </c>
      <c r="B366" s="5"/>
      <c r="C366" s="5"/>
      <c r="D366" s="6"/>
      <c r="E366" s="6"/>
      <c r="F366" s="6"/>
      <c r="G366" s="7"/>
      <c r="H366" s="7"/>
      <c r="I366" s="8"/>
      <c r="J366" s="35">
        <f t="shared" si="68"/>
        <v>0</v>
      </c>
    </row>
    <row r="367" spans="1:10" ht="11.25" hidden="1" customHeight="1" x14ac:dyDescent="0.2">
      <c r="A367" s="27"/>
      <c r="B367" s="13" t="s">
        <v>27</v>
      </c>
      <c r="C367" s="13" t="s">
        <v>77</v>
      </c>
      <c r="D367" s="14">
        <v>0</v>
      </c>
      <c r="E367" s="14">
        <v>275</v>
      </c>
      <c r="F367" s="14">
        <v>325</v>
      </c>
      <c r="G367" s="23">
        <f>(ROUND(E367,2)- ROUND(D367,2))</f>
        <v>275</v>
      </c>
      <c r="H367" s="23">
        <f>(ROUND(F367,2)- ROUND(D367,2))</f>
        <v>325</v>
      </c>
      <c r="I367" s="16">
        <f>(ROUND(F367,2)- ROUND(E367,2))</f>
        <v>50</v>
      </c>
      <c r="J367" s="35">
        <f t="shared" si="68"/>
        <v>50</v>
      </c>
    </row>
    <row r="368" spans="1:10" ht="11.25" hidden="1" customHeight="1" x14ac:dyDescent="0.2">
      <c r="A368" s="27"/>
      <c r="B368" s="13" t="s">
        <v>32</v>
      </c>
      <c r="C368" s="13" t="s">
        <v>44</v>
      </c>
      <c r="D368" s="14">
        <v>375</v>
      </c>
      <c r="E368" s="14">
        <v>0</v>
      </c>
      <c r="F368" s="14">
        <v>0</v>
      </c>
      <c r="G368" s="15">
        <f>(ROUND(E368,2)- ROUND(D368,2))</f>
        <v>-375</v>
      </c>
      <c r="H368" s="15">
        <f>(ROUND(F368,2)- ROUND(D368,2))</f>
        <v>-375</v>
      </c>
      <c r="I368" s="16">
        <f>(ROUND(F368,2)- ROUND(E368,2))</f>
        <v>0</v>
      </c>
      <c r="J368" s="35">
        <f t="shared" si="68"/>
        <v>375</v>
      </c>
    </row>
    <row r="369" spans="1:10" ht="11.25" hidden="1" customHeight="1" x14ac:dyDescent="0.2">
      <c r="A369" s="28" t="s">
        <v>144</v>
      </c>
      <c r="B369" s="18"/>
      <c r="C369" s="18"/>
      <c r="D369" s="19">
        <f>SUM(D367:D368)</f>
        <v>375</v>
      </c>
      <c r="E369" s="19">
        <f>SUM(E367:E368)</f>
        <v>275</v>
      </c>
      <c r="F369" s="19">
        <f>SUM(F367:F368)</f>
        <v>325</v>
      </c>
      <c r="G369" s="20">
        <f>(ROUND(E369,2)- ROUND(D369,2))</f>
        <v>-100</v>
      </c>
      <c r="H369" s="20">
        <f>(ROUND(F369,2)- ROUND(D369,2))</f>
        <v>-50</v>
      </c>
      <c r="I369" s="21">
        <f>(ROUND(F369,2)- ROUND(E369,2))</f>
        <v>50</v>
      </c>
      <c r="J369" s="35">
        <f t="shared" si="68"/>
        <v>425</v>
      </c>
    </row>
    <row r="370" spans="1:10" ht="11.25" hidden="1" customHeight="1" x14ac:dyDescent="0.2">
      <c r="A370" s="26" t="s">
        <v>145</v>
      </c>
      <c r="B370" s="5"/>
      <c r="C370" s="5"/>
      <c r="D370" s="6"/>
      <c r="E370" s="6"/>
      <c r="F370" s="6"/>
      <c r="G370" s="7"/>
      <c r="H370" s="7"/>
      <c r="I370" s="8"/>
      <c r="J370" s="35">
        <f t="shared" si="68"/>
        <v>0</v>
      </c>
    </row>
    <row r="371" spans="1:10" ht="11.25" hidden="1" customHeight="1" x14ac:dyDescent="0.2">
      <c r="A371" s="27"/>
      <c r="B371" s="13" t="s">
        <v>58</v>
      </c>
      <c r="C371" s="13" t="s">
        <v>42</v>
      </c>
      <c r="D371" s="14">
        <v>35636</v>
      </c>
      <c r="E371" s="14">
        <v>38850</v>
      </c>
      <c r="F371" s="14">
        <v>38850</v>
      </c>
      <c r="G371" s="23">
        <f>(ROUND(E371,2)- ROUND(D371,2))</f>
        <v>3214</v>
      </c>
      <c r="H371" s="23">
        <f>(ROUND(F371,2)- ROUND(D371,2))</f>
        <v>3214</v>
      </c>
      <c r="I371" s="16">
        <f>(ROUND(F371,2)- ROUND(E371,2))</f>
        <v>0</v>
      </c>
      <c r="J371" s="35">
        <f t="shared" si="68"/>
        <v>35636</v>
      </c>
    </row>
    <row r="372" spans="1:10" ht="11.25" hidden="1" customHeight="1" x14ac:dyDescent="0.2">
      <c r="A372" s="28" t="s">
        <v>146</v>
      </c>
      <c r="B372" s="18"/>
      <c r="C372" s="18"/>
      <c r="D372" s="19">
        <f>SUM(D371)</f>
        <v>35636</v>
      </c>
      <c r="E372" s="19">
        <f>SUM(E371)</f>
        <v>38850</v>
      </c>
      <c r="F372" s="19">
        <f>SUM(F371)</f>
        <v>38850</v>
      </c>
      <c r="G372" s="24">
        <f>(ROUND(E372,2)- ROUND(D372,2))</f>
        <v>3214</v>
      </c>
      <c r="H372" s="24">
        <f>(ROUND(F372,2)- ROUND(D372,2))</f>
        <v>3214</v>
      </c>
      <c r="I372" s="21">
        <f>(ROUND(F372,2)- ROUND(E372,2))</f>
        <v>0</v>
      </c>
      <c r="J372" s="35">
        <f t="shared" si="68"/>
        <v>35636</v>
      </c>
    </row>
    <row r="373" spans="1:10" ht="11.25" hidden="1" customHeight="1" x14ac:dyDescent="0.2">
      <c r="A373" s="17" t="s">
        <v>147</v>
      </c>
      <c r="B373" s="18"/>
      <c r="C373" s="18"/>
      <c r="D373" s="19">
        <f>SUM(D362,D365,D369,D372)</f>
        <v>1201601.4300000002</v>
      </c>
      <c r="E373" s="19">
        <f>SUM(E362,E365,E369,E372)</f>
        <v>1461377.6</v>
      </c>
      <c r="F373" s="19">
        <f>SUM(F362,F365,F369,F372)</f>
        <v>1699819.7000000002</v>
      </c>
      <c r="G373" s="24">
        <f>(ROUND(E373,2)- ROUND(D373,2))</f>
        <v>259776.17000000016</v>
      </c>
      <c r="H373" s="24">
        <f>(ROUND(F373,2)- ROUND(D373,2))</f>
        <v>498218.27</v>
      </c>
      <c r="I373" s="21">
        <f>(ROUND(F373,2)- ROUND(E373,2))</f>
        <v>238442.09999999986</v>
      </c>
      <c r="J373" s="35">
        <f t="shared" si="68"/>
        <v>1440043.53</v>
      </c>
    </row>
    <row r="374" spans="1:10" ht="11.25" hidden="1" customHeight="1" x14ac:dyDescent="0.2">
      <c r="A374" s="11" t="s">
        <v>148</v>
      </c>
      <c r="B374" s="5"/>
      <c r="C374" s="5"/>
      <c r="D374" s="6"/>
      <c r="E374" s="6"/>
      <c r="F374" s="6"/>
      <c r="G374" s="7"/>
      <c r="H374" s="7"/>
      <c r="I374" s="8"/>
      <c r="J374" s="35">
        <f t="shared" si="68"/>
        <v>0</v>
      </c>
    </row>
    <row r="375" spans="1:10" ht="11.25" hidden="1" customHeight="1" x14ac:dyDescent="0.2">
      <c r="A375" s="12"/>
      <c r="B375" s="13" t="s">
        <v>26</v>
      </c>
      <c r="C375" s="13" t="s">
        <v>19</v>
      </c>
      <c r="D375" s="14">
        <v>0</v>
      </c>
      <c r="E375" s="14">
        <v>71496.11</v>
      </c>
      <c r="F375" s="14">
        <v>88909.62</v>
      </c>
      <c r="G375" s="23">
        <f t="shared" ref="G375:G416" si="69">(ROUND(E375,2)- ROUND(D375,2))</f>
        <v>71496.11</v>
      </c>
      <c r="H375" s="23">
        <f t="shared" ref="H375:H416" si="70">(ROUND(F375,2)- ROUND(D375,2))</f>
        <v>88909.62</v>
      </c>
      <c r="I375" s="16">
        <f t="shared" ref="I375:I416" si="71">(ROUND(F375,2)- ROUND(E375,2))</f>
        <v>17413.509999999995</v>
      </c>
      <c r="J375" s="35">
        <f t="shared" si="68"/>
        <v>17413.509999999995</v>
      </c>
    </row>
    <row r="376" spans="1:10" ht="11.25" hidden="1" customHeight="1" x14ac:dyDescent="0.2">
      <c r="A376" s="12"/>
      <c r="B376" s="13" t="s">
        <v>18</v>
      </c>
      <c r="C376" s="13" t="s">
        <v>19</v>
      </c>
      <c r="D376" s="14">
        <v>0</v>
      </c>
      <c r="E376" s="14">
        <v>13398.98</v>
      </c>
      <c r="F376" s="14">
        <v>16115.08</v>
      </c>
      <c r="G376" s="23">
        <f t="shared" si="69"/>
        <v>13398.98</v>
      </c>
      <c r="H376" s="23">
        <f t="shared" si="70"/>
        <v>16115.08</v>
      </c>
      <c r="I376" s="16">
        <f t="shared" si="71"/>
        <v>2716.1000000000004</v>
      </c>
      <c r="J376" s="35">
        <f t="shared" si="68"/>
        <v>2716.1000000000004</v>
      </c>
    </row>
    <row r="377" spans="1:10" ht="11.25" hidden="1" customHeight="1" x14ac:dyDescent="0.2">
      <c r="A377" s="12"/>
      <c r="B377" s="13" t="s">
        <v>20</v>
      </c>
      <c r="C377" s="13" t="s">
        <v>52</v>
      </c>
      <c r="D377" s="14">
        <v>0</v>
      </c>
      <c r="E377" s="14">
        <v>7458.51</v>
      </c>
      <c r="F377" s="14">
        <v>9286.58</v>
      </c>
      <c r="G377" s="23">
        <f t="shared" si="69"/>
        <v>7458.51</v>
      </c>
      <c r="H377" s="23">
        <f t="shared" si="70"/>
        <v>9286.58</v>
      </c>
      <c r="I377" s="16">
        <f t="shared" si="71"/>
        <v>1828.0699999999997</v>
      </c>
      <c r="J377" s="35">
        <f t="shared" si="68"/>
        <v>1828.0699999999997</v>
      </c>
    </row>
    <row r="378" spans="1:10" ht="11.25" hidden="1" customHeight="1" x14ac:dyDescent="0.2">
      <c r="A378" s="12"/>
      <c r="B378" s="13" t="s">
        <v>20</v>
      </c>
      <c r="C378" s="13" t="s">
        <v>42</v>
      </c>
      <c r="D378" s="14">
        <v>0</v>
      </c>
      <c r="E378" s="14">
        <v>5693.47</v>
      </c>
      <c r="F378" s="14">
        <v>6583.26</v>
      </c>
      <c r="G378" s="23">
        <f t="shared" si="69"/>
        <v>5693.47</v>
      </c>
      <c r="H378" s="23">
        <f t="shared" si="70"/>
        <v>6583.26</v>
      </c>
      <c r="I378" s="16">
        <f t="shared" si="71"/>
        <v>889.79</v>
      </c>
      <c r="J378" s="35">
        <f t="shared" si="68"/>
        <v>889.79</v>
      </c>
    </row>
    <row r="379" spans="1:10" ht="11.25" hidden="1" customHeight="1" x14ac:dyDescent="0.2">
      <c r="A379" s="12"/>
      <c r="B379" s="13" t="s">
        <v>20</v>
      </c>
      <c r="C379" s="13" t="s">
        <v>47</v>
      </c>
      <c r="D379" s="14">
        <v>0</v>
      </c>
      <c r="E379" s="14">
        <v>2393</v>
      </c>
      <c r="F379" s="14">
        <v>4090.5</v>
      </c>
      <c r="G379" s="23">
        <f t="shared" si="69"/>
        <v>2393</v>
      </c>
      <c r="H379" s="23">
        <f t="shared" si="70"/>
        <v>4090.5</v>
      </c>
      <c r="I379" s="16">
        <f t="shared" si="71"/>
        <v>1697.5</v>
      </c>
      <c r="J379" s="35">
        <f t="shared" si="68"/>
        <v>1697.5</v>
      </c>
    </row>
    <row r="380" spans="1:10" ht="11.25" hidden="1" customHeight="1" x14ac:dyDescent="0.2">
      <c r="A380" s="12"/>
      <c r="B380" s="13" t="s">
        <v>20</v>
      </c>
      <c r="C380" s="13" t="s">
        <v>21</v>
      </c>
      <c r="D380" s="14">
        <v>0</v>
      </c>
      <c r="E380" s="14">
        <v>5132.3900000000003</v>
      </c>
      <c r="F380" s="14">
        <v>7091.04</v>
      </c>
      <c r="G380" s="23">
        <f t="shared" si="69"/>
        <v>5132.3900000000003</v>
      </c>
      <c r="H380" s="23">
        <f t="shared" si="70"/>
        <v>7091.04</v>
      </c>
      <c r="I380" s="16">
        <f t="shared" si="71"/>
        <v>1958.6499999999996</v>
      </c>
      <c r="J380" s="35">
        <f t="shared" si="68"/>
        <v>1958.6499999999996</v>
      </c>
    </row>
    <row r="381" spans="1:10" ht="11.25" hidden="1" customHeight="1" x14ac:dyDescent="0.2">
      <c r="A381" s="12"/>
      <c r="B381" s="13" t="s">
        <v>20</v>
      </c>
      <c r="C381" s="13" t="s">
        <v>22</v>
      </c>
      <c r="D381" s="14">
        <v>0</v>
      </c>
      <c r="E381" s="14">
        <v>8191.07</v>
      </c>
      <c r="F381" s="14">
        <v>10188.9</v>
      </c>
      <c r="G381" s="23">
        <f t="shared" si="69"/>
        <v>8191.07</v>
      </c>
      <c r="H381" s="23">
        <f t="shared" si="70"/>
        <v>10188.9</v>
      </c>
      <c r="I381" s="16">
        <f t="shared" si="71"/>
        <v>1997.83</v>
      </c>
      <c r="J381" s="35">
        <f t="shared" si="68"/>
        <v>1997.83</v>
      </c>
    </row>
    <row r="382" spans="1:10" ht="11.25" hidden="1" customHeight="1" x14ac:dyDescent="0.2">
      <c r="A382" s="12"/>
      <c r="B382" s="13" t="s">
        <v>20</v>
      </c>
      <c r="C382" s="13" t="s">
        <v>19</v>
      </c>
      <c r="D382" s="14">
        <v>0</v>
      </c>
      <c r="E382" s="14">
        <v>62385.27</v>
      </c>
      <c r="F382" s="14">
        <v>77641.14</v>
      </c>
      <c r="G382" s="23">
        <f t="shared" si="69"/>
        <v>62385.27</v>
      </c>
      <c r="H382" s="23">
        <f t="shared" si="70"/>
        <v>77641.14</v>
      </c>
      <c r="I382" s="16">
        <f t="shared" si="71"/>
        <v>15255.870000000003</v>
      </c>
      <c r="J382" s="35">
        <f t="shared" si="68"/>
        <v>15255.870000000003</v>
      </c>
    </row>
    <row r="383" spans="1:10" ht="11.25" hidden="1" customHeight="1" x14ac:dyDescent="0.2">
      <c r="A383" s="12"/>
      <c r="B383" s="13" t="s">
        <v>27</v>
      </c>
      <c r="C383" s="13" t="s">
        <v>82</v>
      </c>
      <c r="D383" s="14">
        <v>0</v>
      </c>
      <c r="E383" s="14">
        <v>3967.91</v>
      </c>
      <c r="F383" s="14">
        <v>5066.01</v>
      </c>
      <c r="G383" s="23">
        <f t="shared" si="69"/>
        <v>3967.91</v>
      </c>
      <c r="H383" s="23">
        <f t="shared" si="70"/>
        <v>5066.01</v>
      </c>
      <c r="I383" s="16">
        <f t="shared" si="71"/>
        <v>1098.1000000000004</v>
      </c>
      <c r="J383" s="35">
        <f t="shared" si="68"/>
        <v>1098.1000000000004</v>
      </c>
    </row>
    <row r="384" spans="1:10" ht="11.25" hidden="1" customHeight="1" x14ac:dyDescent="0.2">
      <c r="A384" s="12"/>
      <c r="B384" s="13" t="s">
        <v>27</v>
      </c>
      <c r="C384" s="13" t="s">
        <v>37</v>
      </c>
      <c r="D384" s="14">
        <v>0</v>
      </c>
      <c r="E384" s="14">
        <v>3157.84</v>
      </c>
      <c r="F384" s="14">
        <v>4020.64</v>
      </c>
      <c r="G384" s="23">
        <f t="shared" si="69"/>
        <v>3157.84</v>
      </c>
      <c r="H384" s="23">
        <f t="shared" si="70"/>
        <v>4020.64</v>
      </c>
      <c r="I384" s="16">
        <f t="shared" si="71"/>
        <v>862.79999999999973</v>
      </c>
      <c r="J384" s="35">
        <f t="shared" si="68"/>
        <v>862.79999999999973</v>
      </c>
    </row>
    <row r="385" spans="1:10" ht="11.25" hidden="1" customHeight="1" x14ac:dyDescent="0.2">
      <c r="A385" s="12"/>
      <c r="B385" s="13" t="s">
        <v>27</v>
      </c>
      <c r="C385" s="13" t="s">
        <v>83</v>
      </c>
      <c r="D385" s="14">
        <v>0</v>
      </c>
      <c r="E385" s="14">
        <v>10414.280000000001</v>
      </c>
      <c r="F385" s="14">
        <v>12971.05</v>
      </c>
      <c r="G385" s="23">
        <f t="shared" si="69"/>
        <v>10414.280000000001</v>
      </c>
      <c r="H385" s="23">
        <f t="shared" si="70"/>
        <v>12971.05</v>
      </c>
      <c r="I385" s="16">
        <f t="shared" si="71"/>
        <v>2556.7699999999986</v>
      </c>
      <c r="J385" s="35">
        <f t="shared" si="68"/>
        <v>2556.7699999999986</v>
      </c>
    </row>
    <row r="386" spans="1:10" ht="11.25" hidden="1" customHeight="1" x14ac:dyDescent="0.2">
      <c r="A386" s="12"/>
      <c r="B386" s="13" t="s">
        <v>27</v>
      </c>
      <c r="C386" s="13" t="s">
        <v>84</v>
      </c>
      <c r="D386" s="14">
        <v>0</v>
      </c>
      <c r="E386" s="14">
        <v>10232.200000000001</v>
      </c>
      <c r="F386" s="14">
        <v>12960.36</v>
      </c>
      <c r="G386" s="23">
        <f t="shared" si="69"/>
        <v>10232.200000000001</v>
      </c>
      <c r="H386" s="23">
        <f t="shared" si="70"/>
        <v>12960.36</v>
      </c>
      <c r="I386" s="16">
        <f t="shared" si="71"/>
        <v>2728.16</v>
      </c>
      <c r="J386" s="35">
        <f t="shared" si="68"/>
        <v>2728.16</v>
      </c>
    </row>
    <row r="387" spans="1:10" ht="11.25" hidden="1" customHeight="1" x14ac:dyDescent="0.2">
      <c r="A387" s="12"/>
      <c r="B387" s="13" t="s">
        <v>27</v>
      </c>
      <c r="C387" s="13" t="s">
        <v>46</v>
      </c>
      <c r="D387" s="14">
        <v>0</v>
      </c>
      <c r="E387" s="14">
        <v>417.84</v>
      </c>
      <c r="F387" s="14">
        <v>678.99</v>
      </c>
      <c r="G387" s="23">
        <f t="shared" si="69"/>
        <v>417.84</v>
      </c>
      <c r="H387" s="23">
        <f t="shared" si="70"/>
        <v>678.99</v>
      </c>
      <c r="I387" s="16">
        <f t="shared" si="71"/>
        <v>261.15000000000003</v>
      </c>
      <c r="J387" s="35">
        <f t="shared" si="68"/>
        <v>261.15000000000003</v>
      </c>
    </row>
    <row r="388" spans="1:10" ht="11.25" hidden="1" customHeight="1" x14ac:dyDescent="0.2">
      <c r="A388" s="12"/>
      <c r="B388" s="13" t="s">
        <v>27</v>
      </c>
      <c r="C388" s="13" t="s">
        <v>85</v>
      </c>
      <c r="D388" s="14">
        <v>0</v>
      </c>
      <c r="E388" s="14">
        <v>563.17999999999995</v>
      </c>
      <c r="F388" s="14">
        <v>563.17999999999995</v>
      </c>
      <c r="G388" s="23">
        <f t="shared" si="69"/>
        <v>563.17999999999995</v>
      </c>
      <c r="H388" s="23">
        <f t="shared" si="70"/>
        <v>563.17999999999995</v>
      </c>
      <c r="I388" s="16">
        <f t="shared" si="71"/>
        <v>0</v>
      </c>
      <c r="J388" s="35">
        <f t="shared" si="68"/>
        <v>0</v>
      </c>
    </row>
    <row r="389" spans="1:10" ht="11.25" hidden="1" customHeight="1" x14ac:dyDescent="0.2">
      <c r="A389" s="12"/>
      <c r="B389" s="13" t="s">
        <v>27</v>
      </c>
      <c r="C389" s="13" t="s">
        <v>86</v>
      </c>
      <c r="D389" s="14">
        <v>0</v>
      </c>
      <c r="E389" s="14">
        <v>11103.4</v>
      </c>
      <c r="F389" s="14">
        <v>13831.56</v>
      </c>
      <c r="G389" s="23">
        <f t="shared" si="69"/>
        <v>11103.4</v>
      </c>
      <c r="H389" s="23">
        <f t="shared" si="70"/>
        <v>13831.56</v>
      </c>
      <c r="I389" s="16">
        <f t="shared" si="71"/>
        <v>2728.16</v>
      </c>
      <c r="J389" s="35">
        <f t="shared" si="68"/>
        <v>2728.16</v>
      </c>
    </row>
    <row r="390" spans="1:10" ht="11.25" hidden="1" customHeight="1" x14ac:dyDescent="0.2">
      <c r="A390" s="12"/>
      <c r="B390" s="13" t="s">
        <v>27</v>
      </c>
      <c r="C390" s="13" t="s">
        <v>87</v>
      </c>
      <c r="D390" s="14">
        <v>0</v>
      </c>
      <c r="E390" s="14">
        <v>561.16</v>
      </c>
      <c r="F390" s="14">
        <v>700.84</v>
      </c>
      <c r="G390" s="23">
        <f t="shared" si="69"/>
        <v>561.16</v>
      </c>
      <c r="H390" s="23">
        <f t="shared" si="70"/>
        <v>700.84</v>
      </c>
      <c r="I390" s="16">
        <f t="shared" si="71"/>
        <v>139.68000000000006</v>
      </c>
      <c r="J390" s="35">
        <f t="shared" si="68"/>
        <v>139.68000000000006</v>
      </c>
    </row>
    <row r="391" spans="1:10" ht="11.25" hidden="1" customHeight="1" x14ac:dyDescent="0.2">
      <c r="A391" s="12"/>
      <c r="B391" s="13" t="s">
        <v>27</v>
      </c>
      <c r="C391" s="13" t="s">
        <v>75</v>
      </c>
      <c r="D391" s="14">
        <v>0</v>
      </c>
      <c r="E391" s="14">
        <v>803.16</v>
      </c>
      <c r="F391" s="14">
        <v>942.84</v>
      </c>
      <c r="G391" s="23">
        <f t="shared" si="69"/>
        <v>803.16</v>
      </c>
      <c r="H391" s="23">
        <f t="shared" si="70"/>
        <v>942.84</v>
      </c>
      <c r="I391" s="16">
        <f t="shared" si="71"/>
        <v>139.68000000000006</v>
      </c>
      <c r="J391" s="35">
        <f t="shared" si="68"/>
        <v>139.68000000000006</v>
      </c>
    </row>
    <row r="392" spans="1:10" ht="11.25" hidden="1" customHeight="1" x14ac:dyDescent="0.2">
      <c r="A392" s="12"/>
      <c r="B392" s="13" t="s">
        <v>27</v>
      </c>
      <c r="C392" s="13" t="s">
        <v>76</v>
      </c>
      <c r="D392" s="14">
        <v>0</v>
      </c>
      <c r="E392" s="14">
        <v>5288.23</v>
      </c>
      <c r="F392" s="14">
        <v>6226.78</v>
      </c>
      <c r="G392" s="23">
        <f t="shared" si="69"/>
        <v>5288.23</v>
      </c>
      <c r="H392" s="23">
        <f t="shared" si="70"/>
        <v>6226.78</v>
      </c>
      <c r="I392" s="16">
        <f t="shared" si="71"/>
        <v>938.55000000000018</v>
      </c>
      <c r="J392" s="35">
        <f t="shared" si="68"/>
        <v>938.55000000000018</v>
      </c>
    </row>
    <row r="393" spans="1:10" ht="11.25" hidden="1" customHeight="1" x14ac:dyDescent="0.2">
      <c r="A393" s="12"/>
      <c r="B393" s="13" t="s">
        <v>27</v>
      </c>
      <c r="C393" s="13" t="s">
        <v>77</v>
      </c>
      <c r="D393" s="14">
        <v>0</v>
      </c>
      <c r="E393" s="14">
        <v>8874.6</v>
      </c>
      <c r="F393" s="14">
        <v>12095.6</v>
      </c>
      <c r="G393" s="23">
        <f t="shared" si="69"/>
        <v>8874.6</v>
      </c>
      <c r="H393" s="23">
        <f t="shared" si="70"/>
        <v>12095.6</v>
      </c>
      <c r="I393" s="16">
        <f t="shared" si="71"/>
        <v>3221</v>
      </c>
      <c r="J393" s="35">
        <f t="shared" si="68"/>
        <v>3221</v>
      </c>
    </row>
    <row r="394" spans="1:10" ht="11.25" hidden="1" customHeight="1" x14ac:dyDescent="0.2">
      <c r="A394" s="12"/>
      <c r="B394" s="13" t="s">
        <v>27</v>
      </c>
      <c r="C394" s="13" t="s">
        <v>50</v>
      </c>
      <c r="D394" s="14">
        <v>0</v>
      </c>
      <c r="E394" s="14">
        <v>12677.21</v>
      </c>
      <c r="F394" s="14">
        <v>15984.91</v>
      </c>
      <c r="G394" s="23">
        <f t="shared" si="69"/>
        <v>12677.21</v>
      </c>
      <c r="H394" s="23">
        <f t="shared" si="70"/>
        <v>15984.91</v>
      </c>
      <c r="I394" s="16">
        <f t="shared" si="71"/>
        <v>3307.7000000000007</v>
      </c>
      <c r="J394" s="35">
        <f t="shared" si="68"/>
        <v>3307.7000000000007</v>
      </c>
    </row>
    <row r="395" spans="1:10" ht="11.25" hidden="1" customHeight="1" x14ac:dyDescent="0.2">
      <c r="A395" s="12"/>
      <c r="B395" s="13" t="s">
        <v>27</v>
      </c>
      <c r="C395" s="13" t="s">
        <v>21</v>
      </c>
      <c r="D395" s="14">
        <v>0</v>
      </c>
      <c r="E395" s="14">
        <v>727.48</v>
      </c>
      <c r="F395" s="14">
        <v>1007.28</v>
      </c>
      <c r="G395" s="23">
        <f t="shared" si="69"/>
        <v>727.48</v>
      </c>
      <c r="H395" s="23">
        <f t="shared" si="70"/>
        <v>1007.28</v>
      </c>
      <c r="I395" s="16">
        <f t="shared" si="71"/>
        <v>279.79999999999995</v>
      </c>
      <c r="J395" s="35">
        <f t="shared" si="68"/>
        <v>279.79999999999995</v>
      </c>
    </row>
    <row r="396" spans="1:10" ht="11.25" hidden="1" customHeight="1" x14ac:dyDescent="0.2">
      <c r="A396" s="12"/>
      <c r="B396" s="13" t="s">
        <v>27</v>
      </c>
      <c r="C396" s="13" t="s">
        <v>88</v>
      </c>
      <c r="D396" s="14">
        <v>0</v>
      </c>
      <c r="E396" s="14">
        <v>1687.46</v>
      </c>
      <c r="F396" s="14">
        <v>2182.64</v>
      </c>
      <c r="G396" s="23">
        <f t="shared" si="69"/>
        <v>1687.46</v>
      </c>
      <c r="H396" s="23">
        <f t="shared" si="70"/>
        <v>2182.64</v>
      </c>
      <c r="I396" s="16">
        <f t="shared" si="71"/>
        <v>495.17999999999984</v>
      </c>
      <c r="J396" s="35">
        <f t="shared" si="68"/>
        <v>495.17999999999984</v>
      </c>
    </row>
    <row r="397" spans="1:10" ht="11.25" hidden="1" customHeight="1" x14ac:dyDescent="0.2">
      <c r="A397" s="12"/>
      <c r="B397" s="13" t="s">
        <v>27</v>
      </c>
      <c r="C397" s="13" t="s">
        <v>78</v>
      </c>
      <c r="D397" s="14">
        <v>0</v>
      </c>
      <c r="E397" s="14">
        <v>8215.77</v>
      </c>
      <c r="F397" s="14">
        <v>10924.14</v>
      </c>
      <c r="G397" s="23">
        <f t="shared" si="69"/>
        <v>8215.77</v>
      </c>
      <c r="H397" s="23">
        <f t="shared" si="70"/>
        <v>10924.14</v>
      </c>
      <c r="I397" s="16">
        <f t="shared" si="71"/>
        <v>2708.369999999999</v>
      </c>
      <c r="J397" s="35">
        <f t="shared" si="68"/>
        <v>2708.369999999999</v>
      </c>
    </row>
    <row r="398" spans="1:10" ht="11.25" hidden="1" customHeight="1" x14ac:dyDescent="0.2">
      <c r="A398" s="12"/>
      <c r="B398" s="13" t="s">
        <v>27</v>
      </c>
      <c r="C398" s="13" t="s">
        <v>55</v>
      </c>
      <c r="D398" s="14">
        <v>0</v>
      </c>
      <c r="E398" s="14">
        <v>6849.38</v>
      </c>
      <c r="F398" s="14">
        <v>9186.9699999999993</v>
      </c>
      <c r="G398" s="23">
        <f t="shared" si="69"/>
        <v>6849.38</v>
      </c>
      <c r="H398" s="23">
        <f t="shared" si="70"/>
        <v>9186.9699999999993</v>
      </c>
      <c r="I398" s="16">
        <f t="shared" si="71"/>
        <v>2337.5899999999992</v>
      </c>
      <c r="J398" s="35">
        <f t="shared" si="68"/>
        <v>2337.5899999999992</v>
      </c>
    </row>
    <row r="399" spans="1:10" ht="11.25" hidden="1" customHeight="1" x14ac:dyDescent="0.2">
      <c r="A399" s="12"/>
      <c r="B399" s="13" t="s">
        <v>27</v>
      </c>
      <c r="C399" s="13" t="s">
        <v>56</v>
      </c>
      <c r="D399" s="14">
        <v>0</v>
      </c>
      <c r="E399" s="14">
        <v>8968.7900000000009</v>
      </c>
      <c r="F399" s="14">
        <v>12121.55</v>
      </c>
      <c r="G399" s="23">
        <f t="shared" si="69"/>
        <v>8968.7900000000009</v>
      </c>
      <c r="H399" s="23">
        <f t="shared" si="70"/>
        <v>12121.55</v>
      </c>
      <c r="I399" s="16">
        <f t="shared" si="71"/>
        <v>3152.7599999999984</v>
      </c>
      <c r="J399" s="35">
        <f t="shared" si="68"/>
        <v>3152.7599999999984</v>
      </c>
    </row>
    <row r="400" spans="1:10" ht="11.25" hidden="1" customHeight="1" x14ac:dyDescent="0.2">
      <c r="A400" s="12"/>
      <c r="B400" s="13" t="s">
        <v>27</v>
      </c>
      <c r="C400" s="13" t="s">
        <v>28</v>
      </c>
      <c r="D400" s="14">
        <v>0</v>
      </c>
      <c r="E400" s="14">
        <v>15737.36</v>
      </c>
      <c r="F400" s="14">
        <v>19943.240000000002</v>
      </c>
      <c r="G400" s="23">
        <f t="shared" si="69"/>
        <v>15737.36</v>
      </c>
      <c r="H400" s="23">
        <f t="shared" si="70"/>
        <v>19943.240000000002</v>
      </c>
      <c r="I400" s="16">
        <f t="shared" si="71"/>
        <v>4205.880000000001</v>
      </c>
      <c r="J400" s="35">
        <f t="shared" si="68"/>
        <v>4205.880000000001</v>
      </c>
    </row>
    <row r="401" spans="1:10" ht="11.25" hidden="1" customHeight="1" x14ac:dyDescent="0.2">
      <c r="A401" s="12"/>
      <c r="B401" s="13" t="s">
        <v>70</v>
      </c>
      <c r="C401" s="13" t="s">
        <v>19</v>
      </c>
      <c r="D401" s="14">
        <v>0</v>
      </c>
      <c r="E401" s="14">
        <v>12384.26</v>
      </c>
      <c r="F401" s="14">
        <v>15402.54</v>
      </c>
      <c r="G401" s="23">
        <f t="shared" si="69"/>
        <v>12384.26</v>
      </c>
      <c r="H401" s="23">
        <f t="shared" si="70"/>
        <v>15402.54</v>
      </c>
      <c r="I401" s="16">
        <f t="shared" si="71"/>
        <v>3018.2800000000007</v>
      </c>
      <c r="J401" s="35">
        <f t="shared" si="68"/>
        <v>3018.2800000000007</v>
      </c>
    </row>
    <row r="402" spans="1:10" ht="11.25" hidden="1" customHeight="1" x14ac:dyDescent="0.2">
      <c r="A402" s="12"/>
      <c r="B402" s="13" t="s">
        <v>57</v>
      </c>
      <c r="C402" s="13" t="s">
        <v>19</v>
      </c>
      <c r="D402" s="14">
        <v>0</v>
      </c>
      <c r="E402" s="14">
        <v>12791.86</v>
      </c>
      <c r="F402" s="14">
        <v>15965.53</v>
      </c>
      <c r="G402" s="23">
        <f t="shared" si="69"/>
        <v>12791.86</v>
      </c>
      <c r="H402" s="23">
        <f t="shared" si="70"/>
        <v>15965.53</v>
      </c>
      <c r="I402" s="16">
        <f t="shared" si="71"/>
        <v>3173.67</v>
      </c>
      <c r="J402" s="35">
        <f t="shared" si="68"/>
        <v>3173.67</v>
      </c>
    </row>
    <row r="403" spans="1:10" ht="11.25" hidden="1" customHeight="1" x14ac:dyDescent="0.2">
      <c r="A403" s="12"/>
      <c r="B403" s="13" t="s">
        <v>129</v>
      </c>
      <c r="C403" s="13" t="s">
        <v>19</v>
      </c>
      <c r="D403" s="14">
        <v>0</v>
      </c>
      <c r="E403" s="14">
        <v>16510.900000000001</v>
      </c>
      <c r="F403" s="14">
        <v>21381.42</v>
      </c>
      <c r="G403" s="23">
        <f t="shared" si="69"/>
        <v>16510.900000000001</v>
      </c>
      <c r="H403" s="23">
        <f t="shared" si="70"/>
        <v>21381.42</v>
      </c>
      <c r="I403" s="16">
        <f t="shared" si="71"/>
        <v>4870.5199999999968</v>
      </c>
      <c r="J403" s="35">
        <f t="shared" si="68"/>
        <v>4870.5199999999968</v>
      </c>
    </row>
    <row r="404" spans="1:10" ht="11.25" hidden="1" customHeight="1" x14ac:dyDescent="0.2">
      <c r="A404" s="12"/>
      <c r="B404" s="13" t="s">
        <v>23</v>
      </c>
      <c r="C404" s="13" t="s">
        <v>19</v>
      </c>
      <c r="D404" s="14">
        <v>0</v>
      </c>
      <c r="E404" s="14">
        <v>7801.09</v>
      </c>
      <c r="F404" s="14">
        <v>9703.76</v>
      </c>
      <c r="G404" s="23">
        <f t="shared" si="69"/>
        <v>7801.09</v>
      </c>
      <c r="H404" s="23">
        <f t="shared" si="70"/>
        <v>9703.76</v>
      </c>
      <c r="I404" s="16">
        <f t="shared" si="71"/>
        <v>1902.67</v>
      </c>
      <c r="J404" s="35">
        <f t="shared" si="68"/>
        <v>1902.67</v>
      </c>
    </row>
    <row r="405" spans="1:10" ht="11.25" hidden="1" customHeight="1" x14ac:dyDescent="0.2">
      <c r="A405" s="12"/>
      <c r="B405" s="13" t="s">
        <v>43</v>
      </c>
      <c r="C405" s="13" t="s">
        <v>44</v>
      </c>
      <c r="D405" s="14">
        <v>0</v>
      </c>
      <c r="E405" s="14">
        <v>18124.099999999999</v>
      </c>
      <c r="F405" s="14">
        <v>21122.7</v>
      </c>
      <c r="G405" s="23">
        <f t="shared" si="69"/>
        <v>18124.099999999999</v>
      </c>
      <c r="H405" s="23">
        <f t="shared" si="70"/>
        <v>21122.7</v>
      </c>
      <c r="I405" s="16">
        <f t="shared" si="71"/>
        <v>2998.6000000000022</v>
      </c>
      <c r="J405" s="35">
        <f t="shared" si="68"/>
        <v>2998.6000000000022</v>
      </c>
    </row>
    <row r="406" spans="1:10" ht="11.25" hidden="1" customHeight="1" x14ac:dyDescent="0.2">
      <c r="A406" s="12"/>
      <c r="B406" s="13" t="s">
        <v>43</v>
      </c>
      <c r="C406" s="13" t="s">
        <v>22</v>
      </c>
      <c r="D406" s="14">
        <v>0</v>
      </c>
      <c r="E406" s="14">
        <v>6294.33</v>
      </c>
      <c r="F406" s="14">
        <v>7792.98</v>
      </c>
      <c r="G406" s="23">
        <f t="shared" si="69"/>
        <v>6294.33</v>
      </c>
      <c r="H406" s="23">
        <f t="shared" si="70"/>
        <v>7792.98</v>
      </c>
      <c r="I406" s="16">
        <f t="shared" si="71"/>
        <v>1498.6499999999996</v>
      </c>
      <c r="J406" s="35">
        <f t="shared" si="68"/>
        <v>1498.6499999999996</v>
      </c>
    </row>
    <row r="407" spans="1:10" ht="11.25" hidden="1" customHeight="1" x14ac:dyDescent="0.2">
      <c r="A407" s="12"/>
      <c r="B407" s="13" t="s">
        <v>43</v>
      </c>
      <c r="C407" s="13" t="s">
        <v>19</v>
      </c>
      <c r="D407" s="14">
        <v>0</v>
      </c>
      <c r="E407" s="14">
        <v>34850.620000000003</v>
      </c>
      <c r="F407" s="14">
        <v>41902.699999999997</v>
      </c>
      <c r="G407" s="23">
        <f t="shared" si="69"/>
        <v>34850.620000000003</v>
      </c>
      <c r="H407" s="23">
        <f t="shared" si="70"/>
        <v>41902.699999999997</v>
      </c>
      <c r="I407" s="16">
        <f t="shared" si="71"/>
        <v>7052.0799999999945</v>
      </c>
      <c r="J407" s="35">
        <f t="shared" si="68"/>
        <v>7052.0799999999945</v>
      </c>
    </row>
    <row r="408" spans="1:10" ht="11.25" hidden="1" customHeight="1" x14ac:dyDescent="0.2">
      <c r="A408" s="12"/>
      <c r="B408" s="13" t="s">
        <v>51</v>
      </c>
      <c r="C408" s="13" t="s">
        <v>19</v>
      </c>
      <c r="D408" s="14">
        <v>0</v>
      </c>
      <c r="E408" s="14">
        <v>25904.61</v>
      </c>
      <c r="F408" s="14">
        <v>32216.46</v>
      </c>
      <c r="G408" s="23">
        <f t="shared" si="69"/>
        <v>25904.61</v>
      </c>
      <c r="H408" s="23">
        <f t="shared" si="70"/>
        <v>32216.46</v>
      </c>
      <c r="I408" s="16">
        <f t="shared" si="71"/>
        <v>6311.8499999999985</v>
      </c>
      <c r="J408" s="35">
        <f t="shared" si="68"/>
        <v>6311.8499999999985</v>
      </c>
    </row>
    <row r="409" spans="1:10" ht="11.25" hidden="1" customHeight="1" x14ac:dyDescent="0.2">
      <c r="A409" s="12"/>
      <c r="B409" s="13" t="s">
        <v>32</v>
      </c>
      <c r="C409" s="13" t="s">
        <v>52</v>
      </c>
      <c r="D409" s="14">
        <v>0</v>
      </c>
      <c r="E409" s="14">
        <v>8698.91</v>
      </c>
      <c r="F409" s="14">
        <v>11215.14</v>
      </c>
      <c r="G409" s="23">
        <f t="shared" si="69"/>
        <v>8698.91</v>
      </c>
      <c r="H409" s="23">
        <f t="shared" si="70"/>
        <v>11215.14</v>
      </c>
      <c r="I409" s="16">
        <f t="shared" si="71"/>
        <v>2516.2299999999996</v>
      </c>
      <c r="J409" s="35">
        <f t="shared" si="68"/>
        <v>2516.2299999999996</v>
      </c>
    </row>
    <row r="410" spans="1:10" ht="11.25" hidden="1" customHeight="1" x14ac:dyDescent="0.2">
      <c r="A410" s="12"/>
      <c r="B410" s="13" t="s">
        <v>32</v>
      </c>
      <c r="C410" s="13" t="s">
        <v>46</v>
      </c>
      <c r="D410" s="14">
        <v>0</v>
      </c>
      <c r="E410" s="14">
        <v>835.68</v>
      </c>
      <c r="F410" s="14">
        <v>1357.98</v>
      </c>
      <c r="G410" s="23">
        <f t="shared" si="69"/>
        <v>835.68</v>
      </c>
      <c r="H410" s="23">
        <f t="shared" si="70"/>
        <v>1357.98</v>
      </c>
      <c r="I410" s="16">
        <f t="shared" si="71"/>
        <v>522.30000000000007</v>
      </c>
      <c r="J410" s="35">
        <f t="shared" si="68"/>
        <v>522.30000000000007</v>
      </c>
    </row>
    <row r="411" spans="1:10" ht="11.25" hidden="1" customHeight="1" x14ac:dyDescent="0.2">
      <c r="A411" s="12"/>
      <c r="B411" s="13" t="s">
        <v>32</v>
      </c>
      <c r="C411" s="13" t="s">
        <v>42</v>
      </c>
      <c r="D411" s="14">
        <v>0</v>
      </c>
      <c r="E411" s="14">
        <v>7364.52</v>
      </c>
      <c r="F411" s="14">
        <v>9175.66</v>
      </c>
      <c r="G411" s="23">
        <f t="shared" si="69"/>
        <v>7364.52</v>
      </c>
      <c r="H411" s="23">
        <f t="shared" si="70"/>
        <v>9175.66</v>
      </c>
      <c r="I411" s="16">
        <f t="shared" si="71"/>
        <v>1811.1399999999994</v>
      </c>
      <c r="J411" s="35">
        <f t="shared" si="68"/>
        <v>1811.1399999999994</v>
      </c>
    </row>
    <row r="412" spans="1:10" ht="11.25" hidden="1" customHeight="1" x14ac:dyDescent="0.2">
      <c r="A412" s="12"/>
      <c r="B412" s="13" t="s">
        <v>32</v>
      </c>
      <c r="C412" s="13" t="s">
        <v>44</v>
      </c>
      <c r="D412" s="14">
        <v>0</v>
      </c>
      <c r="E412" s="14">
        <v>5500.7</v>
      </c>
      <c r="F412" s="14">
        <v>6918.39</v>
      </c>
      <c r="G412" s="23">
        <f t="shared" si="69"/>
        <v>5500.7</v>
      </c>
      <c r="H412" s="23">
        <f t="shared" si="70"/>
        <v>6918.39</v>
      </c>
      <c r="I412" s="16">
        <f t="shared" si="71"/>
        <v>1417.6900000000005</v>
      </c>
      <c r="J412" s="35">
        <f t="shared" si="68"/>
        <v>1417.6900000000005</v>
      </c>
    </row>
    <row r="413" spans="1:10" ht="11.25" hidden="1" customHeight="1" x14ac:dyDescent="0.2">
      <c r="A413" s="12"/>
      <c r="B413" s="13" t="s">
        <v>32</v>
      </c>
      <c r="C413" s="13" t="s">
        <v>47</v>
      </c>
      <c r="D413" s="14">
        <v>0</v>
      </c>
      <c r="E413" s="14">
        <v>3452.69</v>
      </c>
      <c r="F413" s="14">
        <v>4518.4799999999996</v>
      </c>
      <c r="G413" s="23">
        <f t="shared" si="69"/>
        <v>3452.69</v>
      </c>
      <c r="H413" s="23">
        <f t="shared" si="70"/>
        <v>4518.4799999999996</v>
      </c>
      <c r="I413" s="16">
        <f t="shared" si="71"/>
        <v>1065.7899999999995</v>
      </c>
      <c r="J413" s="35">
        <f t="shared" si="68"/>
        <v>1065.7899999999995</v>
      </c>
    </row>
    <row r="414" spans="1:10" ht="11.25" hidden="1" customHeight="1" x14ac:dyDescent="0.2">
      <c r="A414" s="12"/>
      <c r="B414" s="13" t="s">
        <v>32</v>
      </c>
      <c r="C414" s="13" t="s">
        <v>21</v>
      </c>
      <c r="D414" s="14">
        <v>0</v>
      </c>
      <c r="E414" s="14">
        <v>4660.7700000000004</v>
      </c>
      <c r="F414" s="14">
        <v>5948.45</v>
      </c>
      <c r="G414" s="23">
        <f t="shared" si="69"/>
        <v>4660.7700000000004</v>
      </c>
      <c r="H414" s="23">
        <f t="shared" si="70"/>
        <v>5948.45</v>
      </c>
      <c r="I414" s="16">
        <f t="shared" si="71"/>
        <v>1287.6799999999994</v>
      </c>
      <c r="J414" s="35">
        <f t="shared" si="68"/>
        <v>1287.6799999999994</v>
      </c>
    </row>
    <row r="415" spans="1:10" ht="11.25" hidden="1" customHeight="1" x14ac:dyDescent="0.2">
      <c r="A415" s="12"/>
      <c r="B415" s="13" t="s">
        <v>32</v>
      </c>
      <c r="C415" s="13" t="s">
        <v>22</v>
      </c>
      <c r="D415" s="14">
        <v>0</v>
      </c>
      <c r="E415" s="14">
        <v>15214.35</v>
      </c>
      <c r="F415" s="14">
        <v>19172.04</v>
      </c>
      <c r="G415" s="23">
        <f t="shared" si="69"/>
        <v>15214.35</v>
      </c>
      <c r="H415" s="23">
        <f t="shared" si="70"/>
        <v>19172.04</v>
      </c>
      <c r="I415" s="16">
        <f t="shared" si="71"/>
        <v>3957.6900000000005</v>
      </c>
      <c r="J415" s="35">
        <f t="shared" si="68"/>
        <v>3957.6900000000005</v>
      </c>
    </row>
    <row r="416" spans="1:10" ht="11.25" hidden="1" customHeight="1" x14ac:dyDescent="0.2">
      <c r="A416" s="12"/>
      <c r="B416" s="13" t="s">
        <v>58</v>
      </c>
      <c r="C416" s="13" t="s">
        <v>42</v>
      </c>
      <c r="D416" s="14">
        <v>0</v>
      </c>
      <c r="E416" s="14">
        <v>6718.13</v>
      </c>
      <c r="F416" s="14">
        <v>7020.66</v>
      </c>
      <c r="G416" s="23">
        <f t="shared" si="69"/>
        <v>6718.13</v>
      </c>
      <c r="H416" s="23">
        <f t="shared" si="70"/>
        <v>7020.66</v>
      </c>
      <c r="I416" s="16">
        <f t="shared" si="71"/>
        <v>302.52999999999975</v>
      </c>
      <c r="J416" s="35">
        <f t="shared" si="68"/>
        <v>302.52999999999975</v>
      </c>
    </row>
    <row r="417" spans="1:10" ht="11.25" hidden="1" customHeight="1" x14ac:dyDescent="0.2">
      <c r="A417" s="26" t="s">
        <v>149</v>
      </c>
      <c r="B417" s="5"/>
      <c r="C417" s="5"/>
      <c r="D417" s="6"/>
      <c r="E417" s="6"/>
      <c r="F417" s="6"/>
      <c r="G417" s="7"/>
      <c r="H417" s="7"/>
      <c r="I417" s="8"/>
      <c r="J417" s="35">
        <f t="shared" si="68"/>
        <v>0</v>
      </c>
    </row>
    <row r="418" spans="1:10" ht="11.25" hidden="1" customHeight="1" x14ac:dyDescent="0.2">
      <c r="A418" s="27"/>
      <c r="B418" s="13" t="s">
        <v>26</v>
      </c>
      <c r="C418" s="13" t="s">
        <v>19</v>
      </c>
      <c r="D418" s="14">
        <v>987.11</v>
      </c>
      <c r="E418" s="14">
        <v>0</v>
      </c>
      <c r="F418" s="14">
        <v>0</v>
      </c>
      <c r="G418" s="15">
        <f t="shared" ref="G418:G447" si="72">(ROUND(E418,2)- ROUND(D418,2))</f>
        <v>-987.11</v>
      </c>
      <c r="H418" s="15">
        <f t="shared" ref="H418:H447" si="73">(ROUND(F418,2)- ROUND(D418,2))</f>
        <v>-987.11</v>
      </c>
      <c r="I418" s="16">
        <f t="shared" ref="I418:I447" si="74">(ROUND(F418,2)- ROUND(E418,2))</f>
        <v>0</v>
      </c>
      <c r="J418" s="35">
        <f t="shared" si="68"/>
        <v>987.11</v>
      </c>
    </row>
    <row r="419" spans="1:10" ht="11.25" hidden="1" customHeight="1" x14ac:dyDescent="0.2">
      <c r="A419" s="27"/>
      <c r="B419" s="13" t="s">
        <v>18</v>
      </c>
      <c r="C419" s="13" t="s">
        <v>19</v>
      </c>
      <c r="D419" s="14">
        <v>154.51</v>
      </c>
      <c r="E419" s="14">
        <v>0</v>
      </c>
      <c r="F419" s="14">
        <v>0</v>
      </c>
      <c r="G419" s="15">
        <f t="shared" si="72"/>
        <v>-154.51</v>
      </c>
      <c r="H419" s="15">
        <f t="shared" si="73"/>
        <v>-154.51</v>
      </c>
      <c r="I419" s="16">
        <f t="shared" si="74"/>
        <v>0</v>
      </c>
      <c r="J419" s="35">
        <f t="shared" si="68"/>
        <v>154.51</v>
      </c>
    </row>
    <row r="420" spans="1:10" ht="11.25" hidden="1" customHeight="1" x14ac:dyDescent="0.2">
      <c r="A420" s="27"/>
      <c r="B420" s="13" t="s">
        <v>20</v>
      </c>
      <c r="C420" s="13" t="s">
        <v>46</v>
      </c>
      <c r="D420" s="14">
        <v>70.349999999999994</v>
      </c>
      <c r="E420" s="14">
        <v>0</v>
      </c>
      <c r="F420" s="14">
        <v>0</v>
      </c>
      <c r="G420" s="15">
        <f t="shared" si="72"/>
        <v>-70.349999999999994</v>
      </c>
      <c r="H420" s="15">
        <f t="shared" si="73"/>
        <v>-70.349999999999994</v>
      </c>
      <c r="I420" s="16">
        <f t="shared" si="74"/>
        <v>0</v>
      </c>
      <c r="J420" s="35">
        <f t="shared" si="68"/>
        <v>70.349999999999994</v>
      </c>
    </row>
    <row r="421" spans="1:10" ht="11.25" hidden="1" customHeight="1" x14ac:dyDescent="0.2">
      <c r="A421" s="27"/>
      <c r="B421" s="13" t="s">
        <v>20</v>
      </c>
      <c r="C421" s="13" t="s">
        <v>47</v>
      </c>
      <c r="D421" s="14">
        <v>39.47</v>
      </c>
      <c r="E421" s="14">
        <v>0</v>
      </c>
      <c r="F421" s="14">
        <v>0</v>
      </c>
      <c r="G421" s="15">
        <f t="shared" si="72"/>
        <v>-39.47</v>
      </c>
      <c r="H421" s="15">
        <f t="shared" si="73"/>
        <v>-39.47</v>
      </c>
      <c r="I421" s="16">
        <f t="shared" si="74"/>
        <v>0</v>
      </c>
      <c r="J421" s="35">
        <f t="shared" si="68"/>
        <v>39.47</v>
      </c>
    </row>
    <row r="422" spans="1:10" ht="11.25" hidden="1" customHeight="1" x14ac:dyDescent="0.2">
      <c r="A422" s="27"/>
      <c r="B422" s="13" t="s">
        <v>20</v>
      </c>
      <c r="C422" s="13" t="s">
        <v>21</v>
      </c>
      <c r="D422" s="14">
        <v>100.45</v>
      </c>
      <c r="E422" s="14">
        <v>0</v>
      </c>
      <c r="F422" s="14">
        <v>0</v>
      </c>
      <c r="G422" s="15">
        <f t="shared" si="72"/>
        <v>-100.45</v>
      </c>
      <c r="H422" s="15">
        <f t="shared" si="73"/>
        <v>-100.45</v>
      </c>
      <c r="I422" s="16">
        <f t="shared" si="74"/>
        <v>0</v>
      </c>
      <c r="J422" s="35">
        <f t="shared" si="68"/>
        <v>100.45</v>
      </c>
    </row>
    <row r="423" spans="1:10" ht="11.25" hidden="1" customHeight="1" x14ac:dyDescent="0.2">
      <c r="A423" s="27"/>
      <c r="B423" s="13" t="s">
        <v>20</v>
      </c>
      <c r="C423" s="13" t="s">
        <v>19</v>
      </c>
      <c r="D423" s="14">
        <v>985.24</v>
      </c>
      <c r="E423" s="14">
        <v>0</v>
      </c>
      <c r="F423" s="14">
        <v>0</v>
      </c>
      <c r="G423" s="15">
        <f t="shared" si="72"/>
        <v>-985.24</v>
      </c>
      <c r="H423" s="15">
        <f t="shared" si="73"/>
        <v>-985.24</v>
      </c>
      <c r="I423" s="16">
        <f t="shared" si="74"/>
        <v>0</v>
      </c>
      <c r="J423" s="35">
        <f t="shared" si="68"/>
        <v>985.24</v>
      </c>
    </row>
    <row r="424" spans="1:10" ht="11.25" hidden="1" customHeight="1" x14ac:dyDescent="0.2">
      <c r="A424" s="27"/>
      <c r="B424" s="13" t="s">
        <v>27</v>
      </c>
      <c r="C424" s="13" t="s">
        <v>84</v>
      </c>
      <c r="D424" s="14">
        <v>504.09</v>
      </c>
      <c r="E424" s="14">
        <v>0</v>
      </c>
      <c r="F424" s="14">
        <v>0</v>
      </c>
      <c r="G424" s="15">
        <f t="shared" si="72"/>
        <v>-504.09</v>
      </c>
      <c r="H424" s="15">
        <f t="shared" si="73"/>
        <v>-504.09</v>
      </c>
      <c r="I424" s="16">
        <f t="shared" si="74"/>
        <v>0</v>
      </c>
      <c r="J424" s="35">
        <f t="shared" si="68"/>
        <v>504.09</v>
      </c>
    </row>
    <row r="425" spans="1:10" ht="11.25" hidden="1" customHeight="1" x14ac:dyDescent="0.2">
      <c r="A425" s="27"/>
      <c r="B425" s="13" t="s">
        <v>27</v>
      </c>
      <c r="C425" s="13" t="s">
        <v>86</v>
      </c>
      <c r="D425" s="14">
        <v>664.49</v>
      </c>
      <c r="E425" s="14">
        <v>0</v>
      </c>
      <c r="F425" s="14">
        <v>0</v>
      </c>
      <c r="G425" s="15">
        <f t="shared" si="72"/>
        <v>-664.49</v>
      </c>
      <c r="H425" s="15">
        <f t="shared" si="73"/>
        <v>-664.49</v>
      </c>
      <c r="I425" s="16">
        <f t="shared" si="74"/>
        <v>0</v>
      </c>
      <c r="J425" s="35">
        <f t="shared" ref="J425:J488" si="75">D425+I425</f>
        <v>664.49</v>
      </c>
    </row>
    <row r="426" spans="1:10" ht="11.25" hidden="1" customHeight="1" x14ac:dyDescent="0.2">
      <c r="A426" s="27"/>
      <c r="B426" s="13" t="s">
        <v>27</v>
      </c>
      <c r="C426" s="13" t="s">
        <v>75</v>
      </c>
      <c r="D426" s="14">
        <v>768</v>
      </c>
      <c r="E426" s="14">
        <v>0</v>
      </c>
      <c r="F426" s="14">
        <v>0</v>
      </c>
      <c r="G426" s="15">
        <f t="shared" si="72"/>
        <v>-768</v>
      </c>
      <c r="H426" s="15">
        <f t="shared" si="73"/>
        <v>-768</v>
      </c>
      <c r="I426" s="16">
        <f t="shared" si="74"/>
        <v>0</v>
      </c>
      <c r="J426" s="35">
        <f t="shared" si="75"/>
        <v>768</v>
      </c>
    </row>
    <row r="427" spans="1:10" ht="11.25" hidden="1" customHeight="1" x14ac:dyDescent="0.2">
      <c r="A427" s="27"/>
      <c r="B427" s="13" t="s">
        <v>27</v>
      </c>
      <c r="C427" s="13" t="s">
        <v>76</v>
      </c>
      <c r="D427" s="14">
        <v>1792</v>
      </c>
      <c r="E427" s="14">
        <v>0</v>
      </c>
      <c r="F427" s="14">
        <v>0</v>
      </c>
      <c r="G427" s="15">
        <f t="shared" si="72"/>
        <v>-1792</v>
      </c>
      <c r="H427" s="15">
        <f t="shared" si="73"/>
        <v>-1792</v>
      </c>
      <c r="I427" s="16">
        <f t="shared" si="74"/>
        <v>0</v>
      </c>
      <c r="J427" s="35">
        <f t="shared" si="75"/>
        <v>1792</v>
      </c>
    </row>
    <row r="428" spans="1:10" ht="11.25" hidden="1" customHeight="1" x14ac:dyDescent="0.2">
      <c r="A428" s="27"/>
      <c r="B428" s="13" t="s">
        <v>27</v>
      </c>
      <c r="C428" s="13" t="s">
        <v>77</v>
      </c>
      <c r="D428" s="14">
        <v>1059.8399999999999</v>
      </c>
      <c r="E428" s="14">
        <v>0</v>
      </c>
      <c r="F428" s="14">
        <v>0</v>
      </c>
      <c r="G428" s="15">
        <f t="shared" si="72"/>
        <v>-1059.8399999999999</v>
      </c>
      <c r="H428" s="15">
        <f t="shared" si="73"/>
        <v>-1059.8399999999999</v>
      </c>
      <c r="I428" s="16">
        <f t="shared" si="74"/>
        <v>0</v>
      </c>
      <c r="J428" s="35">
        <f t="shared" si="75"/>
        <v>1059.8399999999999</v>
      </c>
    </row>
    <row r="429" spans="1:10" ht="11.25" hidden="1" customHeight="1" x14ac:dyDescent="0.2">
      <c r="A429" s="27"/>
      <c r="B429" s="13" t="s">
        <v>27</v>
      </c>
      <c r="C429" s="13" t="s">
        <v>50</v>
      </c>
      <c r="D429" s="14">
        <v>1315.6</v>
      </c>
      <c r="E429" s="14">
        <v>0</v>
      </c>
      <c r="F429" s="14">
        <v>0</v>
      </c>
      <c r="G429" s="15">
        <f t="shared" si="72"/>
        <v>-1315.6</v>
      </c>
      <c r="H429" s="15">
        <f t="shared" si="73"/>
        <v>-1315.6</v>
      </c>
      <c r="I429" s="16">
        <f t="shared" si="74"/>
        <v>0</v>
      </c>
      <c r="J429" s="35">
        <f t="shared" si="75"/>
        <v>1315.6</v>
      </c>
    </row>
    <row r="430" spans="1:10" ht="11.25" hidden="1" customHeight="1" x14ac:dyDescent="0.2">
      <c r="A430" s="27"/>
      <c r="B430" s="13" t="s">
        <v>27</v>
      </c>
      <c r="C430" s="13" t="s">
        <v>88</v>
      </c>
      <c r="D430" s="14">
        <v>249.92</v>
      </c>
      <c r="E430" s="14">
        <v>0</v>
      </c>
      <c r="F430" s="14">
        <v>0</v>
      </c>
      <c r="G430" s="15">
        <f t="shared" si="72"/>
        <v>-249.92</v>
      </c>
      <c r="H430" s="15">
        <f t="shared" si="73"/>
        <v>-249.92</v>
      </c>
      <c r="I430" s="16">
        <f t="shared" si="74"/>
        <v>0</v>
      </c>
      <c r="J430" s="35">
        <f t="shared" si="75"/>
        <v>249.92</v>
      </c>
    </row>
    <row r="431" spans="1:10" ht="11.25" hidden="1" customHeight="1" x14ac:dyDescent="0.2">
      <c r="A431" s="27"/>
      <c r="B431" s="13" t="s">
        <v>27</v>
      </c>
      <c r="C431" s="13" t="s">
        <v>78</v>
      </c>
      <c r="D431" s="14">
        <v>748.64</v>
      </c>
      <c r="E431" s="14">
        <v>0</v>
      </c>
      <c r="F431" s="14">
        <v>0</v>
      </c>
      <c r="G431" s="15">
        <f t="shared" si="72"/>
        <v>-748.64</v>
      </c>
      <c r="H431" s="15">
        <f t="shared" si="73"/>
        <v>-748.64</v>
      </c>
      <c r="I431" s="16">
        <f t="shared" si="74"/>
        <v>0</v>
      </c>
      <c r="J431" s="35">
        <f t="shared" si="75"/>
        <v>748.64</v>
      </c>
    </row>
    <row r="432" spans="1:10" ht="11.25" hidden="1" customHeight="1" x14ac:dyDescent="0.2">
      <c r="A432" s="27"/>
      <c r="B432" s="13" t="s">
        <v>27</v>
      </c>
      <c r="C432" s="13" t="s">
        <v>55</v>
      </c>
      <c r="D432" s="14">
        <v>370.86</v>
      </c>
      <c r="E432" s="14">
        <v>0</v>
      </c>
      <c r="F432" s="14">
        <v>0</v>
      </c>
      <c r="G432" s="15">
        <f t="shared" si="72"/>
        <v>-370.86</v>
      </c>
      <c r="H432" s="15">
        <f t="shared" si="73"/>
        <v>-370.86</v>
      </c>
      <c r="I432" s="16">
        <f t="shared" si="74"/>
        <v>0</v>
      </c>
      <c r="J432" s="35">
        <f t="shared" si="75"/>
        <v>370.86</v>
      </c>
    </row>
    <row r="433" spans="1:10" ht="11.25" hidden="1" customHeight="1" x14ac:dyDescent="0.2">
      <c r="A433" s="27"/>
      <c r="B433" s="13" t="s">
        <v>27</v>
      </c>
      <c r="C433" s="13" t="s">
        <v>28</v>
      </c>
      <c r="D433" s="14">
        <v>1617.42</v>
      </c>
      <c r="E433" s="14">
        <v>0</v>
      </c>
      <c r="F433" s="14">
        <v>0</v>
      </c>
      <c r="G433" s="15">
        <f t="shared" si="72"/>
        <v>-1617.42</v>
      </c>
      <c r="H433" s="15">
        <f t="shared" si="73"/>
        <v>-1617.42</v>
      </c>
      <c r="I433" s="16">
        <f t="shared" si="74"/>
        <v>0</v>
      </c>
      <c r="J433" s="35">
        <f t="shared" si="75"/>
        <v>1617.42</v>
      </c>
    </row>
    <row r="434" spans="1:10" ht="11.25" hidden="1" customHeight="1" x14ac:dyDescent="0.2">
      <c r="A434" s="27"/>
      <c r="B434" s="13" t="s">
        <v>57</v>
      </c>
      <c r="C434" s="13" t="s">
        <v>19</v>
      </c>
      <c r="D434" s="14">
        <v>129.12</v>
      </c>
      <c r="E434" s="14">
        <v>0</v>
      </c>
      <c r="F434" s="14">
        <v>0</v>
      </c>
      <c r="G434" s="15">
        <f t="shared" si="72"/>
        <v>-129.12</v>
      </c>
      <c r="H434" s="15">
        <f t="shared" si="73"/>
        <v>-129.12</v>
      </c>
      <c r="I434" s="16">
        <f t="shared" si="74"/>
        <v>0</v>
      </c>
      <c r="J434" s="35">
        <f t="shared" si="75"/>
        <v>129.12</v>
      </c>
    </row>
    <row r="435" spans="1:10" ht="11.25" hidden="1" customHeight="1" x14ac:dyDescent="0.2">
      <c r="A435" s="27"/>
      <c r="B435" s="13" t="s">
        <v>129</v>
      </c>
      <c r="C435" s="13" t="s">
        <v>19</v>
      </c>
      <c r="D435" s="14">
        <v>219.45</v>
      </c>
      <c r="E435" s="14">
        <v>0</v>
      </c>
      <c r="F435" s="14">
        <v>0</v>
      </c>
      <c r="G435" s="15">
        <f t="shared" si="72"/>
        <v>-219.45</v>
      </c>
      <c r="H435" s="15">
        <f t="shared" si="73"/>
        <v>-219.45</v>
      </c>
      <c r="I435" s="16">
        <f t="shared" si="74"/>
        <v>0</v>
      </c>
      <c r="J435" s="35">
        <f t="shared" si="75"/>
        <v>219.45</v>
      </c>
    </row>
    <row r="436" spans="1:10" ht="11.25" hidden="1" customHeight="1" x14ac:dyDescent="0.2">
      <c r="A436" s="27"/>
      <c r="B436" s="13" t="s">
        <v>23</v>
      </c>
      <c r="C436" s="13" t="s">
        <v>19</v>
      </c>
      <c r="D436" s="14">
        <v>92.87</v>
      </c>
      <c r="E436" s="14">
        <v>0</v>
      </c>
      <c r="F436" s="14">
        <v>0</v>
      </c>
      <c r="G436" s="15">
        <f t="shared" si="72"/>
        <v>-92.87</v>
      </c>
      <c r="H436" s="15">
        <f t="shared" si="73"/>
        <v>-92.87</v>
      </c>
      <c r="I436" s="16">
        <f t="shared" si="74"/>
        <v>0</v>
      </c>
      <c r="J436" s="35">
        <f t="shared" si="75"/>
        <v>92.87</v>
      </c>
    </row>
    <row r="437" spans="1:10" ht="11.25" hidden="1" customHeight="1" x14ac:dyDescent="0.2">
      <c r="A437" s="27"/>
      <c r="B437" s="13" t="s">
        <v>43</v>
      </c>
      <c r="C437" s="13" t="s">
        <v>44</v>
      </c>
      <c r="D437" s="14">
        <v>241.47</v>
      </c>
      <c r="E437" s="14">
        <v>0</v>
      </c>
      <c r="F437" s="14">
        <v>0</v>
      </c>
      <c r="G437" s="15">
        <f t="shared" si="72"/>
        <v>-241.47</v>
      </c>
      <c r="H437" s="15">
        <f t="shared" si="73"/>
        <v>-241.47</v>
      </c>
      <c r="I437" s="16">
        <f t="shared" si="74"/>
        <v>0</v>
      </c>
      <c r="J437" s="35">
        <f t="shared" si="75"/>
        <v>241.47</v>
      </c>
    </row>
    <row r="438" spans="1:10" ht="11.25" hidden="1" customHeight="1" x14ac:dyDescent="0.2">
      <c r="A438" s="27"/>
      <c r="B438" s="13" t="s">
        <v>43</v>
      </c>
      <c r="C438" s="13" t="s">
        <v>19</v>
      </c>
      <c r="D438" s="14">
        <v>467.62</v>
      </c>
      <c r="E438" s="14">
        <v>0</v>
      </c>
      <c r="F438" s="14">
        <v>0</v>
      </c>
      <c r="G438" s="15">
        <f t="shared" si="72"/>
        <v>-467.62</v>
      </c>
      <c r="H438" s="15">
        <f t="shared" si="73"/>
        <v>-467.62</v>
      </c>
      <c r="I438" s="16">
        <f t="shared" si="74"/>
        <v>0</v>
      </c>
      <c r="J438" s="35">
        <f t="shared" si="75"/>
        <v>467.62</v>
      </c>
    </row>
    <row r="439" spans="1:10" ht="11.25" hidden="1" customHeight="1" x14ac:dyDescent="0.2">
      <c r="A439" s="27"/>
      <c r="B439" s="13" t="s">
        <v>51</v>
      </c>
      <c r="C439" s="13" t="s">
        <v>19</v>
      </c>
      <c r="D439" s="14">
        <v>415.79</v>
      </c>
      <c r="E439" s="14">
        <v>0</v>
      </c>
      <c r="F439" s="14">
        <v>0</v>
      </c>
      <c r="G439" s="15">
        <f t="shared" si="72"/>
        <v>-415.79</v>
      </c>
      <c r="H439" s="15">
        <f t="shared" si="73"/>
        <v>-415.79</v>
      </c>
      <c r="I439" s="16">
        <f t="shared" si="74"/>
        <v>0</v>
      </c>
      <c r="J439" s="35">
        <f t="shared" si="75"/>
        <v>415.79</v>
      </c>
    </row>
    <row r="440" spans="1:10" ht="11.25" hidden="1" customHeight="1" x14ac:dyDescent="0.2">
      <c r="A440" s="27"/>
      <c r="B440" s="13" t="s">
        <v>32</v>
      </c>
      <c r="C440" s="13" t="s">
        <v>52</v>
      </c>
      <c r="D440" s="14">
        <v>33.14</v>
      </c>
      <c r="E440" s="14">
        <v>0</v>
      </c>
      <c r="F440" s="14">
        <v>0</v>
      </c>
      <c r="G440" s="15">
        <f t="shared" si="72"/>
        <v>-33.14</v>
      </c>
      <c r="H440" s="15">
        <f t="shared" si="73"/>
        <v>-33.14</v>
      </c>
      <c r="I440" s="16">
        <f t="shared" si="74"/>
        <v>0</v>
      </c>
      <c r="J440" s="35">
        <f t="shared" si="75"/>
        <v>33.14</v>
      </c>
    </row>
    <row r="441" spans="1:10" ht="11.25" hidden="1" customHeight="1" x14ac:dyDescent="0.2">
      <c r="A441" s="27"/>
      <c r="B441" s="13" t="s">
        <v>32</v>
      </c>
      <c r="C441" s="13" t="s">
        <v>46</v>
      </c>
      <c r="D441" s="14">
        <v>20.100000000000001</v>
      </c>
      <c r="E441" s="14">
        <v>0</v>
      </c>
      <c r="F441" s="14">
        <v>0</v>
      </c>
      <c r="G441" s="15">
        <f t="shared" si="72"/>
        <v>-20.100000000000001</v>
      </c>
      <c r="H441" s="15">
        <f t="shared" si="73"/>
        <v>-20.100000000000001</v>
      </c>
      <c r="I441" s="16">
        <f t="shared" si="74"/>
        <v>0</v>
      </c>
      <c r="J441" s="35">
        <f t="shared" si="75"/>
        <v>20.100000000000001</v>
      </c>
    </row>
    <row r="442" spans="1:10" ht="11.25" hidden="1" customHeight="1" x14ac:dyDescent="0.2">
      <c r="A442" s="27"/>
      <c r="B442" s="13" t="s">
        <v>32</v>
      </c>
      <c r="C442" s="13" t="s">
        <v>42</v>
      </c>
      <c r="D442" s="14">
        <v>11.67</v>
      </c>
      <c r="E442" s="14">
        <v>0</v>
      </c>
      <c r="F442" s="14">
        <v>0</v>
      </c>
      <c r="G442" s="15">
        <f t="shared" si="72"/>
        <v>-11.67</v>
      </c>
      <c r="H442" s="15">
        <f t="shared" si="73"/>
        <v>-11.67</v>
      </c>
      <c r="I442" s="16">
        <f t="shared" si="74"/>
        <v>0</v>
      </c>
      <c r="J442" s="35">
        <f t="shared" si="75"/>
        <v>11.67</v>
      </c>
    </row>
    <row r="443" spans="1:10" ht="11.25" hidden="1" customHeight="1" x14ac:dyDescent="0.2">
      <c r="A443" s="27"/>
      <c r="B443" s="13" t="s">
        <v>32</v>
      </c>
      <c r="C443" s="13" t="s">
        <v>44</v>
      </c>
      <c r="D443" s="14">
        <v>67.209999999999994</v>
      </c>
      <c r="E443" s="14">
        <v>0</v>
      </c>
      <c r="F443" s="14">
        <v>0</v>
      </c>
      <c r="G443" s="15">
        <f t="shared" si="72"/>
        <v>-67.209999999999994</v>
      </c>
      <c r="H443" s="15">
        <f t="shared" si="73"/>
        <v>-67.209999999999994</v>
      </c>
      <c r="I443" s="16">
        <f t="shared" si="74"/>
        <v>0</v>
      </c>
      <c r="J443" s="35">
        <f t="shared" si="75"/>
        <v>67.209999999999994</v>
      </c>
    </row>
    <row r="444" spans="1:10" ht="11.25" hidden="1" customHeight="1" x14ac:dyDescent="0.2">
      <c r="A444" s="27"/>
      <c r="B444" s="13" t="s">
        <v>32</v>
      </c>
      <c r="C444" s="13" t="s">
        <v>47</v>
      </c>
      <c r="D444" s="14">
        <v>36.020000000000003</v>
      </c>
      <c r="E444" s="14">
        <v>0</v>
      </c>
      <c r="F444" s="14">
        <v>0</v>
      </c>
      <c r="G444" s="15">
        <f t="shared" si="72"/>
        <v>-36.020000000000003</v>
      </c>
      <c r="H444" s="15">
        <f t="shared" si="73"/>
        <v>-36.020000000000003</v>
      </c>
      <c r="I444" s="16">
        <f t="shared" si="74"/>
        <v>0</v>
      </c>
      <c r="J444" s="35">
        <f t="shared" si="75"/>
        <v>36.020000000000003</v>
      </c>
    </row>
    <row r="445" spans="1:10" ht="11.25" hidden="1" customHeight="1" x14ac:dyDescent="0.2">
      <c r="A445" s="27"/>
      <c r="B445" s="13" t="s">
        <v>32</v>
      </c>
      <c r="C445" s="13" t="s">
        <v>21</v>
      </c>
      <c r="D445" s="14">
        <v>143.46</v>
      </c>
      <c r="E445" s="14">
        <v>0</v>
      </c>
      <c r="F445" s="14">
        <v>0</v>
      </c>
      <c r="G445" s="15">
        <f t="shared" si="72"/>
        <v>-143.46</v>
      </c>
      <c r="H445" s="15">
        <f t="shared" si="73"/>
        <v>-143.46</v>
      </c>
      <c r="I445" s="16">
        <f t="shared" si="74"/>
        <v>0</v>
      </c>
      <c r="J445" s="35">
        <f t="shared" si="75"/>
        <v>143.46</v>
      </c>
    </row>
    <row r="446" spans="1:10" ht="11.25" hidden="1" customHeight="1" x14ac:dyDescent="0.2">
      <c r="A446" s="27"/>
      <c r="B446" s="13" t="s">
        <v>32</v>
      </c>
      <c r="C446" s="13" t="s">
        <v>22</v>
      </c>
      <c r="D446" s="14">
        <v>11.67</v>
      </c>
      <c r="E446" s="14">
        <v>0</v>
      </c>
      <c r="F446" s="14">
        <v>0</v>
      </c>
      <c r="G446" s="15">
        <f t="shared" si="72"/>
        <v>-11.67</v>
      </c>
      <c r="H446" s="15">
        <f t="shared" si="73"/>
        <v>-11.67</v>
      </c>
      <c r="I446" s="16">
        <f t="shared" si="74"/>
        <v>0</v>
      </c>
      <c r="J446" s="35">
        <f t="shared" si="75"/>
        <v>11.67</v>
      </c>
    </row>
    <row r="447" spans="1:10" ht="11.25" hidden="1" customHeight="1" x14ac:dyDescent="0.2">
      <c r="A447" s="28" t="s">
        <v>150</v>
      </c>
      <c r="B447" s="18"/>
      <c r="C447" s="18"/>
      <c r="D447" s="19">
        <f>SUM(D418:D446)</f>
        <v>13317.580000000002</v>
      </c>
      <c r="E447" s="19">
        <f>SUM(E418:E446)</f>
        <v>0</v>
      </c>
      <c r="F447" s="19">
        <f>SUM(F418:F446)</f>
        <v>0</v>
      </c>
      <c r="G447" s="20">
        <f t="shared" si="72"/>
        <v>-13317.58</v>
      </c>
      <c r="H447" s="20">
        <f t="shared" si="73"/>
        <v>-13317.58</v>
      </c>
      <c r="I447" s="21">
        <f t="shared" si="74"/>
        <v>0</v>
      </c>
      <c r="J447" s="35">
        <f t="shared" si="75"/>
        <v>13317.580000000002</v>
      </c>
    </row>
    <row r="448" spans="1:10" ht="11.25" hidden="1" customHeight="1" x14ac:dyDescent="0.2">
      <c r="A448" s="26" t="s">
        <v>151</v>
      </c>
      <c r="B448" s="5"/>
      <c r="C448" s="5"/>
      <c r="D448" s="6"/>
      <c r="E448" s="6"/>
      <c r="F448" s="6"/>
      <c r="G448" s="7"/>
      <c r="H448" s="7"/>
      <c r="I448" s="8"/>
      <c r="J448" s="35">
        <f t="shared" si="75"/>
        <v>0</v>
      </c>
    </row>
    <row r="449" spans="1:10" ht="11.25" hidden="1" customHeight="1" x14ac:dyDescent="0.2">
      <c r="A449" s="27"/>
      <c r="B449" s="13" t="s">
        <v>26</v>
      </c>
      <c r="C449" s="13" t="s">
        <v>19</v>
      </c>
      <c r="D449" s="14">
        <v>33474.53</v>
      </c>
      <c r="E449" s="14">
        <v>0</v>
      </c>
      <c r="F449" s="14">
        <v>0</v>
      </c>
      <c r="G449" s="15">
        <f t="shared" ref="G449:G488" si="76">(ROUND(E449,2)- ROUND(D449,2))</f>
        <v>-33474.53</v>
      </c>
      <c r="H449" s="15">
        <f t="shared" ref="H449:H488" si="77">(ROUND(F449,2)- ROUND(D449,2))</f>
        <v>-33474.53</v>
      </c>
      <c r="I449" s="16">
        <f t="shared" ref="I449:I488" si="78">(ROUND(F449,2)- ROUND(E449,2))</f>
        <v>0</v>
      </c>
      <c r="J449" s="35">
        <f t="shared" si="75"/>
        <v>33474.53</v>
      </c>
    </row>
    <row r="450" spans="1:10" ht="11.25" hidden="1" customHeight="1" x14ac:dyDescent="0.2">
      <c r="A450" s="27"/>
      <c r="B450" s="13" t="s">
        <v>18</v>
      </c>
      <c r="C450" s="13" t="s">
        <v>19</v>
      </c>
      <c r="D450" s="14">
        <v>5016.5</v>
      </c>
      <c r="E450" s="14">
        <v>0</v>
      </c>
      <c r="F450" s="14">
        <v>0</v>
      </c>
      <c r="G450" s="15">
        <f t="shared" si="76"/>
        <v>-5016.5</v>
      </c>
      <c r="H450" s="15">
        <f t="shared" si="77"/>
        <v>-5016.5</v>
      </c>
      <c r="I450" s="16">
        <f t="shared" si="78"/>
        <v>0</v>
      </c>
      <c r="J450" s="35">
        <f t="shared" si="75"/>
        <v>5016.5</v>
      </c>
    </row>
    <row r="451" spans="1:10" ht="11.25" hidden="1" customHeight="1" x14ac:dyDescent="0.2">
      <c r="A451" s="27"/>
      <c r="B451" s="13" t="s">
        <v>20</v>
      </c>
      <c r="C451" s="13" t="s">
        <v>52</v>
      </c>
      <c r="D451" s="14">
        <v>2709.81</v>
      </c>
      <c r="E451" s="14">
        <v>0</v>
      </c>
      <c r="F451" s="14">
        <v>0</v>
      </c>
      <c r="G451" s="15">
        <f t="shared" si="76"/>
        <v>-2709.81</v>
      </c>
      <c r="H451" s="15">
        <f t="shared" si="77"/>
        <v>-2709.81</v>
      </c>
      <c r="I451" s="16">
        <f t="shared" si="78"/>
        <v>0</v>
      </c>
      <c r="J451" s="35">
        <f t="shared" si="75"/>
        <v>2709.81</v>
      </c>
    </row>
    <row r="452" spans="1:10" ht="11.25" hidden="1" customHeight="1" x14ac:dyDescent="0.2">
      <c r="A452" s="27"/>
      <c r="B452" s="13" t="s">
        <v>20</v>
      </c>
      <c r="C452" s="13" t="s">
        <v>46</v>
      </c>
      <c r="D452" s="14">
        <v>432.53</v>
      </c>
      <c r="E452" s="14">
        <v>0</v>
      </c>
      <c r="F452" s="14">
        <v>0</v>
      </c>
      <c r="G452" s="15">
        <f t="shared" si="76"/>
        <v>-432.53</v>
      </c>
      <c r="H452" s="15">
        <f t="shared" si="77"/>
        <v>-432.53</v>
      </c>
      <c r="I452" s="16">
        <f t="shared" si="78"/>
        <v>0</v>
      </c>
      <c r="J452" s="35">
        <f t="shared" si="75"/>
        <v>432.53</v>
      </c>
    </row>
    <row r="453" spans="1:10" ht="11.25" hidden="1" customHeight="1" x14ac:dyDescent="0.2">
      <c r="A453" s="27"/>
      <c r="B453" s="13" t="s">
        <v>20</v>
      </c>
      <c r="C453" s="13" t="s">
        <v>42</v>
      </c>
      <c r="D453" s="14">
        <v>1180.53</v>
      </c>
      <c r="E453" s="14">
        <v>0</v>
      </c>
      <c r="F453" s="14">
        <v>0</v>
      </c>
      <c r="G453" s="15">
        <f t="shared" si="76"/>
        <v>-1180.53</v>
      </c>
      <c r="H453" s="15">
        <f t="shared" si="77"/>
        <v>-1180.53</v>
      </c>
      <c r="I453" s="16">
        <f t="shared" si="78"/>
        <v>0</v>
      </c>
      <c r="J453" s="35">
        <f t="shared" si="75"/>
        <v>1180.53</v>
      </c>
    </row>
    <row r="454" spans="1:10" ht="11.25" hidden="1" customHeight="1" x14ac:dyDescent="0.2">
      <c r="A454" s="27"/>
      <c r="B454" s="13" t="s">
        <v>20</v>
      </c>
      <c r="C454" s="13" t="s">
        <v>47</v>
      </c>
      <c r="D454" s="14">
        <v>1042.3</v>
      </c>
      <c r="E454" s="14">
        <v>0</v>
      </c>
      <c r="F454" s="14">
        <v>0</v>
      </c>
      <c r="G454" s="15">
        <f t="shared" si="76"/>
        <v>-1042.3</v>
      </c>
      <c r="H454" s="15">
        <f t="shared" si="77"/>
        <v>-1042.3</v>
      </c>
      <c r="I454" s="16">
        <f t="shared" si="78"/>
        <v>0</v>
      </c>
      <c r="J454" s="35">
        <f t="shared" si="75"/>
        <v>1042.3</v>
      </c>
    </row>
    <row r="455" spans="1:10" ht="11.25" hidden="1" customHeight="1" x14ac:dyDescent="0.2">
      <c r="A455" s="27"/>
      <c r="B455" s="13" t="s">
        <v>20</v>
      </c>
      <c r="C455" s="13" t="s">
        <v>21</v>
      </c>
      <c r="D455" s="14">
        <v>2685.64</v>
      </c>
      <c r="E455" s="14">
        <v>0</v>
      </c>
      <c r="F455" s="14">
        <v>0</v>
      </c>
      <c r="G455" s="15">
        <f t="shared" si="76"/>
        <v>-2685.64</v>
      </c>
      <c r="H455" s="15">
        <f t="shared" si="77"/>
        <v>-2685.64</v>
      </c>
      <c r="I455" s="16">
        <f t="shared" si="78"/>
        <v>0</v>
      </c>
      <c r="J455" s="35">
        <f t="shared" si="75"/>
        <v>2685.64</v>
      </c>
    </row>
    <row r="456" spans="1:10" ht="11.25" hidden="1" customHeight="1" x14ac:dyDescent="0.2">
      <c r="A456" s="27"/>
      <c r="B456" s="13" t="s">
        <v>20</v>
      </c>
      <c r="C456" s="13" t="s">
        <v>22</v>
      </c>
      <c r="D456" s="14">
        <v>2990.77</v>
      </c>
      <c r="E456" s="14">
        <v>0</v>
      </c>
      <c r="F456" s="14">
        <v>0</v>
      </c>
      <c r="G456" s="15">
        <f t="shared" si="76"/>
        <v>-2990.77</v>
      </c>
      <c r="H456" s="15">
        <f t="shared" si="77"/>
        <v>-2990.77</v>
      </c>
      <c r="I456" s="16">
        <f t="shared" si="78"/>
        <v>0</v>
      </c>
      <c r="J456" s="35">
        <f t="shared" si="75"/>
        <v>2990.77</v>
      </c>
    </row>
    <row r="457" spans="1:10" ht="11.25" hidden="1" customHeight="1" x14ac:dyDescent="0.2">
      <c r="A457" s="27"/>
      <c r="B457" s="13" t="s">
        <v>20</v>
      </c>
      <c r="C457" s="13" t="s">
        <v>19</v>
      </c>
      <c r="D457" s="14">
        <v>30455.040000000001</v>
      </c>
      <c r="E457" s="14">
        <v>0</v>
      </c>
      <c r="F457" s="14">
        <v>0</v>
      </c>
      <c r="G457" s="15">
        <f t="shared" si="76"/>
        <v>-30455.040000000001</v>
      </c>
      <c r="H457" s="15">
        <f t="shared" si="77"/>
        <v>-30455.040000000001</v>
      </c>
      <c r="I457" s="16">
        <f t="shared" si="78"/>
        <v>0</v>
      </c>
      <c r="J457" s="35">
        <f t="shared" si="75"/>
        <v>30455.040000000001</v>
      </c>
    </row>
    <row r="458" spans="1:10" ht="11.25" hidden="1" customHeight="1" x14ac:dyDescent="0.2">
      <c r="A458" s="27"/>
      <c r="B458" s="13" t="s">
        <v>27</v>
      </c>
      <c r="C458" s="13" t="s">
        <v>82</v>
      </c>
      <c r="D458" s="14">
        <v>1447.87</v>
      </c>
      <c r="E458" s="14">
        <v>0</v>
      </c>
      <c r="F458" s="14">
        <v>0</v>
      </c>
      <c r="G458" s="15">
        <f t="shared" si="76"/>
        <v>-1447.87</v>
      </c>
      <c r="H458" s="15">
        <f t="shared" si="77"/>
        <v>-1447.87</v>
      </c>
      <c r="I458" s="16">
        <f t="shared" si="78"/>
        <v>0</v>
      </c>
      <c r="J458" s="35">
        <f t="shared" si="75"/>
        <v>1447.87</v>
      </c>
    </row>
    <row r="459" spans="1:10" ht="11.25" hidden="1" customHeight="1" x14ac:dyDescent="0.2">
      <c r="A459" s="27"/>
      <c r="B459" s="13" t="s">
        <v>27</v>
      </c>
      <c r="C459" s="13" t="s">
        <v>37</v>
      </c>
      <c r="D459" s="14">
        <v>1137.72</v>
      </c>
      <c r="E459" s="14">
        <v>0</v>
      </c>
      <c r="F459" s="14">
        <v>0</v>
      </c>
      <c r="G459" s="15">
        <f t="shared" si="76"/>
        <v>-1137.72</v>
      </c>
      <c r="H459" s="15">
        <f t="shared" si="77"/>
        <v>-1137.72</v>
      </c>
      <c r="I459" s="16">
        <f t="shared" si="78"/>
        <v>0</v>
      </c>
      <c r="J459" s="35">
        <f t="shared" si="75"/>
        <v>1137.72</v>
      </c>
    </row>
    <row r="460" spans="1:10" ht="11.25" hidden="1" customHeight="1" x14ac:dyDescent="0.2">
      <c r="A460" s="27"/>
      <c r="B460" s="13" t="s">
        <v>27</v>
      </c>
      <c r="C460" s="13" t="s">
        <v>83</v>
      </c>
      <c r="D460" s="14">
        <v>2323.96</v>
      </c>
      <c r="E460" s="14">
        <v>0</v>
      </c>
      <c r="F460" s="14">
        <v>0</v>
      </c>
      <c r="G460" s="15">
        <f t="shared" si="76"/>
        <v>-2323.96</v>
      </c>
      <c r="H460" s="15">
        <f t="shared" si="77"/>
        <v>-2323.96</v>
      </c>
      <c r="I460" s="16">
        <f t="shared" si="78"/>
        <v>0</v>
      </c>
      <c r="J460" s="35">
        <f t="shared" si="75"/>
        <v>2323.96</v>
      </c>
    </row>
    <row r="461" spans="1:10" ht="11.25" hidden="1" customHeight="1" x14ac:dyDescent="0.2">
      <c r="A461" s="27"/>
      <c r="B461" s="13" t="s">
        <v>27</v>
      </c>
      <c r="C461" s="13" t="s">
        <v>84</v>
      </c>
      <c r="D461" s="14">
        <v>2874.2</v>
      </c>
      <c r="E461" s="14">
        <v>0</v>
      </c>
      <c r="F461" s="14">
        <v>0</v>
      </c>
      <c r="G461" s="15">
        <f t="shared" si="76"/>
        <v>-2874.2</v>
      </c>
      <c r="H461" s="15">
        <f t="shared" si="77"/>
        <v>-2874.2</v>
      </c>
      <c r="I461" s="16">
        <f t="shared" si="78"/>
        <v>0</v>
      </c>
      <c r="J461" s="35">
        <f t="shared" si="75"/>
        <v>2874.2</v>
      </c>
    </row>
    <row r="462" spans="1:10" ht="11.25" hidden="1" customHeight="1" x14ac:dyDescent="0.2">
      <c r="A462" s="27"/>
      <c r="B462" s="13" t="s">
        <v>27</v>
      </c>
      <c r="C462" s="13" t="s">
        <v>86</v>
      </c>
      <c r="D462" s="14">
        <v>3819.49</v>
      </c>
      <c r="E462" s="14">
        <v>0</v>
      </c>
      <c r="F462" s="14">
        <v>0</v>
      </c>
      <c r="G462" s="15">
        <f t="shared" si="76"/>
        <v>-3819.49</v>
      </c>
      <c r="H462" s="15">
        <f t="shared" si="77"/>
        <v>-3819.49</v>
      </c>
      <c r="I462" s="16">
        <f t="shared" si="78"/>
        <v>0</v>
      </c>
      <c r="J462" s="35">
        <f t="shared" si="75"/>
        <v>3819.49</v>
      </c>
    </row>
    <row r="463" spans="1:10" ht="11.25" hidden="1" customHeight="1" x14ac:dyDescent="0.2">
      <c r="A463" s="27"/>
      <c r="B463" s="13" t="s">
        <v>27</v>
      </c>
      <c r="C463" s="13" t="s">
        <v>87</v>
      </c>
      <c r="D463" s="14">
        <v>428.43</v>
      </c>
      <c r="E463" s="14">
        <v>0</v>
      </c>
      <c r="F463" s="14">
        <v>0</v>
      </c>
      <c r="G463" s="15">
        <f t="shared" si="76"/>
        <v>-428.43</v>
      </c>
      <c r="H463" s="15">
        <f t="shared" si="77"/>
        <v>-428.43</v>
      </c>
      <c r="I463" s="16">
        <f t="shared" si="78"/>
        <v>0</v>
      </c>
      <c r="J463" s="35">
        <f t="shared" si="75"/>
        <v>428.43</v>
      </c>
    </row>
    <row r="464" spans="1:10" ht="11.25" hidden="1" customHeight="1" x14ac:dyDescent="0.2">
      <c r="A464" s="27"/>
      <c r="B464" s="13" t="s">
        <v>27</v>
      </c>
      <c r="C464" s="13" t="s">
        <v>75</v>
      </c>
      <c r="D464" s="14">
        <v>428.43</v>
      </c>
      <c r="E464" s="14">
        <v>0</v>
      </c>
      <c r="F464" s="14">
        <v>0</v>
      </c>
      <c r="G464" s="15">
        <f t="shared" si="76"/>
        <v>-428.43</v>
      </c>
      <c r="H464" s="15">
        <f t="shared" si="77"/>
        <v>-428.43</v>
      </c>
      <c r="I464" s="16">
        <f t="shared" si="78"/>
        <v>0</v>
      </c>
      <c r="J464" s="35">
        <f t="shared" si="75"/>
        <v>428.43</v>
      </c>
    </row>
    <row r="465" spans="1:10" ht="11.25" hidden="1" customHeight="1" x14ac:dyDescent="0.2">
      <c r="A465" s="27"/>
      <c r="B465" s="13" t="s">
        <v>27</v>
      </c>
      <c r="C465" s="13" t="s">
        <v>76</v>
      </c>
      <c r="D465" s="14">
        <v>1875.61</v>
      </c>
      <c r="E465" s="14">
        <v>0</v>
      </c>
      <c r="F465" s="14">
        <v>0</v>
      </c>
      <c r="G465" s="15">
        <f t="shared" si="76"/>
        <v>-1875.61</v>
      </c>
      <c r="H465" s="15">
        <f t="shared" si="77"/>
        <v>-1875.61</v>
      </c>
      <c r="I465" s="16">
        <f t="shared" si="78"/>
        <v>0</v>
      </c>
      <c r="J465" s="35">
        <f t="shared" si="75"/>
        <v>1875.61</v>
      </c>
    </row>
    <row r="466" spans="1:10" ht="11.25" hidden="1" customHeight="1" x14ac:dyDescent="0.2">
      <c r="A466" s="27"/>
      <c r="B466" s="13" t="s">
        <v>27</v>
      </c>
      <c r="C466" s="13" t="s">
        <v>77</v>
      </c>
      <c r="D466" s="14">
        <v>3831.01</v>
      </c>
      <c r="E466" s="14">
        <v>0</v>
      </c>
      <c r="F466" s="14">
        <v>0</v>
      </c>
      <c r="G466" s="15">
        <f t="shared" si="76"/>
        <v>-3831.01</v>
      </c>
      <c r="H466" s="15">
        <f t="shared" si="77"/>
        <v>-3831.01</v>
      </c>
      <c r="I466" s="16">
        <f t="shared" si="78"/>
        <v>0</v>
      </c>
      <c r="J466" s="35">
        <f t="shared" si="75"/>
        <v>3831.01</v>
      </c>
    </row>
    <row r="467" spans="1:10" ht="11.25" hidden="1" customHeight="1" x14ac:dyDescent="0.2">
      <c r="A467" s="27"/>
      <c r="B467" s="13" t="s">
        <v>27</v>
      </c>
      <c r="C467" s="13" t="s">
        <v>50</v>
      </c>
      <c r="D467" s="14">
        <v>4447.21</v>
      </c>
      <c r="E467" s="14">
        <v>0</v>
      </c>
      <c r="F467" s="14">
        <v>0</v>
      </c>
      <c r="G467" s="15">
        <f t="shared" si="76"/>
        <v>-4447.21</v>
      </c>
      <c r="H467" s="15">
        <f t="shared" si="77"/>
        <v>-4447.21</v>
      </c>
      <c r="I467" s="16">
        <f t="shared" si="78"/>
        <v>0</v>
      </c>
      <c r="J467" s="35">
        <f t="shared" si="75"/>
        <v>4447.21</v>
      </c>
    </row>
    <row r="468" spans="1:10" ht="11.25" hidden="1" customHeight="1" x14ac:dyDescent="0.2">
      <c r="A468" s="27"/>
      <c r="B468" s="13" t="s">
        <v>27</v>
      </c>
      <c r="C468" s="13" t="s">
        <v>88</v>
      </c>
      <c r="D468" s="14">
        <v>737.17</v>
      </c>
      <c r="E468" s="14">
        <v>0</v>
      </c>
      <c r="F468" s="14">
        <v>0</v>
      </c>
      <c r="G468" s="15">
        <f t="shared" si="76"/>
        <v>-737.17</v>
      </c>
      <c r="H468" s="15">
        <f t="shared" si="77"/>
        <v>-737.17</v>
      </c>
      <c r="I468" s="16">
        <f t="shared" si="78"/>
        <v>0</v>
      </c>
      <c r="J468" s="35">
        <f t="shared" si="75"/>
        <v>737.17</v>
      </c>
    </row>
    <row r="469" spans="1:10" ht="11.25" hidden="1" customHeight="1" x14ac:dyDescent="0.2">
      <c r="A469" s="27"/>
      <c r="B469" s="13" t="s">
        <v>27</v>
      </c>
      <c r="C469" s="13" t="s">
        <v>78</v>
      </c>
      <c r="D469" s="14">
        <v>3203.45</v>
      </c>
      <c r="E469" s="14">
        <v>0</v>
      </c>
      <c r="F469" s="14">
        <v>0</v>
      </c>
      <c r="G469" s="15">
        <f t="shared" si="76"/>
        <v>-3203.45</v>
      </c>
      <c r="H469" s="15">
        <f t="shared" si="77"/>
        <v>-3203.45</v>
      </c>
      <c r="I469" s="16">
        <f t="shared" si="78"/>
        <v>0</v>
      </c>
      <c r="J469" s="35">
        <f t="shared" si="75"/>
        <v>3203.45</v>
      </c>
    </row>
    <row r="470" spans="1:10" ht="11.25" hidden="1" customHeight="1" x14ac:dyDescent="0.2">
      <c r="A470" s="27"/>
      <c r="B470" s="13" t="s">
        <v>27</v>
      </c>
      <c r="C470" s="13" t="s">
        <v>55</v>
      </c>
      <c r="D470" s="14">
        <v>3345.24</v>
      </c>
      <c r="E470" s="14">
        <v>0</v>
      </c>
      <c r="F470" s="14">
        <v>0</v>
      </c>
      <c r="G470" s="15">
        <f t="shared" si="76"/>
        <v>-3345.24</v>
      </c>
      <c r="H470" s="15">
        <f t="shared" si="77"/>
        <v>-3345.24</v>
      </c>
      <c r="I470" s="16">
        <f t="shared" si="78"/>
        <v>0</v>
      </c>
      <c r="J470" s="35">
        <f t="shared" si="75"/>
        <v>3345.24</v>
      </c>
    </row>
    <row r="471" spans="1:10" ht="11.25" hidden="1" customHeight="1" x14ac:dyDescent="0.2">
      <c r="A471" s="27"/>
      <c r="B471" s="13" t="s">
        <v>27</v>
      </c>
      <c r="C471" s="13" t="s">
        <v>56</v>
      </c>
      <c r="D471" s="14">
        <v>4477.1000000000004</v>
      </c>
      <c r="E471" s="14">
        <v>0</v>
      </c>
      <c r="F471" s="14">
        <v>0</v>
      </c>
      <c r="G471" s="15">
        <f t="shared" si="76"/>
        <v>-4477.1000000000004</v>
      </c>
      <c r="H471" s="15">
        <f t="shared" si="77"/>
        <v>-4477.1000000000004</v>
      </c>
      <c r="I471" s="16">
        <f t="shared" si="78"/>
        <v>0</v>
      </c>
      <c r="J471" s="35">
        <f t="shared" si="75"/>
        <v>4477.1000000000004</v>
      </c>
    </row>
    <row r="472" spans="1:10" ht="11.25" hidden="1" customHeight="1" x14ac:dyDescent="0.2">
      <c r="A472" s="27"/>
      <c r="B472" s="13" t="s">
        <v>27</v>
      </c>
      <c r="C472" s="13" t="s">
        <v>28</v>
      </c>
      <c r="D472" s="14">
        <v>5871.93</v>
      </c>
      <c r="E472" s="14">
        <v>0</v>
      </c>
      <c r="F472" s="14">
        <v>0</v>
      </c>
      <c r="G472" s="15">
        <f t="shared" si="76"/>
        <v>-5871.93</v>
      </c>
      <c r="H472" s="15">
        <f t="shared" si="77"/>
        <v>-5871.93</v>
      </c>
      <c r="I472" s="16">
        <f t="shared" si="78"/>
        <v>0</v>
      </c>
      <c r="J472" s="35">
        <f t="shared" si="75"/>
        <v>5871.93</v>
      </c>
    </row>
    <row r="473" spans="1:10" ht="11.25" hidden="1" customHeight="1" x14ac:dyDescent="0.2">
      <c r="A473" s="27"/>
      <c r="B473" s="13" t="s">
        <v>57</v>
      </c>
      <c r="C473" s="13" t="s">
        <v>19</v>
      </c>
      <c r="D473" s="14">
        <v>4242.01</v>
      </c>
      <c r="E473" s="14">
        <v>0</v>
      </c>
      <c r="F473" s="14">
        <v>0</v>
      </c>
      <c r="G473" s="15">
        <f t="shared" si="76"/>
        <v>-4242.01</v>
      </c>
      <c r="H473" s="15">
        <f t="shared" si="77"/>
        <v>-4242.01</v>
      </c>
      <c r="I473" s="16">
        <f t="shared" si="78"/>
        <v>0</v>
      </c>
      <c r="J473" s="35">
        <f t="shared" si="75"/>
        <v>4242.01</v>
      </c>
    </row>
    <row r="474" spans="1:10" ht="11.25" hidden="1" customHeight="1" x14ac:dyDescent="0.2">
      <c r="A474" s="27"/>
      <c r="B474" s="13" t="s">
        <v>129</v>
      </c>
      <c r="C474" s="13" t="s">
        <v>19</v>
      </c>
      <c r="D474" s="14">
        <v>7179.59</v>
      </c>
      <c r="E474" s="14">
        <v>0</v>
      </c>
      <c r="F474" s="14">
        <v>0</v>
      </c>
      <c r="G474" s="15">
        <f t="shared" si="76"/>
        <v>-7179.59</v>
      </c>
      <c r="H474" s="15">
        <f t="shared" si="77"/>
        <v>-7179.59</v>
      </c>
      <c r="I474" s="16">
        <f t="shared" si="78"/>
        <v>0</v>
      </c>
      <c r="J474" s="35">
        <f t="shared" si="75"/>
        <v>7179.59</v>
      </c>
    </row>
    <row r="475" spans="1:10" ht="11.25" hidden="1" customHeight="1" x14ac:dyDescent="0.2">
      <c r="A475" s="27"/>
      <c r="B475" s="13" t="s">
        <v>23</v>
      </c>
      <c r="C475" s="13" t="s">
        <v>19</v>
      </c>
      <c r="D475" s="14">
        <v>3047.21</v>
      </c>
      <c r="E475" s="14">
        <v>0</v>
      </c>
      <c r="F475" s="14">
        <v>0</v>
      </c>
      <c r="G475" s="15">
        <f t="shared" si="76"/>
        <v>-3047.21</v>
      </c>
      <c r="H475" s="15">
        <f t="shared" si="77"/>
        <v>-3047.21</v>
      </c>
      <c r="I475" s="16">
        <f t="shared" si="78"/>
        <v>0</v>
      </c>
      <c r="J475" s="35">
        <f t="shared" si="75"/>
        <v>3047.21</v>
      </c>
    </row>
    <row r="476" spans="1:10" ht="11.25" hidden="1" customHeight="1" x14ac:dyDescent="0.2">
      <c r="A476" s="27"/>
      <c r="B476" s="13" t="s">
        <v>43</v>
      </c>
      <c r="C476" s="13" t="s">
        <v>44</v>
      </c>
      <c r="D476" s="14">
        <v>6748.2</v>
      </c>
      <c r="E476" s="14">
        <v>0</v>
      </c>
      <c r="F476" s="14">
        <v>0</v>
      </c>
      <c r="G476" s="15">
        <f t="shared" si="76"/>
        <v>-6748.2</v>
      </c>
      <c r="H476" s="15">
        <f t="shared" si="77"/>
        <v>-6748.2</v>
      </c>
      <c r="I476" s="16">
        <f t="shared" si="78"/>
        <v>0</v>
      </c>
      <c r="J476" s="35">
        <f t="shared" si="75"/>
        <v>6748.2</v>
      </c>
    </row>
    <row r="477" spans="1:10" ht="11.25" hidden="1" customHeight="1" x14ac:dyDescent="0.2">
      <c r="A477" s="27"/>
      <c r="B477" s="13" t="s">
        <v>43</v>
      </c>
      <c r="C477" s="13" t="s">
        <v>22</v>
      </c>
      <c r="D477" s="14">
        <v>358.27</v>
      </c>
      <c r="E477" s="14">
        <v>0</v>
      </c>
      <c r="F477" s="14">
        <v>0</v>
      </c>
      <c r="G477" s="15">
        <f t="shared" si="76"/>
        <v>-358.27</v>
      </c>
      <c r="H477" s="15">
        <f t="shared" si="77"/>
        <v>-358.27</v>
      </c>
      <c r="I477" s="16">
        <f t="shared" si="78"/>
        <v>0</v>
      </c>
      <c r="J477" s="35">
        <f t="shared" si="75"/>
        <v>358.27</v>
      </c>
    </row>
    <row r="478" spans="1:10" ht="11.25" hidden="1" customHeight="1" x14ac:dyDescent="0.2">
      <c r="A478" s="27"/>
      <c r="B478" s="13" t="s">
        <v>43</v>
      </c>
      <c r="C478" s="13" t="s">
        <v>19</v>
      </c>
      <c r="D478" s="14">
        <v>12733.45</v>
      </c>
      <c r="E478" s="14">
        <v>0</v>
      </c>
      <c r="F478" s="14">
        <v>0</v>
      </c>
      <c r="G478" s="15">
        <f t="shared" si="76"/>
        <v>-12733.45</v>
      </c>
      <c r="H478" s="15">
        <f t="shared" si="77"/>
        <v>-12733.45</v>
      </c>
      <c r="I478" s="16">
        <f t="shared" si="78"/>
        <v>0</v>
      </c>
      <c r="J478" s="35">
        <f t="shared" si="75"/>
        <v>12733.45</v>
      </c>
    </row>
    <row r="479" spans="1:10" ht="11.25" hidden="1" customHeight="1" x14ac:dyDescent="0.2">
      <c r="A479" s="27"/>
      <c r="B479" s="13" t="s">
        <v>51</v>
      </c>
      <c r="C479" s="13" t="s">
        <v>19</v>
      </c>
      <c r="D479" s="14">
        <v>11904.71</v>
      </c>
      <c r="E479" s="14">
        <v>0</v>
      </c>
      <c r="F479" s="14">
        <v>0</v>
      </c>
      <c r="G479" s="15">
        <f t="shared" si="76"/>
        <v>-11904.71</v>
      </c>
      <c r="H479" s="15">
        <f t="shared" si="77"/>
        <v>-11904.71</v>
      </c>
      <c r="I479" s="16">
        <f t="shared" si="78"/>
        <v>0</v>
      </c>
      <c r="J479" s="35">
        <f t="shared" si="75"/>
        <v>11904.71</v>
      </c>
    </row>
    <row r="480" spans="1:10" ht="11.25" hidden="1" customHeight="1" x14ac:dyDescent="0.2">
      <c r="A480" s="27"/>
      <c r="B480" s="13" t="s">
        <v>32</v>
      </c>
      <c r="C480" s="13" t="s">
        <v>52</v>
      </c>
      <c r="D480" s="14">
        <v>2716.71</v>
      </c>
      <c r="E480" s="14">
        <v>0</v>
      </c>
      <c r="F480" s="14">
        <v>0</v>
      </c>
      <c r="G480" s="15">
        <f t="shared" si="76"/>
        <v>-2716.71</v>
      </c>
      <c r="H480" s="15">
        <f t="shared" si="77"/>
        <v>-2716.71</v>
      </c>
      <c r="I480" s="16">
        <f t="shared" si="78"/>
        <v>0</v>
      </c>
      <c r="J480" s="35">
        <f t="shared" si="75"/>
        <v>2716.71</v>
      </c>
    </row>
    <row r="481" spans="1:10" ht="11.25" hidden="1" customHeight="1" x14ac:dyDescent="0.2">
      <c r="A481" s="27"/>
      <c r="B481" s="13" t="s">
        <v>32</v>
      </c>
      <c r="C481" s="13" t="s">
        <v>46</v>
      </c>
      <c r="D481" s="14">
        <v>123.58</v>
      </c>
      <c r="E481" s="14">
        <v>0</v>
      </c>
      <c r="F481" s="14">
        <v>0</v>
      </c>
      <c r="G481" s="15">
        <f t="shared" si="76"/>
        <v>-123.58</v>
      </c>
      <c r="H481" s="15">
        <f t="shared" si="77"/>
        <v>-123.58</v>
      </c>
      <c r="I481" s="16">
        <f t="shared" si="78"/>
        <v>0</v>
      </c>
      <c r="J481" s="35">
        <f t="shared" si="75"/>
        <v>123.58</v>
      </c>
    </row>
    <row r="482" spans="1:10" ht="11.25" hidden="1" customHeight="1" x14ac:dyDescent="0.2">
      <c r="A482" s="27"/>
      <c r="B482" s="13" t="s">
        <v>32</v>
      </c>
      <c r="C482" s="13" t="s">
        <v>42</v>
      </c>
      <c r="D482" s="14">
        <v>3208.9</v>
      </c>
      <c r="E482" s="14">
        <v>0</v>
      </c>
      <c r="F482" s="14">
        <v>0</v>
      </c>
      <c r="G482" s="15">
        <f t="shared" si="76"/>
        <v>-3208.9</v>
      </c>
      <c r="H482" s="15">
        <f t="shared" si="77"/>
        <v>-3208.9</v>
      </c>
      <c r="I482" s="16">
        <f t="shared" si="78"/>
        <v>0</v>
      </c>
      <c r="J482" s="35">
        <f t="shared" si="75"/>
        <v>3208.9</v>
      </c>
    </row>
    <row r="483" spans="1:10" ht="11.25" hidden="1" customHeight="1" x14ac:dyDescent="0.2">
      <c r="A483" s="27"/>
      <c r="B483" s="13" t="s">
        <v>32</v>
      </c>
      <c r="C483" s="13" t="s">
        <v>44</v>
      </c>
      <c r="D483" s="14">
        <v>1764.72</v>
      </c>
      <c r="E483" s="14">
        <v>0</v>
      </c>
      <c r="F483" s="14">
        <v>0</v>
      </c>
      <c r="G483" s="15">
        <f t="shared" si="76"/>
        <v>-1764.72</v>
      </c>
      <c r="H483" s="15">
        <f t="shared" si="77"/>
        <v>-1764.72</v>
      </c>
      <c r="I483" s="16">
        <f t="shared" si="78"/>
        <v>0</v>
      </c>
      <c r="J483" s="35">
        <f t="shared" si="75"/>
        <v>1764.72</v>
      </c>
    </row>
    <row r="484" spans="1:10" ht="11.25" hidden="1" customHeight="1" x14ac:dyDescent="0.2">
      <c r="A484" s="27"/>
      <c r="B484" s="13" t="s">
        <v>32</v>
      </c>
      <c r="C484" s="13" t="s">
        <v>47</v>
      </c>
      <c r="D484" s="14">
        <v>951.49</v>
      </c>
      <c r="E484" s="14">
        <v>0</v>
      </c>
      <c r="F484" s="14">
        <v>0</v>
      </c>
      <c r="G484" s="15">
        <f t="shared" si="76"/>
        <v>-951.49</v>
      </c>
      <c r="H484" s="15">
        <f t="shared" si="77"/>
        <v>-951.49</v>
      </c>
      <c r="I484" s="16">
        <f t="shared" si="78"/>
        <v>0</v>
      </c>
      <c r="J484" s="35">
        <f t="shared" si="75"/>
        <v>951.49</v>
      </c>
    </row>
    <row r="485" spans="1:10" ht="11.25" hidden="1" customHeight="1" x14ac:dyDescent="0.2">
      <c r="A485" s="27"/>
      <c r="B485" s="13" t="s">
        <v>32</v>
      </c>
      <c r="C485" s="13" t="s">
        <v>21</v>
      </c>
      <c r="D485" s="14">
        <v>1533.59</v>
      </c>
      <c r="E485" s="14">
        <v>0</v>
      </c>
      <c r="F485" s="14">
        <v>0</v>
      </c>
      <c r="G485" s="15">
        <f t="shared" si="76"/>
        <v>-1533.59</v>
      </c>
      <c r="H485" s="15">
        <f t="shared" si="77"/>
        <v>-1533.59</v>
      </c>
      <c r="I485" s="16">
        <f t="shared" si="78"/>
        <v>0</v>
      </c>
      <c r="J485" s="35">
        <f t="shared" si="75"/>
        <v>1533.59</v>
      </c>
    </row>
    <row r="486" spans="1:10" ht="11.25" hidden="1" customHeight="1" x14ac:dyDescent="0.2">
      <c r="A486" s="27"/>
      <c r="B486" s="13" t="s">
        <v>32</v>
      </c>
      <c r="C486" s="13" t="s">
        <v>22</v>
      </c>
      <c r="D486" s="14">
        <v>6994.18</v>
      </c>
      <c r="E486" s="14">
        <v>0</v>
      </c>
      <c r="F486" s="14">
        <v>0</v>
      </c>
      <c r="G486" s="15">
        <f t="shared" si="76"/>
        <v>-6994.18</v>
      </c>
      <c r="H486" s="15">
        <f t="shared" si="77"/>
        <v>-6994.18</v>
      </c>
      <c r="I486" s="16">
        <f t="shared" si="78"/>
        <v>0</v>
      </c>
      <c r="J486" s="35">
        <f t="shared" si="75"/>
        <v>6994.18</v>
      </c>
    </row>
    <row r="487" spans="1:10" ht="11.25" hidden="1" customHeight="1" x14ac:dyDescent="0.2">
      <c r="A487" s="27"/>
      <c r="B487" s="13" t="s">
        <v>58</v>
      </c>
      <c r="C487" s="13" t="s">
        <v>42</v>
      </c>
      <c r="D487" s="14">
        <v>2060.11</v>
      </c>
      <c r="E487" s="14">
        <v>0</v>
      </c>
      <c r="F487" s="14">
        <v>0</v>
      </c>
      <c r="G487" s="15">
        <f t="shared" si="76"/>
        <v>-2060.11</v>
      </c>
      <c r="H487" s="15">
        <f t="shared" si="77"/>
        <v>-2060.11</v>
      </c>
      <c r="I487" s="16">
        <f t="shared" si="78"/>
        <v>0</v>
      </c>
      <c r="J487" s="35">
        <f t="shared" si="75"/>
        <v>2060.11</v>
      </c>
    </row>
    <row r="488" spans="1:10" ht="11.25" hidden="1" customHeight="1" x14ac:dyDescent="0.2">
      <c r="A488" s="28" t="s">
        <v>152</v>
      </c>
      <c r="B488" s="18"/>
      <c r="C488" s="18"/>
      <c r="D488" s="19">
        <f>SUM(D449:D487)</f>
        <v>185803.18999999994</v>
      </c>
      <c r="E488" s="19">
        <f>SUM(E449:E487)</f>
        <v>0</v>
      </c>
      <c r="F488" s="19">
        <f>SUM(F449:F487)</f>
        <v>0</v>
      </c>
      <c r="G488" s="20">
        <f t="shared" si="76"/>
        <v>-185803.19</v>
      </c>
      <c r="H488" s="20">
        <f t="shared" si="77"/>
        <v>-185803.19</v>
      </c>
      <c r="I488" s="21">
        <f t="shared" si="78"/>
        <v>0</v>
      </c>
      <c r="J488" s="35">
        <f t="shared" si="75"/>
        <v>185803.18999999994</v>
      </c>
    </row>
    <row r="489" spans="1:10" ht="11.25" hidden="1" customHeight="1" x14ac:dyDescent="0.2">
      <c r="A489" s="26" t="s">
        <v>153</v>
      </c>
      <c r="B489" s="5"/>
      <c r="C489" s="5"/>
      <c r="D489" s="6"/>
      <c r="E489" s="6"/>
      <c r="F489" s="6"/>
      <c r="G489" s="7"/>
      <c r="H489" s="7"/>
      <c r="I489" s="8"/>
      <c r="J489" s="35">
        <f t="shared" ref="J489:J552" si="79">D489+I489</f>
        <v>0</v>
      </c>
    </row>
    <row r="490" spans="1:10" ht="11.25" hidden="1" customHeight="1" x14ac:dyDescent="0.2">
      <c r="A490" s="27"/>
      <c r="B490" s="13" t="s">
        <v>26</v>
      </c>
      <c r="C490" s="13" t="s">
        <v>19</v>
      </c>
      <c r="D490" s="14">
        <v>4454.5600000000004</v>
      </c>
      <c r="E490" s="14">
        <v>0</v>
      </c>
      <c r="F490" s="14">
        <v>0</v>
      </c>
      <c r="G490" s="15">
        <f t="shared" ref="G490:G524" si="80">(ROUND(E490,2)- ROUND(D490,2))</f>
        <v>-4454.5600000000004</v>
      </c>
      <c r="H490" s="15">
        <f t="shared" ref="H490:H524" si="81">(ROUND(F490,2)- ROUND(D490,2))</f>
        <v>-4454.5600000000004</v>
      </c>
      <c r="I490" s="16">
        <f t="shared" ref="I490:I524" si="82">(ROUND(F490,2)- ROUND(E490,2))</f>
        <v>0</v>
      </c>
      <c r="J490" s="35">
        <f t="shared" si="79"/>
        <v>4454.5600000000004</v>
      </c>
    </row>
    <row r="491" spans="1:10" ht="11.25" hidden="1" customHeight="1" x14ac:dyDescent="0.2">
      <c r="A491" s="27"/>
      <c r="B491" s="13" t="s">
        <v>18</v>
      </c>
      <c r="C491" s="13" t="s">
        <v>19</v>
      </c>
      <c r="D491" s="14">
        <v>799.34</v>
      </c>
      <c r="E491" s="14">
        <v>0</v>
      </c>
      <c r="F491" s="14">
        <v>0</v>
      </c>
      <c r="G491" s="15">
        <f t="shared" si="80"/>
        <v>-799.34</v>
      </c>
      <c r="H491" s="15">
        <f t="shared" si="81"/>
        <v>-799.34</v>
      </c>
      <c r="I491" s="16">
        <f t="shared" si="82"/>
        <v>0</v>
      </c>
      <c r="J491" s="35">
        <f t="shared" si="79"/>
        <v>799.34</v>
      </c>
    </row>
    <row r="492" spans="1:10" ht="11.25" hidden="1" customHeight="1" x14ac:dyDescent="0.2">
      <c r="A492" s="27"/>
      <c r="B492" s="13" t="s">
        <v>20</v>
      </c>
      <c r="C492" s="13" t="s">
        <v>52</v>
      </c>
      <c r="D492" s="14">
        <v>497.68</v>
      </c>
      <c r="E492" s="14">
        <v>0</v>
      </c>
      <c r="F492" s="14">
        <v>0</v>
      </c>
      <c r="G492" s="15">
        <f t="shared" si="80"/>
        <v>-497.68</v>
      </c>
      <c r="H492" s="15">
        <f t="shared" si="81"/>
        <v>-497.68</v>
      </c>
      <c r="I492" s="16">
        <f t="shared" si="82"/>
        <v>0</v>
      </c>
      <c r="J492" s="35">
        <f t="shared" si="79"/>
        <v>497.68</v>
      </c>
    </row>
    <row r="493" spans="1:10" ht="11.25" hidden="1" customHeight="1" x14ac:dyDescent="0.2">
      <c r="A493" s="27"/>
      <c r="B493" s="13" t="s">
        <v>20</v>
      </c>
      <c r="C493" s="13" t="s">
        <v>46</v>
      </c>
      <c r="D493" s="14">
        <v>8.5</v>
      </c>
      <c r="E493" s="14">
        <v>0</v>
      </c>
      <c r="F493" s="14">
        <v>0</v>
      </c>
      <c r="G493" s="15">
        <f t="shared" si="80"/>
        <v>-8.5</v>
      </c>
      <c r="H493" s="15">
        <f t="shared" si="81"/>
        <v>-8.5</v>
      </c>
      <c r="I493" s="16">
        <f t="shared" si="82"/>
        <v>0</v>
      </c>
      <c r="J493" s="35">
        <f t="shared" si="79"/>
        <v>8.5</v>
      </c>
    </row>
    <row r="494" spans="1:10" ht="11.25" hidden="1" customHeight="1" x14ac:dyDescent="0.2">
      <c r="A494" s="27"/>
      <c r="B494" s="13" t="s">
        <v>20</v>
      </c>
      <c r="C494" s="13" t="s">
        <v>47</v>
      </c>
      <c r="D494" s="14">
        <v>32.86</v>
      </c>
      <c r="E494" s="14">
        <v>0</v>
      </c>
      <c r="F494" s="14">
        <v>0</v>
      </c>
      <c r="G494" s="15">
        <f t="shared" si="80"/>
        <v>-32.86</v>
      </c>
      <c r="H494" s="15">
        <f t="shared" si="81"/>
        <v>-32.86</v>
      </c>
      <c r="I494" s="16">
        <f t="shared" si="82"/>
        <v>0</v>
      </c>
      <c r="J494" s="35">
        <f t="shared" si="79"/>
        <v>32.86</v>
      </c>
    </row>
    <row r="495" spans="1:10" ht="11.25" hidden="1" customHeight="1" x14ac:dyDescent="0.2">
      <c r="A495" s="27"/>
      <c r="B495" s="13" t="s">
        <v>20</v>
      </c>
      <c r="C495" s="13" t="s">
        <v>21</v>
      </c>
      <c r="D495" s="14">
        <v>139.97999999999999</v>
      </c>
      <c r="E495" s="14">
        <v>0</v>
      </c>
      <c r="F495" s="14">
        <v>0</v>
      </c>
      <c r="G495" s="15">
        <f t="shared" si="80"/>
        <v>-139.97999999999999</v>
      </c>
      <c r="H495" s="15">
        <f t="shared" si="81"/>
        <v>-139.97999999999999</v>
      </c>
      <c r="I495" s="16">
        <f t="shared" si="82"/>
        <v>0</v>
      </c>
      <c r="J495" s="35">
        <f t="shared" si="79"/>
        <v>139.97999999999999</v>
      </c>
    </row>
    <row r="496" spans="1:10" ht="11.25" hidden="1" customHeight="1" x14ac:dyDescent="0.2">
      <c r="A496" s="27"/>
      <c r="B496" s="13" t="s">
        <v>20</v>
      </c>
      <c r="C496" s="13" t="s">
        <v>22</v>
      </c>
      <c r="D496" s="14">
        <v>140.44</v>
      </c>
      <c r="E496" s="14">
        <v>0</v>
      </c>
      <c r="F496" s="14">
        <v>0</v>
      </c>
      <c r="G496" s="15">
        <f t="shared" si="80"/>
        <v>-140.44</v>
      </c>
      <c r="H496" s="15">
        <f t="shared" si="81"/>
        <v>-140.44</v>
      </c>
      <c r="I496" s="16">
        <f t="shared" si="82"/>
        <v>0</v>
      </c>
      <c r="J496" s="35">
        <f t="shared" si="79"/>
        <v>140.44</v>
      </c>
    </row>
    <row r="497" spans="1:10" ht="11.25" hidden="1" customHeight="1" x14ac:dyDescent="0.2">
      <c r="A497" s="27"/>
      <c r="B497" s="13" t="s">
        <v>20</v>
      </c>
      <c r="C497" s="13" t="s">
        <v>19</v>
      </c>
      <c r="D497" s="14">
        <v>4200.8500000000004</v>
      </c>
      <c r="E497" s="14">
        <v>0</v>
      </c>
      <c r="F497" s="14">
        <v>0</v>
      </c>
      <c r="G497" s="15">
        <f t="shared" si="80"/>
        <v>-4200.8500000000004</v>
      </c>
      <c r="H497" s="15">
        <f t="shared" si="81"/>
        <v>-4200.8500000000004</v>
      </c>
      <c r="I497" s="16">
        <f t="shared" si="82"/>
        <v>0</v>
      </c>
      <c r="J497" s="35">
        <f t="shared" si="79"/>
        <v>4200.8500000000004</v>
      </c>
    </row>
    <row r="498" spans="1:10" ht="11.25" hidden="1" customHeight="1" x14ac:dyDescent="0.2">
      <c r="A498" s="27"/>
      <c r="B498" s="13" t="s">
        <v>27</v>
      </c>
      <c r="C498" s="13" t="s">
        <v>82</v>
      </c>
      <c r="D498" s="14">
        <v>253.33</v>
      </c>
      <c r="E498" s="14">
        <v>0</v>
      </c>
      <c r="F498" s="14">
        <v>0</v>
      </c>
      <c r="G498" s="15">
        <f t="shared" si="80"/>
        <v>-253.33</v>
      </c>
      <c r="H498" s="15">
        <f t="shared" si="81"/>
        <v>-253.33</v>
      </c>
      <c r="I498" s="16">
        <f t="shared" si="82"/>
        <v>0</v>
      </c>
      <c r="J498" s="35">
        <f t="shared" si="79"/>
        <v>253.33</v>
      </c>
    </row>
    <row r="499" spans="1:10" ht="11.25" hidden="1" customHeight="1" x14ac:dyDescent="0.2">
      <c r="A499" s="27"/>
      <c r="B499" s="13" t="s">
        <v>27</v>
      </c>
      <c r="C499" s="13" t="s">
        <v>37</v>
      </c>
      <c r="D499" s="14">
        <v>199.03</v>
      </c>
      <c r="E499" s="14">
        <v>0</v>
      </c>
      <c r="F499" s="14">
        <v>0</v>
      </c>
      <c r="G499" s="15">
        <f t="shared" si="80"/>
        <v>-199.03</v>
      </c>
      <c r="H499" s="15">
        <f t="shared" si="81"/>
        <v>-199.03</v>
      </c>
      <c r="I499" s="16">
        <f t="shared" si="82"/>
        <v>0</v>
      </c>
      <c r="J499" s="35">
        <f t="shared" si="79"/>
        <v>199.03</v>
      </c>
    </row>
    <row r="500" spans="1:10" ht="11.25" hidden="1" customHeight="1" x14ac:dyDescent="0.2">
      <c r="A500" s="27"/>
      <c r="B500" s="13" t="s">
        <v>27</v>
      </c>
      <c r="C500" s="13" t="s">
        <v>83</v>
      </c>
      <c r="D500" s="14">
        <v>408.01</v>
      </c>
      <c r="E500" s="14">
        <v>0</v>
      </c>
      <c r="F500" s="14">
        <v>0</v>
      </c>
      <c r="G500" s="15">
        <f t="shared" si="80"/>
        <v>-408.01</v>
      </c>
      <c r="H500" s="15">
        <f t="shared" si="81"/>
        <v>-408.01</v>
      </c>
      <c r="I500" s="16">
        <f t="shared" si="82"/>
        <v>0</v>
      </c>
      <c r="J500" s="35">
        <f t="shared" si="79"/>
        <v>408.01</v>
      </c>
    </row>
    <row r="501" spans="1:10" ht="11.25" hidden="1" customHeight="1" x14ac:dyDescent="0.2">
      <c r="A501" s="27"/>
      <c r="B501" s="13" t="s">
        <v>27</v>
      </c>
      <c r="C501" s="13" t="s">
        <v>84</v>
      </c>
      <c r="D501" s="14">
        <v>517.95000000000005</v>
      </c>
      <c r="E501" s="14">
        <v>0</v>
      </c>
      <c r="F501" s="14">
        <v>0</v>
      </c>
      <c r="G501" s="15">
        <f t="shared" si="80"/>
        <v>-517.95000000000005</v>
      </c>
      <c r="H501" s="15">
        <f t="shared" si="81"/>
        <v>-517.95000000000005</v>
      </c>
      <c r="I501" s="16">
        <f t="shared" si="82"/>
        <v>0</v>
      </c>
      <c r="J501" s="35">
        <f t="shared" si="79"/>
        <v>517.95000000000005</v>
      </c>
    </row>
    <row r="502" spans="1:10" ht="11.25" hidden="1" customHeight="1" x14ac:dyDescent="0.2">
      <c r="A502" s="27"/>
      <c r="B502" s="13" t="s">
        <v>27</v>
      </c>
      <c r="C502" s="13" t="s">
        <v>86</v>
      </c>
      <c r="D502" s="14">
        <v>616.6</v>
      </c>
      <c r="E502" s="14">
        <v>0</v>
      </c>
      <c r="F502" s="14">
        <v>0</v>
      </c>
      <c r="G502" s="15">
        <f t="shared" si="80"/>
        <v>-616.6</v>
      </c>
      <c r="H502" s="15">
        <f t="shared" si="81"/>
        <v>-616.6</v>
      </c>
      <c r="I502" s="16">
        <f t="shared" si="82"/>
        <v>0</v>
      </c>
      <c r="J502" s="35">
        <f t="shared" si="79"/>
        <v>616.6</v>
      </c>
    </row>
    <row r="503" spans="1:10" ht="11.25" hidden="1" customHeight="1" x14ac:dyDescent="0.2">
      <c r="A503" s="27"/>
      <c r="B503" s="13" t="s">
        <v>27</v>
      </c>
      <c r="C503" s="13" t="s">
        <v>77</v>
      </c>
      <c r="D503" s="14">
        <v>516.69000000000005</v>
      </c>
      <c r="E503" s="14">
        <v>0</v>
      </c>
      <c r="F503" s="14">
        <v>0</v>
      </c>
      <c r="G503" s="15">
        <f t="shared" si="80"/>
        <v>-516.69000000000005</v>
      </c>
      <c r="H503" s="15">
        <f t="shared" si="81"/>
        <v>-516.69000000000005</v>
      </c>
      <c r="I503" s="16">
        <f t="shared" si="82"/>
        <v>0</v>
      </c>
      <c r="J503" s="35">
        <f t="shared" si="79"/>
        <v>516.69000000000005</v>
      </c>
    </row>
    <row r="504" spans="1:10" ht="11.25" hidden="1" customHeight="1" x14ac:dyDescent="0.2">
      <c r="A504" s="27"/>
      <c r="B504" s="13" t="s">
        <v>27</v>
      </c>
      <c r="C504" s="13" t="s">
        <v>50</v>
      </c>
      <c r="D504" s="14">
        <v>651.59</v>
      </c>
      <c r="E504" s="14">
        <v>0</v>
      </c>
      <c r="F504" s="14">
        <v>0</v>
      </c>
      <c r="G504" s="15">
        <f t="shared" si="80"/>
        <v>-651.59</v>
      </c>
      <c r="H504" s="15">
        <f t="shared" si="81"/>
        <v>-651.59</v>
      </c>
      <c r="I504" s="16">
        <f t="shared" si="82"/>
        <v>0</v>
      </c>
      <c r="J504" s="35">
        <f t="shared" si="79"/>
        <v>651.59</v>
      </c>
    </row>
    <row r="505" spans="1:10" ht="11.25" hidden="1" customHeight="1" x14ac:dyDescent="0.2">
      <c r="A505" s="27"/>
      <c r="B505" s="13" t="s">
        <v>27</v>
      </c>
      <c r="C505" s="13" t="s">
        <v>88</v>
      </c>
      <c r="D505" s="14">
        <v>104.59</v>
      </c>
      <c r="E505" s="14">
        <v>0</v>
      </c>
      <c r="F505" s="14">
        <v>0</v>
      </c>
      <c r="G505" s="15">
        <f t="shared" si="80"/>
        <v>-104.59</v>
      </c>
      <c r="H505" s="15">
        <f t="shared" si="81"/>
        <v>-104.59</v>
      </c>
      <c r="I505" s="16">
        <f t="shared" si="82"/>
        <v>0</v>
      </c>
      <c r="J505" s="35">
        <f t="shared" si="79"/>
        <v>104.59</v>
      </c>
    </row>
    <row r="506" spans="1:10" ht="11.25" hidden="1" customHeight="1" x14ac:dyDescent="0.2">
      <c r="A506" s="27"/>
      <c r="B506" s="13" t="s">
        <v>27</v>
      </c>
      <c r="C506" s="13" t="s">
        <v>78</v>
      </c>
      <c r="D506" s="14">
        <v>404.85</v>
      </c>
      <c r="E506" s="14">
        <v>0</v>
      </c>
      <c r="F506" s="14">
        <v>0</v>
      </c>
      <c r="G506" s="15">
        <f t="shared" si="80"/>
        <v>-404.85</v>
      </c>
      <c r="H506" s="15">
        <f t="shared" si="81"/>
        <v>-404.85</v>
      </c>
      <c r="I506" s="16">
        <f t="shared" si="82"/>
        <v>0</v>
      </c>
      <c r="J506" s="35">
        <f t="shared" si="79"/>
        <v>404.85</v>
      </c>
    </row>
    <row r="507" spans="1:10" ht="11.25" hidden="1" customHeight="1" x14ac:dyDescent="0.2">
      <c r="A507" s="27"/>
      <c r="B507" s="13" t="s">
        <v>27</v>
      </c>
      <c r="C507" s="13" t="s">
        <v>55</v>
      </c>
      <c r="D507" s="14">
        <v>186.6</v>
      </c>
      <c r="E507" s="14">
        <v>0</v>
      </c>
      <c r="F507" s="14">
        <v>0</v>
      </c>
      <c r="G507" s="15">
        <f t="shared" si="80"/>
        <v>-186.6</v>
      </c>
      <c r="H507" s="15">
        <f t="shared" si="81"/>
        <v>-186.6</v>
      </c>
      <c r="I507" s="16">
        <f t="shared" si="82"/>
        <v>0</v>
      </c>
      <c r="J507" s="35">
        <f t="shared" si="79"/>
        <v>186.6</v>
      </c>
    </row>
    <row r="508" spans="1:10" ht="11.25" hidden="1" customHeight="1" x14ac:dyDescent="0.2">
      <c r="A508" s="27"/>
      <c r="B508" s="13" t="s">
        <v>27</v>
      </c>
      <c r="C508" s="13" t="s">
        <v>56</v>
      </c>
      <c r="D508" s="14">
        <v>1086.23</v>
      </c>
      <c r="E508" s="14">
        <v>0</v>
      </c>
      <c r="F508" s="14">
        <v>0</v>
      </c>
      <c r="G508" s="15">
        <f t="shared" si="80"/>
        <v>-1086.23</v>
      </c>
      <c r="H508" s="15">
        <f t="shared" si="81"/>
        <v>-1086.23</v>
      </c>
      <c r="I508" s="16">
        <f t="shared" si="82"/>
        <v>0</v>
      </c>
      <c r="J508" s="35">
        <f t="shared" si="79"/>
        <v>1086.23</v>
      </c>
    </row>
    <row r="509" spans="1:10" ht="11.25" hidden="1" customHeight="1" x14ac:dyDescent="0.2">
      <c r="A509" s="27"/>
      <c r="B509" s="13" t="s">
        <v>27</v>
      </c>
      <c r="C509" s="13" t="s">
        <v>28</v>
      </c>
      <c r="D509" s="14">
        <v>784.97</v>
      </c>
      <c r="E509" s="14">
        <v>0</v>
      </c>
      <c r="F509" s="14">
        <v>0</v>
      </c>
      <c r="G509" s="15">
        <f t="shared" si="80"/>
        <v>-784.97</v>
      </c>
      <c r="H509" s="15">
        <f t="shared" si="81"/>
        <v>-784.97</v>
      </c>
      <c r="I509" s="16">
        <f t="shared" si="82"/>
        <v>0</v>
      </c>
      <c r="J509" s="35">
        <f t="shared" si="79"/>
        <v>784.97</v>
      </c>
    </row>
    <row r="510" spans="1:10" ht="11.25" hidden="1" customHeight="1" x14ac:dyDescent="0.2">
      <c r="A510" s="27"/>
      <c r="B510" s="13" t="s">
        <v>57</v>
      </c>
      <c r="C510" s="13" t="s">
        <v>19</v>
      </c>
      <c r="D510" s="14">
        <v>731.97</v>
      </c>
      <c r="E510" s="14">
        <v>0</v>
      </c>
      <c r="F510" s="14">
        <v>0</v>
      </c>
      <c r="G510" s="15">
        <f t="shared" si="80"/>
        <v>-731.97</v>
      </c>
      <c r="H510" s="15">
        <f t="shared" si="81"/>
        <v>-731.97</v>
      </c>
      <c r="I510" s="16">
        <f t="shared" si="82"/>
        <v>0</v>
      </c>
      <c r="J510" s="35">
        <f t="shared" si="79"/>
        <v>731.97</v>
      </c>
    </row>
    <row r="511" spans="1:10" ht="11.25" hidden="1" customHeight="1" x14ac:dyDescent="0.2">
      <c r="A511" s="27"/>
      <c r="B511" s="13" t="s">
        <v>129</v>
      </c>
      <c r="C511" s="13" t="s">
        <v>19</v>
      </c>
      <c r="D511" s="14">
        <v>1072.73</v>
      </c>
      <c r="E511" s="14">
        <v>0</v>
      </c>
      <c r="F511" s="14">
        <v>0</v>
      </c>
      <c r="G511" s="15">
        <f t="shared" si="80"/>
        <v>-1072.73</v>
      </c>
      <c r="H511" s="15">
        <f t="shared" si="81"/>
        <v>-1072.73</v>
      </c>
      <c r="I511" s="16">
        <f t="shared" si="82"/>
        <v>0</v>
      </c>
      <c r="J511" s="35">
        <f t="shared" si="79"/>
        <v>1072.73</v>
      </c>
    </row>
    <row r="512" spans="1:10" ht="11.25" hidden="1" customHeight="1" x14ac:dyDescent="0.2">
      <c r="A512" s="27"/>
      <c r="B512" s="13" t="s">
        <v>23</v>
      </c>
      <c r="C512" s="13" t="s">
        <v>19</v>
      </c>
      <c r="D512" s="14">
        <v>445.48</v>
      </c>
      <c r="E512" s="14">
        <v>0</v>
      </c>
      <c r="F512" s="14">
        <v>0</v>
      </c>
      <c r="G512" s="15">
        <f t="shared" si="80"/>
        <v>-445.48</v>
      </c>
      <c r="H512" s="15">
        <f t="shared" si="81"/>
        <v>-445.48</v>
      </c>
      <c r="I512" s="16">
        <f t="shared" si="82"/>
        <v>0</v>
      </c>
      <c r="J512" s="35">
        <f t="shared" si="79"/>
        <v>445.48</v>
      </c>
    </row>
    <row r="513" spans="1:10" ht="11.25" hidden="1" customHeight="1" x14ac:dyDescent="0.2">
      <c r="A513" s="27"/>
      <c r="B513" s="13" t="s">
        <v>43</v>
      </c>
      <c r="C513" s="13" t="s">
        <v>44</v>
      </c>
      <c r="D513" s="14">
        <v>1104.46</v>
      </c>
      <c r="E513" s="14">
        <v>0</v>
      </c>
      <c r="F513" s="14">
        <v>0</v>
      </c>
      <c r="G513" s="15">
        <f t="shared" si="80"/>
        <v>-1104.46</v>
      </c>
      <c r="H513" s="15">
        <f t="shared" si="81"/>
        <v>-1104.46</v>
      </c>
      <c r="I513" s="16">
        <f t="shared" si="82"/>
        <v>0</v>
      </c>
      <c r="J513" s="35">
        <f t="shared" si="79"/>
        <v>1104.46</v>
      </c>
    </row>
    <row r="514" spans="1:10" ht="11.25" hidden="1" customHeight="1" x14ac:dyDescent="0.2">
      <c r="A514" s="27"/>
      <c r="B514" s="13" t="s">
        <v>43</v>
      </c>
      <c r="C514" s="13" t="s">
        <v>22</v>
      </c>
      <c r="D514" s="14">
        <v>18.760000000000002</v>
      </c>
      <c r="E514" s="14">
        <v>0</v>
      </c>
      <c r="F514" s="14">
        <v>0</v>
      </c>
      <c r="G514" s="15">
        <f t="shared" si="80"/>
        <v>-18.760000000000002</v>
      </c>
      <c r="H514" s="15">
        <f t="shared" si="81"/>
        <v>-18.760000000000002</v>
      </c>
      <c r="I514" s="16">
        <f t="shared" si="82"/>
        <v>0</v>
      </c>
      <c r="J514" s="35">
        <f t="shared" si="79"/>
        <v>18.760000000000002</v>
      </c>
    </row>
    <row r="515" spans="1:10" ht="11.25" hidden="1" customHeight="1" x14ac:dyDescent="0.2">
      <c r="A515" s="27"/>
      <c r="B515" s="13" t="s">
        <v>43</v>
      </c>
      <c r="C515" s="13" t="s">
        <v>19</v>
      </c>
      <c r="D515" s="14">
        <v>1699.59</v>
      </c>
      <c r="E515" s="14">
        <v>0</v>
      </c>
      <c r="F515" s="14">
        <v>0</v>
      </c>
      <c r="G515" s="15">
        <f t="shared" si="80"/>
        <v>-1699.59</v>
      </c>
      <c r="H515" s="15">
        <f t="shared" si="81"/>
        <v>-1699.59</v>
      </c>
      <c r="I515" s="16">
        <f t="shared" si="82"/>
        <v>0</v>
      </c>
      <c r="J515" s="35">
        <f t="shared" si="79"/>
        <v>1699.59</v>
      </c>
    </row>
    <row r="516" spans="1:10" ht="11.25" hidden="1" customHeight="1" x14ac:dyDescent="0.2">
      <c r="A516" s="27"/>
      <c r="B516" s="13" t="s">
        <v>51</v>
      </c>
      <c r="C516" s="13" t="s">
        <v>19</v>
      </c>
      <c r="D516" s="14">
        <v>1515.39</v>
      </c>
      <c r="E516" s="14">
        <v>0</v>
      </c>
      <c r="F516" s="14">
        <v>0</v>
      </c>
      <c r="G516" s="15">
        <f t="shared" si="80"/>
        <v>-1515.39</v>
      </c>
      <c r="H516" s="15">
        <f t="shared" si="81"/>
        <v>-1515.39</v>
      </c>
      <c r="I516" s="16">
        <f t="shared" si="82"/>
        <v>0</v>
      </c>
      <c r="J516" s="35">
        <f t="shared" si="79"/>
        <v>1515.39</v>
      </c>
    </row>
    <row r="517" spans="1:10" ht="11.25" hidden="1" customHeight="1" x14ac:dyDescent="0.2">
      <c r="A517" s="27"/>
      <c r="B517" s="13" t="s">
        <v>32</v>
      </c>
      <c r="C517" s="13" t="s">
        <v>52</v>
      </c>
      <c r="D517" s="14">
        <v>413.98</v>
      </c>
      <c r="E517" s="14">
        <v>0</v>
      </c>
      <c r="F517" s="14">
        <v>0</v>
      </c>
      <c r="G517" s="15">
        <f t="shared" si="80"/>
        <v>-413.98</v>
      </c>
      <c r="H517" s="15">
        <f t="shared" si="81"/>
        <v>-413.98</v>
      </c>
      <c r="I517" s="16">
        <f t="shared" si="82"/>
        <v>0</v>
      </c>
      <c r="J517" s="35">
        <f t="shared" si="79"/>
        <v>413.98</v>
      </c>
    </row>
    <row r="518" spans="1:10" ht="11.25" hidden="1" customHeight="1" x14ac:dyDescent="0.2">
      <c r="A518" s="27"/>
      <c r="B518" s="13" t="s">
        <v>32</v>
      </c>
      <c r="C518" s="13" t="s">
        <v>46</v>
      </c>
      <c r="D518" s="14">
        <v>2.4300000000000002</v>
      </c>
      <c r="E518" s="14">
        <v>0</v>
      </c>
      <c r="F518" s="14">
        <v>0</v>
      </c>
      <c r="G518" s="15">
        <f t="shared" si="80"/>
        <v>-2.4300000000000002</v>
      </c>
      <c r="H518" s="15">
        <f t="shared" si="81"/>
        <v>-2.4300000000000002</v>
      </c>
      <c r="I518" s="16">
        <f t="shared" si="82"/>
        <v>0</v>
      </c>
      <c r="J518" s="35">
        <f t="shared" si="79"/>
        <v>2.4300000000000002</v>
      </c>
    </row>
    <row r="519" spans="1:10" ht="11.25" hidden="1" customHeight="1" x14ac:dyDescent="0.2">
      <c r="A519" s="27"/>
      <c r="B519" s="13" t="s">
        <v>32</v>
      </c>
      <c r="C519" s="13" t="s">
        <v>42</v>
      </c>
      <c r="D519" s="14">
        <v>85.59</v>
      </c>
      <c r="E519" s="14">
        <v>0</v>
      </c>
      <c r="F519" s="14">
        <v>0</v>
      </c>
      <c r="G519" s="15">
        <f t="shared" si="80"/>
        <v>-85.59</v>
      </c>
      <c r="H519" s="15">
        <f t="shared" si="81"/>
        <v>-85.59</v>
      </c>
      <c r="I519" s="16">
        <f t="shared" si="82"/>
        <v>0</v>
      </c>
      <c r="J519" s="35">
        <f t="shared" si="79"/>
        <v>85.59</v>
      </c>
    </row>
    <row r="520" spans="1:10" ht="11.25" hidden="1" customHeight="1" x14ac:dyDescent="0.2">
      <c r="A520" s="27"/>
      <c r="B520" s="13" t="s">
        <v>32</v>
      </c>
      <c r="C520" s="13" t="s">
        <v>44</v>
      </c>
      <c r="D520" s="14">
        <v>200.94</v>
      </c>
      <c r="E520" s="14">
        <v>0</v>
      </c>
      <c r="F520" s="14">
        <v>0</v>
      </c>
      <c r="G520" s="15">
        <f t="shared" si="80"/>
        <v>-200.94</v>
      </c>
      <c r="H520" s="15">
        <f t="shared" si="81"/>
        <v>-200.94</v>
      </c>
      <c r="I520" s="16">
        <f t="shared" si="82"/>
        <v>0</v>
      </c>
      <c r="J520" s="35">
        <f t="shared" si="79"/>
        <v>200.94</v>
      </c>
    </row>
    <row r="521" spans="1:10" ht="11.25" hidden="1" customHeight="1" x14ac:dyDescent="0.2">
      <c r="A521" s="27"/>
      <c r="B521" s="13" t="s">
        <v>32</v>
      </c>
      <c r="C521" s="13" t="s">
        <v>47</v>
      </c>
      <c r="D521" s="14">
        <v>56.86</v>
      </c>
      <c r="E521" s="14">
        <v>0</v>
      </c>
      <c r="F521" s="14">
        <v>0</v>
      </c>
      <c r="G521" s="15">
        <f t="shared" si="80"/>
        <v>-56.86</v>
      </c>
      <c r="H521" s="15">
        <f t="shared" si="81"/>
        <v>-56.86</v>
      </c>
      <c r="I521" s="16">
        <f t="shared" si="82"/>
        <v>0</v>
      </c>
      <c r="J521" s="35">
        <f t="shared" si="79"/>
        <v>56.86</v>
      </c>
    </row>
    <row r="522" spans="1:10" ht="11.25" hidden="1" customHeight="1" x14ac:dyDescent="0.2">
      <c r="A522" s="27"/>
      <c r="B522" s="13" t="s">
        <v>32</v>
      </c>
      <c r="C522" s="13" t="s">
        <v>21</v>
      </c>
      <c r="D522" s="14">
        <v>145.65</v>
      </c>
      <c r="E522" s="14">
        <v>0</v>
      </c>
      <c r="F522" s="14">
        <v>0</v>
      </c>
      <c r="G522" s="15">
        <f t="shared" si="80"/>
        <v>-145.65</v>
      </c>
      <c r="H522" s="15">
        <f t="shared" si="81"/>
        <v>-145.65</v>
      </c>
      <c r="I522" s="16">
        <f t="shared" si="82"/>
        <v>0</v>
      </c>
      <c r="J522" s="35">
        <f t="shared" si="79"/>
        <v>145.65</v>
      </c>
    </row>
    <row r="523" spans="1:10" ht="11.25" hidden="1" customHeight="1" x14ac:dyDescent="0.2">
      <c r="A523" s="27"/>
      <c r="B523" s="13" t="s">
        <v>32</v>
      </c>
      <c r="C523" s="13" t="s">
        <v>22</v>
      </c>
      <c r="D523" s="14">
        <v>335.35</v>
      </c>
      <c r="E523" s="14">
        <v>0</v>
      </c>
      <c r="F523" s="14">
        <v>0</v>
      </c>
      <c r="G523" s="15">
        <f t="shared" si="80"/>
        <v>-335.35</v>
      </c>
      <c r="H523" s="15">
        <f t="shared" si="81"/>
        <v>-335.35</v>
      </c>
      <c r="I523" s="16">
        <f t="shared" si="82"/>
        <v>0</v>
      </c>
      <c r="J523" s="35">
        <f t="shared" si="79"/>
        <v>335.35</v>
      </c>
    </row>
    <row r="524" spans="1:10" ht="11.25" hidden="1" customHeight="1" x14ac:dyDescent="0.2">
      <c r="A524" s="28" t="s">
        <v>154</v>
      </c>
      <c r="B524" s="18"/>
      <c r="C524" s="18"/>
      <c r="D524" s="19">
        <f>SUM(D490:D523)</f>
        <v>23833.829999999998</v>
      </c>
      <c r="E524" s="19">
        <f>SUM(E490:E523)</f>
        <v>0</v>
      </c>
      <c r="F524" s="19">
        <f>SUM(F490:F523)</f>
        <v>0</v>
      </c>
      <c r="G524" s="20">
        <f t="shared" si="80"/>
        <v>-23833.83</v>
      </c>
      <c r="H524" s="20">
        <f t="shared" si="81"/>
        <v>-23833.83</v>
      </c>
      <c r="I524" s="21">
        <f t="shared" si="82"/>
        <v>0</v>
      </c>
      <c r="J524" s="35">
        <f t="shared" si="79"/>
        <v>23833.829999999998</v>
      </c>
    </row>
    <row r="525" spans="1:10" ht="11.25" hidden="1" customHeight="1" x14ac:dyDescent="0.2">
      <c r="A525" s="26" t="s">
        <v>155</v>
      </c>
      <c r="B525" s="5"/>
      <c r="C525" s="5"/>
      <c r="D525" s="6"/>
      <c r="E525" s="6"/>
      <c r="F525" s="6"/>
      <c r="G525" s="7"/>
      <c r="H525" s="7"/>
      <c r="I525" s="8"/>
      <c r="J525" s="35">
        <f t="shared" si="79"/>
        <v>0</v>
      </c>
    </row>
    <row r="526" spans="1:10" ht="11.25" hidden="1" customHeight="1" x14ac:dyDescent="0.2">
      <c r="A526" s="27"/>
      <c r="B526" s="13" t="s">
        <v>26</v>
      </c>
      <c r="C526" s="13" t="s">
        <v>19</v>
      </c>
      <c r="D526" s="14">
        <v>35494.15</v>
      </c>
      <c r="E526" s="14">
        <v>0</v>
      </c>
      <c r="F526" s="14">
        <v>0</v>
      </c>
      <c r="G526" s="15">
        <f t="shared" ref="G526:G565" si="83">(ROUND(E526,2)- ROUND(D526,2))</f>
        <v>-35494.15</v>
      </c>
      <c r="H526" s="15">
        <f t="shared" ref="H526:H565" si="84">(ROUND(F526,2)- ROUND(D526,2))</f>
        <v>-35494.15</v>
      </c>
      <c r="I526" s="16">
        <f t="shared" ref="I526:I565" si="85">(ROUND(F526,2)- ROUND(E526,2))</f>
        <v>0</v>
      </c>
      <c r="J526" s="35">
        <f t="shared" si="79"/>
        <v>35494.15</v>
      </c>
    </row>
    <row r="527" spans="1:10" ht="11.25" hidden="1" customHeight="1" x14ac:dyDescent="0.2">
      <c r="A527" s="27"/>
      <c r="B527" s="13" t="s">
        <v>18</v>
      </c>
      <c r="C527" s="13" t="s">
        <v>19</v>
      </c>
      <c r="D527" s="14">
        <v>6666.82</v>
      </c>
      <c r="E527" s="14">
        <v>0</v>
      </c>
      <c r="F527" s="14">
        <v>0</v>
      </c>
      <c r="G527" s="15">
        <f t="shared" si="83"/>
        <v>-6666.82</v>
      </c>
      <c r="H527" s="15">
        <f t="shared" si="84"/>
        <v>-6666.82</v>
      </c>
      <c r="I527" s="16">
        <f t="shared" si="85"/>
        <v>0</v>
      </c>
      <c r="J527" s="35">
        <f t="shared" si="79"/>
        <v>6666.82</v>
      </c>
    </row>
    <row r="528" spans="1:10" ht="11.25" hidden="1" customHeight="1" x14ac:dyDescent="0.2">
      <c r="A528" s="27"/>
      <c r="B528" s="13" t="s">
        <v>69</v>
      </c>
      <c r="C528" s="13" t="s">
        <v>19</v>
      </c>
      <c r="D528" s="14">
        <v>-1147.06</v>
      </c>
      <c r="E528" s="14">
        <v>0</v>
      </c>
      <c r="F528" s="14">
        <v>0</v>
      </c>
      <c r="G528" s="23">
        <f t="shared" si="83"/>
        <v>1147.06</v>
      </c>
      <c r="H528" s="23">
        <f t="shared" si="84"/>
        <v>1147.06</v>
      </c>
      <c r="I528" s="16">
        <f t="shared" si="85"/>
        <v>0</v>
      </c>
      <c r="J528" s="35">
        <f t="shared" si="79"/>
        <v>-1147.06</v>
      </c>
    </row>
    <row r="529" spans="1:10" ht="11.25" hidden="1" customHeight="1" x14ac:dyDescent="0.2">
      <c r="A529" s="27"/>
      <c r="B529" s="13" t="s">
        <v>20</v>
      </c>
      <c r="C529" s="13" t="s">
        <v>52</v>
      </c>
      <c r="D529" s="14">
        <v>9494.11</v>
      </c>
      <c r="E529" s="14">
        <v>0</v>
      </c>
      <c r="F529" s="14">
        <v>0</v>
      </c>
      <c r="G529" s="15">
        <f t="shared" si="83"/>
        <v>-9494.11</v>
      </c>
      <c r="H529" s="15">
        <f t="shared" si="84"/>
        <v>-9494.11</v>
      </c>
      <c r="I529" s="16">
        <f t="shared" si="85"/>
        <v>0</v>
      </c>
      <c r="J529" s="35">
        <f t="shared" si="79"/>
        <v>9494.11</v>
      </c>
    </row>
    <row r="530" spans="1:10" ht="11.25" hidden="1" customHeight="1" x14ac:dyDescent="0.2">
      <c r="A530" s="27"/>
      <c r="B530" s="13" t="s">
        <v>20</v>
      </c>
      <c r="C530" s="13" t="s">
        <v>46</v>
      </c>
      <c r="D530" s="14">
        <v>461.72</v>
      </c>
      <c r="E530" s="14">
        <v>0</v>
      </c>
      <c r="F530" s="14">
        <v>0</v>
      </c>
      <c r="G530" s="15">
        <f t="shared" si="83"/>
        <v>-461.72</v>
      </c>
      <c r="H530" s="15">
        <f t="shared" si="84"/>
        <v>-461.72</v>
      </c>
      <c r="I530" s="16">
        <f t="shared" si="85"/>
        <v>0</v>
      </c>
      <c r="J530" s="35">
        <f t="shared" si="79"/>
        <v>461.72</v>
      </c>
    </row>
    <row r="531" spans="1:10" ht="11.25" hidden="1" customHeight="1" x14ac:dyDescent="0.2">
      <c r="A531" s="27"/>
      <c r="B531" s="13" t="s">
        <v>20</v>
      </c>
      <c r="C531" s="13" t="s">
        <v>42</v>
      </c>
      <c r="D531" s="14">
        <v>8912.74</v>
      </c>
      <c r="E531" s="14">
        <v>0</v>
      </c>
      <c r="F531" s="14">
        <v>0</v>
      </c>
      <c r="G531" s="15">
        <f t="shared" si="83"/>
        <v>-8912.74</v>
      </c>
      <c r="H531" s="15">
        <f t="shared" si="84"/>
        <v>-8912.74</v>
      </c>
      <c r="I531" s="16">
        <f t="shared" si="85"/>
        <v>0</v>
      </c>
      <c r="J531" s="35">
        <f t="shared" si="79"/>
        <v>8912.74</v>
      </c>
    </row>
    <row r="532" spans="1:10" ht="11.25" hidden="1" customHeight="1" x14ac:dyDescent="0.2">
      <c r="A532" s="27"/>
      <c r="B532" s="13" t="s">
        <v>20</v>
      </c>
      <c r="C532" s="13" t="s">
        <v>47</v>
      </c>
      <c r="D532" s="14">
        <v>370.06</v>
      </c>
      <c r="E532" s="14">
        <v>0</v>
      </c>
      <c r="F532" s="14">
        <v>0</v>
      </c>
      <c r="G532" s="15">
        <f t="shared" si="83"/>
        <v>-370.06</v>
      </c>
      <c r="H532" s="15">
        <f t="shared" si="84"/>
        <v>-370.06</v>
      </c>
      <c r="I532" s="16">
        <f t="shared" si="85"/>
        <v>0</v>
      </c>
      <c r="J532" s="35">
        <f t="shared" si="79"/>
        <v>370.06</v>
      </c>
    </row>
    <row r="533" spans="1:10" ht="11.25" hidden="1" customHeight="1" x14ac:dyDescent="0.2">
      <c r="A533" s="27"/>
      <c r="B533" s="13" t="s">
        <v>20</v>
      </c>
      <c r="C533" s="13" t="s">
        <v>21</v>
      </c>
      <c r="D533" s="14">
        <v>528.63</v>
      </c>
      <c r="E533" s="14">
        <v>0</v>
      </c>
      <c r="F533" s="14">
        <v>0</v>
      </c>
      <c r="G533" s="15">
        <f t="shared" si="83"/>
        <v>-528.63</v>
      </c>
      <c r="H533" s="15">
        <f t="shared" si="84"/>
        <v>-528.63</v>
      </c>
      <c r="I533" s="16">
        <f t="shared" si="85"/>
        <v>0</v>
      </c>
      <c r="J533" s="35">
        <f t="shared" si="79"/>
        <v>528.63</v>
      </c>
    </row>
    <row r="534" spans="1:10" ht="11.25" hidden="1" customHeight="1" x14ac:dyDescent="0.2">
      <c r="A534" s="27"/>
      <c r="B534" s="13" t="s">
        <v>20</v>
      </c>
      <c r="C534" s="13" t="s">
        <v>22</v>
      </c>
      <c r="D534" s="14">
        <v>7511.07</v>
      </c>
      <c r="E534" s="14">
        <v>0</v>
      </c>
      <c r="F534" s="14">
        <v>0</v>
      </c>
      <c r="G534" s="15">
        <f t="shared" si="83"/>
        <v>-7511.07</v>
      </c>
      <c r="H534" s="15">
        <f t="shared" si="84"/>
        <v>-7511.07</v>
      </c>
      <c r="I534" s="16">
        <f t="shared" si="85"/>
        <v>0</v>
      </c>
      <c r="J534" s="35">
        <f t="shared" si="79"/>
        <v>7511.07</v>
      </c>
    </row>
    <row r="535" spans="1:10" ht="11.25" hidden="1" customHeight="1" x14ac:dyDescent="0.2">
      <c r="A535" s="27"/>
      <c r="B535" s="13" t="s">
        <v>20</v>
      </c>
      <c r="C535" s="13" t="s">
        <v>19</v>
      </c>
      <c r="D535" s="14">
        <v>28106.92</v>
      </c>
      <c r="E535" s="14">
        <v>0</v>
      </c>
      <c r="F535" s="14">
        <v>0</v>
      </c>
      <c r="G535" s="15">
        <f t="shared" si="83"/>
        <v>-28106.92</v>
      </c>
      <c r="H535" s="15">
        <f t="shared" si="84"/>
        <v>-28106.92</v>
      </c>
      <c r="I535" s="16">
        <f t="shared" si="85"/>
        <v>0</v>
      </c>
      <c r="J535" s="35">
        <f t="shared" si="79"/>
        <v>28106.92</v>
      </c>
    </row>
    <row r="536" spans="1:10" ht="11.25" hidden="1" customHeight="1" x14ac:dyDescent="0.2">
      <c r="A536" s="27"/>
      <c r="B536" s="13" t="s">
        <v>27</v>
      </c>
      <c r="C536" s="13" t="s">
        <v>82</v>
      </c>
      <c r="D536" s="14">
        <v>2113.0700000000002</v>
      </c>
      <c r="E536" s="14">
        <v>0</v>
      </c>
      <c r="F536" s="14">
        <v>0</v>
      </c>
      <c r="G536" s="15">
        <f t="shared" si="83"/>
        <v>-2113.0700000000002</v>
      </c>
      <c r="H536" s="15">
        <f t="shared" si="84"/>
        <v>-2113.0700000000002</v>
      </c>
      <c r="I536" s="16">
        <f t="shared" si="85"/>
        <v>0</v>
      </c>
      <c r="J536" s="35">
        <f t="shared" si="79"/>
        <v>2113.0700000000002</v>
      </c>
    </row>
    <row r="537" spans="1:10" ht="11.25" hidden="1" customHeight="1" x14ac:dyDescent="0.2">
      <c r="A537" s="27"/>
      <c r="B537" s="13" t="s">
        <v>27</v>
      </c>
      <c r="C537" s="13" t="s">
        <v>37</v>
      </c>
      <c r="D537" s="14">
        <v>1660.33</v>
      </c>
      <c r="E537" s="14">
        <v>0</v>
      </c>
      <c r="F537" s="14">
        <v>0</v>
      </c>
      <c r="G537" s="15">
        <f t="shared" si="83"/>
        <v>-1660.33</v>
      </c>
      <c r="H537" s="15">
        <f t="shared" si="84"/>
        <v>-1660.33</v>
      </c>
      <c r="I537" s="16">
        <f t="shared" si="85"/>
        <v>0</v>
      </c>
      <c r="J537" s="35">
        <f t="shared" si="79"/>
        <v>1660.33</v>
      </c>
    </row>
    <row r="538" spans="1:10" ht="11.25" hidden="1" customHeight="1" x14ac:dyDescent="0.2">
      <c r="A538" s="27"/>
      <c r="B538" s="13" t="s">
        <v>27</v>
      </c>
      <c r="C538" s="13" t="s">
        <v>83</v>
      </c>
      <c r="D538" s="14">
        <v>3997.71</v>
      </c>
      <c r="E538" s="14">
        <v>0</v>
      </c>
      <c r="F538" s="14">
        <v>0</v>
      </c>
      <c r="G538" s="15">
        <f t="shared" si="83"/>
        <v>-3997.71</v>
      </c>
      <c r="H538" s="15">
        <f t="shared" si="84"/>
        <v>-3997.71</v>
      </c>
      <c r="I538" s="16">
        <f t="shared" si="85"/>
        <v>0</v>
      </c>
      <c r="J538" s="35">
        <f t="shared" si="79"/>
        <v>3997.71</v>
      </c>
    </row>
    <row r="539" spans="1:10" ht="11.25" hidden="1" customHeight="1" x14ac:dyDescent="0.2">
      <c r="A539" s="27"/>
      <c r="B539" s="13" t="s">
        <v>27</v>
      </c>
      <c r="C539" s="13" t="s">
        <v>84</v>
      </c>
      <c r="D539" s="14">
        <v>5560.3</v>
      </c>
      <c r="E539" s="14">
        <v>0</v>
      </c>
      <c r="F539" s="14">
        <v>0</v>
      </c>
      <c r="G539" s="15">
        <f t="shared" si="83"/>
        <v>-5560.3</v>
      </c>
      <c r="H539" s="15">
        <f t="shared" si="84"/>
        <v>-5560.3</v>
      </c>
      <c r="I539" s="16">
        <f t="shared" si="85"/>
        <v>0</v>
      </c>
      <c r="J539" s="35">
        <f t="shared" si="79"/>
        <v>5560.3</v>
      </c>
    </row>
    <row r="540" spans="1:10" ht="11.25" hidden="1" customHeight="1" x14ac:dyDescent="0.2">
      <c r="A540" s="27"/>
      <c r="B540" s="13" t="s">
        <v>27</v>
      </c>
      <c r="C540" s="13" t="s">
        <v>86</v>
      </c>
      <c r="D540" s="14">
        <v>6770.25</v>
      </c>
      <c r="E540" s="14">
        <v>0</v>
      </c>
      <c r="F540" s="14">
        <v>0</v>
      </c>
      <c r="G540" s="15">
        <f t="shared" si="83"/>
        <v>-6770.25</v>
      </c>
      <c r="H540" s="15">
        <f t="shared" si="84"/>
        <v>-6770.25</v>
      </c>
      <c r="I540" s="16">
        <f t="shared" si="85"/>
        <v>0</v>
      </c>
      <c r="J540" s="35">
        <f t="shared" si="79"/>
        <v>6770.25</v>
      </c>
    </row>
    <row r="541" spans="1:10" ht="11.25" hidden="1" customHeight="1" x14ac:dyDescent="0.2">
      <c r="A541" s="27"/>
      <c r="B541" s="13" t="s">
        <v>27</v>
      </c>
      <c r="C541" s="13" t="s">
        <v>76</v>
      </c>
      <c r="D541" s="14">
        <v>4456.32</v>
      </c>
      <c r="E541" s="14">
        <v>0</v>
      </c>
      <c r="F541" s="14">
        <v>0</v>
      </c>
      <c r="G541" s="15">
        <f t="shared" si="83"/>
        <v>-4456.32</v>
      </c>
      <c r="H541" s="15">
        <f t="shared" si="84"/>
        <v>-4456.32</v>
      </c>
      <c r="I541" s="16">
        <f t="shared" si="85"/>
        <v>0</v>
      </c>
      <c r="J541" s="35">
        <f t="shared" si="79"/>
        <v>4456.32</v>
      </c>
    </row>
    <row r="542" spans="1:10" ht="11.25" hidden="1" customHeight="1" x14ac:dyDescent="0.2">
      <c r="A542" s="27"/>
      <c r="B542" s="13" t="s">
        <v>27</v>
      </c>
      <c r="C542" s="13" t="s">
        <v>77</v>
      </c>
      <c r="D542" s="14">
        <v>1599.94</v>
      </c>
      <c r="E542" s="14">
        <v>0</v>
      </c>
      <c r="F542" s="14">
        <v>0</v>
      </c>
      <c r="G542" s="15">
        <f t="shared" si="83"/>
        <v>-1599.94</v>
      </c>
      <c r="H542" s="15">
        <f t="shared" si="84"/>
        <v>-1599.94</v>
      </c>
      <c r="I542" s="16">
        <f t="shared" si="85"/>
        <v>0</v>
      </c>
      <c r="J542" s="35">
        <f t="shared" si="79"/>
        <v>1599.94</v>
      </c>
    </row>
    <row r="543" spans="1:10" ht="11.25" hidden="1" customHeight="1" x14ac:dyDescent="0.2">
      <c r="A543" s="27"/>
      <c r="B543" s="13" t="s">
        <v>27</v>
      </c>
      <c r="C543" s="13" t="s">
        <v>50</v>
      </c>
      <c r="D543" s="14">
        <v>5244.33</v>
      </c>
      <c r="E543" s="14">
        <v>0</v>
      </c>
      <c r="F543" s="14">
        <v>0</v>
      </c>
      <c r="G543" s="15">
        <f t="shared" si="83"/>
        <v>-5244.33</v>
      </c>
      <c r="H543" s="15">
        <f t="shared" si="84"/>
        <v>-5244.33</v>
      </c>
      <c r="I543" s="16">
        <f t="shared" si="85"/>
        <v>0</v>
      </c>
      <c r="J543" s="35">
        <f t="shared" si="79"/>
        <v>5244.33</v>
      </c>
    </row>
    <row r="544" spans="1:10" ht="11.25" hidden="1" customHeight="1" x14ac:dyDescent="0.2">
      <c r="A544" s="27"/>
      <c r="B544" s="13" t="s">
        <v>27</v>
      </c>
      <c r="C544" s="13" t="s">
        <v>88</v>
      </c>
      <c r="D544" s="14">
        <v>1125.5999999999999</v>
      </c>
      <c r="E544" s="14">
        <v>0</v>
      </c>
      <c r="F544" s="14">
        <v>0</v>
      </c>
      <c r="G544" s="15">
        <f t="shared" si="83"/>
        <v>-1125.5999999999999</v>
      </c>
      <c r="H544" s="15">
        <f t="shared" si="84"/>
        <v>-1125.5999999999999</v>
      </c>
      <c r="I544" s="16">
        <f t="shared" si="85"/>
        <v>0</v>
      </c>
      <c r="J544" s="35">
        <f t="shared" si="79"/>
        <v>1125.5999999999999</v>
      </c>
    </row>
    <row r="545" spans="1:10" ht="11.25" hidden="1" customHeight="1" x14ac:dyDescent="0.2">
      <c r="A545" s="27"/>
      <c r="B545" s="13" t="s">
        <v>27</v>
      </c>
      <c r="C545" s="13" t="s">
        <v>78</v>
      </c>
      <c r="D545" s="14">
        <v>3941.03</v>
      </c>
      <c r="E545" s="14">
        <v>0</v>
      </c>
      <c r="F545" s="14">
        <v>0</v>
      </c>
      <c r="G545" s="15">
        <f t="shared" si="83"/>
        <v>-3941.03</v>
      </c>
      <c r="H545" s="15">
        <f t="shared" si="84"/>
        <v>-3941.03</v>
      </c>
      <c r="I545" s="16">
        <f t="shared" si="85"/>
        <v>0</v>
      </c>
      <c r="J545" s="35">
        <f t="shared" si="79"/>
        <v>3941.03</v>
      </c>
    </row>
    <row r="546" spans="1:10" ht="11.25" hidden="1" customHeight="1" x14ac:dyDescent="0.2">
      <c r="A546" s="27"/>
      <c r="B546" s="13" t="s">
        <v>27</v>
      </c>
      <c r="C546" s="13" t="s">
        <v>22</v>
      </c>
      <c r="D546" s="14">
        <v>17.87</v>
      </c>
      <c r="E546" s="14">
        <v>0</v>
      </c>
      <c r="F546" s="14">
        <v>0</v>
      </c>
      <c r="G546" s="15">
        <f t="shared" si="83"/>
        <v>-17.87</v>
      </c>
      <c r="H546" s="15">
        <f t="shared" si="84"/>
        <v>-17.87</v>
      </c>
      <c r="I546" s="16">
        <f t="shared" si="85"/>
        <v>0</v>
      </c>
      <c r="J546" s="35">
        <f t="shared" si="79"/>
        <v>17.87</v>
      </c>
    </row>
    <row r="547" spans="1:10" ht="11.25" hidden="1" customHeight="1" x14ac:dyDescent="0.2">
      <c r="A547" s="27"/>
      <c r="B547" s="13" t="s">
        <v>27</v>
      </c>
      <c r="C547" s="13" t="s">
        <v>55</v>
      </c>
      <c r="D547" s="14">
        <v>3297.18</v>
      </c>
      <c r="E547" s="14">
        <v>0</v>
      </c>
      <c r="F547" s="14">
        <v>0</v>
      </c>
      <c r="G547" s="15">
        <f t="shared" si="83"/>
        <v>-3297.18</v>
      </c>
      <c r="H547" s="15">
        <f t="shared" si="84"/>
        <v>-3297.18</v>
      </c>
      <c r="I547" s="16">
        <f t="shared" si="85"/>
        <v>0</v>
      </c>
      <c r="J547" s="35">
        <f t="shared" si="79"/>
        <v>3297.18</v>
      </c>
    </row>
    <row r="548" spans="1:10" ht="11.25" hidden="1" customHeight="1" x14ac:dyDescent="0.2">
      <c r="A548" s="27"/>
      <c r="B548" s="13" t="s">
        <v>27</v>
      </c>
      <c r="C548" s="13" t="s">
        <v>56</v>
      </c>
      <c r="D548" s="14">
        <v>5806.85</v>
      </c>
      <c r="E548" s="14">
        <v>0</v>
      </c>
      <c r="F548" s="14">
        <v>0</v>
      </c>
      <c r="G548" s="15">
        <f t="shared" si="83"/>
        <v>-5806.85</v>
      </c>
      <c r="H548" s="15">
        <f t="shared" si="84"/>
        <v>-5806.85</v>
      </c>
      <c r="I548" s="16">
        <f t="shared" si="85"/>
        <v>0</v>
      </c>
      <c r="J548" s="35">
        <f t="shared" si="79"/>
        <v>5806.85</v>
      </c>
    </row>
    <row r="549" spans="1:10" ht="11.25" hidden="1" customHeight="1" x14ac:dyDescent="0.2">
      <c r="A549" s="27"/>
      <c r="B549" s="13" t="s">
        <v>27</v>
      </c>
      <c r="C549" s="13" t="s">
        <v>28</v>
      </c>
      <c r="D549" s="14">
        <v>5897.3</v>
      </c>
      <c r="E549" s="14">
        <v>0</v>
      </c>
      <c r="F549" s="14">
        <v>0</v>
      </c>
      <c r="G549" s="15">
        <f t="shared" si="83"/>
        <v>-5897.3</v>
      </c>
      <c r="H549" s="15">
        <f t="shared" si="84"/>
        <v>-5897.3</v>
      </c>
      <c r="I549" s="16">
        <f t="shared" si="85"/>
        <v>0</v>
      </c>
      <c r="J549" s="35">
        <f t="shared" si="79"/>
        <v>5897.3</v>
      </c>
    </row>
    <row r="550" spans="1:10" ht="11.25" hidden="1" customHeight="1" x14ac:dyDescent="0.2">
      <c r="A550" s="27"/>
      <c r="B550" s="13" t="s">
        <v>57</v>
      </c>
      <c r="C550" s="13" t="s">
        <v>19</v>
      </c>
      <c r="D550" s="14">
        <v>5322.6</v>
      </c>
      <c r="E550" s="14">
        <v>0</v>
      </c>
      <c r="F550" s="14">
        <v>0</v>
      </c>
      <c r="G550" s="15">
        <f t="shared" si="83"/>
        <v>-5322.6</v>
      </c>
      <c r="H550" s="15">
        <f t="shared" si="84"/>
        <v>-5322.6</v>
      </c>
      <c r="I550" s="16">
        <f t="shared" si="85"/>
        <v>0</v>
      </c>
      <c r="J550" s="35">
        <f t="shared" si="79"/>
        <v>5322.6</v>
      </c>
    </row>
    <row r="551" spans="1:10" ht="11.25" hidden="1" customHeight="1" x14ac:dyDescent="0.2">
      <c r="A551" s="27"/>
      <c r="B551" s="13" t="s">
        <v>129</v>
      </c>
      <c r="C551" s="13" t="s">
        <v>19</v>
      </c>
      <c r="D551" s="14">
        <v>4117.49</v>
      </c>
      <c r="E551" s="14">
        <v>0</v>
      </c>
      <c r="F551" s="14">
        <v>0</v>
      </c>
      <c r="G551" s="15">
        <f t="shared" si="83"/>
        <v>-4117.49</v>
      </c>
      <c r="H551" s="15">
        <f t="shared" si="84"/>
        <v>-4117.49</v>
      </c>
      <c r="I551" s="16">
        <f t="shared" si="85"/>
        <v>0</v>
      </c>
      <c r="J551" s="35">
        <f t="shared" si="79"/>
        <v>4117.49</v>
      </c>
    </row>
    <row r="552" spans="1:10" ht="11.25" hidden="1" customHeight="1" x14ac:dyDescent="0.2">
      <c r="A552" s="27"/>
      <c r="B552" s="13" t="s">
        <v>23</v>
      </c>
      <c r="C552" s="13" t="s">
        <v>19</v>
      </c>
      <c r="D552" s="14">
        <v>4529.7</v>
      </c>
      <c r="E552" s="14">
        <v>0</v>
      </c>
      <c r="F552" s="14">
        <v>0</v>
      </c>
      <c r="G552" s="15">
        <f t="shared" si="83"/>
        <v>-4529.7</v>
      </c>
      <c r="H552" s="15">
        <f t="shared" si="84"/>
        <v>-4529.7</v>
      </c>
      <c r="I552" s="16">
        <f t="shared" si="85"/>
        <v>0</v>
      </c>
      <c r="J552" s="35">
        <f t="shared" si="79"/>
        <v>4529.7</v>
      </c>
    </row>
    <row r="553" spans="1:10" ht="11.25" hidden="1" customHeight="1" x14ac:dyDescent="0.2">
      <c r="A553" s="27"/>
      <c r="B553" s="13" t="s">
        <v>43</v>
      </c>
      <c r="C553" s="13" t="s">
        <v>44</v>
      </c>
      <c r="D553" s="14">
        <v>8079.22</v>
      </c>
      <c r="E553" s="14">
        <v>0</v>
      </c>
      <c r="F553" s="14">
        <v>0</v>
      </c>
      <c r="G553" s="15">
        <f t="shared" si="83"/>
        <v>-8079.22</v>
      </c>
      <c r="H553" s="15">
        <f t="shared" si="84"/>
        <v>-8079.22</v>
      </c>
      <c r="I553" s="16">
        <f t="shared" si="85"/>
        <v>0</v>
      </c>
      <c r="J553" s="35">
        <f t="shared" ref="J553:J616" si="86">D553+I553</f>
        <v>8079.22</v>
      </c>
    </row>
    <row r="554" spans="1:10" ht="11.25" hidden="1" customHeight="1" x14ac:dyDescent="0.2">
      <c r="A554" s="27"/>
      <c r="B554" s="13" t="s">
        <v>43</v>
      </c>
      <c r="C554" s="13" t="s">
        <v>22</v>
      </c>
      <c r="D554" s="14">
        <v>1153.6199999999999</v>
      </c>
      <c r="E554" s="14">
        <v>0</v>
      </c>
      <c r="F554" s="14">
        <v>0</v>
      </c>
      <c r="G554" s="15">
        <f t="shared" si="83"/>
        <v>-1153.6199999999999</v>
      </c>
      <c r="H554" s="15">
        <f t="shared" si="84"/>
        <v>-1153.6199999999999</v>
      </c>
      <c r="I554" s="16">
        <f t="shared" si="85"/>
        <v>0</v>
      </c>
      <c r="J554" s="35">
        <f t="shared" si="86"/>
        <v>1153.6199999999999</v>
      </c>
    </row>
    <row r="555" spans="1:10" ht="11.25" hidden="1" customHeight="1" x14ac:dyDescent="0.2">
      <c r="A555" s="27"/>
      <c r="B555" s="13" t="s">
        <v>43</v>
      </c>
      <c r="C555" s="13" t="s">
        <v>19</v>
      </c>
      <c r="D555" s="14">
        <v>21011.14</v>
      </c>
      <c r="E555" s="14">
        <v>0</v>
      </c>
      <c r="F555" s="14">
        <v>0</v>
      </c>
      <c r="G555" s="15">
        <f t="shared" si="83"/>
        <v>-21011.14</v>
      </c>
      <c r="H555" s="15">
        <f t="shared" si="84"/>
        <v>-21011.14</v>
      </c>
      <c r="I555" s="16">
        <f t="shared" si="85"/>
        <v>0</v>
      </c>
      <c r="J555" s="35">
        <f t="shared" si="86"/>
        <v>21011.14</v>
      </c>
    </row>
    <row r="556" spans="1:10" ht="11.25" hidden="1" customHeight="1" x14ac:dyDescent="0.2">
      <c r="A556" s="27"/>
      <c r="B556" s="13" t="s">
        <v>51</v>
      </c>
      <c r="C556" s="13" t="s">
        <v>19</v>
      </c>
      <c r="D556" s="14">
        <v>11313.4</v>
      </c>
      <c r="E556" s="14">
        <v>0</v>
      </c>
      <c r="F556" s="14">
        <v>0</v>
      </c>
      <c r="G556" s="15">
        <f t="shared" si="83"/>
        <v>-11313.4</v>
      </c>
      <c r="H556" s="15">
        <f t="shared" si="84"/>
        <v>-11313.4</v>
      </c>
      <c r="I556" s="16">
        <f t="shared" si="85"/>
        <v>0</v>
      </c>
      <c r="J556" s="35">
        <f t="shared" si="86"/>
        <v>11313.4</v>
      </c>
    </row>
    <row r="557" spans="1:10" ht="11.25" hidden="1" customHeight="1" x14ac:dyDescent="0.2">
      <c r="A557" s="27"/>
      <c r="B557" s="13" t="s">
        <v>32</v>
      </c>
      <c r="C557" s="13" t="s">
        <v>52</v>
      </c>
      <c r="D557" s="14">
        <v>9354.92</v>
      </c>
      <c r="E557" s="14">
        <v>0</v>
      </c>
      <c r="F557" s="14">
        <v>0</v>
      </c>
      <c r="G557" s="15">
        <f t="shared" si="83"/>
        <v>-9354.92</v>
      </c>
      <c r="H557" s="15">
        <f t="shared" si="84"/>
        <v>-9354.92</v>
      </c>
      <c r="I557" s="16">
        <f t="shared" si="85"/>
        <v>0</v>
      </c>
      <c r="J557" s="35">
        <f t="shared" si="86"/>
        <v>9354.92</v>
      </c>
    </row>
    <row r="558" spans="1:10" ht="11.25" hidden="1" customHeight="1" x14ac:dyDescent="0.2">
      <c r="A558" s="27"/>
      <c r="B558" s="13" t="s">
        <v>32</v>
      </c>
      <c r="C558" s="13" t="s">
        <v>46</v>
      </c>
      <c r="D558" s="14">
        <v>131.91999999999999</v>
      </c>
      <c r="E558" s="14">
        <v>0</v>
      </c>
      <c r="F558" s="14">
        <v>0</v>
      </c>
      <c r="G558" s="15">
        <f t="shared" si="83"/>
        <v>-131.91999999999999</v>
      </c>
      <c r="H558" s="15">
        <f t="shared" si="84"/>
        <v>-131.91999999999999</v>
      </c>
      <c r="I558" s="16">
        <f t="shared" si="85"/>
        <v>0</v>
      </c>
      <c r="J558" s="35">
        <f t="shared" si="86"/>
        <v>131.91999999999999</v>
      </c>
    </row>
    <row r="559" spans="1:10" ht="11.25" hidden="1" customHeight="1" x14ac:dyDescent="0.2">
      <c r="A559" s="27"/>
      <c r="B559" s="13" t="s">
        <v>32</v>
      </c>
      <c r="C559" s="13" t="s">
        <v>42</v>
      </c>
      <c r="D559" s="14">
        <v>7583.43</v>
      </c>
      <c r="E559" s="14">
        <v>0</v>
      </c>
      <c r="F559" s="14">
        <v>0</v>
      </c>
      <c r="G559" s="15">
        <f t="shared" si="83"/>
        <v>-7583.43</v>
      </c>
      <c r="H559" s="15">
        <f t="shared" si="84"/>
        <v>-7583.43</v>
      </c>
      <c r="I559" s="16">
        <f t="shared" si="85"/>
        <v>0</v>
      </c>
      <c r="J559" s="35">
        <f t="shared" si="86"/>
        <v>7583.43</v>
      </c>
    </row>
    <row r="560" spans="1:10" ht="11.25" hidden="1" customHeight="1" x14ac:dyDescent="0.2">
      <c r="A560" s="27"/>
      <c r="B560" s="13" t="s">
        <v>32</v>
      </c>
      <c r="C560" s="13" t="s">
        <v>44</v>
      </c>
      <c r="D560" s="14">
        <v>2692.26</v>
      </c>
      <c r="E560" s="14">
        <v>0</v>
      </c>
      <c r="F560" s="14">
        <v>0</v>
      </c>
      <c r="G560" s="15">
        <f t="shared" si="83"/>
        <v>-2692.26</v>
      </c>
      <c r="H560" s="15">
        <f t="shared" si="84"/>
        <v>-2692.26</v>
      </c>
      <c r="I560" s="16">
        <f t="shared" si="85"/>
        <v>0</v>
      </c>
      <c r="J560" s="35">
        <f t="shared" si="86"/>
        <v>2692.26</v>
      </c>
    </row>
    <row r="561" spans="1:10" ht="11.25" hidden="1" customHeight="1" x14ac:dyDescent="0.2">
      <c r="A561" s="27"/>
      <c r="B561" s="13" t="s">
        <v>32</v>
      </c>
      <c r="C561" s="13" t="s">
        <v>47</v>
      </c>
      <c r="D561" s="14">
        <v>340.43</v>
      </c>
      <c r="E561" s="14">
        <v>0</v>
      </c>
      <c r="F561" s="14">
        <v>0</v>
      </c>
      <c r="G561" s="15">
        <f t="shared" si="83"/>
        <v>-340.43</v>
      </c>
      <c r="H561" s="15">
        <f t="shared" si="84"/>
        <v>-340.43</v>
      </c>
      <c r="I561" s="16">
        <f t="shared" si="85"/>
        <v>0</v>
      </c>
      <c r="J561" s="35">
        <f t="shared" si="86"/>
        <v>340.43</v>
      </c>
    </row>
    <row r="562" spans="1:10" ht="11.25" hidden="1" customHeight="1" x14ac:dyDescent="0.2">
      <c r="A562" s="27"/>
      <c r="B562" s="13" t="s">
        <v>32</v>
      </c>
      <c r="C562" s="13" t="s">
        <v>21</v>
      </c>
      <c r="D562" s="14">
        <v>1274.95</v>
      </c>
      <c r="E562" s="14">
        <v>0</v>
      </c>
      <c r="F562" s="14">
        <v>0</v>
      </c>
      <c r="G562" s="15">
        <f t="shared" si="83"/>
        <v>-1274.95</v>
      </c>
      <c r="H562" s="15">
        <f t="shared" si="84"/>
        <v>-1274.95</v>
      </c>
      <c r="I562" s="16">
        <f t="shared" si="85"/>
        <v>0</v>
      </c>
      <c r="J562" s="35">
        <f t="shared" si="86"/>
        <v>1274.95</v>
      </c>
    </row>
    <row r="563" spans="1:10" ht="11.25" hidden="1" customHeight="1" x14ac:dyDescent="0.2">
      <c r="A563" s="27"/>
      <c r="B563" s="13" t="s">
        <v>32</v>
      </c>
      <c r="C563" s="13" t="s">
        <v>22</v>
      </c>
      <c r="D563" s="14">
        <v>11291.42</v>
      </c>
      <c r="E563" s="14">
        <v>0</v>
      </c>
      <c r="F563" s="14">
        <v>0</v>
      </c>
      <c r="G563" s="15">
        <f t="shared" si="83"/>
        <v>-11291.42</v>
      </c>
      <c r="H563" s="15">
        <f t="shared" si="84"/>
        <v>-11291.42</v>
      </c>
      <c r="I563" s="16">
        <f t="shared" si="85"/>
        <v>0</v>
      </c>
      <c r="J563" s="35">
        <f t="shared" si="86"/>
        <v>11291.42</v>
      </c>
    </row>
    <row r="564" spans="1:10" ht="11.25" hidden="1" customHeight="1" x14ac:dyDescent="0.2">
      <c r="A564" s="27"/>
      <c r="B564" s="13" t="s">
        <v>58</v>
      </c>
      <c r="C564" s="13" t="s">
        <v>42</v>
      </c>
      <c r="D564" s="14">
        <v>5260.53</v>
      </c>
      <c r="E564" s="14">
        <v>0</v>
      </c>
      <c r="F564" s="14">
        <v>0</v>
      </c>
      <c r="G564" s="15">
        <f t="shared" si="83"/>
        <v>-5260.53</v>
      </c>
      <c r="H564" s="15">
        <f t="shared" si="84"/>
        <v>-5260.53</v>
      </c>
      <c r="I564" s="16">
        <f t="shared" si="85"/>
        <v>0</v>
      </c>
      <c r="J564" s="35">
        <f t="shared" si="86"/>
        <v>5260.53</v>
      </c>
    </row>
    <row r="565" spans="1:10" ht="11.25" hidden="1" customHeight="1" x14ac:dyDescent="0.2">
      <c r="A565" s="28" t="s">
        <v>156</v>
      </c>
      <c r="B565" s="18"/>
      <c r="C565" s="18"/>
      <c r="D565" s="19">
        <f>SUM(D526:D564)</f>
        <v>241344.27000000005</v>
      </c>
      <c r="E565" s="19">
        <f>SUM(E526:E564)</f>
        <v>0</v>
      </c>
      <c r="F565" s="19">
        <f>SUM(F526:F564)</f>
        <v>0</v>
      </c>
      <c r="G565" s="20">
        <f t="shared" si="83"/>
        <v>-241344.27</v>
      </c>
      <c r="H565" s="20">
        <f t="shared" si="84"/>
        <v>-241344.27</v>
      </c>
      <c r="I565" s="21">
        <f t="shared" si="85"/>
        <v>0</v>
      </c>
      <c r="J565" s="35">
        <f t="shared" si="86"/>
        <v>241344.27000000005</v>
      </c>
    </row>
    <row r="566" spans="1:10" ht="11.25" hidden="1" customHeight="1" x14ac:dyDescent="0.2">
      <c r="A566" s="26" t="s">
        <v>157</v>
      </c>
      <c r="B566" s="5"/>
      <c r="C566" s="5"/>
      <c r="D566" s="6"/>
      <c r="E566" s="6"/>
      <c r="F566" s="6"/>
      <c r="G566" s="7"/>
      <c r="H566" s="7"/>
      <c r="I566" s="8"/>
      <c r="J566" s="35">
        <f t="shared" si="86"/>
        <v>0</v>
      </c>
    </row>
    <row r="567" spans="1:10" ht="11.25" hidden="1" customHeight="1" x14ac:dyDescent="0.2">
      <c r="A567" s="27"/>
      <c r="B567" s="13" t="s">
        <v>26</v>
      </c>
      <c r="C567" s="13" t="s">
        <v>19</v>
      </c>
      <c r="D567" s="14">
        <v>787.74</v>
      </c>
      <c r="E567" s="14">
        <v>0</v>
      </c>
      <c r="F567" s="14">
        <v>0</v>
      </c>
      <c r="G567" s="15">
        <f t="shared" ref="G567:G582" si="87">(ROUND(E567,2)- ROUND(D567,2))</f>
        <v>-787.74</v>
      </c>
      <c r="H567" s="15">
        <f t="shared" ref="H567:H582" si="88">(ROUND(F567,2)- ROUND(D567,2))</f>
        <v>-787.74</v>
      </c>
      <c r="I567" s="16">
        <f t="shared" ref="I567:I582" si="89">(ROUND(F567,2)- ROUND(E567,2))</f>
        <v>0</v>
      </c>
      <c r="J567" s="35">
        <f t="shared" si="86"/>
        <v>787.74</v>
      </c>
    </row>
    <row r="568" spans="1:10" ht="11.25" hidden="1" customHeight="1" x14ac:dyDescent="0.2">
      <c r="A568" s="27"/>
      <c r="B568" s="13" t="s">
        <v>69</v>
      </c>
      <c r="C568" s="13" t="s">
        <v>19</v>
      </c>
      <c r="D568" s="14">
        <v>499</v>
      </c>
      <c r="E568" s="14">
        <v>0</v>
      </c>
      <c r="F568" s="14">
        <v>0</v>
      </c>
      <c r="G568" s="15">
        <f t="shared" si="87"/>
        <v>-499</v>
      </c>
      <c r="H568" s="15">
        <f t="shared" si="88"/>
        <v>-499</v>
      </c>
      <c r="I568" s="16">
        <f t="shared" si="89"/>
        <v>0</v>
      </c>
      <c r="J568" s="35">
        <f t="shared" si="86"/>
        <v>499</v>
      </c>
    </row>
    <row r="569" spans="1:10" ht="11.25" hidden="1" customHeight="1" x14ac:dyDescent="0.2">
      <c r="A569" s="27"/>
      <c r="B569" s="13" t="s">
        <v>20</v>
      </c>
      <c r="C569" s="13" t="s">
        <v>52</v>
      </c>
      <c r="D569" s="14">
        <v>5.57</v>
      </c>
      <c r="E569" s="14">
        <v>0</v>
      </c>
      <c r="F569" s="14">
        <v>0</v>
      </c>
      <c r="G569" s="15">
        <f t="shared" si="87"/>
        <v>-5.57</v>
      </c>
      <c r="H569" s="15">
        <f t="shared" si="88"/>
        <v>-5.57</v>
      </c>
      <c r="I569" s="16">
        <f t="shared" si="89"/>
        <v>0</v>
      </c>
      <c r="J569" s="35">
        <f t="shared" si="86"/>
        <v>5.57</v>
      </c>
    </row>
    <row r="570" spans="1:10" ht="11.25" hidden="1" customHeight="1" x14ac:dyDescent="0.2">
      <c r="A570" s="27"/>
      <c r="B570" s="13" t="s">
        <v>20</v>
      </c>
      <c r="C570" s="13" t="s">
        <v>46</v>
      </c>
      <c r="D570" s="14">
        <v>0.85</v>
      </c>
      <c r="E570" s="14">
        <v>0</v>
      </c>
      <c r="F570" s="14">
        <v>0</v>
      </c>
      <c r="G570" s="15">
        <f t="shared" si="87"/>
        <v>-0.85</v>
      </c>
      <c r="H570" s="15">
        <f t="shared" si="88"/>
        <v>-0.85</v>
      </c>
      <c r="I570" s="16">
        <f t="shared" si="89"/>
        <v>0</v>
      </c>
      <c r="J570" s="35">
        <f t="shared" si="86"/>
        <v>0.85</v>
      </c>
    </row>
    <row r="571" spans="1:10" ht="11.25" hidden="1" customHeight="1" x14ac:dyDescent="0.2">
      <c r="A571" s="27"/>
      <c r="B571" s="13" t="s">
        <v>20</v>
      </c>
      <c r="C571" s="13" t="s">
        <v>22</v>
      </c>
      <c r="D571" s="14">
        <v>47.68</v>
      </c>
      <c r="E571" s="14">
        <v>0</v>
      </c>
      <c r="F571" s="14">
        <v>0</v>
      </c>
      <c r="G571" s="15">
        <f t="shared" si="87"/>
        <v>-47.68</v>
      </c>
      <c r="H571" s="15">
        <f t="shared" si="88"/>
        <v>-47.68</v>
      </c>
      <c r="I571" s="16">
        <f t="shared" si="89"/>
        <v>0</v>
      </c>
      <c r="J571" s="35">
        <f t="shared" si="86"/>
        <v>47.68</v>
      </c>
    </row>
    <row r="572" spans="1:10" ht="11.25" hidden="1" customHeight="1" x14ac:dyDescent="0.2">
      <c r="A572" s="27"/>
      <c r="B572" s="13" t="s">
        <v>27</v>
      </c>
      <c r="C572" s="13" t="s">
        <v>82</v>
      </c>
      <c r="D572" s="14">
        <v>7.42</v>
      </c>
      <c r="E572" s="14">
        <v>0</v>
      </c>
      <c r="F572" s="14">
        <v>0</v>
      </c>
      <c r="G572" s="15">
        <f t="shared" si="87"/>
        <v>-7.42</v>
      </c>
      <c r="H572" s="15">
        <f t="shared" si="88"/>
        <v>-7.42</v>
      </c>
      <c r="I572" s="16">
        <f t="shared" si="89"/>
        <v>0</v>
      </c>
      <c r="J572" s="35">
        <f t="shared" si="86"/>
        <v>7.42</v>
      </c>
    </row>
    <row r="573" spans="1:10" ht="11.25" hidden="1" customHeight="1" x14ac:dyDescent="0.2">
      <c r="A573" s="27"/>
      <c r="B573" s="13" t="s">
        <v>27</v>
      </c>
      <c r="C573" s="13" t="s">
        <v>37</v>
      </c>
      <c r="D573" s="14">
        <v>5.85</v>
      </c>
      <c r="E573" s="14">
        <v>0</v>
      </c>
      <c r="F573" s="14">
        <v>0</v>
      </c>
      <c r="G573" s="15">
        <f t="shared" si="87"/>
        <v>-5.85</v>
      </c>
      <c r="H573" s="15">
        <f t="shared" si="88"/>
        <v>-5.85</v>
      </c>
      <c r="I573" s="16">
        <f t="shared" si="89"/>
        <v>0</v>
      </c>
      <c r="J573" s="35">
        <f t="shared" si="86"/>
        <v>5.85</v>
      </c>
    </row>
    <row r="574" spans="1:10" ht="11.25" hidden="1" customHeight="1" x14ac:dyDescent="0.2">
      <c r="A574" s="27"/>
      <c r="B574" s="13" t="s">
        <v>27</v>
      </c>
      <c r="C574" s="13" t="s">
        <v>83</v>
      </c>
      <c r="D574" s="14">
        <v>10.07</v>
      </c>
      <c r="E574" s="14">
        <v>0</v>
      </c>
      <c r="F574" s="14">
        <v>0</v>
      </c>
      <c r="G574" s="15">
        <f t="shared" si="87"/>
        <v>-10.07</v>
      </c>
      <c r="H574" s="15">
        <f t="shared" si="88"/>
        <v>-10.07</v>
      </c>
      <c r="I574" s="16">
        <f t="shared" si="89"/>
        <v>0</v>
      </c>
      <c r="J574" s="35">
        <f t="shared" si="86"/>
        <v>10.07</v>
      </c>
    </row>
    <row r="575" spans="1:10" ht="11.25" hidden="1" customHeight="1" x14ac:dyDescent="0.2">
      <c r="A575" s="27"/>
      <c r="B575" s="13" t="s">
        <v>27</v>
      </c>
      <c r="C575" s="13" t="s">
        <v>84</v>
      </c>
      <c r="D575" s="14">
        <v>14.36</v>
      </c>
      <c r="E575" s="14">
        <v>0</v>
      </c>
      <c r="F575" s="14">
        <v>0</v>
      </c>
      <c r="G575" s="15">
        <f t="shared" si="87"/>
        <v>-14.36</v>
      </c>
      <c r="H575" s="15">
        <f t="shared" si="88"/>
        <v>-14.36</v>
      </c>
      <c r="I575" s="16">
        <f t="shared" si="89"/>
        <v>0</v>
      </c>
      <c r="J575" s="35">
        <f t="shared" si="86"/>
        <v>14.36</v>
      </c>
    </row>
    <row r="576" spans="1:10" ht="11.25" hidden="1" customHeight="1" x14ac:dyDescent="0.2">
      <c r="A576" s="27"/>
      <c r="B576" s="13" t="s">
        <v>27</v>
      </c>
      <c r="C576" s="13" t="s">
        <v>86</v>
      </c>
      <c r="D576" s="14">
        <v>9.1199999999999992</v>
      </c>
      <c r="E576" s="14">
        <v>0</v>
      </c>
      <c r="F576" s="14">
        <v>0</v>
      </c>
      <c r="G576" s="15">
        <f t="shared" si="87"/>
        <v>-9.1199999999999992</v>
      </c>
      <c r="H576" s="15">
        <f t="shared" si="88"/>
        <v>-9.1199999999999992</v>
      </c>
      <c r="I576" s="16">
        <f t="shared" si="89"/>
        <v>0</v>
      </c>
      <c r="J576" s="35">
        <f t="shared" si="86"/>
        <v>9.1199999999999992</v>
      </c>
    </row>
    <row r="577" spans="1:10" ht="11.25" hidden="1" customHeight="1" x14ac:dyDescent="0.2">
      <c r="A577" s="27"/>
      <c r="B577" s="13" t="s">
        <v>27</v>
      </c>
      <c r="C577" s="13" t="s">
        <v>56</v>
      </c>
      <c r="D577" s="14">
        <v>15.91</v>
      </c>
      <c r="E577" s="14">
        <v>0</v>
      </c>
      <c r="F577" s="14">
        <v>0</v>
      </c>
      <c r="G577" s="15">
        <f t="shared" si="87"/>
        <v>-15.91</v>
      </c>
      <c r="H577" s="15">
        <f t="shared" si="88"/>
        <v>-15.91</v>
      </c>
      <c r="I577" s="16">
        <f t="shared" si="89"/>
        <v>0</v>
      </c>
      <c r="J577" s="35">
        <f t="shared" si="86"/>
        <v>15.91</v>
      </c>
    </row>
    <row r="578" spans="1:10" ht="11.25" hidden="1" customHeight="1" x14ac:dyDescent="0.2">
      <c r="A578" s="27"/>
      <c r="B578" s="13" t="s">
        <v>32</v>
      </c>
      <c r="C578" s="13" t="s">
        <v>52</v>
      </c>
      <c r="D578" s="14">
        <v>5.59</v>
      </c>
      <c r="E578" s="14">
        <v>0</v>
      </c>
      <c r="F578" s="14">
        <v>0</v>
      </c>
      <c r="G578" s="15">
        <f t="shared" si="87"/>
        <v>-5.59</v>
      </c>
      <c r="H578" s="15">
        <f t="shared" si="88"/>
        <v>-5.59</v>
      </c>
      <c r="I578" s="16">
        <f t="shared" si="89"/>
        <v>0</v>
      </c>
      <c r="J578" s="35">
        <f t="shared" si="86"/>
        <v>5.59</v>
      </c>
    </row>
    <row r="579" spans="1:10" ht="11.25" hidden="1" customHeight="1" x14ac:dyDescent="0.2">
      <c r="A579" s="27"/>
      <c r="B579" s="13" t="s">
        <v>32</v>
      </c>
      <c r="C579" s="13" t="s">
        <v>46</v>
      </c>
      <c r="D579" s="14">
        <v>0.25</v>
      </c>
      <c r="E579" s="14">
        <v>0</v>
      </c>
      <c r="F579" s="14">
        <v>0</v>
      </c>
      <c r="G579" s="15">
        <f t="shared" si="87"/>
        <v>-0.25</v>
      </c>
      <c r="H579" s="15">
        <f t="shared" si="88"/>
        <v>-0.25</v>
      </c>
      <c r="I579" s="16">
        <f t="shared" si="89"/>
        <v>0</v>
      </c>
      <c r="J579" s="35">
        <f t="shared" si="86"/>
        <v>0.25</v>
      </c>
    </row>
    <row r="580" spans="1:10" ht="11.25" hidden="1" customHeight="1" x14ac:dyDescent="0.2">
      <c r="A580" s="27"/>
      <c r="B580" s="13" t="s">
        <v>32</v>
      </c>
      <c r="C580" s="13" t="s">
        <v>22</v>
      </c>
      <c r="D580" s="14">
        <v>15.91</v>
      </c>
      <c r="E580" s="14">
        <v>0</v>
      </c>
      <c r="F580" s="14">
        <v>0</v>
      </c>
      <c r="G580" s="15">
        <f t="shared" si="87"/>
        <v>-15.91</v>
      </c>
      <c r="H580" s="15">
        <f t="shared" si="88"/>
        <v>-15.91</v>
      </c>
      <c r="I580" s="16">
        <f t="shared" si="89"/>
        <v>0</v>
      </c>
      <c r="J580" s="35">
        <f t="shared" si="86"/>
        <v>15.91</v>
      </c>
    </row>
    <row r="581" spans="1:10" ht="11.25" hidden="1" customHeight="1" x14ac:dyDescent="0.2">
      <c r="A581" s="28" t="s">
        <v>158</v>
      </c>
      <c r="B581" s="18"/>
      <c r="C581" s="18"/>
      <c r="D581" s="19">
        <f>SUM(D567:D580)</f>
        <v>1425.3199999999997</v>
      </c>
      <c r="E581" s="19">
        <f>SUM(E567:E580)</f>
        <v>0</v>
      </c>
      <c r="F581" s="19">
        <f>SUM(F567:F580)</f>
        <v>0</v>
      </c>
      <c r="G581" s="20">
        <f t="shared" si="87"/>
        <v>-1425.32</v>
      </c>
      <c r="H581" s="20">
        <f t="shared" si="88"/>
        <v>-1425.32</v>
      </c>
      <c r="I581" s="21">
        <f t="shared" si="89"/>
        <v>0</v>
      </c>
      <c r="J581" s="35">
        <f t="shared" si="86"/>
        <v>1425.3199999999997</v>
      </c>
    </row>
    <row r="582" spans="1:10" ht="11.25" hidden="1" customHeight="1" x14ac:dyDescent="0.2">
      <c r="A582" s="17" t="s">
        <v>159</v>
      </c>
      <c r="B582" s="18"/>
      <c r="C582" s="18"/>
      <c r="D582" s="19">
        <f>SUM(D375:D416,D447,D488,D524,D565,D581)</f>
        <v>465724.19</v>
      </c>
      <c r="E582" s="19">
        <f>SUM(E375:E416,E447,E488,E524,E565,E581)</f>
        <v>473503.57</v>
      </c>
      <c r="F582" s="19">
        <f>SUM(F375:F416,F447,F488,F524,F565,F581)</f>
        <v>592129.59000000008</v>
      </c>
      <c r="G582" s="24">
        <f t="shared" si="87"/>
        <v>7779.3800000000047</v>
      </c>
      <c r="H582" s="24">
        <f t="shared" si="88"/>
        <v>126405.39999999997</v>
      </c>
      <c r="I582" s="21">
        <f t="shared" si="89"/>
        <v>118626.01999999996</v>
      </c>
      <c r="J582" s="35">
        <f t="shared" si="86"/>
        <v>584350.21</v>
      </c>
    </row>
    <row r="583" spans="1:10" ht="11.25" hidden="1" customHeight="1" x14ac:dyDescent="0.2">
      <c r="A583" s="11" t="s">
        <v>160</v>
      </c>
      <c r="B583" s="5"/>
      <c r="C583" s="5"/>
      <c r="D583" s="6"/>
      <c r="E583" s="6"/>
      <c r="F583" s="6"/>
      <c r="G583" s="7"/>
      <c r="H583" s="7"/>
      <c r="I583" s="8"/>
      <c r="J583" s="35">
        <f t="shared" si="86"/>
        <v>0</v>
      </c>
    </row>
    <row r="584" spans="1:10" ht="11.25" hidden="1" customHeight="1" x14ac:dyDescent="0.2">
      <c r="A584" s="12"/>
      <c r="B584" s="13" t="s">
        <v>27</v>
      </c>
      <c r="C584" s="13" t="s">
        <v>82</v>
      </c>
      <c r="D584" s="14">
        <v>0</v>
      </c>
      <c r="E584" s="14">
        <v>567</v>
      </c>
      <c r="F584" s="14">
        <v>756</v>
      </c>
      <c r="G584" s="23">
        <f t="shared" ref="G584:G611" si="90">(ROUND(E584,2)- ROUND(D584,2))</f>
        <v>567</v>
      </c>
      <c r="H584" s="23">
        <f t="shared" ref="H584:H611" si="91">(ROUND(F584,2)- ROUND(D584,2))</f>
        <v>756</v>
      </c>
      <c r="I584" s="16">
        <f t="shared" ref="I584:I611" si="92">(ROUND(F584,2)- ROUND(E584,2))</f>
        <v>189</v>
      </c>
      <c r="J584" s="35">
        <f t="shared" si="86"/>
        <v>189</v>
      </c>
    </row>
    <row r="585" spans="1:10" ht="11.25" hidden="1" customHeight="1" x14ac:dyDescent="0.2">
      <c r="A585" s="12"/>
      <c r="B585" s="13" t="s">
        <v>27</v>
      </c>
      <c r="C585" s="13" t="s">
        <v>37</v>
      </c>
      <c r="D585" s="14">
        <v>0</v>
      </c>
      <c r="E585" s="14">
        <v>3873</v>
      </c>
      <c r="F585" s="14">
        <v>6645</v>
      </c>
      <c r="G585" s="23">
        <f t="shared" si="90"/>
        <v>3873</v>
      </c>
      <c r="H585" s="23">
        <f t="shared" si="91"/>
        <v>6645</v>
      </c>
      <c r="I585" s="16">
        <f t="shared" si="92"/>
        <v>2772</v>
      </c>
      <c r="J585" s="35">
        <f t="shared" si="86"/>
        <v>2772</v>
      </c>
    </row>
    <row r="586" spans="1:10" ht="11.25" hidden="1" customHeight="1" x14ac:dyDescent="0.2">
      <c r="A586" s="12"/>
      <c r="B586" s="13" t="s">
        <v>27</v>
      </c>
      <c r="C586" s="13" t="s">
        <v>83</v>
      </c>
      <c r="D586" s="14">
        <v>0</v>
      </c>
      <c r="E586" s="14">
        <v>12017.93</v>
      </c>
      <c r="F586" s="14">
        <v>12017.93</v>
      </c>
      <c r="G586" s="23">
        <f t="shared" si="90"/>
        <v>12017.93</v>
      </c>
      <c r="H586" s="23">
        <f t="shared" si="91"/>
        <v>12017.93</v>
      </c>
      <c r="I586" s="16">
        <f t="shared" si="92"/>
        <v>0</v>
      </c>
      <c r="J586" s="35">
        <f t="shared" si="86"/>
        <v>0</v>
      </c>
    </row>
    <row r="587" spans="1:10" ht="11.25" hidden="1" customHeight="1" x14ac:dyDescent="0.2">
      <c r="A587" s="12"/>
      <c r="B587" s="13" t="s">
        <v>27</v>
      </c>
      <c r="C587" s="13" t="s">
        <v>84</v>
      </c>
      <c r="D587" s="14">
        <v>0</v>
      </c>
      <c r="E587" s="14">
        <v>6195.1</v>
      </c>
      <c r="F587" s="14">
        <v>11737</v>
      </c>
      <c r="G587" s="23">
        <f t="shared" si="90"/>
        <v>6195.1</v>
      </c>
      <c r="H587" s="23">
        <f t="shared" si="91"/>
        <v>11737</v>
      </c>
      <c r="I587" s="16">
        <f t="shared" si="92"/>
        <v>5541.9</v>
      </c>
      <c r="J587" s="35">
        <f t="shared" si="86"/>
        <v>5541.9</v>
      </c>
    </row>
    <row r="588" spans="1:10" ht="11.25" hidden="1" customHeight="1" x14ac:dyDescent="0.2">
      <c r="A588" s="12"/>
      <c r="B588" s="13" t="s">
        <v>27</v>
      </c>
      <c r="C588" s="13" t="s">
        <v>46</v>
      </c>
      <c r="D588" s="14">
        <v>0</v>
      </c>
      <c r="E588" s="14">
        <v>1169.28</v>
      </c>
      <c r="F588" s="14">
        <v>1169.28</v>
      </c>
      <c r="G588" s="23">
        <f t="shared" si="90"/>
        <v>1169.28</v>
      </c>
      <c r="H588" s="23">
        <f t="shared" si="91"/>
        <v>1169.28</v>
      </c>
      <c r="I588" s="16">
        <f t="shared" si="92"/>
        <v>0</v>
      </c>
      <c r="J588" s="35">
        <f t="shared" si="86"/>
        <v>0</v>
      </c>
    </row>
    <row r="589" spans="1:10" ht="11.25" hidden="1" customHeight="1" x14ac:dyDescent="0.2">
      <c r="A589" s="12"/>
      <c r="B589" s="13" t="s">
        <v>27</v>
      </c>
      <c r="C589" s="13" t="s">
        <v>85</v>
      </c>
      <c r="D589" s="14">
        <v>0</v>
      </c>
      <c r="E589" s="14">
        <v>4384.8</v>
      </c>
      <c r="F589" s="14">
        <v>4384.8</v>
      </c>
      <c r="G589" s="23">
        <f t="shared" si="90"/>
        <v>4384.8</v>
      </c>
      <c r="H589" s="23">
        <f t="shared" si="91"/>
        <v>4384.8</v>
      </c>
      <c r="I589" s="16">
        <f t="shared" si="92"/>
        <v>0</v>
      </c>
      <c r="J589" s="35">
        <f t="shared" si="86"/>
        <v>0</v>
      </c>
    </row>
    <row r="590" spans="1:10" ht="11.25" hidden="1" customHeight="1" x14ac:dyDescent="0.2">
      <c r="A590" s="12"/>
      <c r="B590" s="13" t="s">
        <v>27</v>
      </c>
      <c r="C590" s="13" t="s">
        <v>86</v>
      </c>
      <c r="D590" s="14">
        <v>0</v>
      </c>
      <c r="E590" s="14">
        <v>4913.3</v>
      </c>
      <c r="F590" s="14">
        <v>10028.9</v>
      </c>
      <c r="G590" s="23">
        <f t="shared" si="90"/>
        <v>4913.3</v>
      </c>
      <c r="H590" s="23">
        <f t="shared" si="91"/>
        <v>10028.9</v>
      </c>
      <c r="I590" s="16">
        <f t="shared" si="92"/>
        <v>5115.5999999999995</v>
      </c>
      <c r="J590" s="35">
        <f t="shared" si="86"/>
        <v>5115.5999999999995</v>
      </c>
    </row>
    <row r="591" spans="1:10" ht="11.25" hidden="1" customHeight="1" x14ac:dyDescent="0.2">
      <c r="A591" s="12"/>
      <c r="B591" s="13" t="s">
        <v>27</v>
      </c>
      <c r="C591" s="13" t="s">
        <v>87</v>
      </c>
      <c r="D591" s="14">
        <v>0</v>
      </c>
      <c r="E591" s="14">
        <v>633.6</v>
      </c>
      <c r="F591" s="14">
        <v>1056</v>
      </c>
      <c r="G591" s="23">
        <f t="shared" si="90"/>
        <v>633.6</v>
      </c>
      <c r="H591" s="23">
        <f t="shared" si="91"/>
        <v>1056</v>
      </c>
      <c r="I591" s="16">
        <f t="shared" si="92"/>
        <v>422.4</v>
      </c>
      <c r="J591" s="35">
        <f t="shared" si="86"/>
        <v>422.4</v>
      </c>
    </row>
    <row r="592" spans="1:10" ht="11.25" hidden="1" customHeight="1" x14ac:dyDescent="0.2">
      <c r="A592" s="12"/>
      <c r="B592" s="13" t="s">
        <v>27</v>
      </c>
      <c r="C592" s="13" t="s">
        <v>75</v>
      </c>
      <c r="D592" s="14">
        <v>0</v>
      </c>
      <c r="E592" s="14">
        <v>223.78</v>
      </c>
      <c r="F592" s="14">
        <v>463.04</v>
      </c>
      <c r="G592" s="23">
        <f t="shared" si="90"/>
        <v>223.78</v>
      </c>
      <c r="H592" s="23">
        <f t="shared" si="91"/>
        <v>463.04</v>
      </c>
      <c r="I592" s="16">
        <f t="shared" si="92"/>
        <v>239.26000000000002</v>
      </c>
      <c r="J592" s="35">
        <f t="shared" si="86"/>
        <v>239.26000000000002</v>
      </c>
    </row>
    <row r="593" spans="1:10" ht="11.25" hidden="1" customHeight="1" x14ac:dyDescent="0.2">
      <c r="A593" s="12"/>
      <c r="B593" s="13" t="s">
        <v>27</v>
      </c>
      <c r="C593" s="13" t="s">
        <v>76</v>
      </c>
      <c r="D593" s="14">
        <v>0</v>
      </c>
      <c r="E593" s="14">
        <v>1416.86</v>
      </c>
      <c r="F593" s="14">
        <v>1987.1</v>
      </c>
      <c r="G593" s="23">
        <f t="shared" si="90"/>
        <v>1416.86</v>
      </c>
      <c r="H593" s="23">
        <f t="shared" si="91"/>
        <v>1987.1</v>
      </c>
      <c r="I593" s="16">
        <f t="shared" si="92"/>
        <v>570.24</v>
      </c>
      <c r="J593" s="35">
        <f t="shared" si="86"/>
        <v>570.24</v>
      </c>
    </row>
    <row r="594" spans="1:10" ht="11.25" hidden="1" customHeight="1" x14ac:dyDescent="0.2">
      <c r="A594" s="12"/>
      <c r="B594" s="13" t="s">
        <v>27</v>
      </c>
      <c r="C594" s="13" t="s">
        <v>77</v>
      </c>
      <c r="D594" s="14">
        <v>0</v>
      </c>
      <c r="E594" s="14">
        <v>26955.47</v>
      </c>
      <c r="F594" s="14">
        <v>29847.85</v>
      </c>
      <c r="G594" s="23">
        <f t="shared" si="90"/>
        <v>26955.47</v>
      </c>
      <c r="H594" s="23">
        <f t="shared" si="91"/>
        <v>29847.85</v>
      </c>
      <c r="I594" s="16">
        <f t="shared" si="92"/>
        <v>2892.3799999999974</v>
      </c>
      <c r="J594" s="35">
        <f t="shared" si="86"/>
        <v>2892.3799999999974</v>
      </c>
    </row>
    <row r="595" spans="1:10" ht="11.25" hidden="1" customHeight="1" x14ac:dyDescent="0.2">
      <c r="A595" s="12"/>
      <c r="B595" s="13" t="s">
        <v>27</v>
      </c>
      <c r="C595" s="13" t="s">
        <v>47</v>
      </c>
      <c r="D595" s="14">
        <v>0</v>
      </c>
      <c r="E595" s="14">
        <v>3592</v>
      </c>
      <c r="F595" s="14">
        <v>3592</v>
      </c>
      <c r="G595" s="23">
        <f t="shared" si="90"/>
        <v>3592</v>
      </c>
      <c r="H595" s="23">
        <f t="shared" si="91"/>
        <v>3592</v>
      </c>
      <c r="I595" s="16">
        <f t="shared" si="92"/>
        <v>0</v>
      </c>
      <c r="J595" s="35">
        <f t="shared" si="86"/>
        <v>0</v>
      </c>
    </row>
    <row r="596" spans="1:10" ht="11.25" hidden="1" customHeight="1" x14ac:dyDescent="0.2">
      <c r="A596" s="12"/>
      <c r="B596" s="13" t="s">
        <v>27</v>
      </c>
      <c r="C596" s="13" t="s">
        <v>50</v>
      </c>
      <c r="D596" s="14">
        <v>0</v>
      </c>
      <c r="E596" s="14">
        <v>7907.1</v>
      </c>
      <c r="F596" s="14">
        <v>12096.6</v>
      </c>
      <c r="G596" s="23">
        <f t="shared" si="90"/>
        <v>7907.1</v>
      </c>
      <c r="H596" s="23">
        <f t="shared" si="91"/>
        <v>12096.6</v>
      </c>
      <c r="I596" s="16">
        <f t="shared" si="92"/>
        <v>4189.5</v>
      </c>
      <c r="J596" s="35">
        <f t="shared" si="86"/>
        <v>4189.5</v>
      </c>
    </row>
    <row r="597" spans="1:10" ht="11.25" hidden="1" customHeight="1" x14ac:dyDescent="0.2">
      <c r="A597" s="12"/>
      <c r="B597" s="13" t="s">
        <v>27</v>
      </c>
      <c r="C597" s="13" t="s">
        <v>21</v>
      </c>
      <c r="D597" s="14">
        <v>0</v>
      </c>
      <c r="E597" s="14">
        <v>3146.4</v>
      </c>
      <c r="F597" s="14">
        <v>4514.3999999999996</v>
      </c>
      <c r="G597" s="23">
        <f t="shared" si="90"/>
        <v>3146.4</v>
      </c>
      <c r="H597" s="23">
        <f t="shared" si="91"/>
        <v>4514.3999999999996</v>
      </c>
      <c r="I597" s="16">
        <f t="shared" si="92"/>
        <v>1367.9999999999995</v>
      </c>
      <c r="J597" s="35">
        <f t="shared" si="86"/>
        <v>1367.9999999999995</v>
      </c>
    </row>
    <row r="598" spans="1:10" ht="11.25" hidden="1" customHeight="1" x14ac:dyDescent="0.2">
      <c r="A598" s="12"/>
      <c r="B598" s="13" t="s">
        <v>27</v>
      </c>
      <c r="C598" s="13" t="s">
        <v>88</v>
      </c>
      <c r="D598" s="14">
        <v>0</v>
      </c>
      <c r="E598" s="14">
        <v>6279.32</v>
      </c>
      <c r="F598" s="14">
        <v>6580.28</v>
      </c>
      <c r="G598" s="23">
        <f t="shared" si="90"/>
        <v>6279.32</v>
      </c>
      <c r="H598" s="23">
        <f t="shared" si="91"/>
        <v>6580.28</v>
      </c>
      <c r="I598" s="16">
        <f t="shared" si="92"/>
        <v>300.96000000000004</v>
      </c>
      <c r="J598" s="35">
        <f t="shared" si="86"/>
        <v>300.96000000000004</v>
      </c>
    </row>
    <row r="599" spans="1:10" ht="11.25" hidden="1" customHeight="1" x14ac:dyDescent="0.2">
      <c r="A599" s="12"/>
      <c r="B599" s="13" t="s">
        <v>27</v>
      </c>
      <c r="C599" s="13" t="s">
        <v>78</v>
      </c>
      <c r="D599" s="14">
        <v>0</v>
      </c>
      <c r="E599" s="14">
        <v>25357.06</v>
      </c>
      <c r="F599" s="14">
        <v>32648.81</v>
      </c>
      <c r="G599" s="23">
        <f t="shared" si="90"/>
        <v>25357.06</v>
      </c>
      <c r="H599" s="23">
        <f t="shared" si="91"/>
        <v>32648.81</v>
      </c>
      <c r="I599" s="16">
        <f t="shared" si="92"/>
        <v>7291.75</v>
      </c>
      <c r="J599" s="35">
        <f t="shared" si="86"/>
        <v>7291.75</v>
      </c>
    </row>
    <row r="600" spans="1:10" ht="11.25" hidden="1" customHeight="1" x14ac:dyDescent="0.2">
      <c r="A600" s="12"/>
      <c r="B600" s="13" t="s">
        <v>27</v>
      </c>
      <c r="C600" s="13" t="s">
        <v>55</v>
      </c>
      <c r="D600" s="14">
        <v>0</v>
      </c>
      <c r="E600" s="14">
        <v>22456.44</v>
      </c>
      <c r="F600" s="14">
        <v>30321.200000000001</v>
      </c>
      <c r="G600" s="23">
        <f t="shared" si="90"/>
        <v>22456.44</v>
      </c>
      <c r="H600" s="23">
        <f t="shared" si="91"/>
        <v>30321.200000000001</v>
      </c>
      <c r="I600" s="16">
        <f t="shared" si="92"/>
        <v>7864.760000000002</v>
      </c>
      <c r="J600" s="35">
        <f t="shared" si="86"/>
        <v>7864.760000000002</v>
      </c>
    </row>
    <row r="601" spans="1:10" ht="11.25" hidden="1" customHeight="1" x14ac:dyDescent="0.2">
      <c r="A601" s="12"/>
      <c r="B601" s="13" t="s">
        <v>27</v>
      </c>
      <c r="C601" s="13" t="s">
        <v>56</v>
      </c>
      <c r="D601" s="14">
        <v>0</v>
      </c>
      <c r="E601" s="14">
        <v>44252.49</v>
      </c>
      <c r="F601" s="14">
        <v>44252.49</v>
      </c>
      <c r="G601" s="23">
        <f t="shared" si="90"/>
        <v>44252.49</v>
      </c>
      <c r="H601" s="23">
        <f t="shared" si="91"/>
        <v>44252.49</v>
      </c>
      <c r="I601" s="16">
        <f t="shared" si="92"/>
        <v>0</v>
      </c>
      <c r="J601" s="35">
        <f t="shared" si="86"/>
        <v>0</v>
      </c>
    </row>
    <row r="602" spans="1:10" ht="11.25" hidden="1" customHeight="1" x14ac:dyDescent="0.2">
      <c r="A602" s="12"/>
      <c r="B602" s="13" t="s">
        <v>27</v>
      </c>
      <c r="C602" s="13" t="s">
        <v>79</v>
      </c>
      <c r="D602" s="14">
        <v>0</v>
      </c>
      <c r="E602" s="14">
        <v>4277.7</v>
      </c>
      <c r="F602" s="14">
        <v>4990.6499999999996</v>
      </c>
      <c r="G602" s="23">
        <f t="shared" si="90"/>
        <v>4277.7</v>
      </c>
      <c r="H602" s="23">
        <f t="shared" si="91"/>
        <v>4990.6499999999996</v>
      </c>
      <c r="I602" s="16">
        <f t="shared" si="92"/>
        <v>712.94999999999982</v>
      </c>
      <c r="J602" s="35">
        <f t="shared" si="86"/>
        <v>712.94999999999982</v>
      </c>
    </row>
    <row r="603" spans="1:10" ht="11.25" hidden="1" customHeight="1" x14ac:dyDescent="0.2">
      <c r="A603" s="12"/>
      <c r="B603" s="13" t="s">
        <v>27</v>
      </c>
      <c r="C603" s="13" t="s">
        <v>19</v>
      </c>
      <c r="D603" s="14">
        <v>0</v>
      </c>
      <c r="E603" s="14">
        <v>1521.52</v>
      </c>
      <c r="F603" s="14">
        <v>1521.52</v>
      </c>
      <c r="G603" s="23">
        <f t="shared" si="90"/>
        <v>1521.52</v>
      </c>
      <c r="H603" s="23">
        <f t="shared" si="91"/>
        <v>1521.52</v>
      </c>
      <c r="I603" s="16">
        <f t="shared" si="92"/>
        <v>0</v>
      </c>
      <c r="J603" s="35">
        <f t="shared" si="86"/>
        <v>0</v>
      </c>
    </row>
    <row r="604" spans="1:10" ht="11.25" hidden="1" customHeight="1" x14ac:dyDescent="0.2">
      <c r="A604" s="12"/>
      <c r="B604" s="13" t="s">
        <v>27</v>
      </c>
      <c r="C604" s="13" t="s">
        <v>28</v>
      </c>
      <c r="D604" s="14">
        <v>0</v>
      </c>
      <c r="E604" s="14">
        <v>56384.17</v>
      </c>
      <c r="F604" s="14">
        <v>56384.17</v>
      </c>
      <c r="G604" s="23">
        <f t="shared" si="90"/>
        <v>56384.17</v>
      </c>
      <c r="H604" s="23">
        <f t="shared" si="91"/>
        <v>56384.17</v>
      </c>
      <c r="I604" s="16">
        <f t="shared" si="92"/>
        <v>0</v>
      </c>
      <c r="J604" s="35">
        <f t="shared" si="86"/>
        <v>0</v>
      </c>
    </row>
    <row r="605" spans="1:10" ht="11.25" hidden="1" customHeight="1" x14ac:dyDescent="0.2">
      <c r="A605" s="12"/>
      <c r="B605" s="13" t="s">
        <v>32</v>
      </c>
      <c r="C605" s="13" t="s">
        <v>52</v>
      </c>
      <c r="D605" s="14">
        <v>0</v>
      </c>
      <c r="E605" s="14">
        <v>146.16</v>
      </c>
      <c r="F605" s="14">
        <v>182.7</v>
      </c>
      <c r="G605" s="23">
        <f t="shared" si="90"/>
        <v>146.16</v>
      </c>
      <c r="H605" s="23">
        <f t="shared" si="91"/>
        <v>182.7</v>
      </c>
      <c r="I605" s="16">
        <f t="shared" si="92"/>
        <v>36.539999999999992</v>
      </c>
      <c r="J605" s="35">
        <f t="shared" si="86"/>
        <v>36.539999999999992</v>
      </c>
    </row>
    <row r="606" spans="1:10" ht="11.25" hidden="1" customHeight="1" x14ac:dyDescent="0.2">
      <c r="A606" s="12"/>
      <c r="B606" s="13" t="s">
        <v>32</v>
      </c>
      <c r="C606" s="13" t="s">
        <v>42</v>
      </c>
      <c r="D606" s="14">
        <v>0</v>
      </c>
      <c r="E606" s="14">
        <v>70.400000000000006</v>
      </c>
      <c r="F606" s="14">
        <v>88</v>
      </c>
      <c r="G606" s="23">
        <f t="shared" si="90"/>
        <v>70.400000000000006</v>
      </c>
      <c r="H606" s="23">
        <f t="shared" si="91"/>
        <v>88</v>
      </c>
      <c r="I606" s="16">
        <f t="shared" si="92"/>
        <v>17.599999999999994</v>
      </c>
      <c r="J606" s="35">
        <f t="shared" si="86"/>
        <v>17.599999999999994</v>
      </c>
    </row>
    <row r="607" spans="1:10" ht="11.25" hidden="1" customHeight="1" x14ac:dyDescent="0.2">
      <c r="A607" s="12"/>
      <c r="B607" s="13" t="s">
        <v>32</v>
      </c>
      <c r="C607" s="13" t="s">
        <v>44</v>
      </c>
      <c r="D607" s="14">
        <v>0</v>
      </c>
      <c r="E607" s="14">
        <v>159.6</v>
      </c>
      <c r="F607" s="14">
        <v>199.5</v>
      </c>
      <c r="G607" s="23">
        <f t="shared" si="90"/>
        <v>159.6</v>
      </c>
      <c r="H607" s="23">
        <f t="shared" si="91"/>
        <v>199.5</v>
      </c>
      <c r="I607" s="16">
        <f t="shared" si="92"/>
        <v>39.900000000000006</v>
      </c>
      <c r="J607" s="35">
        <f t="shared" si="86"/>
        <v>39.900000000000006</v>
      </c>
    </row>
    <row r="608" spans="1:10" ht="11.25" hidden="1" customHeight="1" x14ac:dyDescent="0.2">
      <c r="A608" s="12"/>
      <c r="B608" s="13" t="s">
        <v>32</v>
      </c>
      <c r="C608" s="13" t="s">
        <v>47</v>
      </c>
      <c r="D608" s="14">
        <v>0</v>
      </c>
      <c r="E608" s="14">
        <v>24.94</v>
      </c>
      <c r="F608" s="14">
        <v>74.819999999999993</v>
      </c>
      <c r="G608" s="23">
        <f t="shared" si="90"/>
        <v>24.94</v>
      </c>
      <c r="H608" s="23">
        <f t="shared" si="91"/>
        <v>74.819999999999993</v>
      </c>
      <c r="I608" s="16">
        <f t="shared" si="92"/>
        <v>49.879999999999995</v>
      </c>
      <c r="J608" s="35">
        <f t="shared" si="86"/>
        <v>49.879999999999995</v>
      </c>
    </row>
    <row r="609" spans="1:10" ht="11.25" hidden="1" customHeight="1" x14ac:dyDescent="0.2">
      <c r="A609" s="12"/>
      <c r="B609" s="13" t="s">
        <v>32</v>
      </c>
      <c r="C609" s="13" t="s">
        <v>21</v>
      </c>
      <c r="D609" s="14">
        <v>0</v>
      </c>
      <c r="E609" s="14">
        <v>39.92</v>
      </c>
      <c r="F609" s="14">
        <v>59.88</v>
      </c>
      <c r="G609" s="23">
        <f t="shared" si="90"/>
        <v>39.92</v>
      </c>
      <c r="H609" s="23">
        <f t="shared" si="91"/>
        <v>59.88</v>
      </c>
      <c r="I609" s="16">
        <f t="shared" si="92"/>
        <v>19.96</v>
      </c>
      <c r="J609" s="35">
        <f t="shared" si="86"/>
        <v>19.96</v>
      </c>
    </row>
    <row r="610" spans="1:10" ht="11.25" hidden="1" customHeight="1" x14ac:dyDescent="0.2">
      <c r="A610" s="12"/>
      <c r="B610" s="13" t="s">
        <v>32</v>
      </c>
      <c r="C610" s="13" t="s">
        <v>22</v>
      </c>
      <c r="D610" s="14">
        <v>0</v>
      </c>
      <c r="E610" s="14">
        <v>194.4</v>
      </c>
      <c r="F610" s="14">
        <v>243</v>
      </c>
      <c r="G610" s="23">
        <f t="shared" si="90"/>
        <v>194.4</v>
      </c>
      <c r="H610" s="23">
        <f t="shared" si="91"/>
        <v>243</v>
      </c>
      <c r="I610" s="16">
        <f t="shared" si="92"/>
        <v>48.599999999999994</v>
      </c>
      <c r="J610" s="35">
        <f t="shared" si="86"/>
        <v>48.599999999999994</v>
      </c>
    </row>
    <row r="611" spans="1:10" ht="11.25" hidden="1" customHeight="1" x14ac:dyDescent="0.2">
      <c r="A611" s="12"/>
      <c r="B611" s="13" t="s">
        <v>58</v>
      </c>
      <c r="C611" s="13" t="s">
        <v>42</v>
      </c>
      <c r="D611" s="14">
        <v>0</v>
      </c>
      <c r="E611" s="14">
        <v>4273.5</v>
      </c>
      <c r="F611" s="14">
        <v>4273.5</v>
      </c>
      <c r="G611" s="23">
        <f t="shared" si="90"/>
        <v>4273.5</v>
      </c>
      <c r="H611" s="23">
        <f t="shared" si="91"/>
        <v>4273.5</v>
      </c>
      <c r="I611" s="16">
        <f t="shared" si="92"/>
        <v>0</v>
      </c>
      <c r="J611" s="35">
        <f t="shared" si="86"/>
        <v>0</v>
      </c>
    </row>
    <row r="612" spans="1:10" ht="11.25" hidden="1" customHeight="1" x14ac:dyDescent="0.2">
      <c r="A612" s="26" t="s">
        <v>161</v>
      </c>
      <c r="B612" s="5"/>
      <c r="C612" s="5"/>
      <c r="D612" s="6"/>
      <c r="E612" s="6"/>
      <c r="F612" s="6"/>
      <c r="G612" s="7"/>
      <c r="H612" s="7"/>
      <c r="I612" s="8"/>
      <c r="J612" s="35">
        <f t="shared" si="86"/>
        <v>0</v>
      </c>
    </row>
    <row r="613" spans="1:10" ht="11.25" hidden="1" customHeight="1" x14ac:dyDescent="0.2">
      <c r="A613" s="27"/>
      <c r="B613" s="13" t="s">
        <v>27</v>
      </c>
      <c r="C613" s="13" t="s">
        <v>37</v>
      </c>
      <c r="D613" s="14">
        <v>451.97</v>
      </c>
      <c r="E613" s="14">
        <v>0</v>
      </c>
      <c r="F613" s="14">
        <v>0</v>
      </c>
      <c r="G613" s="15">
        <f t="shared" ref="G613:G624" si="93">(ROUND(E613,2)- ROUND(D613,2))</f>
        <v>-451.97</v>
      </c>
      <c r="H613" s="15">
        <f t="shared" ref="H613:H624" si="94">(ROUND(F613,2)- ROUND(D613,2))</f>
        <v>-451.97</v>
      </c>
      <c r="I613" s="16">
        <f t="shared" ref="I613:I624" si="95">(ROUND(F613,2)- ROUND(E613,2))</f>
        <v>0</v>
      </c>
      <c r="J613" s="35">
        <f t="shared" si="86"/>
        <v>451.97</v>
      </c>
    </row>
    <row r="614" spans="1:10" ht="11.25" hidden="1" customHeight="1" x14ac:dyDescent="0.2">
      <c r="A614" s="27"/>
      <c r="B614" s="13" t="s">
        <v>27</v>
      </c>
      <c r="C614" s="13" t="s">
        <v>83</v>
      </c>
      <c r="D614" s="14">
        <v>1181.72</v>
      </c>
      <c r="E614" s="14">
        <v>0</v>
      </c>
      <c r="F614" s="14">
        <v>0</v>
      </c>
      <c r="G614" s="15">
        <f t="shared" si="93"/>
        <v>-1181.72</v>
      </c>
      <c r="H614" s="15">
        <f t="shared" si="94"/>
        <v>-1181.72</v>
      </c>
      <c r="I614" s="16">
        <f t="shared" si="95"/>
        <v>0</v>
      </c>
      <c r="J614" s="35">
        <f t="shared" si="86"/>
        <v>1181.72</v>
      </c>
    </row>
    <row r="615" spans="1:10" ht="11.25" hidden="1" customHeight="1" x14ac:dyDescent="0.2">
      <c r="A615" s="27"/>
      <c r="B615" s="13" t="s">
        <v>27</v>
      </c>
      <c r="C615" s="13" t="s">
        <v>84</v>
      </c>
      <c r="D615" s="14">
        <v>551.59</v>
      </c>
      <c r="E615" s="14">
        <v>0</v>
      </c>
      <c r="F615" s="14">
        <v>0</v>
      </c>
      <c r="G615" s="15">
        <f t="shared" si="93"/>
        <v>-551.59</v>
      </c>
      <c r="H615" s="15">
        <f t="shared" si="94"/>
        <v>-551.59</v>
      </c>
      <c r="I615" s="16">
        <f t="shared" si="95"/>
        <v>0</v>
      </c>
      <c r="J615" s="35">
        <f t="shared" si="86"/>
        <v>551.59</v>
      </c>
    </row>
    <row r="616" spans="1:10" ht="11.25" hidden="1" customHeight="1" x14ac:dyDescent="0.2">
      <c r="A616" s="27"/>
      <c r="B616" s="13" t="s">
        <v>27</v>
      </c>
      <c r="C616" s="13" t="s">
        <v>85</v>
      </c>
      <c r="D616" s="14">
        <v>42.04</v>
      </c>
      <c r="E616" s="14">
        <v>0</v>
      </c>
      <c r="F616" s="14">
        <v>0</v>
      </c>
      <c r="G616" s="15">
        <f t="shared" si="93"/>
        <v>-42.04</v>
      </c>
      <c r="H616" s="15">
        <f t="shared" si="94"/>
        <v>-42.04</v>
      </c>
      <c r="I616" s="16">
        <f t="shared" si="95"/>
        <v>0</v>
      </c>
      <c r="J616" s="35">
        <f t="shared" si="86"/>
        <v>42.04</v>
      </c>
    </row>
    <row r="617" spans="1:10" ht="11.25" hidden="1" customHeight="1" x14ac:dyDescent="0.2">
      <c r="A617" s="27"/>
      <c r="B617" s="13" t="s">
        <v>27</v>
      </c>
      <c r="C617" s="13" t="s">
        <v>86</v>
      </c>
      <c r="D617" s="14">
        <v>671.24</v>
      </c>
      <c r="E617" s="14">
        <v>0</v>
      </c>
      <c r="F617" s="14">
        <v>0</v>
      </c>
      <c r="G617" s="15">
        <f t="shared" si="93"/>
        <v>-671.24</v>
      </c>
      <c r="H617" s="15">
        <f t="shared" si="94"/>
        <v>-671.24</v>
      </c>
      <c r="I617" s="16">
        <f t="shared" si="95"/>
        <v>0</v>
      </c>
      <c r="J617" s="35">
        <f t="shared" ref="J617:J680" si="96">D617+I617</f>
        <v>671.24</v>
      </c>
    </row>
    <row r="618" spans="1:10" ht="11.25" hidden="1" customHeight="1" x14ac:dyDescent="0.2">
      <c r="A618" s="27"/>
      <c r="B618" s="13" t="s">
        <v>27</v>
      </c>
      <c r="C618" s="13" t="s">
        <v>77</v>
      </c>
      <c r="D618" s="14">
        <v>3140.32</v>
      </c>
      <c r="E618" s="14">
        <v>0</v>
      </c>
      <c r="F618" s="14">
        <v>0</v>
      </c>
      <c r="G618" s="15">
        <f t="shared" si="93"/>
        <v>-3140.32</v>
      </c>
      <c r="H618" s="15">
        <f t="shared" si="94"/>
        <v>-3140.32</v>
      </c>
      <c r="I618" s="16">
        <f t="shared" si="95"/>
        <v>0</v>
      </c>
      <c r="J618" s="35">
        <f t="shared" si="96"/>
        <v>3140.32</v>
      </c>
    </row>
    <row r="619" spans="1:10" ht="11.25" hidden="1" customHeight="1" x14ac:dyDescent="0.2">
      <c r="A619" s="27"/>
      <c r="B619" s="13" t="s">
        <v>27</v>
      </c>
      <c r="C619" s="13" t="s">
        <v>50</v>
      </c>
      <c r="D619" s="14">
        <v>1487.43</v>
      </c>
      <c r="E619" s="14">
        <v>0</v>
      </c>
      <c r="F619" s="14">
        <v>0</v>
      </c>
      <c r="G619" s="15">
        <f t="shared" si="93"/>
        <v>-1487.43</v>
      </c>
      <c r="H619" s="15">
        <f t="shared" si="94"/>
        <v>-1487.43</v>
      </c>
      <c r="I619" s="16">
        <f t="shared" si="95"/>
        <v>0</v>
      </c>
      <c r="J619" s="35">
        <f t="shared" si="96"/>
        <v>1487.43</v>
      </c>
    </row>
    <row r="620" spans="1:10" ht="11.25" hidden="1" customHeight="1" x14ac:dyDescent="0.2">
      <c r="A620" s="27"/>
      <c r="B620" s="13" t="s">
        <v>27</v>
      </c>
      <c r="C620" s="13" t="s">
        <v>88</v>
      </c>
      <c r="D620" s="14">
        <v>961.03</v>
      </c>
      <c r="E620" s="14">
        <v>0</v>
      </c>
      <c r="F620" s="14">
        <v>0</v>
      </c>
      <c r="G620" s="15">
        <f t="shared" si="93"/>
        <v>-961.03</v>
      </c>
      <c r="H620" s="15">
        <f t="shared" si="94"/>
        <v>-961.03</v>
      </c>
      <c r="I620" s="16">
        <f t="shared" si="95"/>
        <v>0</v>
      </c>
      <c r="J620" s="35">
        <f t="shared" si="96"/>
        <v>961.03</v>
      </c>
    </row>
    <row r="621" spans="1:10" ht="11.25" hidden="1" customHeight="1" x14ac:dyDescent="0.2">
      <c r="A621" s="27"/>
      <c r="B621" s="13" t="s">
        <v>27</v>
      </c>
      <c r="C621" s="13" t="s">
        <v>78</v>
      </c>
      <c r="D621" s="14">
        <v>1710.05</v>
      </c>
      <c r="E621" s="14">
        <v>0</v>
      </c>
      <c r="F621" s="14">
        <v>0</v>
      </c>
      <c r="G621" s="15">
        <f t="shared" si="93"/>
        <v>-1710.05</v>
      </c>
      <c r="H621" s="15">
        <f t="shared" si="94"/>
        <v>-1710.05</v>
      </c>
      <c r="I621" s="16">
        <f t="shared" si="95"/>
        <v>0</v>
      </c>
      <c r="J621" s="35">
        <f t="shared" si="96"/>
        <v>1710.05</v>
      </c>
    </row>
    <row r="622" spans="1:10" ht="11.25" hidden="1" customHeight="1" x14ac:dyDescent="0.2">
      <c r="A622" s="27"/>
      <c r="B622" s="13" t="s">
        <v>27</v>
      </c>
      <c r="C622" s="13" t="s">
        <v>55</v>
      </c>
      <c r="D622" s="14">
        <v>103.67</v>
      </c>
      <c r="E622" s="14">
        <v>0</v>
      </c>
      <c r="F622" s="14">
        <v>0</v>
      </c>
      <c r="G622" s="15">
        <f t="shared" si="93"/>
        <v>-103.67</v>
      </c>
      <c r="H622" s="15">
        <f t="shared" si="94"/>
        <v>-103.67</v>
      </c>
      <c r="I622" s="16">
        <f t="shared" si="95"/>
        <v>0</v>
      </c>
      <c r="J622" s="35">
        <f t="shared" si="96"/>
        <v>103.67</v>
      </c>
    </row>
    <row r="623" spans="1:10" ht="11.25" hidden="1" customHeight="1" x14ac:dyDescent="0.2">
      <c r="A623" s="27"/>
      <c r="B623" s="13" t="s">
        <v>27</v>
      </c>
      <c r="C623" s="13" t="s">
        <v>28</v>
      </c>
      <c r="D623" s="14">
        <v>7619.63</v>
      </c>
      <c r="E623" s="14">
        <v>0</v>
      </c>
      <c r="F623" s="14">
        <v>0</v>
      </c>
      <c r="G623" s="15">
        <f t="shared" si="93"/>
        <v>-7619.63</v>
      </c>
      <c r="H623" s="15">
        <f t="shared" si="94"/>
        <v>-7619.63</v>
      </c>
      <c r="I623" s="16">
        <f t="shared" si="95"/>
        <v>0</v>
      </c>
      <c r="J623" s="35">
        <f t="shared" si="96"/>
        <v>7619.63</v>
      </c>
    </row>
    <row r="624" spans="1:10" ht="11.25" hidden="1" customHeight="1" x14ac:dyDescent="0.2">
      <c r="A624" s="28" t="s">
        <v>162</v>
      </c>
      <c r="B624" s="18"/>
      <c r="C624" s="18"/>
      <c r="D624" s="19">
        <f>SUM(D613:D623)</f>
        <v>17920.690000000002</v>
      </c>
      <c r="E624" s="19">
        <f>SUM(E613:E623)</f>
        <v>0</v>
      </c>
      <c r="F624" s="19">
        <f>SUM(F613:F623)</f>
        <v>0</v>
      </c>
      <c r="G624" s="20">
        <f t="shared" si="93"/>
        <v>-17920.689999999999</v>
      </c>
      <c r="H624" s="20">
        <f t="shared" si="94"/>
        <v>-17920.689999999999</v>
      </c>
      <c r="I624" s="21">
        <f t="shared" si="95"/>
        <v>0</v>
      </c>
      <c r="J624" s="35">
        <f t="shared" si="96"/>
        <v>17920.690000000002</v>
      </c>
    </row>
    <row r="625" spans="1:10" ht="11.25" hidden="1" customHeight="1" x14ac:dyDescent="0.2">
      <c r="A625" s="26" t="s">
        <v>163</v>
      </c>
      <c r="B625" s="5"/>
      <c r="C625" s="5"/>
      <c r="D625" s="6"/>
      <c r="E625" s="6"/>
      <c r="F625" s="6"/>
      <c r="G625" s="7"/>
      <c r="H625" s="7"/>
      <c r="I625" s="8"/>
      <c r="J625" s="35">
        <f t="shared" si="96"/>
        <v>0</v>
      </c>
    </row>
    <row r="626" spans="1:10" ht="11.25" hidden="1" customHeight="1" x14ac:dyDescent="0.2">
      <c r="A626" s="27"/>
      <c r="B626" s="13" t="s">
        <v>27</v>
      </c>
      <c r="C626" s="13" t="s">
        <v>37</v>
      </c>
      <c r="D626" s="14">
        <v>2243.15</v>
      </c>
      <c r="E626" s="14">
        <v>0</v>
      </c>
      <c r="F626" s="14">
        <v>0</v>
      </c>
      <c r="G626" s="15">
        <f t="shared" ref="G626:G642" si="97">(ROUND(E626,2)- ROUND(D626,2))</f>
        <v>-2243.15</v>
      </c>
      <c r="H626" s="15">
        <f t="shared" ref="H626:H642" si="98">(ROUND(F626,2)- ROUND(D626,2))</f>
        <v>-2243.15</v>
      </c>
      <c r="I626" s="16">
        <f t="shared" ref="I626:I642" si="99">(ROUND(F626,2)- ROUND(E626,2))</f>
        <v>0</v>
      </c>
      <c r="J626" s="35">
        <f t="shared" si="96"/>
        <v>2243.15</v>
      </c>
    </row>
    <row r="627" spans="1:10" ht="11.25" hidden="1" customHeight="1" x14ac:dyDescent="0.2">
      <c r="A627" s="27"/>
      <c r="B627" s="13" t="s">
        <v>27</v>
      </c>
      <c r="C627" s="13" t="s">
        <v>83</v>
      </c>
      <c r="D627" s="14">
        <v>5947.5</v>
      </c>
      <c r="E627" s="14">
        <v>0</v>
      </c>
      <c r="F627" s="14">
        <v>0</v>
      </c>
      <c r="G627" s="15">
        <f t="shared" si="97"/>
        <v>-5947.5</v>
      </c>
      <c r="H627" s="15">
        <f t="shared" si="98"/>
        <v>-5947.5</v>
      </c>
      <c r="I627" s="16">
        <f t="shared" si="99"/>
        <v>0</v>
      </c>
      <c r="J627" s="35">
        <f t="shared" si="96"/>
        <v>5947.5</v>
      </c>
    </row>
    <row r="628" spans="1:10" ht="11.25" hidden="1" customHeight="1" x14ac:dyDescent="0.2">
      <c r="A628" s="27"/>
      <c r="B628" s="13" t="s">
        <v>27</v>
      </c>
      <c r="C628" s="13" t="s">
        <v>84</v>
      </c>
      <c r="D628" s="14">
        <v>3148.57</v>
      </c>
      <c r="E628" s="14">
        <v>0</v>
      </c>
      <c r="F628" s="14">
        <v>0</v>
      </c>
      <c r="G628" s="15">
        <f t="shared" si="97"/>
        <v>-3148.57</v>
      </c>
      <c r="H628" s="15">
        <f t="shared" si="98"/>
        <v>-3148.57</v>
      </c>
      <c r="I628" s="16">
        <f t="shared" si="99"/>
        <v>0</v>
      </c>
      <c r="J628" s="35">
        <f t="shared" si="96"/>
        <v>3148.57</v>
      </c>
    </row>
    <row r="629" spans="1:10" ht="11.25" hidden="1" customHeight="1" x14ac:dyDescent="0.2">
      <c r="A629" s="27"/>
      <c r="B629" s="13" t="s">
        <v>27</v>
      </c>
      <c r="C629" s="13" t="s">
        <v>85</v>
      </c>
      <c r="D629" s="14">
        <v>239.83</v>
      </c>
      <c r="E629" s="14">
        <v>0</v>
      </c>
      <c r="F629" s="14">
        <v>0</v>
      </c>
      <c r="G629" s="15">
        <f t="shared" si="97"/>
        <v>-239.83</v>
      </c>
      <c r="H629" s="15">
        <f t="shared" si="98"/>
        <v>-239.83</v>
      </c>
      <c r="I629" s="16">
        <f t="shared" si="99"/>
        <v>0</v>
      </c>
      <c r="J629" s="35">
        <f t="shared" si="96"/>
        <v>239.83</v>
      </c>
    </row>
    <row r="630" spans="1:10" ht="11.25" hidden="1" customHeight="1" x14ac:dyDescent="0.2">
      <c r="A630" s="27"/>
      <c r="B630" s="13" t="s">
        <v>27</v>
      </c>
      <c r="C630" s="13" t="s">
        <v>86</v>
      </c>
      <c r="D630" s="14">
        <v>3831.34</v>
      </c>
      <c r="E630" s="14">
        <v>0</v>
      </c>
      <c r="F630" s="14">
        <v>0</v>
      </c>
      <c r="G630" s="15">
        <f t="shared" si="97"/>
        <v>-3831.34</v>
      </c>
      <c r="H630" s="15">
        <f t="shared" si="98"/>
        <v>-3831.34</v>
      </c>
      <c r="I630" s="16">
        <f t="shared" si="99"/>
        <v>0</v>
      </c>
      <c r="J630" s="35">
        <f t="shared" si="96"/>
        <v>3831.34</v>
      </c>
    </row>
    <row r="631" spans="1:10" ht="11.25" hidden="1" customHeight="1" x14ac:dyDescent="0.2">
      <c r="A631" s="27"/>
      <c r="B631" s="13" t="s">
        <v>27</v>
      </c>
      <c r="C631" s="13" t="s">
        <v>75</v>
      </c>
      <c r="D631" s="14">
        <v>198.12</v>
      </c>
      <c r="E631" s="14">
        <v>0</v>
      </c>
      <c r="F631" s="14">
        <v>0</v>
      </c>
      <c r="G631" s="15">
        <f t="shared" si="97"/>
        <v>-198.12</v>
      </c>
      <c r="H631" s="15">
        <f t="shared" si="98"/>
        <v>-198.12</v>
      </c>
      <c r="I631" s="16">
        <f t="shared" si="99"/>
        <v>0</v>
      </c>
      <c r="J631" s="35">
        <f t="shared" si="96"/>
        <v>198.12</v>
      </c>
    </row>
    <row r="632" spans="1:10" ht="11.25" hidden="1" customHeight="1" x14ac:dyDescent="0.2">
      <c r="A632" s="27"/>
      <c r="B632" s="13" t="s">
        <v>27</v>
      </c>
      <c r="C632" s="13" t="s">
        <v>76</v>
      </c>
      <c r="D632" s="14">
        <v>2311.61</v>
      </c>
      <c r="E632" s="14">
        <v>0</v>
      </c>
      <c r="F632" s="14">
        <v>0</v>
      </c>
      <c r="G632" s="15">
        <f t="shared" si="97"/>
        <v>-2311.61</v>
      </c>
      <c r="H632" s="15">
        <f t="shared" si="98"/>
        <v>-2311.61</v>
      </c>
      <c r="I632" s="16">
        <f t="shared" si="99"/>
        <v>0</v>
      </c>
      <c r="J632" s="35">
        <f t="shared" si="96"/>
        <v>2311.61</v>
      </c>
    </row>
    <row r="633" spans="1:10" ht="11.25" hidden="1" customHeight="1" x14ac:dyDescent="0.2">
      <c r="A633" s="27"/>
      <c r="B633" s="13" t="s">
        <v>27</v>
      </c>
      <c r="C633" s="13" t="s">
        <v>77</v>
      </c>
      <c r="D633" s="14">
        <v>9275.65</v>
      </c>
      <c r="E633" s="14">
        <v>0</v>
      </c>
      <c r="F633" s="14">
        <v>0</v>
      </c>
      <c r="G633" s="15">
        <f t="shared" si="97"/>
        <v>-9275.65</v>
      </c>
      <c r="H633" s="15">
        <f t="shared" si="98"/>
        <v>-9275.65</v>
      </c>
      <c r="I633" s="16">
        <f t="shared" si="99"/>
        <v>0</v>
      </c>
      <c r="J633" s="35">
        <f t="shared" si="96"/>
        <v>9275.65</v>
      </c>
    </row>
    <row r="634" spans="1:10" ht="11.25" hidden="1" customHeight="1" x14ac:dyDescent="0.2">
      <c r="A634" s="27"/>
      <c r="B634" s="13" t="s">
        <v>27</v>
      </c>
      <c r="C634" s="13" t="s">
        <v>50</v>
      </c>
      <c r="D634" s="14">
        <v>4360.91</v>
      </c>
      <c r="E634" s="14">
        <v>0</v>
      </c>
      <c r="F634" s="14">
        <v>0</v>
      </c>
      <c r="G634" s="15">
        <f t="shared" si="97"/>
        <v>-4360.91</v>
      </c>
      <c r="H634" s="15">
        <f t="shared" si="98"/>
        <v>-4360.91</v>
      </c>
      <c r="I634" s="16">
        <f t="shared" si="99"/>
        <v>0</v>
      </c>
      <c r="J634" s="35">
        <f t="shared" si="96"/>
        <v>4360.91</v>
      </c>
    </row>
    <row r="635" spans="1:10" ht="11.25" hidden="1" customHeight="1" x14ac:dyDescent="0.2">
      <c r="A635" s="27"/>
      <c r="B635" s="13" t="s">
        <v>27</v>
      </c>
      <c r="C635" s="13" t="s">
        <v>88</v>
      </c>
      <c r="D635" s="14">
        <v>2838.58</v>
      </c>
      <c r="E635" s="14">
        <v>0</v>
      </c>
      <c r="F635" s="14">
        <v>0</v>
      </c>
      <c r="G635" s="15">
        <f t="shared" si="97"/>
        <v>-2838.58</v>
      </c>
      <c r="H635" s="15">
        <f t="shared" si="98"/>
        <v>-2838.58</v>
      </c>
      <c r="I635" s="16">
        <f t="shared" si="99"/>
        <v>0</v>
      </c>
      <c r="J635" s="35">
        <f t="shared" si="96"/>
        <v>2838.58</v>
      </c>
    </row>
    <row r="636" spans="1:10" ht="11.25" hidden="1" customHeight="1" x14ac:dyDescent="0.2">
      <c r="A636" s="27"/>
      <c r="B636" s="13" t="s">
        <v>27</v>
      </c>
      <c r="C636" s="13" t="s">
        <v>78</v>
      </c>
      <c r="D636" s="14">
        <v>4953.6099999999997</v>
      </c>
      <c r="E636" s="14">
        <v>0</v>
      </c>
      <c r="F636" s="14">
        <v>0</v>
      </c>
      <c r="G636" s="15">
        <f t="shared" si="97"/>
        <v>-4953.6099999999997</v>
      </c>
      <c r="H636" s="15">
        <f t="shared" si="98"/>
        <v>-4953.6099999999997</v>
      </c>
      <c r="I636" s="16">
        <f t="shared" si="99"/>
        <v>0</v>
      </c>
      <c r="J636" s="35">
        <f t="shared" si="96"/>
        <v>4953.6099999999997</v>
      </c>
    </row>
    <row r="637" spans="1:10" ht="11.25" hidden="1" customHeight="1" x14ac:dyDescent="0.2">
      <c r="A637" s="27"/>
      <c r="B637" s="13" t="s">
        <v>27</v>
      </c>
      <c r="C637" s="13" t="s">
        <v>55</v>
      </c>
      <c r="D637" s="14">
        <v>8815.08</v>
      </c>
      <c r="E637" s="14">
        <v>0</v>
      </c>
      <c r="F637" s="14">
        <v>0</v>
      </c>
      <c r="G637" s="15">
        <f t="shared" si="97"/>
        <v>-8815.08</v>
      </c>
      <c r="H637" s="15">
        <f t="shared" si="98"/>
        <v>-8815.08</v>
      </c>
      <c r="I637" s="16">
        <f t="shared" si="99"/>
        <v>0</v>
      </c>
      <c r="J637" s="35">
        <f t="shared" si="96"/>
        <v>8815.08</v>
      </c>
    </row>
    <row r="638" spans="1:10" ht="11.25" hidden="1" customHeight="1" x14ac:dyDescent="0.2">
      <c r="A638" s="27"/>
      <c r="B638" s="13" t="s">
        <v>27</v>
      </c>
      <c r="C638" s="13" t="s">
        <v>56</v>
      </c>
      <c r="D638" s="14">
        <v>18171.62</v>
      </c>
      <c r="E638" s="14">
        <v>0</v>
      </c>
      <c r="F638" s="14">
        <v>0</v>
      </c>
      <c r="G638" s="15">
        <f t="shared" si="97"/>
        <v>-18171.62</v>
      </c>
      <c r="H638" s="15">
        <f t="shared" si="98"/>
        <v>-18171.62</v>
      </c>
      <c r="I638" s="16">
        <f t="shared" si="99"/>
        <v>0</v>
      </c>
      <c r="J638" s="35">
        <f t="shared" si="96"/>
        <v>18171.62</v>
      </c>
    </row>
    <row r="639" spans="1:10" ht="11.25" hidden="1" customHeight="1" x14ac:dyDescent="0.2">
      <c r="A639" s="27"/>
      <c r="B639" s="13" t="s">
        <v>27</v>
      </c>
      <c r="C639" s="13" t="s">
        <v>79</v>
      </c>
      <c r="D639" s="14">
        <v>431.37</v>
      </c>
      <c r="E639" s="14">
        <v>0</v>
      </c>
      <c r="F639" s="14">
        <v>0</v>
      </c>
      <c r="G639" s="15">
        <f t="shared" si="97"/>
        <v>-431.37</v>
      </c>
      <c r="H639" s="15">
        <f t="shared" si="98"/>
        <v>-431.37</v>
      </c>
      <c r="I639" s="16">
        <f t="shared" si="99"/>
        <v>0</v>
      </c>
      <c r="J639" s="35">
        <f t="shared" si="96"/>
        <v>431.37</v>
      </c>
    </row>
    <row r="640" spans="1:10" ht="11.25" hidden="1" customHeight="1" x14ac:dyDescent="0.2">
      <c r="A640" s="27"/>
      <c r="B640" s="13" t="s">
        <v>27</v>
      </c>
      <c r="C640" s="13" t="s">
        <v>28</v>
      </c>
      <c r="D640" s="14">
        <v>22505.37</v>
      </c>
      <c r="E640" s="14">
        <v>0</v>
      </c>
      <c r="F640" s="14">
        <v>0</v>
      </c>
      <c r="G640" s="15">
        <f t="shared" si="97"/>
        <v>-22505.37</v>
      </c>
      <c r="H640" s="15">
        <f t="shared" si="98"/>
        <v>-22505.37</v>
      </c>
      <c r="I640" s="16">
        <f t="shared" si="99"/>
        <v>0</v>
      </c>
      <c r="J640" s="35">
        <f t="shared" si="96"/>
        <v>22505.37</v>
      </c>
    </row>
    <row r="641" spans="1:10" ht="11.25" hidden="1" customHeight="1" x14ac:dyDescent="0.2">
      <c r="A641" s="27"/>
      <c r="B641" s="13" t="s">
        <v>58</v>
      </c>
      <c r="C641" s="13" t="s">
        <v>42</v>
      </c>
      <c r="D641" s="14">
        <v>2720.06</v>
      </c>
      <c r="E641" s="14">
        <v>0</v>
      </c>
      <c r="F641" s="14">
        <v>0</v>
      </c>
      <c r="G641" s="15">
        <f t="shared" si="97"/>
        <v>-2720.06</v>
      </c>
      <c r="H641" s="15">
        <f t="shared" si="98"/>
        <v>-2720.06</v>
      </c>
      <c r="I641" s="16">
        <f t="shared" si="99"/>
        <v>0</v>
      </c>
      <c r="J641" s="35">
        <f t="shared" si="96"/>
        <v>2720.06</v>
      </c>
    </row>
    <row r="642" spans="1:10" ht="11.25" hidden="1" customHeight="1" x14ac:dyDescent="0.2">
      <c r="A642" s="28" t="s">
        <v>164</v>
      </c>
      <c r="B642" s="18"/>
      <c r="C642" s="18"/>
      <c r="D642" s="19">
        <f>SUM(D626:D641)</f>
        <v>91992.369999999981</v>
      </c>
      <c r="E642" s="19">
        <f>SUM(E626:E641)</f>
        <v>0</v>
      </c>
      <c r="F642" s="19">
        <f>SUM(F626:F641)</f>
        <v>0</v>
      </c>
      <c r="G642" s="20">
        <f t="shared" si="97"/>
        <v>-91992.37</v>
      </c>
      <c r="H642" s="20">
        <f t="shared" si="98"/>
        <v>-91992.37</v>
      </c>
      <c r="I642" s="21">
        <f t="shared" si="99"/>
        <v>0</v>
      </c>
      <c r="J642" s="35">
        <f t="shared" si="96"/>
        <v>91992.369999999981</v>
      </c>
    </row>
    <row r="643" spans="1:10" ht="11.25" hidden="1" customHeight="1" x14ac:dyDescent="0.2">
      <c r="A643" s="26" t="s">
        <v>165</v>
      </c>
      <c r="B643" s="5"/>
      <c r="C643" s="5"/>
      <c r="D643" s="6"/>
      <c r="E643" s="6"/>
      <c r="F643" s="6"/>
      <c r="G643" s="7"/>
      <c r="H643" s="7"/>
      <c r="I643" s="8"/>
      <c r="J643" s="35">
        <f t="shared" si="96"/>
        <v>0</v>
      </c>
    </row>
    <row r="644" spans="1:10" ht="11.25" hidden="1" customHeight="1" x14ac:dyDescent="0.2">
      <c r="A644" s="27"/>
      <c r="B644" s="13" t="s">
        <v>27</v>
      </c>
      <c r="C644" s="13" t="s">
        <v>37</v>
      </c>
      <c r="D644" s="14">
        <v>704.83</v>
      </c>
      <c r="E644" s="14">
        <v>0</v>
      </c>
      <c r="F644" s="14">
        <v>0</v>
      </c>
      <c r="G644" s="15">
        <f t="shared" ref="G644:G657" si="100">(ROUND(E644,2)- ROUND(D644,2))</f>
        <v>-704.83</v>
      </c>
      <c r="H644" s="15">
        <f t="shared" ref="H644:H657" si="101">(ROUND(F644,2)- ROUND(D644,2))</f>
        <v>-704.83</v>
      </c>
      <c r="I644" s="16">
        <f t="shared" ref="I644:I657" si="102">(ROUND(F644,2)- ROUND(E644,2))</f>
        <v>0</v>
      </c>
      <c r="J644" s="35">
        <f t="shared" si="96"/>
        <v>704.83</v>
      </c>
    </row>
    <row r="645" spans="1:10" ht="11.25" hidden="1" customHeight="1" x14ac:dyDescent="0.2">
      <c r="A645" s="27"/>
      <c r="B645" s="13" t="s">
        <v>27</v>
      </c>
      <c r="C645" s="13" t="s">
        <v>83</v>
      </c>
      <c r="D645" s="14">
        <v>2040.56</v>
      </c>
      <c r="E645" s="14">
        <v>0</v>
      </c>
      <c r="F645" s="14">
        <v>0</v>
      </c>
      <c r="G645" s="15">
        <f t="shared" si="100"/>
        <v>-2040.56</v>
      </c>
      <c r="H645" s="15">
        <f t="shared" si="101"/>
        <v>-2040.56</v>
      </c>
      <c r="I645" s="16">
        <f t="shared" si="102"/>
        <v>0</v>
      </c>
      <c r="J645" s="35">
        <f t="shared" si="96"/>
        <v>2040.56</v>
      </c>
    </row>
    <row r="646" spans="1:10" ht="11.25" hidden="1" customHeight="1" x14ac:dyDescent="0.2">
      <c r="A646" s="27"/>
      <c r="B646" s="13" t="s">
        <v>27</v>
      </c>
      <c r="C646" s="13" t="s">
        <v>84</v>
      </c>
      <c r="D646" s="14">
        <v>1072.54</v>
      </c>
      <c r="E646" s="14">
        <v>0</v>
      </c>
      <c r="F646" s="14">
        <v>0</v>
      </c>
      <c r="G646" s="15">
        <f t="shared" si="100"/>
        <v>-1072.54</v>
      </c>
      <c r="H646" s="15">
        <f t="shared" si="101"/>
        <v>-1072.54</v>
      </c>
      <c r="I646" s="16">
        <f t="shared" si="102"/>
        <v>0</v>
      </c>
      <c r="J646" s="35">
        <f t="shared" si="96"/>
        <v>1072.54</v>
      </c>
    </row>
    <row r="647" spans="1:10" ht="11.25" hidden="1" customHeight="1" x14ac:dyDescent="0.2">
      <c r="A647" s="27"/>
      <c r="B647" s="13" t="s">
        <v>27</v>
      </c>
      <c r="C647" s="13" t="s">
        <v>85</v>
      </c>
      <c r="D647" s="14">
        <v>82.79</v>
      </c>
      <c r="E647" s="14">
        <v>0</v>
      </c>
      <c r="F647" s="14">
        <v>0</v>
      </c>
      <c r="G647" s="15">
        <f t="shared" si="100"/>
        <v>-82.79</v>
      </c>
      <c r="H647" s="15">
        <f t="shared" si="101"/>
        <v>-82.79</v>
      </c>
      <c r="I647" s="16">
        <f t="shared" si="102"/>
        <v>0</v>
      </c>
      <c r="J647" s="35">
        <f t="shared" si="96"/>
        <v>82.79</v>
      </c>
    </row>
    <row r="648" spans="1:10" ht="11.25" hidden="1" customHeight="1" x14ac:dyDescent="0.2">
      <c r="A648" s="27"/>
      <c r="B648" s="13" t="s">
        <v>27</v>
      </c>
      <c r="C648" s="13" t="s">
        <v>86</v>
      </c>
      <c r="D648" s="14">
        <v>1306.3699999999999</v>
      </c>
      <c r="E648" s="14">
        <v>0</v>
      </c>
      <c r="F648" s="14">
        <v>0</v>
      </c>
      <c r="G648" s="15">
        <f t="shared" si="100"/>
        <v>-1306.3699999999999</v>
      </c>
      <c r="H648" s="15">
        <f t="shared" si="101"/>
        <v>-1306.3699999999999</v>
      </c>
      <c r="I648" s="16">
        <f t="shared" si="102"/>
        <v>0</v>
      </c>
      <c r="J648" s="35">
        <f t="shared" si="96"/>
        <v>1306.3699999999999</v>
      </c>
    </row>
    <row r="649" spans="1:10" ht="11.25" hidden="1" customHeight="1" x14ac:dyDescent="0.2">
      <c r="A649" s="27"/>
      <c r="B649" s="13" t="s">
        <v>27</v>
      </c>
      <c r="C649" s="13" t="s">
        <v>77</v>
      </c>
      <c r="D649" s="14">
        <v>6830.81</v>
      </c>
      <c r="E649" s="14">
        <v>0</v>
      </c>
      <c r="F649" s="14">
        <v>0</v>
      </c>
      <c r="G649" s="15">
        <f t="shared" si="100"/>
        <v>-6830.81</v>
      </c>
      <c r="H649" s="15">
        <f t="shared" si="101"/>
        <v>-6830.81</v>
      </c>
      <c r="I649" s="16">
        <f t="shared" si="102"/>
        <v>0</v>
      </c>
      <c r="J649" s="35">
        <f t="shared" si="96"/>
        <v>6830.81</v>
      </c>
    </row>
    <row r="650" spans="1:10" ht="11.25" hidden="1" customHeight="1" x14ac:dyDescent="0.2">
      <c r="A650" s="27"/>
      <c r="B650" s="13" t="s">
        <v>27</v>
      </c>
      <c r="C650" s="13" t="s">
        <v>50</v>
      </c>
      <c r="D650" s="14">
        <v>3475.87</v>
      </c>
      <c r="E650" s="14">
        <v>0</v>
      </c>
      <c r="F650" s="14">
        <v>0</v>
      </c>
      <c r="G650" s="15">
        <f t="shared" si="100"/>
        <v>-3475.87</v>
      </c>
      <c r="H650" s="15">
        <f t="shared" si="101"/>
        <v>-3475.87</v>
      </c>
      <c r="I650" s="16">
        <f t="shared" si="102"/>
        <v>0</v>
      </c>
      <c r="J650" s="35">
        <f t="shared" si="96"/>
        <v>3475.87</v>
      </c>
    </row>
    <row r="651" spans="1:10" ht="11.25" hidden="1" customHeight="1" x14ac:dyDescent="0.2">
      <c r="A651" s="27"/>
      <c r="B651" s="13" t="s">
        <v>27</v>
      </c>
      <c r="C651" s="13" t="s">
        <v>88</v>
      </c>
      <c r="D651" s="14">
        <v>2057.7600000000002</v>
      </c>
      <c r="E651" s="14">
        <v>0</v>
      </c>
      <c r="F651" s="14">
        <v>0</v>
      </c>
      <c r="G651" s="15">
        <f t="shared" si="100"/>
        <v>-2057.7600000000002</v>
      </c>
      <c r="H651" s="15">
        <f t="shared" si="101"/>
        <v>-2057.7600000000002</v>
      </c>
      <c r="I651" s="16">
        <f t="shared" si="102"/>
        <v>0</v>
      </c>
      <c r="J651" s="35">
        <f t="shared" si="96"/>
        <v>2057.7600000000002</v>
      </c>
    </row>
    <row r="652" spans="1:10" ht="11.25" hidden="1" customHeight="1" x14ac:dyDescent="0.2">
      <c r="A652" s="27"/>
      <c r="B652" s="13" t="s">
        <v>27</v>
      </c>
      <c r="C652" s="13" t="s">
        <v>78</v>
      </c>
      <c r="D652" s="14">
        <v>3855.31</v>
      </c>
      <c r="E652" s="14">
        <v>0</v>
      </c>
      <c r="F652" s="14">
        <v>0</v>
      </c>
      <c r="G652" s="15">
        <f t="shared" si="100"/>
        <v>-3855.31</v>
      </c>
      <c r="H652" s="15">
        <f t="shared" si="101"/>
        <v>-3855.31</v>
      </c>
      <c r="I652" s="16">
        <f t="shared" si="102"/>
        <v>0</v>
      </c>
      <c r="J652" s="35">
        <f t="shared" si="96"/>
        <v>3855.31</v>
      </c>
    </row>
    <row r="653" spans="1:10" ht="11.25" hidden="1" customHeight="1" x14ac:dyDescent="0.2">
      <c r="A653" s="27"/>
      <c r="B653" s="13" t="s">
        <v>27</v>
      </c>
      <c r="C653" s="13" t="s">
        <v>55</v>
      </c>
      <c r="D653" s="14">
        <v>454.22</v>
      </c>
      <c r="E653" s="14">
        <v>0</v>
      </c>
      <c r="F653" s="14">
        <v>0</v>
      </c>
      <c r="G653" s="15">
        <f t="shared" si="100"/>
        <v>-454.22</v>
      </c>
      <c r="H653" s="15">
        <f t="shared" si="101"/>
        <v>-454.22</v>
      </c>
      <c r="I653" s="16">
        <f t="shared" si="102"/>
        <v>0</v>
      </c>
      <c r="J653" s="35">
        <f t="shared" si="96"/>
        <v>454.22</v>
      </c>
    </row>
    <row r="654" spans="1:10" ht="11.25" hidden="1" customHeight="1" x14ac:dyDescent="0.2">
      <c r="A654" s="27"/>
      <c r="B654" s="13" t="s">
        <v>27</v>
      </c>
      <c r="C654" s="13" t="s">
        <v>56</v>
      </c>
      <c r="D654" s="14">
        <v>1049.02</v>
      </c>
      <c r="E654" s="14">
        <v>0</v>
      </c>
      <c r="F654" s="14">
        <v>0</v>
      </c>
      <c r="G654" s="15">
        <f t="shared" si="100"/>
        <v>-1049.02</v>
      </c>
      <c r="H654" s="15">
        <f t="shared" si="101"/>
        <v>-1049.02</v>
      </c>
      <c r="I654" s="16">
        <f t="shared" si="102"/>
        <v>0</v>
      </c>
      <c r="J654" s="35">
        <f t="shared" si="96"/>
        <v>1049.02</v>
      </c>
    </row>
    <row r="655" spans="1:10" ht="11.25" hidden="1" customHeight="1" x14ac:dyDescent="0.2">
      <c r="A655" s="27"/>
      <c r="B655" s="13" t="s">
        <v>27</v>
      </c>
      <c r="C655" s="13" t="s">
        <v>79</v>
      </c>
      <c r="D655" s="14">
        <v>32.14</v>
      </c>
      <c r="E655" s="14">
        <v>0</v>
      </c>
      <c r="F655" s="14">
        <v>0</v>
      </c>
      <c r="G655" s="15">
        <f t="shared" si="100"/>
        <v>-32.14</v>
      </c>
      <c r="H655" s="15">
        <f t="shared" si="101"/>
        <v>-32.14</v>
      </c>
      <c r="I655" s="16">
        <f t="shared" si="102"/>
        <v>0</v>
      </c>
      <c r="J655" s="35">
        <f t="shared" si="96"/>
        <v>32.14</v>
      </c>
    </row>
    <row r="656" spans="1:10" ht="11.25" hidden="1" customHeight="1" x14ac:dyDescent="0.2">
      <c r="A656" s="27"/>
      <c r="B656" s="13" t="s">
        <v>27</v>
      </c>
      <c r="C656" s="13" t="s">
        <v>28</v>
      </c>
      <c r="D656" s="14">
        <v>16181.56</v>
      </c>
      <c r="E656" s="14">
        <v>0</v>
      </c>
      <c r="F656" s="14">
        <v>0</v>
      </c>
      <c r="G656" s="15">
        <f t="shared" si="100"/>
        <v>-16181.56</v>
      </c>
      <c r="H656" s="15">
        <f t="shared" si="101"/>
        <v>-16181.56</v>
      </c>
      <c r="I656" s="16">
        <f t="shared" si="102"/>
        <v>0</v>
      </c>
      <c r="J656" s="35">
        <f t="shared" si="96"/>
        <v>16181.56</v>
      </c>
    </row>
    <row r="657" spans="1:10" ht="11.25" hidden="1" customHeight="1" x14ac:dyDescent="0.2">
      <c r="A657" s="28" t="s">
        <v>166</v>
      </c>
      <c r="B657" s="18"/>
      <c r="C657" s="18"/>
      <c r="D657" s="19">
        <f>SUM(D644:D656)</f>
        <v>39143.78</v>
      </c>
      <c r="E657" s="19">
        <f>SUM(E644:E656)</f>
        <v>0</v>
      </c>
      <c r="F657" s="19">
        <f>SUM(F644:F656)</f>
        <v>0</v>
      </c>
      <c r="G657" s="20">
        <f t="shared" si="100"/>
        <v>-39143.78</v>
      </c>
      <c r="H657" s="20">
        <f t="shared" si="101"/>
        <v>-39143.78</v>
      </c>
      <c r="I657" s="21">
        <f t="shared" si="102"/>
        <v>0</v>
      </c>
      <c r="J657" s="35">
        <f t="shared" si="96"/>
        <v>39143.78</v>
      </c>
    </row>
    <row r="658" spans="1:10" ht="11.25" hidden="1" customHeight="1" x14ac:dyDescent="0.2">
      <c r="A658" s="26" t="s">
        <v>167</v>
      </c>
      <c r="B658" s="5"/>
      <c r="C658" s="5"/>
      <c r="D658" s="6"/>
      <c r="E658" s="6"/>
      <c r="F658" s="6"/>
      <c r="G658" s="7"/>
      <c r="H658" s="7"/>
      <c r="I658" s="8"/>
      <c r="J658" s="35">
        <f t="shared" si="96"/>
        <v>0</v>
      </c>
    </row>
    <row r="659" spans="1:10" ht="11.25" hidden="1" customHeight="1" x14ac:dyDescent="0.2">
      <c r="A659" s="27"/>
      <c r="B659" s="13" t="s">
        <v>27</v>
      </c>
      <c r="C659" s="13" t="s">
        <v>37</v>
      </c>
      <c r="D659" s="14">
        <v>19.22</v>
      </c>
      <c r="E659" s="14">
        <v>0</v>
      </c>
      <c r="F659" s="14">
        <v>0</v>
      </c>
      <c r="G659" s="15">
        <f t="shared" ref="G659:G674" si="103">(ROUND(E659,2)- ROUND(D659,2))</f>
        <v>-19.22</v>
      </c>
      <c r="H659" s="15">
        <f t="shared" ref="H659:H674" si="104">(ROUND(F659,2)- ROUND(D659,2))</f>
        <v>-19.22</v>
      </c>
      <c r="I659" s="16">
        <f t="shared" ref="I659:I674" si="105">(ROUND(F659,2)- ROUND(E659,2))</f>
        <v>0</v>
      </c>
      <c r="J659" s="35">
        <f t="shared" si="96"/>
        <v>19.22</v>
      </c>
    </row>
    <row r="660" spans="1:10" ht="11.25" hidden="1" customHeight="1" x14ac:dyDescent="0.2">
      <c r="A660" s="27"/>
      <c r="B660" s="13" t="s">
        <v>27</v>
      </c>
      <c r="C660" s="13" t="s">
        <v>83</v>
      </c>
      <c r="D660" s="14">
        <v>46.75</v>
      </c>
      <c r="E660" s="14">
        <v>0</v>
      </c>
      <c r="F660" s="14">
        <v>0</v>
      </c>
      <c r="G660" s="15">
        <f t="shared" si="103"/>
        <v>-46.75</v>
      </c>
      <c r="H660" s="15">
        <f t="shared" si="104"/>
        <v>-46.75</v>
      </c>
      <c r="I660" s="16">
        <f t="shared" si="105"/>
        <v>0</v>
      </c>
      <c r="J660" s="35">
        <f t="shared" si="96"/>
        <v>46.75</v>
      </c>
    </row>
    <row r="661" spans="1:10" ht="11.25" hidden="1" customHeight="1" x14ac:dyDescent="0.2">
      <c r="A661" s="27"/>
      <c r="B661" s="13" t="s">
        <v>27</v>
      </c>
      <c r="C661" s="13" t="s">
        <v>84</v>
      </c>
      <c r="D661" s="14">
        <v>41.31</v>
      </c>
      <c r="E661" s="14">
        <v>0</v>
      </c>
      <c r="F661" s="14">
        <v>0</v>
      </c>
      <c r="G661" s="15">
        <f t="shared" si="103"/>
        <v>-41.31</v>
      </c>
      <c r="H661" s="15">
        <f t="shared" si="104"/>
        <v>-41.31</v>
      </c>
      <c r="I661" s="16">
        <f t="shared" si="105"/>
        <v>0</v>
      </c>
      <c r="J661" s="35">
        <f t="shared" si="96"/>
        <v>41.31</v>
      </c>
    </row>
    <row r="662" spans="1:10" ht="11.25" hidden="1" customHeight="1" x14ac:dyDescent="0.2">
      <c r="A662" s="27"/>
      <c r="B662" s="13" t="s">
        <v>27</v>
      </c>
      <c r="C662" s="13" t="s">
        <v>85</v>
      </c>
      <c r="D662" s="14">
        <v>3.02</v>
      </c>
      <c r="E662" s="14">
        <v>0</v>
      </c>
      <c r="F662" s="14">
        <v>0</v>
      </c>
      <c r="G662" s="15">
        <f t="shared" si="103"/>
        <v>-3.02</v>
      </c>
      <c r="H662" s="15">
        <f t="shared" si="104"/>
        <v>-3.02</v>
      </c>
      <c r="I662" s="16">
        <f t="shared" si="105"/>
        <v>0</v>
      </c>
      <c r="J662" s="35">
        <f t="shared" si="96"/>
        <v>3.02</v>
      </c>
    </row>
    <row r="663" spans="1:10" ht="11.25" hidden="1" customHeight="1" x14ac:dyDescent="0.2">
      <c r="A663" s="27"/>
      <c r="B663" s="13" t="s">
        <v>27</v>
      </c>
      <c r="C663" s="13" t="s">
        <v>86</v>
      </c>
      <c r="D663" s="14">
        <v>50</v>
      </c>
      <c r="E663" s="14">
        <v>0</v>
      </c>
      <c r="F663" s="14">
        <v>0</v>
      </c>
      <c r="G663" s="15">
        <f t="shared" si="103"/>
        <v>-50</v>
      </c>
      <c r="H663" s="15">
        <f t="shared" si="104"/>
        <v>-50</v>
      </c>
      <c r="I663" s="16">
        <f t="shared" si="105"/>
        <v>0</v>
      </c>
      <c r="J663" s="35">
        <f t="shared" si="96"/>
        <v>50</v>
      </c>
    </row>
    <row r="664" spans="1:10" ht="11.25" hidden="1" customHeight="1" x14ac:dyDescent="0.2">
      <c r="A664" s="27"/>
      <c r="B664" s="13" t="s">
        <v>27</v>
      </c>
      <c r="C664" s="13" t="s">
        <v>77</v>
      </c>
      <c r="D664" s="14">
        <v>59.74</v>
      </c>
      <c r="E664" s="14">
        <v>0</v>
      </c>
      <c r="F664" s="14">
        <v>0</v>
      </c>
      <c r="G664" s="15">
        <f t="shared" si="103"/>
        <v>-59.74</v>
      </c>
      <c r="H664" s="15">
        <f t="shared" si="104"/>
        <v>-59.74</v>
      </c>
      <c r="I664" s="16">
        <f t="shared" si="105"/>
        <v>0</v>
      </c>
      <c r="J664" s="35">
        <f t="shared" si="96"/>
        <v>59.74</v>
      </c>
    </row>
    <row r="665" spans="1:10" ht="11.25" hidden="1" customHeight="1" x14ac:dyDescent="0.2">
      <c r="A665" s="27"/>
      <c r="B665" s="13" t="s">
        <v>27</v>
      </c>
      <c r="C665" s="13" t="s">
        <v>50</v>
      </c>
      <c r="D665" s="14">
        <v>15.17</v>
      </c>
      <c r="E665" s="14">
        <v>0</v>
      </c>
      <c r="F665" s="14">
        <v>0</v>
      </c>
      <c r="G665" s="15">
        <f t="shared" si="103"/>
        <v>-15.17</v>
      </c>
      <c r="H665" s="15">
        <f t="shared" si="104"/>
        <v>-15.17</v>
      </c>
      <c r="I665" s="16">
        <f t="shared" si="105"/>
        <v>0</v>
      </c>
      <c r="J665" s="35">
        <f t="shared" si="96"/>
        <v>15.17</v>
      </c>
    </row>
    <row r="666" spans="1:10" ht="11.25" hidden="1" customHeight="1" x14ac:dyDescent="0.2">
      <c r="A666" s="27"/>
      <c r="B666" s="13" t="s">
        <v>27</v>
      </c>
      <c r="C666" s="13" t="s">
        <v>88</v>
      </c>
      <c r="D666" s="14">
        <v>24.25</v>
      </c>
      <c r="E666" s="14">
        <v>0</v>
      </c>
      <c r="F666" s="14">
        <v>0</v>
      </c>
      <c r="G666" s="15">
        <f t="shared" si="103"/>
        <v>-24.25</v>
      </c>
      <c r="H666" s="15">
        <f t="shared" si="104"/>
        <v>-24.25</v>
      </c>
      <c r="I666" s="16">
        <f t="shared" si="105"/>
        <v>0</v>
      </c>
      <c r="J666" s="35">
        <f t="shared" si="96"/>
        <v>24.25</v>
      </c>
    </row>
    <row r="667" spans="1:10" ht="11.25" hidden="1" customHeight="1" x14ac:dyDescent="0.2">
      <c r="A667" s="27"/>
      <c r="B667" s="13" t="s">
        <v>27</v>
      </c>
      <c r="C667" s="13" t="s">
        <v>78</v>
      </c>
      <c r="D667" s="14">
        <v>51.21</v>
      </c>
      <c r="E667" s="14">
        <v>0</v>
      </c>
      <c r="F667" s="14">
        <v>0</v>
      </c>
      <c r="G667" s="15">
        <f t="shared" si="103"/>
        <v>-51.21</v>
      </c>
      <c r="H667" s="15">
        <f t="shared" si="104"/>
        <v>-51.21</v>
      </c>
      <c r="I667" s="16">
        <f t="shared" si="105"/>
        <v>0</v>
      </c>
      <c r="J667" s="35">
        <f t="shared" si="96"/>
        <v>51.21</v>
      </c>
    </row>
    <row r="668" spans="1:10" ht="11.25" hidden="1" customHeight="1" x14ac:dyDescent="0.2">
      <c r="A668" s="27"/>
      <c r="B668" s="13" t="s">
        <v>27</v>
      </c>
      <c r="C668" s="13" t="s">
        <v>55</v>
      </c>
      <c r="D668" s="14">
        <v>36.64</v>
      </c>
      <c r="E668" s="14">
        <v>0</v>
      </c>
      <c r="F668" s="14">
        <v>0</v>
      </c>
      <c r="G668" s="15">
        <f t="shared" si="103"/>
        <v>-36.64</v>
      </c>
      <c r="H668" s="15">
        <f t="shared" si="104"/>
        <v>-36.64</v>
      </c>
      <c r="I668" s="16">
        <f t="shared" si="105"/>
        <v>0</v>
      </c>
      <c r="J668" s="35">
        <f t="shared" si="96"/>
        <v>36.64</v>
      </c>
    </row>
    <row r="669" spans="1:10" ht="11.25" hidden="1" customHeight="1" x14ac:dyDescent="0.2">
      <c r="A669" s="27"/>
      <c r="B669" s="13" t="s">
        <v>27</v>
      </c>
      <c r="C669" s="13" t="s">
        <v>56</v>
      </c>
      <c r="D669" s="14">
        <v>71.150000000000006</v>
      </c>
      <c r="E669" s="14">
        <v>0</v>
      </c>
      <c r="F669" s="14">
        <v>0</v>
      </c>
      <c r="G669" s="15">
        <f t="shared" si="103"/>
        <v>-71.150000000000006</v>
      </c>
      <c r="H669" s="15">
        <f t="shared" si="104"/>
        <v>-71.150000000000006</v>
      </c>
      <c r="I669" s="16">
        <f t="shared" si="105"/>
        <v>0</v>
      </c>
      <c r="J669" s="35">
        <f t="shared" si="96"/>
        <v>71.150000000000006</v>
      </c>
    </row>
    <row r="670" spans="1:10" ht="11.25" hidden="1" customHeight="1" x14ac:dyDescent="0.2">
      <c r="A670" s="27"/>
      <c r="B670" s="13" t="s">
        <v>27</v>
      </c>
      <c r="C670" s="13" t="s">
        <v>79</v>
      </c>
      <c r="D670" s="14">
        <v>1.7</v>
      </c>
      <c r="E670" s="14">
        <v>0</v>
      </c>
      <c r="F670" s="14">
        <v>0</v>
      </c>
      <c r="G670" s="15">
        <f t="shared" si="103"/>
        <v>-1.7</v>
      </c>
      <c r="H670" s="15">
        <f t="shared" si="104"/>
        <v>-1.7</v>
      </c>
      <c r="I670" s="16">
        <f t="shared" si="105"/>
        <v>0</v>
      </c>
      <c r="J670" s="35">
        <f t="shared" si="96"/>
        <v>1.7</v>
      </c>
    </row>
    <row r="671" spans="1:10" ht="11.25" hidden="1" customHeight="1" x14ac:dyDescent="0.2">
      <c r="A671" s="27"/>
      <c r="B671" s="13" t="s">
        <v>27</v>
      </c>
      <c r="C671" s="13" t="s">
        <v>28</v>
      </c>
      <c r="D671" s="14">
        <v>183.18</v>
      </c>
      <c r="E671" s="14">
        <v>0</v>
      </c>
      <c r="F671" s="14">
        <v>0</v>
      </c>
      <c r="G671" s="15">
        <f t="shared" si="103"/>
        <v>-183.18</v>
      </c>
      <c r="H671" s="15">
        <f t="shared" si="104"/>
        <v>-183.18</v>
      </c>
      <c r="I671" s="16">
        <f t="shared" si="105"/>
        <v>0</v>
      </c>
      <c r="J671" s="35">
        <f t="shared" si="96"/>
        <v>183.18</v>
      </c>
    </row>
    <row r="672" spans="1:10" ht="11.25" hidden="1" customHeight="1" x14ac:dyDescent="0.2">
      <c r="A672" s="28" t="s">
        <v>168</v>
      </c>
      <c r="B672" s="18"/>
      <c r="C672" s="18"/>
      <c r="D672" s="19">
        <f>SUM(D659:D671)</f>
        <v>603.34</v>
      </c>
      <c r="E672" s="19">
        <f>SUM(E659:E671)</f>
        <v>0</v>
      </c>
      <c r="F672" s="19">
        <f>SUM(F659:F671)</f>
        <v>0</v>
      </c>
      <c r="G672" s="20">
        <f t="shared" si="103"/>
        <v>-603.34</v>
      </c>
      <c r="H672" s="20">
        <f t="shared" si="104"/>
        <v>-603.34</v>
      </c>
      <c r="I672" s="21">
        <f t="shared" si="105"/>
        <v>0</v>
      </c>
      <c r="J672" s="35">
        <f t="shared" si="96"/>
        <v>603.34</v>
      </c>
    </row>
    <row r="673" spans="1:10" ht="11.25" hidden="1" customHeight="1" x14ac:dyDescent="0.2">
      <c r="A673" s="17" t="s">
        <v>169</v>
      </c>
      <c r="B673" s="18"/>
      <c r="C673" s="18"/>
      <c r="D673" s="19">
        <f>SUM(D584:D611,D624,D642,D657,D672)</f>
        <v>149660.17999999996</v>
      </c>
      <c r="E673" s="19">
        <f>SUM(E584:E611,E624,E642,E657,E672)</f>
        <v>242433.24000000002</v>
      </c>
      <c r="F673" s="19">
        <f>SUM(F584:F611,F624,F642,F657,F672)</f>
        <v>282116.42</v>
      </c>
      <c r="G673" s="24">
        <f t="shared" si="103"/>
        <v>92773.06</v>
      </c>
      <c r="H673" s="24">
        <f t="shared" si="104"/>
        <v>132456.24</v>
      </c>
      <c r="I673" s="21">
        <f t="shared" si="105"/>
        <v>39683.179999999993</v>
      </c>
      <c r="J673" s="35">
        <f t="shared" si="96"/>
        <v>189343.35999999996</v>
      </c>
    </row>
    <row r="674" spans="1:10" ht="11.25" hidden="1" customHeight="1" x14ac:dyDescent="0.2">
      <c r="A674" s="22" t="s">
        <v>170</v>
      </c>
      <c r="B674" s="18"/>
      <c r="C674" s="18"/>
      <c r="D674" s="19">
        <f>SUM(D266,D332,D373,D582,D673)</f>
        <v>4245987.51</v>
      </c>
      <c r="E674" s="19">
        <f>SUM(E266,E332,E373,E582,E673)</f>
        <v>4654314.04</v>
      </c>
      <c r="F674" s="19">
        <f>SUM(F266,F332,F373,F582,F673)</f>
        <v>5672012.8899999997</v>
      </c>
      <c r="G674" s="24">
        <f t="shared" si="103"/>
        <v>408326.53000000026</v>
      </c>
      <c r="H674" s="24">
        <f t="shared" si="104"/>
        <v>1426025.38</v>
      </c>
      <c r="I674" s="21">
        <f t="shared" si="105"/>
        <v>1017698.8499999996</v>
      </c>
      <c r="J674" s="35">
        <f t="shared" si="96"/>
        <v>5263686.3599999994</v>
      </c>
    </row>
    <row r="675" spans="1:10" ht="11.25" customHeight="1" x14ac:dyDescent="0.2">
      <c r="A675" s="10" t="s">
        <v>171</v>
      </c>
      <c r="B675" s="5"/>
      <c r="C675" s="5"/>
      <c r="D675" s="6">
        <v>5040.79</v>
      </c>
      <c r="E675" s="6">
        <v>3542</v>
      </c>
      <c r="F675" s="6">
        <v>4182</v>
      </c>
      <c r="G675" s="7">
        <v>-1498.79</v>
      </c>
      <c r="H675" s="7">
        <v>-858.79</v>
      </c>
      <c r="I675" s="8">
        <v>640</v>
      </c>
      <c r="J675" s="35">
        <f>D675+I675</f>
        <v>5680.79</v>
      </c>
    </row>
    <row r="676" spans="1:10" ht="11.25" hidden="1" customHeight="1" x14ac:dyDescent="0.2">
      <c r="A676" s="11" t="s">
        <v>172</v>
      </c>
      <c r="B676" s="5"/>
      <c r="C676" s="5"/>
      <c r="D676" s="6"/>
      <c r="E676" s="6"/>
      <c r="F676" s="6"/>
      <c r="G676" s="7"/>
      <c r="H676" s="7"/>
      <c r="I676" s="8"/>
      <c r="J676" s="35">
        <f t="shared" si="96"/>
        <v>0</v>
      </c>
    </row>
    <row r="677" spans="1:10" ht="11.25" hidden="1" customHeight="1" x14ac:dyDescent="0.2">
      <c r="A677" s="12"/>
      <c r="B677" s="13" t="s">
        <v>26</v>
      </c>
      <c r="C677" s="13" t="s">
        <v>19</v>
      </c>
      <c r="D677" s="14">
        <v>63.97</v>
      </c>
      <c r="E677" s="14">
        <v>64</v>
      </c>
      <c r="F677" s="14">
        <v>64</v>
      </c>
      <c r="G677" s="23">
        <f t="shared" ref="G677:G683" si="106">(ROUND(E677,2)- ROUND(D677,2))</f>
        <v>3.0000000000001137E-2</v>
      </c>
      <c r="H677" s="23">
        <f t="shared" ref="H677:H683" si="107">(ROUND(F677,2)- ROUND(D677,2))</f>
        <v>3.0000000000001137E-2</v>
      </c>
      <c r="I677" s="16">
        <f t="shared" ref="I677:I683" si="108">(ROUND(F677,2)- ROUND(E677,2))</f>
        <v>0</v>
      </c>
      <c r="J677" s="35">
        <f t="shared" si="96"/>
        <v>63.97</v>
      </c>
    </row>
    <row r="678" spans="1:10" ht="11.25" hidden="1" customHeight="1" x14ac:dyDescent="0.2">
      <c r="A678" s="12"/>
      <c r="B678" s="13" t="s">
        <v>69</v>
      </c>
      <c r="C678" s="13" t="s">
        <v>19</v>
      </c>
      <c r="D678" s="14">
        <v>330</v>
      </c>
      <c r="E678" s="14">
        <v>180</v>
      </c>
      <c r="F678" s="14">
        <v>180</v>
      </c>
      <c r="G678" s="15">
        <f t="shared" si="106"/>
        <v>-150</v>
      </c>
      <c r="H678" s="15">
        <f t="shared" si="107"/>
        <v>-150</v>
      </c>
      <c r="I678" s="16">
        <f t="shared" si="108"/>
        <v>0</v>
      </c>
      <c r="J678" s="35">
        <f t="shared" si="96"/>
        <v>330</v>
      </c>
    </row>
    <row r="679" spans="1:10" ht="11.25" hidden="1" customHeight="1" x14ac:dyDescent="0.2">
      <c r="A679" s="12"/>
      <c r="B679" s="13" t="s">
        <v>27</v>
      </c>
      <c r="C679" s="13" t="s">
        <v>77</v>
      </c>
      <c r="D679" s="14">
        <v>0</v>
      </c>
      <c r="E679" s="14">
        <v>50</v>
      </c>
      <c r="F679" s="14">
        <v>100</v>
      </c>
      <c r="G679" s="23">
        <f t="shared" si="106"/>
        <v>50</v>
      </c>
      <c r="H679" s="23">
        <f t="shared" si="107"/>
        <v>100</v>
      </c>
      <c r="I679" s="16">
        <f t="shared" si="108"/>
        <v>50</v>
      </c>
      <c r="J679" s="35">
        <f t="shared" si="96"/>
        <v>50</v>
      </c>
    </row>
    <row r="680" spans="1:10" ht="11.25" hidden="1" customHeight="1" x14ac:dyDescent="0.2">
      <c r="A680" s="12"/>
      <c r="B680" s="13" t="s">
        <v>27</v>
      </c>
      <c r="C680" s="13" t="s">
        <v>88</v>
      </c>
      <c r="D680" s="14">
        <v>84</v>
      </c>
      <c r="E680" s="14">
        <v>85</v>
      </c>
      <c r="F680" s="14">
        <v>85</v>
      </c>
      <c r="G680" s="23">
        <f t="shared" si="106"/>
        <v>1</v>
      </c>
      <c r="H680" s="23">
        <f t="shared" si="107"/>
        <v>1</v>
      </c>
      <c r="I680" s="16">
        <f t="shared" si="108"/>
        <v>0</v>
      </c>
      <c r="J680" s="35">
        <f t="shared" si="96"/>
        <v>84</v>
      </c>
    </row>
    <row r="681" spans="1:10" ht="11.25" hidden="1" customHeight="1" x14ac:dyDescent="0.2">
      <c r="A681" s="12"/>
      <c r="B681" s="13" t="s">
        <v>27</v>
      </c>
      <c r="C681" s="13" t="s">
        <v>28</v>
      </c>
      <c r="D681" s="14">
        <v>60</v>
      </c>
      <c r="E681" s="14">
        <v>260</v>
      </c>
      <c r="F681" s="14">
        <v>360</v>
      </c>
      <c r="G681" s="23">
        <f t="shared" si="106"/>
        <v>200</v>
      </c>
      <c r="H681" s="23">
        <f t="shared" si="107"/>
        <v>300</v>
      </c>
      <c r="I681" s="16">
        <f t="shared" si="108"/>
        <v>100</v>
      </c>
      <c r="J681" s="35">
        <f t="shared" ref="J681:J744" si="109">D681+I681</f>
        <v>160</v>
      </c>
    </row>
    <row r="682" spans="1:10" ht="11.25" hidden="1" customHeight="1" x14ac:dyDescent="0.2">
      <c r="A682" s="12"/>
      <c r="B682" s="13" t="s">
        <v>70</v>
      </c>
      <c r="C682" s="13" t="s">
        <v>19</v>
      </c>
      <c r="D682" s="14">
        <v>50</v>
      </c>
      <c r="E682" s="14">
        <v>50</v>
      </c>
      <c r="F682" s="14">
        <v>50</v>
      </c>
      <c r="G682" s="23">
        <f t="shared" si="106"/>
        <v>0</v>
      </c>
      <c r="H682" s="23">
        <f t="shared" si="107"/>
        <v>0</v>
      </c>
      <c r="I682" s="16">
        <f t="shared" si="108"/>
        <v>0</v>
      </c>
      <c r="J682" s="35">
        <f t="shared" si="109"/>
        <v>50</v>
      </c>
    </row>
    <row r="683" spans="1:10" ht="11.25" hidden="1" customHeight="1" x14ac:dyDescent="0.2">
      <c r="A683" s="17" t="s">
        <v>173</v>
      </c>
      <c r="B683" s="18"/>
      <c r="C683" s="18"/>
      <c r="D683" s="19">
        <f>SUM(D677:D682)</f>
        <v>587.97</v>
      </c>
      <c r="E683" s="19">
        <f>SUM(E677:E682)</f>
        <v>689</v>
      </c>
      <c r="F683" s="19">
        <f>SUM(F677:F682)</f>
        <v>839</v>
      </c>
      <c r="G683" s="24">
        <f t="shared" si="106"/>
        <v>101.02999999999997</v>
      </c>
      <c r="H683" s="24">
        <f t="shared" si="107"/>
        <v>251.02999999999997</v>
      </c>
      <c r="I683" s="21">
        <f t="shared" si="108"/>
        <v>150</v>
      </c>
      <c r="J683" s="35">
        <f t="shared" si="109"/>
        <v>737.97</v>
      </c>
    </row>
    <row r="684" spans="1:10" ht="11.25" hidden="1" customHeight="1" x14ac:dyDescent="0.2">
      <c r="A684" s="11" t="s">
        <v>174</v>
      </c>
      <c r="B684" s="5"/>
      <c r="C684" s="5"/>
      <c r="D684" s="6"/>
      <c r="E684" s="6"/>
      <c r="F684" s="6"/>
      <c r="G684" s="7"/>
      <c r="H684" s="7"/>
      <c r="I684" s="8"/>
      <c r="J684" s="35">
        <f t="shared" si="109"/>
        <v>0</v>
      </c>
    </row>
    <row r="685" spans="1:10" ht="11.25" hidden="1" customHeight="1" x14ac:dyDescent="0.2">
      <c r="A685" s="12"/>
      <c r="B685" s="13" t="s">
        <v>27</v>
      </c>
      <c r="C685" s="13" t="s">
        <v>28</v>
      </c>
      <c r="D685" s="14">
        <v>404.33</v>
      </c>
      <c r="E685" s="14">
        <v>0</v>
      </c>
      <c r="F685" s="14">
        <v>0</v>
      </c>
      <c r="G685" s="15">
        <f>(ROUND(E685,2)- ROUND(D685,2))</f>
        <v>-404.33</v>
      </c>
      <c r="H685" s="15">
        <f>(ROUND(F685,2)- ROUND(D685,2))</f>
        <v>-404.33</v>
      </c>
      <c r="I685" s="16">
        <f>(ROUND(F685,2)- ROUND(E685,2))</f>
        <v>0</v>
      </c>
      <c r="J685" s="35">
        <f t="shared" si="109"/>
        <v>404.33</v>
      </c>
    </row>
    <row r="686" spans="1:10" ht="11.25" hidden="1" customHeight="1" x14ac:dyDescent="0.2">
      <c r="A686" s="12"/>
      <c r="B686" s="13" t="s">
        <v>29</v>
      </c>
      <c r="C686" s="13" t="s">
        <v>19</v>
      </c>
      <c r="D686" s="14">
        <v>544.09</v>
      </c>
      <c r="E686" s="14">
        <v>500</v>
      </c>
      <c r="F686" s="14">
        <v>650</v>
      </c>
      <c r="G686" s="15">
        <f>(ROUND(E686,2)- ROUND(D686,2))</f>
        <v>-44.090000000000032</v>
      </c>
      <c r="H686" s="23">
        <f>(ROUND(F686,2)- ROUND(D686,2))</f>
        <v>105.90999999999997</v>
      </c>
      <c r="I686" s="16">
        <f>(ROUND(F686,2)- ROUND(E686,2))</f>
        <v>150</v>
      </c>
      <c r="J686" s="35">
        <f t="shared" si="109"/>
        <v>694.09</v>
      </c>
    </row>
    <row r="687" spans="1:10" ht="11.25" hidden="1" customHeight="1" x14ac:dyDescent="0.2">
      <c r="A687" s="17" t="s">
        <v>175</v>
      </c>
      <c r="B687" s="18"/>
      <c r="C687" s="18"/>
      <c r="D687" s="19">
        <f>SUM(D685:D686)</f>
        <v>948.42000000000007</v>
      </c>
      <c r="E687" s="19">
        <f>SUM(E685:E686)</f>
        <v>500</v>
      </c>
      <c r="F687" s="19">
        <f>SUM(F685:F686)</f>
        <v>650</v>
      </c>
      <c r="G687" s="20">
        <f>(ROUND(E687,2)- ROUND(D687,2))</f>
        <v>-448.41999999999996</v>
      </c>
      <c r="H687" s="20">
        <f>(ROUND(F687,2)- ROUND(D687,2))</f>
        <v>-298.41999999999996</v>
      </c>
      <c r="I687" s="21">
        <f>(ROUND(F687,2)- ROUND(E687,2))</f>
        <v>150</v>
      </c>
      <c r="J687" s="35">
        <f t="shared" si="109"/>
        <v>1098.42</v>
      </c>
    </row>
    <row r="688" spans="1:10" ht="11.25" hidden="1" customHeight="1" x14ac:dyDescent="0.2">
      <c r="A688" s="11" t="s">
        <v>176</v>
      </c>
      <c r="B688" s="5"/>
      <c r="C688" s="5"/>
      <c r="D688" s="6"/>
      <c r="E688" s="6"/>
      <c r="F688" s="6"/>
      <c r="G688" s="7"/>
      <c r="H688" s="7"/>
      <c r="I688" s="8"/>
      <c r="J688" s="35">
        <f t="shared" si="109"/>
        <v>0</v>
      </c>
    </row>
    <row r="689" spans="1:10" ht="11.25" hidden="1" customHeight="1" x14ac:dyDescent="0.2">
      <c r="A689" s="12"/>
      <c r="B689" s="13" t="s">
        <v>20</v>
      </c>
      <c r="C689" s="13" t="s">
        <v>52</v>
      </c>
      <c r="D689" s="14">
        <v>1899.1</v>
      </c>
      <c r="E689" s="14">
        <v>0</v>
      </c>
      <c r="F689" s="14">
        <v>0</v>
      </c>
      <c r="G689" s="15">
        <f t="shared" ref="G689:G701" si="110">(ROUND(E689,2)- ROUND(D689,2))</f>
        <v>-1899.1</v>
      </c>
      <c r="H689" s="15">
        <f t="shared" ref="H689:H701" si="111">(ROUND(F689,2)- ROUND(D689,2))</f>
        <v>-1899.1</v>
      </c>
      <c r="I689" s="16">
        <f t="shared" ref="I689:I701" si="112">(ROUND(F689,2)- ROUND(E689,2))</f>
        <v>0</v>
      </c>
      <c r="J689" s="35">
        <f t="shared" si="109"/>
        <v>1899.1</v>
      </c>
    </row>
    <row r="690" spans="1:10" ht="11.25" hidden="1" customHeight="1" x14ac:dyDescent="0.2">
      <c r="A690" s="12"/>
      <c r="B690" s="13" t="s">
        <v>27</v>
      </c>
      <c r="C690" s="13" t="s">
        <v>77</v>
      </c>
      <c r="D690" s="14">
        <v>0</v>
      </c>
      <c r="E690" s="14">
        <v>600</v>
      </c>
      <c r="F690" s="14">
        <v>800</v>
      </c>
      <c r="G690" s="23">
        <f t="shared" si="110"/>
        <v>600</v>
      </c>
      <c r="H690" s="23">
        <f t="shared" si="111"/>
        <v>800</v>
      </c>
      <c r="I690" s="16">
        <f t="shared" si="112"/>
        <v>200</v>
      </c>
      <c r="J690" s="35">
        <f t="shared" si="109"/>
        <v>200</v>
      </c>
    </row>
    <row r="691" spans="1:10" ht="11.25" hidden="1" customHeight="1" x14ac:dyDescent="0.2">
      <c r="A691" s="12"/>
      <c r="B691" s="13" t="s">
        <v>27</v>
      </c>
      <c r="C691" s="13" t="s">
        <v>50</v>
      </c>
      <c r="D691" s="14">
        <v>228.08</v>
      </c>
      <c r="E691" s="14">
        <v>228</v>
      </c>
      <c r="F691" s="14">
        <v>228</v>
      </c>
      <c r="G691" s="15">
        <f t="shared" si="110"/>
        <v>-8.0000000000012506E-2</v>
      </c>
      <c r="H691" s="15">
        <f t="shared" si="111"/>
        <v>-8.0000000000012506E-2</v>
      </c>
      <c r="I691" s="16">
        <f t="shared" si="112"/>
        <v>0</v>
      </c>
      <c r="J691" s="35">
        <f t="shared" si="109"/>
        <v>228.08</v>
      </c>
    </row>
    <row r="692" spans="1:10" ht="11.25" hidden="1" customHeight="1" x14ac:dyDescent="0.2">
      <c r="A692" s="12"/>
      <c r="B692" s="13" t="s">
        <v>27</v>
      </c>
      <c r="C692" s="13" t="s">
        <v>88</v>
      </c>
      <c r="D692" s="14">
        <v>0</v>
      </c>
      <c r="E692" s="14">
        <v>350</v>
      </c>
      <c r="F692" s="14">
        <v>450</v>
      </c>
      <c r="G692" s="23">
        <f t="shared" si="110"/>
        <v>350</v>
      </c>
      <c r="H692" s="23">
        <f t="shared" si="111"/>
        <v>450</v>
      </c>
      <c r="I692" s="16">
        <f t="shared" si="112"/>
        <v>100</v>
      </c>
      <c r="J692" s="35">
        <f t="shared" si="109"/>
        <v>100</v>
      </c>
    </row>
    <row r="693" spans="1:10" ht="11.25" hidden="1" customHeight="1" x14ac:dyDescent="0.2">
      <c r="A693" s="12"/>
      <c r="B693" s="13" t="s">
        <v>27</v>
      </c>
      <c r="C693" s="13" t="s">
        <v>78</v>
      </c>
      <c r="D693" s="14">
        <v>212.82</v>
      </c>
      <c r="E693" s="14">
        <v>0</v>
      </c>
      <c r="F693" s="14">
        <v>0</v>
      </c>
      <c r="G693" s="15">
        <f t="shared" si="110"/>
        <v>-212.82</v>
      </c>
      <c r="H693" s="15">
        <f t="shared" si="111"/>
        <v>-212.82</v>
      </c>
      <c r="I693" s="16">
        <f t="shared" si="112"/>
        <v>0</v>
      </c>
      <c r="J693" s="35">
        <f t="shared" si="109"/>
        <v>212.82</v>
      </c>
    </row>
    <row r="694" spans="1:10" ht="11.25" hidden="1" customHeight="1" x14ac:dyDescent="0.2">
      <c r="A694" s="12"/>
      <c r="B694" s="13" t="s">
        <v>27</v>
      </c>
      <c r="C694" s="13" t="s">
        <v>55</v>
      </c>
      <c r="D694" s="14">
        <v>0</v>
      </c>
      <c r="E694" s="14">
        <v>120</v>
      </c>
      <c r="F694" s="14">
        <v>160</v>
      </c>
      <c r="G694" s="23">
        <f t="shared" si="110"/>
        <v>120</v>
      </c>
      <c r="H694" s="23">
        <f t="shared" si="111"/>
        <v>160</v>
      </c>
      <c r="I694" s="16">
        <f t="shared" si="112"/>
        <v>40</v>
      </c>
      <c r="J694" s="35">
        <f t="shared" si="109"/>
        <v>40</v>
      </c>
    </row>
    <row r="695" spans="1:10" ht="11.25" hidden="1" customHeight="1" x14ac:dyDescent="0.2">
      <c r="A695" s="12"/>
      <c r="B695" s="13" t="s">
        <v>27</v>
      </c>
      <c r="C695" s="13" t="s">
        <v>56</v>
      </c>
      <c r="D695" s="14">
        <v>0</v>
      </c>
      <c r="E695" s="14">
        <v>100</v>
      </c>
      <c r="F695" s="14">
        <v>100</v>
      </c>
      <c r="G695" s="23">
        <f t="shared" si="110"/>
        <v>100</v>
      </c>
      <c r="H695" s="23">
        <f t="shared" si="111"/>
        <v>100</v>
      </c>
      <c r="I695" s="16">
        <f t="shared" si="112"/>
        <v>0</v>
      </c>
      <c r="J695" s="35">
        <f t="shared" si="109"/>
        <v>0</v>
      </c>
    </row>
    <row r="696" spans="1:10" ht="11.25" hidden="1" customHeight="1" x14ac:dyDescent="0.2">
      <c r="A696" s="12"/>
      <c r="B696" s="13" t="s">
        <v>57</v>
      </c>
      <c r="C696" s="13" t="s">
        <v>19</v>
      </c>
      <c r="D696" s="14">
        <v>459.4</v>
      </c>
      <c r="E696" s="14">
        <v>0</v>
      </c>
      <c r="F696" s="14">
        <v>0</v>
      </c>
      <c r="G696" s="15">
        <f t="shared" si="110"/>
        <v>-459.4</v>
      </c>
      <c r="H696" s="15">
        <f t="shared" si="111"/>
        <v>-459.4</v>
      </c>
      <c r="I696" s="16">
        <f t="shared" si="112"/>
        <v>0</v>
      </c>
      <c r="J696" s="35">
        <f t="shared" si="109"/>
        <v>459.4</v>
      </c>
    </row>
    <row r="697" spans="1:10" ht="11.25" hidden="1" customHeight="1" x14ac:dyDescent="0.2">
      <c r="A697" s="12"/>
      <c r="B697" s="13" t="s">
        <v>43</v>
      </c>
      <c r="C697" s="13" t="s">
        <v>21</v>
      </c>
      <c r="D697" s="14">
        <v>0</v>
      </c>
      <c r="E697" s="14">
        <v>250</v>
      </c>
      <c r="F697" s="14">
        <v>250</v>
      </c>
      <c r="G697" s="23">
        <f t="shared" si="110"/>
        <v>250</v>
      </c>
      <c r="H697" s="23">
        <f t="shared" si="111"/>
        <v>250</v>
      </c>
      <c r="I697" s="16">
        <f t="shared" si="112"/>
        <v>0</v>
      </c>
      <c r="J697" s="35">
        <f t="shared" si="109"/>
        <v>0</v>
      </c>
    </row>
    <row r="698" spans="1:10" ht="11.25" hidden="1" customHeight="1" x14ac:dyDescent="0.2">
      <c r="A698" s="12"/>
      <c r="B698" s="13" t="s">
        <v>43</v>
      </c>
      <c r="C698" s="13" t="s">
        <v>19</v>
      </c>
      <c r="D698" s="14">
        <v>650</v>
      </c>
      <c r="E698" s="14">
        <v>650</v>
      </c>
      <c r="F698" s="14">
        <v>650</v>
      </c>
      <c r="G698" s="23">
        <f t="shared" si="110"/>
        <v>0</v>
      </c>
      <c r="H698" s="23">
        <f t="shared" si="111"/>
        <v>0</v>
      </c>
      <c r="I698" s="16">
        <f t="shared" si="112"/>
        <v>0</v>
      </c>
      <c r="J698" s="35">
        <f t="shared" si="109"/>
        <v>650</v>
      </c>
    </row>
    <row r="699" spans="1:10" ht="11.25" hidden="1" customHeight="1" x14ac:dyDescent="0.2">
      <c r="A699" s="12"/>
      <c r="B699" s="13" t="s">
        <v>32</v>
      </c>
      <c r="C699" s="13" t="s">
        <v>22</v>
      </c>
      <c r="D699" s="14">
        <v>55</v>
      </c>
      <c r="E699" s="14">
        <v>55</v>
      </c>
      <c r="F699" s="14">
        <v>55</v>
      </c>
      <c r="G699" s="23">
        <f t="shared" si="110"/>
        <v>0</v>
      </c>
      <c r="H699" s="23">
        <f t="shared" si="111"/>
        <v>0</v>
      </c>
      <c r="I699" s="16">
        <f t="shared" si="112"/>
        <v>0</v>
      </c>
      <c r="J699" s="35">
        <f t="shared" si="109"/>
        <v>55</v>
      </c>
    </row>
    <row r="700" spans="1:10" ht="11.25" hidden="1" customHeight="1" x14ac:dyDescent="0.2">
      <c r="A700" s="17" t="s">
        <v>177</v>
      </c>
      <c r="B700" s="18"/>
      <c r="C700" s="18"/>
      <c r="D700" s="19">
        <f>SUM(D689:D699)</f>
        <v>3504.4</v>
      </c>
      <c r="E700" s="19">
        <f>SUM(E689:E699)</f>
        <v>2353</v>
      </c>
      <c r="F700" s="19">
        <f>SUM(F689:F699)</f>
        <v>2693</v>
      </c>
      <c r="G700" s="20">
        <f t="shared" si="110"/>
        <v>-1151.4000000000001</v>
      </c>
      <c r="H700" s="20">
        <f t="shared" si="111"/>
        <v>-811.40000000000009</v>
      </c>
      <c r="I700" s="21">
        <f t="shared" si="112"/>
        <v>340</v>
      </c>
      <c r="J700" s="35">
        <f t="shared" si="109"/>
        <v>3844.4</v>
      </c>
    </row>
    <row r="701" spans="1:10" ht="11.25" hidden="1" customHeight="1" x14ac:dyDescent="0.2">
      <c r="A701" s="22" t="s">
        <v>178</v>
      </c>
      <c r="B701" s="18"/>
      <c r="C701" s="18"/>
      <c r="D701" s="19">
        <f>SUM(D683,D687,D700)</f>
        <v>5040.79</v>
      </c>
      <c r="E701" s="19">
        <f>SUM(E683,E687,E700)</f>
        <v>3542</v>
      </c>
      <c r="F701" s="19">
        <f>SUM(F683,F687,F700)</f>
        <v>4182</v>
      </c>
      <c r="G701" s="20">
        <f t="shared" si="110"/>
        <v>-1498.79</v>
      </c>
      <c r="H701" s="20">
        <f t="shared" si="111"/>
        <v>-858.79</v>
      </c>
      <c r="I701" s="21">
        <f t="shared" si="112"/>
        <v>640</v>
      </c>
      <c r="J701" s="35">
        <f t="shared" si="109"/>
        <v>5680.79</v>
      </c>
    </row>
    <row r="702" spans="1:10" ht="11.25" customHeight="1" x14ac:dyDescent="0.2">
      <c r="A702" s="10" t="s">
        <v>179</v>
      </c>
      <c r="B702" s="5"/>
      <c r="C702" s="5"/>
      <c r="D702" s="6">
        <v>240296.02000000002</v>
      </c>
      <c r="E702" s="6">
        <v>179320.95</v>
      </c>
      <c r="F702" s="6">
        <v>199860.01</v>
      </c>
      <c r="G702" s="7">
        <v>-60975.069999999978</v>
      </c>
      <c r="H702" s="7">
        <v>-40436.00999999998</v>
      </c>
      <c r="I702" s="8">
        <v>20539.059999999998</v>
      </c>
      <c r="J702" s="35">
        <f t="shared" si="109"/>
        <v>260835.08000000002</v>
      </c>
    </row>
    <row r="703" spans="1:10" ht="11.25" hidden="1" customHeight="1" x14ac:dyDescent="0.2">
      <c r="A703" s="11" t="s">
        <v>180</v>
      </c>
      <c r="B703" s="5"/>
      <c r="C703" s="5"/>
      <c r="D703" s="6"/>
      <c r="E703" s="6"/>
      <c r="F703" s="6"/>
      <c r="G703" s="7"/>
      <c r="H703" s="7"/>
      <c r="I703" s="8"/>
      <c r="J703" s="35">
        <f t="shared" si="109"/>
        <v>0</v>
      </c>
    </row>
    <row r="704" spans="1:10" ht="11.25" hidden="1" customHeight="1" x14ac:dyDescent="0.2">
      <c r="A704" s="12"/>
      <c r="B704" s="13" t="s">
        <v>20</v>
      </c>
      <c r="C704" s="13" t="s">
        <v>19</v>
      </c>
      <c r="D704" s="14">
        <v>1508.78</v>
      </c>
      <c r="E704" s="14">
        <v>800</v>
      </c>
      <c r="F704" s="14">
        <v>1200</v>
      </c>
      <c r="G704" s="15">
        <f>(ROUND(E704,2)- ROUND(D704,2))</f>
        <v>-708.78</v>
      </c>
      <c r="H704" s="15">
        <f>(ROUND(F704,2)- ROUND(D704,2))</f>
        <v>-308.77999999999997</v>
      </c>
      <c r="I704" s="16">
        <f>(ROUND(F704,2)- ROUND(E704,2))</f>
        <v>400</v>
      </c>
      <c r="J704" s="35">
        <f t="shared" si="109"/>
        <v>1908.78</v>
      </c>
    </row>
    <row r="705" spans="1:10" ht="11.25" hidden="1" customHeight="1" x14ac:dyDescent="0.2">
      <c r="A705" s="17" t="s">
        <v>181</v>
      </c>
      <c r="B705" s="18"/>
      <c r="C705" s="18"/>
      <c r="D705" s="19">
        <f>SUM(D704)</f>
        <v>1508.78</v>
      </c>
      <c r="E705" s="19">
        <f>SUM(E704)</f>
        <v>800</v>
      </c>
      <c r="F705" s="19">
        <f>SUM(F704)</f>
        <v>1200</v>
      </c>
      <c r="G705" s="20">
        <f>(ROUND(E705,2)- ROUND(D705,2))</f>
        <v>-708.78</v>
      </c>
      <c r="H705" s="20">
        <f>(ROUND(F705,2)- ROUND(D705,2))</f>
        <v>-308.77999999999997</v>
      </c>
      <c r="I705" s="21">
        <f>(ROUND(F705,2)- ROUND(E705,2))</f>
        <v>400</v>
      </c>
      <c r="J705" s="35">
        <f t="shared" si="109"/>
        <v>1908.78</v>
      </c>
    </row>
    <row r="706" spans="1:10" ht="11.25" hidden="1" customHeight="1" x14ac:dyDescent="0.2">
      <c r="A706" s="11" t="s">
        <v>182</v>
      </c>
      <c r="B706" s="5"/>
      <c r="C706" s="5"/>
      <c r="D706" s="6"/>
      <c r="E706" s="6"/>
      <c r="F706" s="6"/>
      <c r="G706" s="7"/>
      <c r="H706" s="7"/>
      <c r="I706" s="8"/>
      <c r="J706" s="35">
        <f t="shared" si="109"/>
        <v>0</v>
      </c>
    </row>
    <row r="707" spans="1:10" ht="11.25" hidden="1" customHeight="1" x14ac:dyDescent="0.2">
      <c r="A707" s="12"/>
      <c r="B707" s="13" t="s">
        <v>26</v>
      </c>
      <c r="C707" s="13" t="s">
        <v>19</v>
      </c>
      <c r="D707" s="14">
        <v>31500</v>
      </c>
      <c r="E707" s="14">
        <v>33000</v>
      </c>
      <c r="F707" s="14">
        <v>33000</v>
      </c>
      <c r="G707" s="23">
        <f>(ROUND(E707,2)- ROUND(D707,2))</f>
        <v>1500</v>
      </c>
      <c r="H707" s="23">
        <f>(ROUND(F707,2)- ROUND(D707,2))</f>
        <v>1500</v>
      </c>
      <c r="I707" s="16">
        <f>(ROUND(F707,2)- ROUND(E707,2))</f>
        <v>0</v>
      </c>
      <c r="J707" s="35">
        <f t="shared" si="109"/>
        <v>31500</v>
      </c>
    </row>
    <row r="708" spans="1:10" ht="11.25" hidden="1" customHeight="1" x14ac:dyDescent="0.2">
      <c r="A708" s="17" t="s">
        <v>183</v>
      </c>
      <c r="B708" s="18"/>
      <c r="C708" s="18"/>
      <c r="D708" s="19">
        <f>SUM(D707)</f>
        <v>31500</v>
      </c>
      <c r="E708" s="19">
        <f>SUM(E707)</f>
        <v>33000</v>
      </c>
      <c r="F708" s="19">
        <f>SUM(F707)</f>
        <v>33000</v>
      </c>
      <c r="G708" s="24">
        <f>(ROUND(E708,2)- ROUND(D708,2))</f>
        <v>1500</v>
      </c>
      <c r="H708" s="24">
        <f>(ROUND(F708,2)- ROUND(D708,2))</f>
        <v>1500</v>
      </c>
      <c r="I708" s="21">
        <f>(ROUND(F708,2)- ROUND(E708,2))</f>
        <v>0</v>
      </c>
      <c r="J708" s="35">
        <f t="shared" si="109"/>
        <v>31500</v>
      </c>
    </row>
    <row r="709" spans="1:10" ht="11.25" hidden="1" customHeight="1" x14ac:dyDescent="0.2">
      <c r="A709" s="11" t="s">
        <v>184</v>
      </c>
      <c r="B709" s="5"/>
      <c r="C709" s="5"/>
      <c r="D709" s="6"/>
      <c r="E709" s="6"/>
      <c r="F709" s="6"/>
      <c r="G709" s="7"/>
      <c r="H709" s="7"/>
      <c r="I709" s="8"/>
      <c r="J709" s="35">
        <f t="shared" si="109"/>
        <v>0</v>
      </c>
    </row>
    <row r="710" spans="1:10" ht="11.25" hidden="1" customHeight="1" x14ac:dyDescent="0.2">
      <c r="A710" s="12"/>
      <c r="B710" s="13" t="s">
        <v>26</v>
      </c>
      <c r="C710" s="13" t="s">
        <v>19</v>
      </c>
      <c r="D710" s="14">
        <v>4643.1099999999997</v>
      </c>
      <c r="E710" s="14">
        <v>5362.52</v>
      </c>
      <c r="F710" s="14">
        <v>7157.72</v>
      </c>
      <c r="G710" s="23">
        <f t="shared" ref="G710:G755" si="113">(ROUND(E710,2)- ROUND(D710,2))</f>
        <v>719.41000000000076</v>
      </c>
      <c r="H710" s="23">
        <f t="shared" ref="H710:H755" si="114">(ROUND(F710,2)- ROUND(D710,2))</f>
        <v>2514.6100000000006</v>
      </c>
      <c r="I710" s="16">
        <f t="shared" ref="I710:I755" si="115">(ROUND(F710,2)- ROUND(E710,2))</f>
        <v>1795.1999999999998</v>
      </c>
      <c r="J710" s="35">
        <f t="shared" si="109"/>
        <v>6438.3099999999995</v>
      </c>
    </row>
    <row r="711" spans="1:10" ht="11.25" hidden="1" customHeight="1" x14ac:dyDescent="0.2">
      <c r="A711" s="12"/>
      <c r="B711" s="13" t="s">
        <v>18</v>
      </c>
      <c r="C711" s="13" t="s">
        <v>19</v>
      </c>
      <c r="D711" s="14">
        <v>0</v>
      </c>
      <c r="E711" s="14">
        <v>581.12</v>
      </c>
      <c r="F711" s="14">
        <v>861.13</v>
      </c>
      <c r="G711" s="23">
        <f t="shared" si="113"/>
        <v>581.12</v>
      </c>
      <c r="H711" s="23">
        <f t="shared" si="114"/>
        <v>861.13</v>
      </c>
      <c r="I711" s="16">
        <f t="shared" si="115"/>
        <v>280.01</v>
      </c>
      <c r="J711" s="35">
        <f t="shared" si="109"/>
        <v>280.01</v>
      </c>
    </row>
    <row r="712" spans="1:10" ht="11.25" hidden="1" customHeight="1" x14ac:dyDescent="0.2">
      <c r="A712" s="12"/>
      <c r="B712" s="13" t="s">
        <v>69</v>
      </c>
      <c r="C712" s="13" t="s">
        <v>19</v>
      </c>
      <c r="D712" s="14">
        <v>8285</v>
      </c>
      <c r="E712" s="14">
        <v>8286</v>
      </c>
      <c r="F712" s="14">
        <v>8286</v>
      </c>
      <c r="G712" s="23">
        <f t="shared" si="113"/>
        <v>1</v>
      </c>
      <c r="H712" s="23">
        <f t="shared" si="114"/>
        <v>1</v>
      </c>
      <c r="I712" s="16">
        <f t="shared" si="115"/>
        <v>0</v>
      </c>
      <c r="J712" s="35">
        <f t="shared" si="109"/>
        <v>8285</v>
      </c>
    </row>
    <row r="713" spans="1:10" ht="11.25" hidden="1" customHeight="1" x14ac:dyDescent="0.2">
      <c r="A713" s="12"/>
      <c r="B713" s="13" t="s">
        <v>20</v>
      </c>
      <c r="C713" s="13" t="s">
        <v>52</v>
      </c>
      <c r="D713" s="14">
        <v>0</v>
      </c>
      <c r="E713" s="14">
        <v>489.98</v>
      </c>
      <c r="F713" s="14">
        <v>678.44</v>
      </c>
      <c r="G713" s="23">
        <f t="shared" si="113"/>
        <v>489.98</v>
      </c>
      <c r="H713" s="23">
        <f t="shared" si="114"/>
        <v>678.44</v>
      </c>
      <c r="I713" s="16">
        <f t="shared" si="115"/>
        <v>188.46000000000004</v>
      </c>
      <c r="J713" s="35">
        <f t="shared" si="109"/>
        <v>188.46000000000004</v>
      </c>
    </row>
    <row r="714" spans="1:10" ht="11.25" hidden="1" customHeight="1" x14ac:dyDescent="0.2">
      <c r="A714" s="12"/>
      <c r="B714" s="13" t="s">
        <v>20</v>
      </c>
      <c r="C714" s="13" t="s">
        <v>42</v>
      </c>
      <c r="D714" s="14">
        <v>0</v>
      </c>
      <c r="E714" s="14">
        <v>238.49</v>
      </c>
      <c r="F714" s="14">
        <v>330.22</v>
      </c>
      <c r="G714" s="23">
        <f t="shared" si="113"/>
        <v>238.49</v>
      </c>
      <c r="H714" s="23">
        <f t="shared" si="114"/>
        <v>330.22</v>
      </c>
      <c r="I714" s="16">
        <f t="shared" si="115"/>
        <v>91.730000000000018</v>
      </c>
      <c r="J714" s="35">
        <f t="shared" si="109"/>
        <v>91.730000000000018</v>
      </c>
    </row>
    <row r="715" spans="1:10" ht="11.25" hidden="1" customHeight="1" x14ac:dyDescent="0.2">
      <c r="A715" s="12"/>
      <c r="B715" s="13" t="s">
        <v>20</v>
      </c>
      <c r="C715" s="13" t="s">
        <v>47</v>
      </c>
      <c r="D715" s="14">
        <v>0</v>
      </c>
      <c r="E715" s="14">
        <v>339.5</v>
      </c>
      <c r="F715" s="14">
        <v>514.5</v>
      </c>
      <c r="G715" s="23">
        <f t="shared" si="113"/>
        <v>339.5</v>
      </c>
      <c r="H715" s="23">
        <f t="shared" si="114"/>
        <v>514.5</v>
      </c>
      <c r="I715" s="16">
        <f t="shared" si="115"/>
        <v>175</v>
      </c>
      <c r="J715" s="35">
        <f t="shared" si="109"/>
        <v>175</v>
      </c>
    </row>
    <row r="716" spans="1:10" ht="11.25" hidden="1" customHeight="1" x14ac:dyDescent="0.2">
      <c r="A716" s="12"/>
      <c r="B716" s="13" t="s">
        <v>20</v>
      </c>
      <c r="C716" s="13" t="s">
        <v>22</v>
      </c>
      <c r="D716" s="14">
        <v>0</v>
      </c>
      <c r="E716" s="14">
        <v>535.48</v>
      </c>
      <c r="F716" s="14">
        <v>741.44</v>
      </c>
      <c r="G716" s="23">
        <f t="shared" si="113"/>
        <v>535.48</v>
      </c>
      <c r="H716" s="23">
        <f t="shared" si="114"/>
        <v>741.44</v>
      </c>
      <c r="I716" s="16">
        <f t="shared" si="115"/>
        <v>205.96000000000004</v>
      </c>
      <c r="J716" s="35">
        <f t="shared" si="109"/>
        <v>205.96000000000004</v>
      </c>
    </row>
    <row r="717" spans="1:10" ht="11.25" hidden="1" customHeight="1" x14ac:dyDescent="0.2">
      <c r="A717" s="12"/>
      <c r="B717" s="13" t="s">
        <v>20</v>
      </c>
      <c r="C717" s="13" t="s">
        <v>19</v>
      </c>
      <c r="D717" s="14">
        <v>1235.32</v>
      </c>
      <c r="E717" s="14">
        <v>4325.1000000000004</v>
      </c>
      <c r="F717" s="14">
        <v>6291.06</v>
      </c>
      <c r="G717" s="23">
        <f t="shared" si="113"/>
        <v>3089.7800000000007</v>
      </c>
      <c r="H717" s="23">
        <f t="shared" si="114"/>
        <v>5055.7400000000007</v>
      </c>
      <c r="I717" s="16">
        <f t="shared" si="115"/>
        <v>1965.96</v>
      </c>
      <c r="J717" s="35">
        <f t="shared" si="109"/>
        <v>3201.2799999999997</v>
      </c>
    </row>
    <row r="718" spans="1:10" ht="11.25" hidden="1" customHeight="1" x14ac:dyDescent="0.2">
      <c r="A718" s="12"/>
      <c r="B718" s="13" t="s">
        <v>27</v>
      </c>
      <c r="C718" s="13" t="s">
        <v>82</v>
      </c>
      <c r="D718" s="14">
        <v>0</v>
      </c>
      <c r="E718" s="14">
        <v>868.57</v>
      </c>
      <c r="F718" s="14">
        <v>1012.55</v>
      </c>
      <c r="G718" s="23">
        <f t="shared" si="113"/>
        <v>868.57</v>
      </c>
      <c r="H718" s="23">
        <f t="shared" si="114"/>
        <v>1012.55</v>
      </c>
      <c r="I718" s="16">
        <f t="shared" si="115"/>
        <v>143.9799999999999</v>
      </c>
      <c r="J718" s="35">
        <f t="shared" si="109"/>
        <v>143.9799999999999</v>
      </c>
    </row>
    <row r="719" spans="1:10" ht="11.25" hidden="1" customHeight="1" x14ac:dyDescent="0.2">
      <c r="A719" s="12"/>
      <c r="B719" s="13" t="s">
        <v>27</v>
      </c>
      <c r="C719" s="13" t="s">
        <v>37</v>
      </c>
      <c r="D719" s="14">
        <v>678.84</v>
      </c>
      <c r="E719" s="14">
        <v>1443.72</v>
      </c>
      <c r="F719" s="14">
        <v>1984.11</v>
      </c>
      <c r="G719" s="23">
        <f t="shared" si="113"/>
        <v>764.88</v>
      </c>
      <c r="H719" s="23">
        <f t="shared" si="114"/>
        <v>1305.27</v>
      </c>
      <c r="I719" s="16">
        <f t="shared" si="115"/>
        <v>540.38999999999987</v>
      </c>
      <c r="J719" s="35">
        <f t="shared" si="109"/>
        <v>1219.23</v>
      </c>
    </row>
    <row r="720" spans="1:10" ht="11.25" hidden="1" customHeight="1" x14ac:dyDescent="0.2">
      <c r="A720" s="12"/>
      <c r="B720" s="13" t="s">
        <v>27</v>
      </c>
      <c r="C720" s="13" t="s">
        <v>83</v>
      </c>
      <c r="D720" s="14">
        <v>2956.44</v>
      </c>
      <c r="E720" s="14">
        <v>3633.14</v>
      </c>
      <c r="F720" s="14">
        <v>3896.72</v>
      </c>
      <c r="G720" s="23">
        <f t="shared" si="113"/>
        <v>676.69999999999982</v>
      </c>
      <c r="H720" s="23">
        <f t="shared" si="114"/>
        <v>940.27999999999975</v>
      </c>
      <c r="I720" s="16">
        <f t="shared" si="115"/>
        <v>263.57999999999993</v>
      </c>
      <c r="J720" s="35">
        <f t="shared" si="109"/>
        <v>3220.02</v>
      </c>
    </row>
    <row r="721" spans="1:10" ht="11.25" hidden="1" customHeight="1" x14ac:dyDescent="0.2">
      <c r="A721" s="12"/>
      <c r="B721" s="13" t="s">
        <v>27</v>
      </c>
      <c r="C721" s="13" t="s">
        <v>84</v>
      </c>
      <c r="D721" s="14">
        <v>1747.52</v>
      </c>
      <c r="E721" s="14">
        <v>2277.67</v>
      </c>
      <c r="F721" s="14">
        <v>3461.46</v>
      </c>
      <c r="G721" s="23">
        <f t="shared" si="113"/>
        <v>530.15000000000009</v>
      </c>
      <c r="H721" s="23">
        <f t="shared" si="114"/>
        <v>1713.94</v>
      </c>
      <c r="I721" s="16">
        <f t="shared" si="115"/>
        <v>1183.79</v>
      </c>
      <c r="J721" s="35">
        <f t="shared" si="109"/>
        <v>2931.31</v>
      </c>
    </row>
    <row r="722" spans="1:10" ht="11.25" hidden="1" customHeight="1" x14ac:dyDescent="0.2">
      <c r="A722" s="12"/>
      <c r="B722" s="13" t="s">
        <v>27</v>
      </c>
      <c r="C722" s="13" t="s">
        <v>46</v>
      </c>
      <c r="D722" s="14">
        <v>0</v>
      </c>
      <c r="E722" s="14">
        <v>233.52</v>
      </c>
      <c r="F722" s="14">
        <v>260.44</v>
      </c>
      <c r="G722" s="23">
        <f t="shared" si="113"/>
        <v>233.52</v>
      </c>
      <c r="H722" s="23">
        <f t="shared" si="114"/>
        <v>260.44</v>
      </c>
      <c r="I722" s="16">
        <f t="shared" si="115"/>
        <v>26.919999999999987</v>
      </c>
      <c r="J722" s="35">
        <f t="shared" si="109"/>
        <v>26.919999999999987</v>
      </c>
    </row>
    <row r="723" spans="1:10" ht="11.25" hidden="1" customHeight="1" x14ac:dyDescent="0.2">
      <c r="A723" s="12"/>
      <c r="B723" s="13" t="s">
        <v>27</v>
      </c>
      <c r="C723" s="13" t="s">
        <v>85</v>
      </c>
      <c r="D723" s="14">
        <v>409.69</v>
      </c>
      <c r="E723" s="14">
        <v>714.09</v>
      </c>
      <c r="F723" s="14">
        <v>714.09</v>
      </c>
      <c r="G723" s="23">
        <f t="shared" si="113"/>
        <v>304.40000000000003</v>
      </c>
      <c r="H723" s="23">
        <f t="shared" si="114"/>
        <v>304.40000000000003</v>
      </c>
      <c r="I723" s="16">
        <f t="shared" si="115"/>
        <v>0</v>
      </c>
      <c r="J723" s="35">
        <f t="shared" si="109"/>
        <v>409.69</v>
      </c>
    </row>
    <row r="724" spans="1:10" ht="11.25" hidden="1" customHeight="1" x14ac:dyDescent="0.2">
      <c r="A724" s="12"/>
      <c r="B724" s="13" t="s">
        <v>27</v>
      </c>
      <c r="C724" s="13" t="s">
        <v>86</v>
      </c>
      <c r="D724" s="14">
        <v>2203.1799999999998</v>
      </c>
      <c r="E724" s="14">
        <v>2283.9499999999998</v>
      </c>
      <c r="F724" s="14">
        <v>3398.31</v>
      </c>
      <c r="G724" s="23">
        <f t="shared" si="113"/>
        <v>80.769999999999982</v>
      </c>
      <c r="H724" s="23">
        <f t="shared" si="114"/>
        <v>1195.1300000000001</v>
      </c>
      <c r="I724" s="16">
        <f t="shared" si="115"/>
        <v>1114.3600000000001</v>
      </c>
      <c r="J724" s="35">
        <f t="shared" si="109"/>
        <v>3317.54</v>
      </c>
    </row>
    <row r="725" spans="1:10" ht="11.25" hidden="1" customHeight="1" x14ac:dyDescent="0.2">
      <c r="A725" s="12"/>
      <c r="B725" s="13" t="s">
        <v>27</v>
      </c>
      <c r="C725" s="13" t="s">
        <v>87</v>
      </c>
      <c r="D725" s="14">
        <v>0</v>
      </c>
      <c r="E725" s="14">
        <v>165.3</v>
      </c>
      <c r="F725" s="14">
        <v>264.94</v>
      </c>
      <c r="G725" s="23">
        <f t="shared" si="113"/>
        <v>165.3</v>
      </c>
      <c r="H725" s="23">
        <f t="shared" si="114"/>
        <v>264.94</v>
      </c>
      <c r="I725" s="16">
        <f t="shared" si="115"/>
        <v>99.639999999999986</v>
      </c>
      <c r="J725" s="35">
        <f t="shared" si="109"/>
        <v>99.639999999999986</v>
      </c>
    </row>
    <row r="726" spans="1:10" ht="11.25" hidden="1" customHeight="1" x14ac:dyDescent="0.2">
      <c r="A726" s="12"/>
      <c r="B726" s="13" t="s">
        <v>27</v>
      </c>
      <c r="C726" s="13" t="s">
        <v>75</v>
      </c>
      <c r="D726" s="14">
        <v>827.13</v>
      </c>
      <c r="E726" s="14">
        <v>740.4</v>
      </c>
      <c r="F726" s="14">
        <v>803.08</v>
      </c>
      <c r="G726" s="15">
        <f t="shared" si="113"/>
        <v>-86.730000000000018</v>
      </c>
      <c r="H726" s="15">
        <f t="shared" si="114"/>
        <v>-24.049999999999955</v>
      </c>
      <c r="I726" s="16">
        <f t="shared" si="115"/>
        <v>62.680000000000064</v>
      </c>
      <c r="J726" s="35">
        <f t="shared" si="109"/>
        <v>889.81000000000006</v>
      </c>
    </row>
    <row r="727" spans="1:10" ht="11.25" hidden="1" customHeight="1" x14ac:dyDescent="0.2">
      <c r="A727" s="12"/>
      <c r="B727" s="13" t="s">
        <v>27</v>
      </c>
      <c r="C727" s="13" t="s">
        <v>76</v>
      </c>
      <c r="D727" s="14">
        <v>1375.27</v>
      </c>
      <c r="E727" s="14">
        <v>823.97</v>
      </c>
      <c r="F727" s="14">
        <v>1035.82</v>
      </c>
      <c r="G727" s="15">
        <f t="shared" si="113"/>
        <v>-551.29999999999995</v>
      </c>
      <c r="H727" s="15">
        <f t="shared" si="114"/>
        <v>-339.45000000000005</v>
      </c>
      <c r="I727" s="16">
        <f t="shared" si="115"/>
        <v>211.84999999999991</v>
      </c>
      <c r="J727" s="35">
        <f t="shared" si="109"/>
        <v>1587.12</v>
      </c>
    </row>
    <row r="728" spans="1:10" ht="11.25" hidden="1" customHeight="1" x14ac:dyDescent="0.2">
      <c r="A728" s="12"/>
      <c r="B728" s="13" t="s">
        <v>27</v>
      </c>
      <c r="C728" s="13" t="s">
        <v>77</v>
      </c>
      <c r="D728" s="14">
        <v>3476.67</v>
      </c>
      <c r="E728" s="14">
        <v>4340.13</v>
      </c>
      <c r="F728" s="14">
        <v>5034.5</v>
      </c>
      <c r="G728" s="23">
        <f t="shared" si="113"/>
        <v>863.46</v>
      </c>
      <c r="H728" s="23">
        <f t="shared" si="114"/>
        <v>1557.83</v>
      </c>
      <c r="I728" s="16">
        <f t="shared" si="115"/>
        <v>694.36999999999989</v>
      </c>
      <c r="J728" s="35">
        <f t="shared" si="109"/>
        <v>4171.04</v>
      </c>
    </row>
    <row r="729" spans="1:10" ht="11.25" hidden="1" customHeight="1" x14ac:dyDescent="0.2">
      <c r="A729" s="12"/>
      <c r="B729" s="13" t="s">
        <v>27</v>
      </c>
      <c r="C729" s="13" t="s">
        <v>47</v>
      </c>
      <c r="D729" s="14">
        <v>0</v>
      </c>
      <c r="E729" s="14">
        <v>449.95</v>
      </c>
      <c r="F729" s="14">
        <v>449.95</v>
      </c>
      <c r="G729" s="23">
        <f t="shared" si="113"/>
        <v>449.95</v>
      </c>
      <c r="H729" s="23">
        <f t="shared" si="114"/>
        <v>449.95</v>
      </c>
      <c r="I729" s="16">
        <f t="shared" si="115"/>
        <v>0</v>
      </c>
      <c r="J729" s="35">
        <f t="shared" si="109"/>
        <v>0</v>
      </c>
    </row>
    <row r="730" spans="1:10" ht="11.25" hidden="1" customHeight="1" x14ac:dyDescent="0.2">
      <c r="A730" s="12"/>
      <c r="B730" s="13" t="s">
        <v>27</v>
      </c>
      <c r="C730" s="13" t="s">
        <v>50</v>
      </c>
      <c r="D730" s="14">
        <v>3222.9</v>
      </c>
      <c r="E730" s="14">
        <v>2686.56</v>
      </c>
      <c r="F730" s="14">
        <v>3552.35</v>
      </c>
      <c r="G730" s="15">
        <f t="shared" si="113"/>
        <v>-536.34000000000015</v>
      </c>
      <c r="H730" s="23">
        <f t="shared" si="114"/>
        <v>329.44999999999982</v>
      </c>
      <c r="I730" s="16">
        <f t="shared" si="115"/>
        <v>865.79</v>
      </c>
      <c r="J730" s="35">
        <f t="shared" si="109"/>
        <v>4088.69</v>
      </c>
    </row>
    <row r="731" spans="1:10" ht="11.25" hidden="1" customHeight="1" x14ac:dyDescent="0.2">
      <c r="A731" s="12"/>
      <c r="B731" s="13" t="s">
        <v>27</v>
      </c>
      <c r="C731" s="13" t="s">
        <v>21</v>
      </c>
      <c r="D731" s="14">
        <v>0</v>
      </c>
      <c r="E731" s="14">
        <v>469.13</v>
      </c>
      <c r="F731" s="14">
        <v>669.34</v>
      </c>
      <c r="G731" s="23">
        <f t="shared" si="113"/>
        <v>469.13</v>
      </c>
      <c r="H731" s="23">
        <f t="shared" si="114"/>
        <v>669.34</v>
      </c>
      <c r="I731" s="16">
        <f t="shared" si="115"/>
        <v>200.21000000000004</v>
      </c>
      <c r="J731" s="35">
        <f t="shared" si="109"/>
        <v>200.21000000000004</v>
      </c>
    </row>
    <row r="732" spans="1:10" ht="11.25" hidden="1" customHeight="1" x14ac:dyDescent="0.2">
      <c r="A732" s="12"/>
      <c r="B732" s="13" t="s">
        <v>27</v>
      </c>
      <c r="C732" s="13" t="s">
        <v>88</v>
      </c>
      <c r="D732" s="14">
        <v>2040.72</v>
      </c>
      <c r="E732" s="14">
        <v>1227.6300000000001</v>
      </c>
      <c r="F732" s="14">
        <v>1316.38</v>
      </c>
      <c r="G732" s="15">
        <f t="shared" si="113"/>
        <v>-813.08999999999992</v>
      </c>
      <c r="H732" s="15">
        <f t="shared" si="114"/>
        <v>-724.33999999999992</v>
      </c>
      <c r="I732" s="16">
        <f t="shared" si="115"/>
        <v>88.75</v>
      </c>
      <c r="J732" s="35">
        <f t="shared" si="109"/>
        <v>2129.4700000000003</v>
      </c>
    </row>
    <row r="733" spans="1:10" ht="11.25" hidden="1" customHeight="1" x14ac:dyDescent="0.2">
      <c r="A733" s="12"/>
      <c r="B733" s="13" t="s">
        <v>27</v>
      </c>
      <c r="C733" s="13" t="s">
        <v>78</v>
      </c>
      <c r="D733" s="14">
        <v>3099.21</v>
      </c>
      <c r="E733" s="14">
        <v>4399.8999999999996</v>
      </c>
      <c r="F733" s="14">
        <v>5592.5</v>
      </c>
      <c r="G733" s="23">
        <f t="shared" si="113"/>
        <v>1300.6899999999996</v>
      </c>
      <c r="H733" s="23">
        <f t="shared" si="114"/>
        <v>2493.29</v>
      </c>
      <c r="I733" s="16">
        <f t="shared" si="115"/>
        <v>1192.6000000000004</v>
      </c>
      <c r="J733" s="35">
        <f t="shared" si="109"/>
        <v>4291.8100000000004</v>
      </c>
    </row>
    <row r="734" spans="1:10" ht="11.25" hidden="1" customHeight="1" x14ac:dyDescent="0.2">
      <c r="A734" s="12"/>
      <c r="B734" s="13" t="s">
        <v>27</v>
      </c>
      <c r="C734" s="13" t="s">
        <v>55</v>
      </c>
      <c r="D734" s="14">
        <v>1961.54</v>
      </c>
      <c r="E734" s="14">
        <v>4997</v>
      </c>
      <c r="F734" s="14">
        <v>6206.09</v>
      </c>
      <c r="G734" s="23">
        <f t="shared" si="113"/>
        <v>3035.46</v>
      </c>
      <c r="H734" s="23">
        <f t="shared" si="114"/>
        <v>4244.55</v>
      </c>
      <c r="I734" s="16">
        <f t="shared" si="115"/>
        <v>1209.0900000000001</v>
      </c>
      <c r="J734" s="35">
        <f t="shared" si="109"/>
        <v>3170.63</v>
      </c>
    </row>
    <row r="735" spans="1:10" ht="11.25" hidden="1" customHeight="1" x14ac:dyDescent="0.2">
      <c r="A735" s="12"/>
      <c r="B735" s="13" t="s">
        <v>27</v>
      </c>
      <c r="C735" s="13" t="s">
        <v>56</v>
      </c>
      <c r="D735" s="14">
        <v>8529.2099999999991</v>
      </c>
      <c r="E735" s="14">
        <v>7218.44</v>
      </c>
      <c r="F735" s="14">
        <v>7543.47</v>
      </c>
      <c r="G735" s="15">
        <f t="shared" si="113"/>
        <v>-1310.7699999999995</v>
      </c>
      <c r="H735" s="15">
        <f t="shared" si="114"/>
        <v>-985.73999999999887</v>
      </c>
      <c r="I735" s="16">
        <f t="shared" si="115"/>
        <v>325.03000000000065</v>
      </c>
      <c r="J735" s="35">
        <f t="shared" si="109"/>
        <v>8854.24</v>
      </c>
    </row>
    <row r="736" spans="1:10" ht="11.25" hidden="1" customHeight="1" x14ac:dyDescent="0.2">
      <c r="A736" s="12"/>
      <c r="B736" s="13" t="s">
        <v>27</v>
      </c>
      <c r="C736" s="13" t="s">
        <v>79</v>
      </c>
      <c r="D736" s="14">
        <v>0</v>
      </c>
      <c r="E736" s="14">
        <v>526.55999999999995</v>
      </c>
      <c r="F736" s="14">
        <v>614.32000000000005</v>
      </c>
      <c r="G736" s="23">
        <f t="shared" si="113"/>
        <v>526.55999999999995</v>
      </c>
      <c r="H736" s="23">
        <f t="shared" si="114"/>
        <v>614.32000000000005</v>
      </c>
      <c r="I736" s="16">
        <f t="shared" si="115"/>
        <v>87.760000000000105</v>
      </c>
      <c r="J736" s="35">
        <f t="shared" si="109"/>
        <v>87.760000000000105</v>
      </c>
    </row>
    <row r="737" spans="1:10" ht="11.25" hidden="1" customHeight="1" x14ac:dyDescent="0.2">
      <c r="A737" s="12"/>
      <c r="B737" s="13" t="s">
        <v>27</v>
      </c>
      <c r="C737" s="13" t="s">
        <v>19</v>
      </c>
      <c r="D737" s="14">
        <v>0</v>
      </c>
      <c r="E737" s="14">
        <v>190.58</v>
      </c>
      <c r="F737" s="14">
        <v>190.58</v>
      </c>
      <c r="G737" s="23">
        <f t="shared" si="113"/>
        <v>190.58</v>
      </c>
      <c r="H737" s="23">
        <f t="shared" si="114"/>
        <v>190.58</v>
      </c>
      <c r="I737" s="16">
        <f t="shared" si="115"/>
        <v>0</v>
      </c>
      <c r="J737" s="35">
        <f t="shared" si="109"/>
        <v>0</v>
      </c>
    </row>
    <row r="738" spans="1:10" ht="11.25" hidden="1" customHeight="1" x14ac:dyDescent="0.2">
      <c r="A738" s="12"/>
      <c r="B738" s="13" t="s">
        <v>27</v>
      </c>
      <c r="C738" s="13" t="s">
        <v>28</v>
      </c>
      <c r="D738" s="14">
        <v>9383.6</v>
      </c>
      <c r="E738" s="14">
        <v>8953.6299999999992</v>
      </c>
      <c r="F738" s="14">
        <v>9387.23</v>
      </c>
      <c r="G738" s="15">
        <f t="shared" si="113"/>
        <v>-429.97000000000116</v>
      </c>
      <c r="H738" s="23">
        <f t="shared" si="114"/>
        <v>3.6299999999991996</v>
      </c>
      <c r="I738" s="16">
        <f t="shared" si="115"/>
        <v>433.60000000000036</v>
      </c>
      <c r="J738" s="35">
        <f t="shared" si="109"/>
        <v>9817.2000000000007</v>
      </c>
    </row>
    <row r="739" spans="1:10" ht="11.25" hidden="1" customHeight="1" x14ac:dyDescent="0.2">
      <c r="A739" s="12"/>
      <c r="B739" s="13" t="s">
        <v>70</v>
      </c>
      <c r="C739" s="13" t="s">
        <v>19</v>
      </c>
      <c r="D739" s="14">
        <v>0</v>
      </c>
      <c r="E739" s="14">
        <v>809.05</v>
      </c>
      <c r="F739" s="14">
        <v>1120.22</v>
      </c>
      <c r="G739" s="23">
        <f t="shared" si="113"/>
        <v>809.05</v>
      </c>
      <c r="H739" s="23">
        <f t="shared" si="114"/>
        <v>1120.22</v>
      </c>
      <c r="I739" s="16">
        <f t="shared" si="115"/>
        <v>311.17000000000007</v>
      </c>
      <c r="J739" s="35">
        <f t="shared" si="109"/>
        <v>311.17000000000007</v>
      </c>
    </row>
    <row r="740" spans="1:10" ht="11.25" hidden="1" customHeight="1" x14ac:dyDescent="0.2">
      <c r="A740" s="12"/>
      <c r="B740" s="13" t="s">
        <v>57</v>
      </c>
      <c r="C740" s="13" t="s">
        <v>19</v>
      </c>
      <c r="D740" s="14">
        <v>0</v>
      </c>
      <c r="E740" s="14">
        <v>850.66</v>
      </c>
      <c r="F740" s="14">
        <v>1177.8399999999999</v>
      </c>
      <c r="G740" s="23">
        <f t="shared" si="113"/>
        <v>850.66</v>
      </c>
      <c r="H740" s="23">
        <f t="shared" si="114"/>
        <v>1177.8399999999999</v>
      </c>
      <c r="I740" s="16">
        <f t="shared" si="115"/>
        <v>327.17999999999995</v>
      </c>
      <c r="J740" s="35">
        <f t="shared" si="109"/>
        <v>327.17999999999995</v>
      </c>
    </row>
    <row r="741" spans="1:10" ht="11.25" hidden="1" customHeight="1" x14ac:dyDescent="0.2">
      <c r="A741" s="12"/>
      <c r="B741" s="13" t="s">
        <v>129</v>
      </c>
      <c r="C741" s="13" t="s">
        <v>19</v>
      </c>
      <c r="D741" s="14">
        <v>0</v>
      </c>
      <c r="E741" s="14">
        <v>1134.4000000000001</v>
      </c>
      <c r="F741" s="14">
        <v>1636.52</v>
      </c>
      <c r="G741" s="23">
        <f t="shared" si="113"/>
        <v>1134.4000000000001</v>
      </c>
      <c r="H741" s="23">
        <f t="shared" si="114"/>
        <v>1636.52</v>
      </c>
      <c r="I741" s="16">
        <f t="shared" si="115"/>
        <v>502.11999999999989</v>
      </c>
      <c r="J741" s="35">
        <f t="shared" si="109"/>
        <v>502.11999999999989</v>
      </c>
    </row>
    <row r="742" spans="1:10" ht="11.25" hidden="1" customHeight="1" x14ac:dyDescent="0.2">
      <c r="A742" s="12"/>
      <c r="B742" s="13" t="s">
        <v>23</v>
      </c>
      <c r="C742" s="13" t="s">
        <v>19</v>
      </c>
      <c r="D742" s="14">
        <v>0</v>
      </c>
      <c r="E742" s="14">
        <v>509.99</v>
      </c>
      <c r="F742" s="14">
        <v>706.14</v>
      </c>
      <c r="G742" s="23">
        <f t="shared" si="113"/>
        <v>509.99</v>
      </c>
      <c r="H742" s="23">
        <f t="shared" si="114"/>
        <v>706.14</v>
      </c>
      <c r="I742" s="16">
        <f t="shared" si="115"/>
        <v>196.14999999999998</v>
      </c>
      <c r="J742" s="35">
        <f t="shared" si="109"/>
        <v>196.14999999999998</v>
      </c>
    </row>
    <row r="743" spans="1:10" ht="11.25" hidden="1" customHeight="1" x14ac:dyDescent="0.2">
      <c r="A743" s="12"/>
      <c r="B743" s="13" t="s">
        <v>43</v>
      </c>
      <c r="C743" s="13" t="s">
        <v>44</v>
      </c>
      <c r="D743" s="14">
        <v>329.29</v>
      </c>
      <c r="E743" s="14">
        <v>1818.44</v>
      </c>
      <c r="F743" s="14">
        <v>2127.5700000000002</v>
      </c>
      <c r="G743" s="23">
        <f t="shared" si="113"/>
        <v>1489.15</v>
      </c>
      <c r="H743" s="23">
        <f t="shared" si="114"/>
        <v>1798.2800000000002</v>
      </c>
      <c r="I743" s="16">
        <f t="shared" si="115"/>
        <v>309.13000000000011</v>
      </c>
      <c r="J743" s="35">
        <f t="shared" si="109"/>
        <v>638.42000000000007</v>
      </c>
    </row>
    <row r="744" spans="1:10" ht="11.25" hidden="1" customHeight="1" x14ac:dyDescent="0.2">
      <c r="A744" s="12"/>
      <c r="B744" s="13" t="s">
        <v>43</v>
      </c>
      <c r="C744" s="13" t="s">
        <v>22</v>
      </c>
      <c r="D744" s="14">
        <v>0</v>
      </c>
      <c r="E744" s="14">
        <v>648.9</v>
      </c>
      <c r="F744" s="14">
        <v>803.4</v>
      </c>
      <c r="G744" s="23">
        <f t="shared" si="113"/>
        <v>648.9</v>
      </c>
      <c r="H744" s="23">
        <f t="shared" si="114"/>
        <v>803.4</v>
      </c>
      <c r="I744" s="16">
        <f t="shared" si="115"/>
        <v>154.5</v>
      </c>
      <c r="J744" s="35">
        <f t="shared" si="109"/>
        <v>154.5</v>
      </c>
    </row>
    <row r="745" spans="1:10" ht="11.25" hidden="1" customHeight="1" x14ac:dyDescent="0.2">
      <c r="A745" s="12"/>
      <c r="B745" s="13" t="s">
        <v>43</v>
      </c>
      <c r="C745" s="13" t="s">
        <v>19</v>
      </c>
      <c r="D745" s="14">
        <v>632.87</v>
      </c>
      <c r="E745" s="14">
        <v>3412.84</v>
      </c>
      <c r="F745" s="14">
        <v>4139.8599999999997</v>
      </c>
      <c r="G745" s="23">
        <f t="shared" si="113"/>
        <v>2779.9700000000003</v>
      </c>
      <c r="H745" s="23">
        <f t="shared" si="114"/>
        <v>3506.99</v>
      </c>
      <c r="I745" s="16">
        <f t="shared" si="115"/>
        <v>727.01999999999953</v>
      </c>
      <c r="J745" s="35">
        <f t="shared" ref="J745:J808" si="116">D745+I745</f>
        <v>1359.8899999999994</v>
      </c>
    </row>
    <row r="746" spans="1:10" ht="11.25" hidden="1" customHeight="1" x14ac:dyDescent="0.2">
      <c r="A746" s="12"/>
      <c r="B746" s="13" t="s">
        <v>51</v>
      </c>
      <c r="C746" s="13" t="s">
        <v>19</v>
      </c>
      <c r="D746" s="14">
        <v>0</v>
      </c>
      <c r="E746" s="14">
        <v>1691.82</v>
      </c>
      <c r="F746" s="14">
        <v>2342.52</v>
      </c>
      <c r="G746" s="23">
        <f t="shared" si="113"/>
        <v>1691.82</v>
      </c>
      <c r="H746" s="23">
        <f t="shared" si="114"/>
        <v>2342.52</v>
      </c>
      <c r="I746" s="16">
        <f t="shared" si="115"/>
        <v>650.70000000000005</v>
      </c>
      <c r="J746" s="35">
        <f t="shared" si="116"/>
        <v>650.70000000000005</v>
      </c>
    </row>
    <row r="747" spans="1:10" ht="11.25" hidden="1" customHeight="1" x14ac:dyDescent="0.2">
      <c r="A747" s="12"/>
      <c r="B747" s="13" t="s">
        <v>32</v>
      </c>
      <c r="C747" s="13" t="s">
        <v>52</v>
      </c>
      <c r="D747" s="14">
        <v>0</v>
      </c>
      <c r="E747" s="14">
        <v>920.62</v>
      </c>
      <c r="F747" s="14">
        <v>1185.98</v>
      </c>
      <c r="G747" s="23">
        <f t="shared" si="113"/>
        <v>920.62</v>
      </c>
      <c r="H747" s="23">
        <f t="shared" si="114"/>
        <v>1185.98</v>
      </c>
      <c r="I747" s="16">
        <f t="shared" si="115"/>
        <v>265.36</v>
      </c>
      <c r="J747" s="35">
        <f t="shared" si="116"/>
        <v>265.36</v>
      </c>
    </row>
    <row r="748" spans="1:10" ht="11.25" hidden="1" customHeight="1" x14ac:dyDescent="0.2">
      <c r="A748" s="12"/>
      <c r="B748" s="13" t="s">
        <v>32</v>
      </c>
      <c r="C748" s="13" t="s">
        <v>46</v>
      </c>
      <c r="D748" s="14">
        <v>0</v>
      </c>
      <c r="E748" s="14">
        <v>86.16</v>
      </c>
      <c r="F748" s="14">
        <v>140.01</v>
      </c>
      <c r="G748" s="23">
        <f t="shared" si="113"/>
        <v>86.16</v>
      </c>
      <c r="H748" s="23">
        <f t="shared" si="114"/>
        <v>140.01</v>
      </c>
      <c r="I748" s="16">
        <f t="shared" si="115"/>
        <v>53.849999999999994</v>
      </c>
      <c r="J748" s="35">
        <f t="shared" si="116"/>
        <v>53.849999999999994</v>
      </c>
    </row>
    <row r="749" spans="1:10" ht="11.25" hidden="1" customHeight="1" x14ac:dyDescent="0.2">
      <c r="A749" s="12"/>
      <c r="B749" s="13" t="s">
        <v>32</v>
      </c>
      <c r="C749" s="13" t="s">
        <v>42</v>
      </c>
      <c r="D749" s="14">
        <v>14.58</v>
      </c>
      <c r="E749" s="14">
        <v>773.43</v>
      </c>
      <c r="F749" s="14">
        <v>963.7</v>
      </c>
      <c r="G749" s="23">
        <f t="shared" si="113"/>
        <v>758.84999999999991</v>
      </c>
      <c r="H749" s="23">
        <f t="shared" si="114"/>
        <v>949.12</v>
      </c>
      <c r="I749" s="16">
        <f t="shared" si="115"/>
        <v>190.2700000000001</v>
      </c>
      <c r="J749" s="35">
        <f t="shared" si="116"/>
        <v>204.85000000000011</v>
      </c>
    </row>
    <row r="750" spans="1:10" ht="11.25" hidden="1" customHeight="1" x14ac:dyDescent="0.2">
      <c r="A750" s="12"/>
      <c r="B750" s="13" t="s">
        <v>32</v>
      </c>
      <c r="C750" s="13" t="s">
        <v>44</v>
      </c>
      <c r="D750" s="14">
        <v>0</v>
      </c>
      <c r="E750" s="14">
        <v>587.07000000000005</v>
      </c>
      <c r="F750" s="14">
        <v>738.22</v>
      </c>
      <c r="G750" s="23">
        <f t="shared" si="113"/>
        <v>587.07000000000005</v>
      </c>
      <c r="H750" s="23">
        <f t="shared" si="114"/>
        <v>738.22</v>
      </c>
      <c r="I750" s="16">
        <f t="shared" si="115"/>
        <v>151.14999999999998</v>
      </c>
      <c r="J750" s="35">
        <f t="shared" si="116"/>
        <v>151.14999999999998</v>
      </c>
    </row>
    <row r="751" spans="1:10" ht="11.25" hidden="1" customHeight="1" x14ac:dyDescent="0.2">
      <c r="A751" s="12"/>
      <c r="B751" s="13" t="s">
        <v>32</v>
      </c>
      <c r="C751" s="13" t="s">
        <v>47</v>
      </c>
      <c r="D751" s="14">
        <v>0</v>
      </c>
      <c r="E751" s="14">
        <v>359.07</v>
      </c>
      <c r="F751" s="14">
        <v>475.19</v>
      </c>
      <c r="G751" s="23">
        <f t="shared" si="113"/>
        <v>359.07</v>
      </c>
      <c r="H751" s="23">
        <f t="shared" si="114"/>
        <v>475.19</v>
      </c>
      <c r="I751" s="16">
        <f t="shared" si="115"/>
        <v>116.12</v>
      </c>
      <c r="J751" s="35">
        <f t="shared" si="116"/>
        <v>116.12</v>
      </c>
    </row>
    <row r="752" spans="1:10" ht="11.25" hidden="1" customHeight="1" x14ac:dyDescent="0.2">
      <c r="A752" s="12"/>
      <c r="B752" s="13" t="s">
        <v>32</v>
      </c>
      <c r="C752" s="13" t="s">
        <v>21</v>
      </c>
      <c r="D752" s="14">
        <v>0</v>
      </c>
      <c r="E752" s="14">
        <v>485.49</v>
      </c>
      <c r="F752" s="14">
        <v>620.74</v>
      </c>
      <c r="G752" s="23">
        <f t="shared" si="113"/>
        <v>485.49</v>
      </c>
      <c r="H752" s="23">
        <f t="shared" si="114"/>
        <v>620.74</v>
      </c>
      <c r="I752" s="16">
        <f t="shared" si="115"/>
        <v>135.25</v>
      </c>
      <c r="J752" s="35">
        <f t="shared" si="116"/>
        <v>135.25</v>
      </c>
    </row>
    <row r="753" spans="1:10" ht="11.25" hidden="1" customHeight="1" x14ac:dyDescent="0.2">
      <c r="A753" s="12"/>
      <c r="B753" s="13" t="s">
        <v>32</v>
      </c>
      <c r="C753" s="13" t="s">
        <v>22</v>
      </c>
      <c r="D753" s="14">
        <v>0</v>
      </c>
      <c r="E753" s="14">
        <v>1593.98</v>
      </c>
      <c r="F753" s="14">
        <v>2008.36</v>
      </c>
      <c r="G753" s="23">
        <f t="shared" si="113"/>
        <v>1593.98</v>
      </c>
      <c r="H753" s="23">
        <f t="shared" si="114"/>
        <v>2008.36</v>
      </c>
      <c r="I753" s="16">
        <f t="shared" si="115"/>
        <v>414.37999999999988</v>
      </c>
      <c r="J753" s="35">
        <f t="shared" si="116"/>
        <v>414.37999999999988</v>
      </c>
    </row>
    <row r="754" spans="1:10" ht="11.25" hidden="1" customHeight="1" x14ac:dyDescent="0.2">
      <c r="A754" s="12"/>
      <c r="B754" s="13" t="s">
        <v>58</v>
      </c>
      <c r="C754" s="13" t="s">
        <v>42</v>
      </c>
      <c r="D754" s="14">
        <v>1101.78</v>
      </c>
      <c r="E754" s="14">
        <v>0</v>
      </c>
      <c r="F754" s="14">
        <v>0</v>
      </c>
      <c r="G754" s="15">
        <f t="shared" si="113"/>
        <v>-1101.78</v>
      </c>
      <c r="H754" s="15">
        <f t="shared" si="114"/>
        <v>-1101.78</v>
      </c>
      <c r="I754" s="16">
        <f t="shared" si="115"/>
        <v>0</v>
      </c>
      <c r="J754" s="35">
        <f t="shared" si="116"/>
        <v>1101.78</v>
      </c>
    </row>
    <row r="755" spans="1:10" ht="11.25" hidden="1" customHeight="1" x14ac:dyDescent="0.2">
      <c r="A755" s="17" t="s">
        <v>185</v>
      </c>
      <c r="B755" s="18"/>
      <c r="C755" s="18"/>
      <c r="D755" s="19">
        <f>SUM(D710:D754)</f>
        <v>58153.87</v>
      </c>
      <c r="E755" s="19">
        <f>SUM(E710:E754)</f>
        <v>84483.950000000012</v>
      </c>
      <c r="F755" s="19">
        <f>SUM(F710:F754)</f>
        <v>102435.01000000001</v>
      </c>
      <c r="G755" s="24">
        <f t="shared" si="113"/>
        <v>26330.079999999994</v>
      </c>
      <c r="H755" s="24">
        <f t="shared" si="114"/>
        <v>44281.139999999992</v>
      </c>
      <c r="I755" s="21">
        <f t="shared" si="115"/>
        <v>17951.059999999998</v>
      </c>
      <c r="J755" s="35">
        <f t="shared" si="116"/>
        <v>76104.929999999993</v>
      </c>
    </row>
    <row r="756" spans="1:10" ht="11.25" hidden="1" customHeight="1" x14ac:dyDescent="0.2">
      <c r="A756" s="11" t="s">
        <v>186</v>
      </c>
      <c r="B756" s="5"/>
      <c r="C756" s="5"/>
      <c r="D756" s="6"/>
      <c r="E756" s="6"/>
      <c r="F756" s="6"/>
      <c r="G756" s="7"/>
      <c r="H756" s="7"/>
      <c r="I756" s="8"/>
      <c r="J756" s="35">
        <f t="shared" si="116"/>
        <v>0</v>
      </c>
    </row>
    <row r="757" spans="1:10" ht="11.25" hidden="1" customHeight="1" x14ac:dyDescent="0.2">
      <c r="A757" s="12"/>
      <c r="B757" s="13" t="s">
        <v>187</v>
      </c>
      <c r="C757" s="13" t="s">
        <v>188</v>
      </c>
      <c r="D757" s="14">
        <v>125</v>
      </c>
      <c r="E757" s="14">
        <v>0</v>
      </c>
      <c r="F757" s="14">
        <v>0</v>
      </c>
      <c r="G757" s="15">
        <f t="shared" ref="G757:G779" si="117">(ROUND(E757,2)- ROUND(D757,2))</f>
        <v>-125</v>
      </c>
      <c r="H757" s="15">
        <f t="shared" ref="H757:H779" si="118">(ROUND(F757,2)- ROUND(D757,2))</f>
        <v>-125</v>
      </c>
      <c r="I757" s="16">
        <f t="shared" ref="I757:I779" si="119">(ROUND(F757,2)- ROUND(E757,2))</f>
        <v>0</v>
      </c>
      <c r="J757" s="35">
        <f t="shared" si="116"/>
        <v>125</v>
      </c>
    </row>
    <row r="758" spans="1:10" ht="11.25" hidden="1" customHeight="1" x14ac:dyDescent="0.2">
      <c r="A758" s="12"/>
      <c r="B758" s="13" t="s">
        <v>26</v>
      </c>
      <c r="C758" s="13" t="s">
        <v>19</v>
      </c>
      <c r="D758" s="14">
        <v>1130</v>
      </c>
      <c r="E758" s="14">
        <v>100</v>
      </c>
      <c r="F758" s="14">
        <v>100</v>
      </c>
      <c r="G758" s="15">
        <f t="shared" si="117"/>
        <v>-1030</v>
      </c>
      <c r="H758" s="15">
        <f t="shared" si="118"/>
        <v>-1030</v>
      </c>
      <c r="I758" s="16">
        <f t="shared" si="119"/>
        <v>0</v>
      </c>
      <c r="J758" s="35">
        <f t="shared" si="116"/>
        <v>1130</v>
      </c>
    </row>
    <row r="759" spans="1:10" ht="11.25" hidden="1" customHeight="1" x14ac:dyDescent="0.2">
      <c r="A759" s="12"/>
      <c r="B759" s="13" t="s">
        <v>69</v>
      </c>
      <c r="C759" s="13" t="s">
        <v>19</v>
      </c>
      <c r="D759" s="14">
        <v>150</v>
      </c>
      <c r="E759" s="14">
        <v>0</v>
      </c>
      <c r="F759" s="14">
        <v>0</v>
      </c>
      <c r="G759" s="15">
        <f t="shared" si="117"/>
        <v>-150</v>
      </c>
      <c r="H759" s="15">
        <f t="shared" si="118"/>
        <v>-150</v>
      </c>
      <c r="I759" s="16">
        <f t="shared" si="119"/>
        <v>0</v>
      </c>
      <c r="J759" s="35">
        <f t="shared" si="116"/>
        <v>150</v>
      </c>
    </row>
    <row r="760" spans="1:10" ht="11.25" hidden="1" customHeight="1" x14ac:dyDescent="0.2">
      <c r="A760" s="12"/>
      <c r="B760" s="13" t="s">
        <v>20</v>
      </c>
      <c r="C760" s="13" t="s">
        <v>46</v>
      </c>
      <c r="D760" s="14">
        <v>35</v>
      </c>
      <c r="E760" s="14">
        <v>0</v>
      </c>
      <c r="F760" s="14">
        <v>0</v>
      </c>
      <c r="G760" s="15">
        <f t="shared" si="117"/>
        <v>-35</v>
      </c>
      <c r="H760" s="15">
        <f t="shared" si="118"/>
        <v>-35</v>
      </c>
      <c r="I760" s="16">
        <f t="shared" si="119"/>
        <v>0</v>
      </c>
      <c r="J760" s="35">
        <f t="shared" si="116"/>
        <v>35</v>
      </c>
    </row>
    <row r="761" spans="1:10" ht="11.25" hidden="1" customHeight="1" x14ac:dyDescent="0.2">
      <c r="A761" s="12"/>
      <c r="B761" s="13" t="s">
        <v>20</v>
      </c>
      <c r="C761" s="13" t="s">
        <v>19</v>
      </c>
      <c r="D761" s="14">
        <v>250</v>
      </c>
      <c r="E761" s="14">
        <v>0</v>
      </c>
      <c r="F761" s="14">
        <v>0</v>
      </c>
      <c r="G761" s="15">
        <f t="shared" si="117"/>
        <v>-250</v>
      </c>
      <c r="H761" s="15">
        <f t="shared" si="118"/>
        <v>-250</v>
      </c>
      <c r="I761" s="16">
        <f t="shared" si="119"/>
        <v>0</v>
      </c>
      <c r="J761" s="35">
        <f t="shared" si="116"/>
        <v>250</v>
      </c>
    </row>
    <row r="762" spans="1:10" ht="11.25" hidden="1" customHeight="1" x14ac:dyDescent="0.2">
      <c r="A762" s="12"/>
      <c r="B762" s="13" t="s">
        <v>27</v>
      </c>
      <c r="C762" s="13" t="s">
        <v>188</v>
      </c>
      <c r="D762" s="14">
        <v>35</v>
      </c>
      <c r="E762" s="14">
        <v>0</v>
      </c>
      <c r="F762" s="14">
        <v>0</v>
      </c>
      <c r="G762" s="15">
        <f t="shared" si="117"/>
        <v>-35</v>
      </c>
      <c r="H762" s="15">
        <f t="shared" si="118"/>
        <v>-35</v>
      </c>
      <c r="I762" s="16">
        <f t="shared" si="119"/>
        <v>0</v>
      </c>
      <c r="J762" s="35">
        <f t="shared" si="116"/>
        <v>35</v>
      </c>
    </row>
    <row r="763" spans="1:10" ht="11.25" hidden="1" customHeight="1" x14ac:dyDescent="0.2">
      <c r="A763" s="12"/>
      <c r="B763" s="13" t="s">
        <v>27</v>
      </c>
      <c r="C763" s="13" t="s">
        <v>83</v>
      </c>
      <c r="D763" s="14">
        <v>839.7</v>
      </c>
      <c r="E763" s="14">
        <v>0</v>
      </c>
      <c r="F763" s="14">
        <v>0</v>
      </c>
      <c r="G763" s="15">
        <f t="shared" si="117"/>
        <v>-839.7</v>
      </c>
      <c r="H763" s="15">
        <f t="shared" si="118"/>
        <v>-839.7</v>
      </c>
      <c r="I763" s="16">
        <f t="shared" si="119"/>
        <v>0</v>
      </c>
      <c r="J763" s="35">
        <f t="shared" si="116"/>
        <v>839.7</v>
      </c>
    </row>
    <row r="764" spans="1:10" ht="11.25" hidden="1" customHeight="1" x14ac:dyDescent="0.2">
      <c r="A764" s="12"/>
      <c r="B764" s="13" t="s">
        <v>27</v>
      </c>
      <c r="C764" s="13" t="s">
        <v>84</v>
      </c>
      <c r="D764" s="14">
        <v>939.75</v>
      </c>
      <c r="E764" s="14">
        <v>90</v>
      </c>
      <c r="F764" s="14">
        <v>90</v>
      </c>
      <c r="G764" s="15">
        <f t="shared" si="117"/>
        <v>-849.75</v>
      </c>
      <c r="H764" s="15">
        <f t="shared" si="118"/>
        <v>-849.75</v>
      </c>
      <c r="I764" s="16">
        <f t="shared" si="119"/>
        <v>0</v>
      </c>
      <c r="J764" s="35">
        <f t="shared" si="116"/>
        <v>939.75</v>
      </c>
    </row>
    <row r="765" spans="1:10" ht="11.25" hidden="1" customHeight="1" x14ac:dyDescent="0.2">
      <c r="A765" s="12"/>
      <c r="B765" s="13" t="s">
        <v>27</v>
      </c>
      <c r="C765" s="13" t="s">
        <v>86</v>
      </c>
      <c r="D765" s="14">
        <v>859.65</v>
      </c>
      <c r="E765" s="14">
        <v>0</v>
      </c>
      <c r="F765" s="14">
        <v>0</v>
      </c>
      <c r="G765" s="15">
        <f t="shared" si="117"/>
        <v>-859.65</v>
      </c>
      <c r="H765" s="15">
        <f t="shared" si="118"/>
        <v>-859.65</v>
      </c>
      <c r="I765" s="16">
        <f t="shared" si="119"/>
        <v>0</v>
      </c>
      <c r="J765" s="35">
        <f t="shared" si="116"/>
        <v>859.65</v>
      </c>
    </row>
    <row r="766" spans="1:10" ht="11.25" hidden="1" customHeight="1" x14ac:dyDescent="0.2">
      <c r="A766" s="12"/>
      <c r="B766" s="13" t="s">
        <v>27</v>
      </c>
      <c r="C766" s="13" t="s">
        <v>76</v>
      </c>
      <c r="D766" s="14">
        <v>489.95</v>
      </c>
      <c r="E766" s="14">
        <v>0</v>
      </c>
      <c r="F766" s="14">
        <v>0</v>
      </c>
      <c r="G766" s="15">
        <f t="shared" si="117"/>
        <v>-489.95</v>
      </c>
      <c r="H766" s="15">
        <f t="shared" si="118"/>
        <v>-489.95</v>
      </c>
      <c r="I766" s="16">
        <f t="shared" si="119"/>
        <v>0</v>
      </c>
      <c r="J766" s="35">
        <f t="shared" si="116"/>
        <v>489.95</v>
      </c>
    </row>
    <row r="767" spans="1:10" ht="11.25" hidden="1" customHeight="1" x14ac:dyDescent="0.2">
      <c r="A767" s="12"/>
      <c r="B767" s="13" t="s">
        <v>27</v>
      </c>
      <c r="C767" s="13" t="s">
        <v>77</v>
      </c>
      <c r="D767" s="14">
        <v>609.45000000000005</v>
      </c>
      <c r="E767" s="14">
        <v>0</v>
      </c>
      <c r="F767" s="14">
        <v>0</v>
      </c>
      <c r="G767" s="15">
        <f t="shared" si="117"/>
        <v>-609.45000000000005</v>
      </c>
      <c r="H767" s="15">
        <f t="shared" si="118"/>
        <v>-609.45000000000005</v>
      </c>
      <c r="I767" s="16">
        <f t="shared" si="119"/>
        <v>0</v>
      </c>
      <c r="J767" s="35">
        <f t="shared" si="116"/>
        <v>609.45000000000005</v>
      </c>
    </row>
    <row r="768" spans="1:10" ht="11.25" hidden="1" customHeight="1" x14ac:dyDescent="0.2">
      <c r="A768" s="12"/>
      <c r="B768" s="13" t="s">
        <v>27</v>
      </c>
      <c r="C768" s="13" t="s">
        <v>50</v>
      </c>
      <c r="D768" s="14">
        <v>1080</v>
      </c>
      <c r="E768" s="14">
        <v>0</v>
      </c>
      <c r="F768" s="14">
        <v>0</v>
      </c>
      <c r="G768" s="15">
        <f t="shared" si="117"/>
        <v>-1080</v>
      </c>
      <c r="H768" s="15">
        <f t="shared" si="118"/>
        <v>-1080</v>
      </c>
      <c r="I768" s="16">
        <f t="shared" si="119"/>
        <v>0</v>
      </c>
      <c r="J768" s="35">
        <f t="shared" si="116"/>
        <v>1080</v>
      </c>
    </row>
    <row r="769" spans="1:10" ht="11.25" hidden="1" customHeight="1" x14ac:dyDescent="0.2">
      <c r="A769" s="12"/>
      <c r="B769" s="13" t="s">
        <v>27</v>
      </c>
      <c r="C769" s="13" t="s">
        <v>78</v>
      </c>
      <c r="D769" s="14">
        <v>180</v>
      </c>
      <c r="E769" s="14">
        <v>0</v>
      </c>
      <c r="F769" s="14">
        <v>0</v>
      </c>
      <c r="G769" s="15">
        <f t="shared" si="117"/>
        <v>-180</v>
      </c>
      <c r="H769" s="15">
        <f t="shared" si="118"/>
        <v>-180</v>
      </c>
      <c r="I769" s="16">
        <f t="shared" si="119"/>
        <v>0</v>
      </c>
      <c r="J769" s="35">
        <f t="shared" si="116"/>
        <v>180</v>
      </c>
    </row>
    <row r="770" spans="1:10" ht="11.25" hidden="1" customHeight="1" x14ac:dyDescent="0.2">
      <c r="A770" s="12"/>
      <c r="B770" s="13" t="s">
        <v>27</v>
      </c>
      <c r="C770" s="13" t="s">
        <v>56</v>
      </c>
      <c r="D770" s="14">
        <v>920</v>
      </c>
      <c r="E770" s="14">
        <v>0</v>
      </c>
      <c r="F770" s="14">
        <v>0</v>
      </c>
      <c r="G770" s="15">
        <f t="shared" si="117"/>
        <v>-920</v>
      </c>
      <c r="H770" s="15">
        <f t="shared" si="118"/>
        <v>-920</v>
      </c>
      <c r="I770" s="16">
        <f t="shared" si="119"/>
        <v>0</v>
      </c>
      <c r="J770" s="35">
        <f t="shared" si="116"/>
        <v>920</v>
      </c>
    </row>
    <row r="771" spans="1:10" ht="11.25" hidden="1" customHeight="1" x14ac:dyDescent="0.2">
      <c r="A771" s="12"/>
      <c r="B771" s="13" t="s">
        <v>70</v>
      </c>
      <c r="C771" s="13" t="s">
        <v>19</v>
      </c>
      <c r="D771" s="14">
        <v>55000</v>
      </c>
      <c r="E771" s="14">
        <v>0</v>
      </c>
      <c r="F771" s="14">
        <v>0</v>
      </c>
      <c r="G771" s="15">
        <f t="shared" si="117"/>
        <v>-55000</v>
      </c>
      <c r="H771" s="15">
        <f t="shared" si="118"/>
        <v>-55000</v>
      </c>
      <c r="I771" s="16">
        <f t="shared" si="119"/>
        <v>0</v>
      </c>
      <c r="J771" s="35">
        <f t="shared" si="116"/>
        <v>55000</v>
      </c>
    </row>
    <row r="772" spans="1:10" ht="11.25" hidden="1" customHeight="1" x14ac:dyDescent="0.2">
      <c r="A772" s="12"/>
      <c r="B772" s="13" t="s">
        <v>57</v>
      </c>
      <c r="C772" s="13" t="s">
        <v>19</v>
      </c>
      <c r="D772" s="14">
        <v>30</v>
      </c>
      <c r="E772" s="14">
        <v>175</v>
      </c>
      <c r="F772" s="14">
        <v>175</v>
      </c>
      <c r="G772" s="23">
        <f t="shared" si="117"/>
        <v>145</v>
      </c>
      <c r="H772" s="23">
        <f t="shared" si="118"/>
        <v>145</v>
      </c>
      <c r="I772" s="16">
        <f t="shared" si="119"/>
        <v>0</v>
      </c>
      <c r="J772" s="35">
        <f t="shared" si="116"/>
        <v>30</v>
      </c>
    </row>
    <row r="773" spans="1:10" ht="11.25" hidden="1" customHeight="1" x14ac:dyDescent="0.2">
      <c r="A773" s="12"/>
      <c r="B773" s="13" t="s">
        <v>129</v>
      </c>
      <c r="C773" s="13" t="s">
        <v>19</v>
      </c>
      <c r="D773" s="14">
        <v>130</v>
      </c>
      <c r="E773" s="14">
        <v>0</v>
      </c>
      <c r="F773" s="14">
        <v>0</v>
      </c>
      <c r="G773" s="15">
        <f t="shared" si="117"/>
        <v>-130</v>
      </c>
      <c r="H773" s="15">
        <f t="shared" si="118"/>
        <v>-130</v>
      </c>
      <c r="I773" s="16">
        <f t="shared" si="119"/>
        <v>0</v>
      </c>
      <c r="J773" s="35">
        <f t="shared" si="116"/>
        <v>130</v>
      </c>
    </row>
    <row r="774" spans="1:10" ht="11.25" hidden="1" customHeight="1" x14ac:dyDescent="0.2">
      <c r="A774" s="12"/>
      <c r="B774" s="13" t="s">
        <v>43</v>
      </c>
      <c r="C774" s="13" t="s">
        <v>44</v>
      </c>
      <c r="D774" s="14">
        <v>0</v>
      </c>
      <c r="E774" s="14">
        <v>175</v>
      </c>
      <c r="F774" s="14">
        <v>175</v>
      </c>
      <c r="G774" s="23">
        <f t="shared" si="117"/>
        <v>175</v>
      </c>
      <c r="H774" s="23">
        <f t="shared" si="118"/>
        <v>175</v>
      </c>
      <c r="I774" s="16">
        <f t="shared" si="119"/>
        <v>0</v>
      </c>
      <c r="J774" s="35">
        <f t="shared" si="116"/>
        <v>0</v>
      </c>
    </row>
    <row r="775" spans="1:10" ht="11.25" hidden="1" customHeight="1" x14ac:dyDescent="0.2">
      <c r="A775" s="12"/>
      <c r="B775" s="13" t="s">
        <v>43</v>
      </c>
      <c r="C775" s="13" t="s">
        <v>19</v>
      </c>
      <c r="D775" s="14">
        <v>529.71</v>
      </c>
      <c r="E775" s="14">
        <v>0</v>
      </c>
      <c r="F775" s="14">
        <v>0</v>
      </c>
      <c r="G775" s="15">
        <f t="shared" si="117"/>
        <v>-529.71</v>
      </c>
      <c r="H775" s="15">
        <f t="shared" si="118"/>
        <v>-529.71</v>
      </c>
      <c r="I775" s="16">
        <f t="shared" si="119"/>
        <v>0</v>
      </c>
      <c r="J775" s="35">
        <f t="shared" si="116"/>
        <v>529.71</v>
      </c>
    </row>
    <row r="776" spans="1:10" ht="11.25" hidden="1" customHeight="1" x14ac:dyDescent="0.2">
      <c r="A776" s="12"/>
      <c r="B776" s="13" t="s">
        <v>32</v>
      </c>
      <c r="C776" s="13" t="s">
        <v>42</v>
      </c>
      <c r="D776" s="14">
        <v>135</v>
      </c>
      <c r="E776" s="14">
        <v>0</v>
      </c>
      <c r="F776" s="14">
        <v>0</v>
      </c>
      <c r="G776" s="15">
        <f t="shared" si="117"/>
        <v>-135</v>
      </c>
      <c r="H776" s="15">
        <f t="shared" si="118"/>
        <v>-135</v>
      </c>
      <c r="I776" s="16">
        <f t="shared" si="119"/>
        <v>0</v>
      </c>
      <c r="J776" s="35">
        <f t="shared" si="116"/>
        <v>135</v>
      </c>
    </row>
    <row r="777" spans="1:10" ht="11.25" hidden="1" customHeight="1" x14ac:dyDescent="0.2">
      <c r="A777" s="12"/>
      <c r="B777" s="13" t="s">
        <v>32</v>
      </c>
      <c r="C777" s="13" t="s">
        <v>21</v>
      </c>
      <c r="D777" s="14">
        <v>0</v>
      </c>
      <c r="E777" s="14">
        <v>175</v>
      </c>
      <c r="F777" s="14">
        <v>175</v>
      </c>
      <c r="G777" s="23">
        <f t="shared" si="117"/>
        <v>175</v>
      </c>
      <c r="H777" s="23">
        <f t="shared" si="118"/>
        <v>175</v>
      </c>
      <c r="I777" s="16">
        <f t="shared" si="119"/>
        <v>0</v>
      </c>
      <c r="J777" s="35">
        <f t="shared" si="116"/>
        <v>0</v>
      </c>
    </row>
    <row r="778" spans="1:10" ht="11.25" hidden="1" customHeight="1" x14ac:dyDescent="0.2">
      <c r="A778" s="12"/>
      <c r="B778" s="13" t="s">
        <v>32</v>
      </c>
      <c r="C778" s="13" t="s">
        <v>22</v>
      </c>
      <c r="D778" s="14">
        <v>10</v>
      </c>
      <c r="E778" s="14">
        <v>10</v>
      </c>
      <c r="F778" s="14">
        <v>10</v>
      </c>
      <c r="G778" s="23">
        <f t="shared" si="117"/>
        <v>0</v>
      </c>
      <c r="H778" s="23">
        <f t="shared" si="118"/>
        <v>0</v>
      </c>
      <c r="I778" s="16">
        <f t="shared" si="119"/>
        <v>0</v>
      </c>
      <c r="J778" s="35">
        <f t="shared" si="116"/>
        <v>10</v>
      </c>
    </row>
    <row r="779" spans="1:10" ht="11.25" hidden="1" customHeight="1" x14ac:dyDescent="0.2">
      <c r="A779" s="17" t="s">
        <v>189</v>
      </c>
      <c r="B779" s="18"/>
      <c r="C779" s="18"/>
      <c r="D779" s="19">
        <f>SUM(D757:D778)</f>
        <v>63478.21</v>
      </c>
      <c r="E779" s="19">
        <f>SUM(E757:E778)</f>
        <v>725</v>
      </c>
      <c r="F779" s="19">
        <f>SUM(F757:F778)</f>
        <v>725</v>
      </c>
      <c r="G779" s="20">
        <f t="shared" si="117"/>
        <v>-62753.21</v>
      </c>
      <c r="H779" s="20">
        <f t="shared" si="118"/>
        <v>-62753.21</v>
      </c>
      <c r="I779" s="21">
        <f t="shared" si="119"/>
        <v>0</v>
      </c>
      <c r="J779" s="35">
        <f t="shared" si="116"/>
        <v>63478.21</v>
      </c>
    </row>
    <row r="780" spans="1:10" ht="11.25" hidden="1" customHeight="1" x14ac:dyDescent="0.2">
      <c r="A780" s="11" t="s">
        <v>190</v>
      </c>
      <c r="B780" s="5"/>
      <c r="C780" s="5"/>
      <c r="D780" s="6"/>
      <c r="E780" s="6"/>
      <c r="F780" s="6"/>
      <c r="G780" s="7"/>
      <c r="H780" s="7"/>
      <c r="I780" s="8"/>
      <c r="J780" s="35">
        <f t="shared" si="116"/>
        <v>0</v>
      </c>
    </row>
    <row r="781" spans="1:10" ht="11.25" hidden="1" customHeight="1" x14ac:dyDescent="0.2">
      <c r="A781" s="12"/>
      <c r="B781" s="13" t="s">
        <v>26</v>
      </c>
      <c r="C781" s="13" t="s">
        <v>19</v>
      </c>
      <c r="D781" s="14">
        <v>950.86</v>
      </c>
      <c r="E781" s="14">
        <v>500</v>
      </c>
      <c r="F781" s="14">
        <v>500</v>
      </c>
      <c r="G781" s="15">
        <f t="shared" ref="G781:G810" si="120">(ROUND(E781,2)- ROUND(D781,2))</f>
        <v>-450.86</v>
      </c>
      <c r="H781" s="15">
        <f t="shared" ref="H781:H810" si="121">(ROUND(F781,2)- ROUND(D781,2))</f>
        <v>-450.86</v>
      </c>
      <c r="I781" s="16">
        <f t="shared" ref="I781:I810" si="122">(ROUND(F781,2)- ROUND(E781,2))</f>
        <v>0</v>
      </c>
      <c r="J781" s="35">
        <f t="shared" si="116"/>
        <v>950.86</v>
      </c>
    </row>
    <row r="782" spans="1:10" ht="11.25" hidden="1" customHeight="1" x14ac:dyDescent="0.2">
      <c r="A782" s="12"/>
      <c r="B782" s="13" t="s">
        <v>18</v>
      </c>
      <c r="C782" s="13" t="s">
        <v>19</v>
      </c>
      <c r="D782" s="14">
        <v>17</v>
      </c>
      <c r="E782" s="14">
        <v>0</v>
      </c>
      <c r="F782" s="14">
        <v>0</v>
      </c>
      <c r="G782" s="15">
        <f t="shared" si="120"/>
        <v>-17</v>
      </c>
      <c r="H782" s="15">
        <f t="shared" si="121"/>
        <v>-17</v>
      </c>
      <c r="I782" s="16">
        <f t="shared" si="122"/>
        <v>0</v>
      </c>
      <c r="J782" s="35">
        <f t="shared" si="116"/>
        <v>17</v>
      </c>
    </row>
    <row r="783" spans="1:10" ht="11.25" hidden="1" customHeight="1" x14ac:dyDescent="0.2">
      <c r="A783" s="12"/>
      <c r="B783" s="13" t="s">
        <v>20</v>
      </c>
      <c r="C783" s="13" t="s">
        <v>19</v>
      </c>
      <c r="D783" s="14">
        <v>45.5</v>
      </c>
      <c r="E783" s="14">
        <v>46</v>
      </c>
      <c r="F783" s="14">
        <v>46</v>
      </c>
      <c r="G783" s="23">
        <f t="shared" si="120"/>
        <v>0.5</v>
      </c>
      <c r="H783" s="23">
        <f t="shared" si="121"/>
        <v>0.5</v>
      </c>
      <c r="I783" s="16">
        <f t="shared" si="122"/>
        <v>0</v>
      </c>
      <c r="J783" s="35">
        <f t="shared" si="116"/>
        <v>45.5</v>
      </c>
    </row>
    <row r="784" spans="1:10" ht="11.25" hidden="1" customHeight="1" x14ac:dyDescent="0.2">
      <c r="A784" s="12"/>
      <c r="B784" s="13" t="s">
        <v>27</v>
      </c>
      <c r="C784" s="13" t="s">
        <v>52</v>
      </c>
      <c r="D784" s="14">
        <v>0</v>
      </c>
      <c r="E784" s="14">
        <v>3000</v>
      </c>
      <c r="F784" s="14">
        <v>3000</v>
      </c>
      <c r="G784" s="23">
        <f t="shared" si="120"/>
        <v>3000</v>
      </c>
      <c r="H784" s="23">
        <f t="shared" si="121"/>
        <v>3000</v>
      </c>
      <c r="I784" s="16">
        <f t="shared" si="122"/>
        <v>0</v>
      </c>
      <c r="J784" s="35">
        <f t="shared" si="116"/>
        <v>0</v>
      </c>
    </row>
    <row r="785" spans="1:10" ht="11.25" hidden="1" customHeight="1" x14ac:dyDescent="0.2">
      <c r="A785" s="12"/>
      <c r="B785" s="13" t="s">
        <v>27</v>
      </c>
      <c r="C785" s="13" t="s">
        <v>83</v>
      </c>
      <c r="D785" s="14">
        <v>1520.05</v>
      </c>
      <c r="E785" s="14">
        <v>0</v>
      </c>
      <c r="F785" s="14">
        <v>0</v>
      </c>
      <c r="G785" s="15">
        <f t="shared" si="120"/>
        <v>-1520.05</v>
      </c>
      <c r="H785" s="15">
        <f t="shared" si="121"/>
        <v>-1520.05</v>
      </c>
      <c r="I785" s="16">
        <f t="shared" si="122"/>
        <v>0</v>
      </c>
      <c r="J785" s="35">
        <f t="shared" si="116"/>
        <v>1520.05</v>
      </c>
    </row>
    <row r="786" spans="1:10" ht="11.25" hidden="1" customHeight="1" x14ac:dyDescent="0.2">
      <c r="A786" s="12"/>
      <c r="B786" s="13" t="s">
        <v>27</v>
      </c>
      <c r="C786" s="13" t="s">
        <v>84</v>
      </c>
      <c r="D786" s="14">
        <v>2372.36</v>
      </c>
      <c r="E786" s="14">
        <v>2147</v>
      </c>
      <c r="F786" s="14">
        <v>2147</v>
      </c>
      <c r="G786" s="15">
        <f t="shared" si="120"/>
        <v>-225.36000000000013</v>
      </c>
      <c r="H786" s="15">
        <f t="shared" si="121"/>
        <v>-225.36000000000013</v>
      </c>
      <c r="I786" s="16">
        <f t="shared" si="122"/>
        <v>0</v>
      </c>
      <c r="J786" s="35">
        <f t="shared" si="116"/>
        <v>2372.36</v>
      </c>
    </row>
    <row r="787" spans="1:10" ht="11.25" hidden="1" customHeight="1" x14ac:dyDescent="0.2">
      <c r="A787" s="12"/>
      <c r="B787" s="13" t="s">
        <v>27</v>
      </c>
      <c r="C787" s="13" t="s">
        <v>46</v>
      </c>
      <c r="D787" s="14">
        <v>63.75</v>
      </c>
      <c r="E787" s="14">
        <v>0</v>
      </c>
      <c r="F787" s="14">
        <v>0</v>
      </c>
      <c r="G787" s="15">
        <f t="shared" si="120"/>
        <v>-63.75</v>
      </c>
      <c r="H787" s="15">
        <f t="shared" si="121"/>
        <v>-63.75</v>
      </c>
      <c r="I787" s="16">
        <f t="shared" si="122"/>
        <v>0</v>
      </c>
      <c r="J787" s="35">
        <f t="shared" si="116"/>
        <v>63.75</v>
      </c>
    </row>
    <row r="788" spans="1:10" ht="11.25" hidden="1" customHeight="1" x14ac:dyDescent="0.2">
      <c r="A788" s="12"/>
      <c r="B788" s="13" t="s">
        <v>27</v>
      </c>
      <c r="C788" s="13" t="s">
        <v>86</v>
      </c>
      <c r="D788" s="14">
        <v>2460.4899999999998</v>
      </c>
      <c r="E788" s="14">
        <v>1870</v>
      </c>
      <c r="F788" s="14">
        <v>1870</v>
      </c>
      <c r="G788" s="15">
        <f t="shared" si="120"/>
        <v>-590.48999999999978</v>
      </c>
      <c r="H788" s="15">
        <f t="shared" si="121"/>
        <v>-590.48999999999978</v>
      </c>
      <c r="I788" s="16">
        <f t="shared" si="122"/>
        <v>0</v>
      </c>
      <c r="J788" s="35">
        <f t="shared" si="116"/>
        <v>2460.4899999999998</v>
      </c>
    </row>
    <row r="789" spans="1:10" ht="11.25" hidden="1" customHeight="1" x14ac:dyDescent="0.2">
      <c r="A789" s="12"/>
      <c r="B789" s="13" t="s">
        <v>27</v>
      </c>
      <c r="C789" s="13" t="s">
        <v>42</v>
      </c>
      <c r="D789" s="14">
        <v>0</v>
      </c>
      <c r="E789" s="14">
        <v>3200</v>
      </c>
      <c r="F789" s="14">
        <v>3200</v>
      </c>
      <c r="G789" s="23">
        <f t="shared" si="120"/>
        <v>3200</v>
      </c>
      <c r="H789" s="23">
        <f t="shared" si="121"/>
        <v>3200</v>
      </c>
      <c r="I789" s="16">
        <f t="shared" si="122"/>
        <v>0</v>
      </c>
      <c r="J789" s="35">
        <f t="shared" si="116"/>
        <v>0</v>
      </c>
    </row>
    <row r="790" spans="1:10" ht="11.25" hidden="1" customHeight="1" x14ac:dyDescent="0.2">
      <c r="A790" s="12"/>
      <c r="B790" s="13" t="s">
        <v>27</v>
      </c>
      <c r="C790" s="13" t="s">
        <v>76</v>
      </c>
      <c r="D790" s="14">
        <v>330</v>
      </c>
      <c r="E790" s="14">
        <v>0</v>
      </c>
      <c r="F790" s="14">
        <v>0</v>
      </c>
      <c r="G790" s="15">
        <f t="shared" si="120"/>
        <v>-330</v>
      </c>
      <c r="H790" s="15">
        <f t="shared" si="121"/>
        <v>-330</v>
      </c>
      <c r="I790" s="16">
        <f t="shared" si="122"/>
        <v>0</v>
      </c>
      <c r="J790" s="35">
        <f t="shared" si="116"/>
        <v>330</v>
      </c>
    </row>
    <row r="791" spans="1:10" ht="11.25" hidden="1" customHeight="1" x14ac:dyDescent="0.2">
      <c r="A791" s="12"/>
      <c r="B791" s="13" t="s">
        <v>27</v>
      </c>
      <c r="C791" s="13" t="s">
        <v>44</v>
      </c>
      <c r="D791" s="14">
        <v>1570</v>
      </c>
      <c r="E791" s="14">
        <v>0</v>
      </c>
      <c r="F791" s="14">
        <v>0</v>
      </c>
      <c r="G791" s="15">
        <f t="shared" si="120"/>
        <v>-1570</v>
      </c>
      <c r="H791" s="15">
        <f t="shared" si="121"/>
        <v>-1570</v>
      </c>
      <c r="I791" s="16">
        <f t="shared" si="122"/>
        <v>0</v>
      </c>
      <c r="J791" s="35">
        <f t="shared" si="116"/>
        <v>1570</v>
      </c>
    </row>
    <row r="792" spans="1:10" ht="11.25" hidden="1" customHeight="1" x14ac:dyDescent="0.2">
      <c r="A792" s="12"/>
      <c r="B792" s="13" t="s">
        <v>27</v>
      </c>
      <c r="C792" s="13" t="s">
        <v>77</v>
      </c>
      <c r="D792" s="14">
        <v>230.1</v>
      </c>
      <c r="E792" s="14">
        <v>0</v>
      </c>
      <c r="F792" s="14">
        <v>0</v>
      </c>
      <c r="G792" s="15">
        <f t="shared" si="120"/>
        <v>-230.1</v>
      </c>
      <c r="H792" s="15">
        <f t="shared" si="121"/>
        <v>-230.1</v>
      </c>
      <c r="I792" s="16">
        <f t="shared" si="122"/>
        <v>0</v>
      </c>
      <c r="J792" s="35">
        <f t="shared" si="116"/>
        <v>230.1</v>
      </c>
    </row>
    <row r="793" spans="1:10" ht="11.25" hidden="1" customHeight="1" x14ac:dyDescent="0.2">
      <c r="A793" s="12"/>
      <c r="B793" s="13" t="s">
        <v>27</v>
      </c>
      <c r="C793" s="13" t="s">
        <v>50</v>
      </c>
      <c r="D793" s="14">
        <v>44.5</v>
      </c>
      <c r="E793" s="14">
        <v>1050</v>
      </c>
      <c r="F793" s="14">
        <v>1050</v>
      </c>
      <c r="G793" s="23">
        <f t="shared" si="120"/>
        <v>1005.5</v>
      </c>
      <c r="H793" s="23">
        <f t="shared" si="121"/>
        <v>1005.5</v>
      </c>
      <c r="I793" s="16">
        <f t="shared" si="122"/>
        <v>0</v>
      </c>
      <c r="J793" s="35">
        <f t="shared" si="116"/>
        <v>44.5</v>
      </c>
    </row>
    <row r="794" spans="1:10" ht="11.25" hidden="1" customHeight="1" x14ac:dyDescent="0.2">
      <c r="A794" s="12"/>
      <c r="B794" s="13" t="s">
        <v>27</v>
      </c>
      <c r="C794" s="13" t="s">
        <v>21</v>
      </c>
      <c r="D794" s="14">
        <v>235.6</v>
      </c>
      <c r="E794" s="14">
        <v>3000</v>
      </c>
      <c r="F794" s="14">
        <v>3000</v>
      </c>
      <c r="G794" s="23">
        <f t="shared" si="120"/>
        <v>2764.4</v>
      </c>
      <c r="H794" s="23">
        <f t="shared" si="121"/>
        <v>2764.4</v>
      </c>
      <c r="I794" s="16">
        <f t="shared" si="122"/>
        <v>0</v>
      </c>
      <c r="J794" s="35">
        <f t="shared" si="116"/>
        <v>235.6</v>
      </c>
    </row>
    <row r="795" spans="1:10" ht="11.25" hidden="1" customHeight="1" x14ac:dyDescent="0.2">
      <c r="A795" s="12"/>
      <c r="B795" s="13" t="s">
        <v>27</v>
      </c>
      <c r="C795" s="13" t="s">
        <v>78</v>
      </c>
      <c r="D795" s="14">
        <v>35</v>
      </c>
      <c r="E795" s="14">
        <v>0</v>
      </c>
      <c r="F795" s="14">
        <v>0</v>
      </c>
      <c r="G795" s="15">
        <f t="shared" si="120"/>
        <v>-35</v>
      </c>
      <c r="H795" s="15">
        <f t="shared" si="121"/>
        <v>-35</v>
      </c>
      <c r="I795" s="16">
        <f t="shared" si="122"/>
        <v>0</v>
      </c>
      <c r="J795" s="35">
        <f t="shared" si="116"/>
        <v>35</v>
      </c>
    </row>
    <row r="796" spans="1:10" ht="11.25" hidden="1" customHeight="1" x14ac:dyDescent="0.2">
      <c r="A796" s="12"/>
      <c r="B796" s="13" t="s">
        <v>27</v>
      </c>
      <c r="C796" s="13" t="s">
        <v>22</v>
      </c>
      <c r="D796" s="14">
        <v>0</v>
      </c>
      <c r="E796" s="14">
        <v>3000</v>
      </c>
      <c r="F796" s="14">
        <v>3000</v>
      </c>
      <c r="G796" s="23">
        <f t="shared" si="120"/>
        <v>3000</v>
      </c>
      <c r="H796" s="23">
        <f t="shared" si="121"/>
        <v>3000</v>
      </c>
      <c r="I796" s="16">
        <f t="shared" si="122"/>
        <v>0</v>
      </c>
      <c r="J796" s="35">
        <f t="shared" si="116"/>
        <v>0</v>
      </c>
    </row>
    <row r="797" spans="1:10" ht="11.25" hidden="1" customHeight="1" x14ac:dyDescent="0.2">
      <c r="A797" s="12"/>
      <c r="B797" s="13" t="s">
        <v>27</v>
      </c>
      <c r="C797" s="13" t="s">
        <v>55</v>
      </c>
      <c r="D797" s="14">
        <v>610</v>
      </c>
      <c r="E797" s="14">
        <v>0</v>
      </c>
      <c r="F797" s="14">
        <v>0</v>
      </c>
      <c r="G797" s="15">
        <f t="shared" si="120"/>
        <v>-610</v>
      </c>
      <c r="H797" s="15">
        <f t="shared" si="121"/>
        <v>-610</v>
      </c>
      <c r="I797" s="16">
        <f t="shared" si="122"/>
        <v>0</v>
      </c>
      <c r="J797" s="35">
        <f t="shared" si="116"/>
        <v>610</v>
      </c>
    </row>
    <row r="798" spans="1:10" ht="11.25" hidden="1" customHeight="1" x14ac:dyDescent="0.2">
      <c r="A798" s="12"/>
      <c r="B798" s="13" t="s">
        <v>27</v>
      </c>
      <c r="C798" s="13" t="s">
        <v>56</v>
      </c>
      <c r="D798" s="14">
        <v>59.01</v>
      </c>
      <c r="E798" s="14">
        <v>59</v>
      </c>
      <c r="F798" s="14">
        <v>59</v>
      </c>
      <c r="G798" s="15">
        <f t="shared" si="120"/>
        <v>-9.9999999999980105E-3</v>
      </c>
      <c r="H798" s="15">
        <f t="shared" si="121"/>
        <v>-9.9999999999980105E-3</v>
      </c>
      <c r="I798" s="16">
        <f t="shared" si="122"/>
        <v>0</v>
      </c>
      <c r="J798" s="35">
        <f t="shared" si="116"/>
        <v>59.01</v>
      </c>
    </row>
    <row r="799" spans="1:10" ht="11.25" hidden="1" customHeight="1" x14ac:dyDescent="0.2">
      <c r="A799" s="12"/>
      <c r="B799" s="13" t="s">
        <v>27</v>
      </c>
      <c r="C799" s="13" t="s">
        <v>28</v>
      </c>
      <c r="D799" s="14">
        <v>36.99</v>
      </c>
      <c r="E799" s="14">
        <v>0</v>
      </c>
      <c r="F799" s="14">
        <v>0</v>
      </c>
      <c r="G799" s="15">
        <f t="shared" si="120"/>
        <v>-36.99</v>
      </c>
      <c r="H799" s="15">
        <f t="shared" si="121"/>
        <v>-36.99</v>
      </c>
      <c r="I799" s="16">
        <f t="shared" si="122"/>
        <v>0</v>
      </c>
      <c r="J799" s="35">
        <f t="shared" si="116"/>
        <v>36.99</v>
      </c>
    </row>
    <row r="800" spans="1:10" ht="11.25" hidden="1" customHeight="1" x14ac:dyDescent="0.2">
      <c r="A800" s="12"/>
      <c r="B800" s="13" t="s">
        <v>57</v>
      </c>
      <c r="C800" s="13" t="s">
        <v>19</v>
      </c>
      <c r="D800" s="14">
        <v>30</v>
      </c>
      <c r="E800" s="14">
        <v>50</v>
      </c>
      <c r="F800" s="14">
        <v>50</v>
      </c>
      <c r="G800" s="23">
        <f t="shared" si="120"/>
        <v>20</v>
      </c>
      <c r="H800" s="23">
        <f t="shared" si="121"/>
        <v>20</v>
      </c>
      <c r="I800" s="16">
        <f t="shared" si="122"/>
        <v>0</v>
      </c>
      <c r="J800" s="35">
        <f t="shared" si="116"/>
        <v>30</v>
      </c>
    </row>
    <row r="801" spans="1:10" ht="11.25" hidden="1" customHeight="1" x14ac:dyDescent="0.2">
      <c r="A801" s="12"/>
      <c r="B801" s="13" t="s">
        <v>129</v>
      </c>
      <c r="C801" s="13" t="s">
        <v>19</v>
      </c>
      <c r="D801" s="14">
        <v>34.99</v>
      </c>
      <c r="E801" s="14">
        <v>0</v>
      </c>
      <c r="F801" s="14">
        <v>0</v>
      </c>
      <c r="G801" s="15">
        <f t="shared" si="120"/>
        <v>-34.99</v>
      </c>
      <c r="H801" s="15">
        <f t="shared" si="121"/>
        <v>-34.99</v>
      </c>
      <c r="I801" s="16">
        <f t="shared" si="122"/>
        <v>0</v>
      </c>
      <c r="J801" s="35">
        <f t="shared" si="116"/>
        <v>34.99</v>
      </c>
    </row>
    <row r="802" spans="1:10" ht="11.25" hidden="1" customHeight="1" x14ac:dyDescent="0.2">
      <c r="A802" s="12"/>
      <c r="B802" s="13" t="s">
        <v>43</v>
      </c>
      <c r="C802" s="13" t="s">
        <v>44</v>
      </c>
      <c r="D802" s="14">
        <v>0</v>
      </c>
      <c r="E802" s="14">
        <v>350</v>
      </c>
      <c r="F802" s="14">
        <v>350</v>
      </c>
      <c r="G802" s="23">
        <f t="shared" si="120"/>
        <v>350</v>
      </c>
      <c r="H802" s="23">
        <f t="shared" si="121"/>
        <v>350</v>
      </c>
      <c r="I802" s="16">
        <f t="shared" si="122"/>
        <v>0</v>
      </c>
      <c r="J802" s="35">
        <f t="shared" si="116"/>
        <v>0</v>
      </c>
    </row>
    <row r="803" spans="1:10" ht="11.25" hidden="1" customHeight="1" x14ac:dyDescent="0.2">
      <c r="A803" s="12"/>
      <c r="B803" s="13" t="s">
        <v>43</v>
      </c>
      <c r="C803" s="13" t="s">
        <v>21</v>
      </c>
      <c r="D803" s="14">
        <v>20.16</v>
      </c>
      <c r="E803" s="14">
        <v>0</v>
      </c>
      <c r="F803" s="14">
        <v>0</v>
      </c>
      <c r="G803" s="15">
        <f t="shared" si="120"/>
        <v>-20.16</v>
      </c>
      <c r="H803" s="15">
        <f t="shared" si="121"/>
        <v>-20.16</v>
      </c>
      <c r="I803" s="16">
        <f t="shared" si="122"/>
        <v>0</v>
      </c>
      <c r="J803" s="35">
        <f t="shared" si="116"/>
        <v>20.16</v>
      </c>
    </row>
    <row r="804" spans="1:10" ht="11.25" hidden="1" customHeight="1" x14ac:dyDescent="0.2">
      <c r="A804" s="12"/>
      <c r="B804" s="13" t="s">
        <v>43</v>
      </c>
      <c r="C804" s="13" t="s">
        <v>19</v>
      </c>
      <c r="D804" s="14">
        <v>299.79000000000002</v>
      </c>
      <c r="E804" s="14">
        <v>455</v>
      </c>
      <c r="F804" s="14">
        <v>455</v>
      </c>
      <c r="G804" s="23">
        <f t="shared" si="120"/>
        <v>155.20999999999998</v>
      </c>
      <c r="H804" s="23">
        <f t="shared" si="121"/>
        <v>155.20999999999998</v>
      </c>
      <c r="I804" s="16">
        <f t="shared" si="122"/>
        <v>0</v>
      </c>
      <c r="J804" s="35">
        <f t="shared" si="116"/>
        <v>299.79000000000002</v>
      </c>
    </row>
    <row r="805" spans="1:10" ht="11.25" hidden="1" customHeight="1" x14ac:dyDescent="0.2">
      <c r="A805" s="12"/>
      <c r="B805" s="13" t="s">
        <v>32</v>
      </c>
      <c r="C805" s="13" t="s">
        <v>42</v>
      </c>
      <c r="D805" s="14">
        <v>35.71</v>
      </c>
      <c r="E805" s="14">
        <v>0</v>
      </c>
      <c r="F805" s="14">
        <v>0</v>
      </c>
      <c r="G805" s="15">
        <f t="shared" si="120"/>
        <v>-35.71</v>
      </c>
      <c r="H805" s="15">
        <f t="shared" si="121"/>
        <v>-35.71</v>
      </c>
      <c r="I805" s="16">
        <f t="shared" si="122"/>
        <v>0</v>
      </c>
      <c r="J805" s="35">
        <f t="shared" si="116"/>
        <v>35.71</v>
      </c>
    </row>
    <row r="806" spans="1:10" ht="11.25" hidden="1" customHeight="1" x14ac:dyDescent="0.2">
      <c r="A806" s="12"/>
      <c r="B806" s="13" t="s">
        <v>32</v>
      </c>
      <c r="C806" s="13" t="s">
        <v>44</v>
      </c>
      <c r="D806" s="14">
        <v>101.9</v>
      </c>
      <c r="E806" s="14">
        <v>102</v>
      </c>
      <c r="F806" s="14">
        <v>102</v>
      </c>
      <c r="G806" s="23">
        <f t="shared" si="120"/>
        <v>9.9999999999994316E-2</v>
      </c>
      <c r="H806" s="23">
        <f t="shared" si="121"/>
        <v>9.9999999999994316E-2</v>
      </c>
      <c r="I806" s="16">
        <f t="shared" si="122"/>
        <v>0</v>
      </c>
      <c r="J806" s="35">
        <f t="shared" si="116"/>
        <v>101.9</v>
      </c>
    </row>
    <row r="807" spans="1:10" ht="11.25" hidden="1" customHeight="1" x14ac:dyDescent="0.2">
      <c r="A807" s="12"/>
      <c r="B807" s="13" t="s">
        <v>32</v>
      </c>
      <c r="C807" s="13" t="s">
        <v>47</v>
      </c>
      <c r="D807" s="14">
        <v>29</v>
      </c>
      <c r="E807" s="14">
        <v>50</v>
      </c>
      <c r="F807" s="14">
        <v>50</v>
      </c>
      <c r="G807" s="23">
        <f t="shared" si="120"/>
        <v>21</v>
      </c>
      <c r="H807" s="23">
        <f t="shared" si="121"/>
        <v>21</v>
      </c>
      <c r="I807" s="16">
        <f t="shared" si="122"/>
        <v>0</v>
      </c>
      <c r="J807" s="35">
        <f t="shared" si="116"/>
        <v>29</v>
      </c>
    </row>
    <row r="808" spans="1:10" ht="11.25" hidden="1" customHeight="1" x14ac:dyDescent="0.2">
      <c r="A808" s="12"/>
      <c r="B808" s="13" t="s">
        <v>32</v>
      </c>
      <c r="C808" s="13" t="s">
        <v>21</v>
      </c>
      <c r="D808" s="14">
        <v>806.55</v>
      </c>
      <c r="E808" s="14">
        <v>75</v>
      </c>
      <c r="F808" s="14">
        <v>75</v>
      </c>
      <c r="G808" s="15">
        <f t="shared" si="120"/>
        <v>-731.55</v>
      </c>
      <c r="H808" s="15">
        <f t="shared" si="121"/>
        <v>-731.55</v>
      </c>
      <c r="I808" s="16">
        <f t="shared" si="122"/>
        <v>0</v>
      </c>
      <c r="J808" s="35">
        <f t="shared" si="116"/>
        <v>806.55</v>
      </c>
    </row>
    <row r="809" spans="1:10" ht="11.25" hidden="1" customHeight="1" x14ac:dyDescent="0.2">
      <c r="A809" s="12"/>
      <c r="B809" s="13" t="s">
        <v>32</v>
      </c>
      <c r="C809" s="13" t="s">
        <v>22</v>
      </c>
      <c r="D809" s="14">
        <v>135.44999999999999</v>
      </c>
      <c r="E809" s="14">
        <v>60</v>
      </c>
      <c r="F809" s="14">
        <v>60</v>
      </c>
      <c r="G809" s="15">
        <f t="shared" si="120"/>
        <v>-75.449999999999989</v>
      </c>
      <c r="H809" s="15">
        <f t="shared" si="121"/>
        <v>-75.449999999999989</v>
      </c>
      <c r="I809" s="16">
        <f t="shared" si="122"/>
        <v>0</v>
      </c>
      <c r="J809" s="35">
        <f t="shared" ref="J809:J872" si="123">D809+I809</f>
        <v>135.44999999999999</v>
      </c>
    </row>
    <row r="810" spans="1:10" ht="11.25" hidden="1" customHeight="1" x14ac:dyDescent="0.2">
      <c r="A810" s="17" t="s">
        <v>191</v>
      </c>
      <c r="B810" s="18"/>
      <c r="C810" s="18"/>
      <c r="D810" s="19">
        <f>SUM(D781:D809)</f>
        <v>12074.76</v>
      </c>
      <c r="E810" s="19">
        <f>SUM(E781:E809)</f>
        <v>19014</v>
      </c>
      <c r="F810" s="19">
        <f>SUM(F781:F809)</f>
        <v>19014</v>
      </c>
      <c r="G810" s="24">
        <f t="shared" si="120"/>
        <v>6939.24</v>
      </c>
      <c r="H810" s="24">
        <f t="shared" si="121"/>
        <v>6939.24</v>
      </c>
      <c r="I810" s="21">
        <f t="shared" si="122"/>
        <v>0</v>
      </c>
      <c r="J810" s="35">
        <f t="shared" si="123"/>
        <v>12074.76</v>
      </c>
    </row>
    <row r="811" spans="1:10" ht="11.25" hidden="1" customHeight="1" x14ac:dyDescent="0.2">
      <c r="A811" s="11" t="s">
        <v>192</v>
      </c>
      <c r="B811" s="5"/>
      <c r="C811" s="5"/>
      <c r="D811" s="6"/>
      <c r="E811" s="6"/>
      <c r="F811" s="6"/>
      <c r="G811" s="7"/>
      <c r="H811" s="7"/>
      <c r="I811" s="8"/>
      <c r="J811" s="35">
        <f t="shared" si="123"/>
        <v>0</v>
      </c>
    </row>
    <row r="812" spans="1:10" ht="11.25" hidden="1" customHeight="1" x14ac:dyDescent="0.2">
      <c r="A812" s="12"/>
      <c r="B812" s="13" t="s">
        <v>69</v>
      </c>
      <c r="C812" s="13" t="s">
        <v>19</v>
      </c>
      <c r="D812" s="14">
        <v>10033.99</v>
      </c>
      <c r="E812" s="14">
        <v>12059</v>
      </c>
      <c r="F812" s="14">
        <v>13659</v>
      </c>
      <c r="G812" s="23">
        <f>(ROUND(E812,2)- ROUND(D812,2))</f>
        <v>2025.0100000000002</v>
      </c>
      <c r="H812" s="23">
        <f>(ROUND(F812,2)- ROUND(D812,2))</f>
        <v>3625.01</v>
      </c>
      <c r="I812" s="16">
        <f>(ROUND(F812,2)- ROUND(E812,2))</f>
        <v>1600</v>
      </c>
      <c r="J812" s="35">
        <f t="shared" si="123"/>
        <v>11633.99</v>
      </c>
    </row>
    <row r="813" spans="1:10" ht="11.25" hidden="1" customHeight="1" x14ac:dyDescent="0.2">
      <c r="A813" s="12"/>
      <c r="B813" s="13" t="s">
        <v>20</v>
      </c>
      <c r="C813" s="13" t="s">
        <v>19</v>
      </c>
      <c r="D813" s="14">
        <v>0</v>
      </c>
      <c r="E813" s="14">
        <v>2880</v>
      </c>
      <c r="F813" s="14">
        <v>2880</v>
      </c>
      <c r="G813" s="23">
        <f>(ROUND(E813,2)- ROUND(D813,2))</f>
        <v>2880</v>
      </c>
      <c r="H813" s="23">
        <f>(ROUND(F813,2)- ROUND(D813,2))</f>
        <v>2880</v>
      </c>
      <c r="I813" s="16">
        <f>(ROUND(F813,2)- ROUND(E813,2))</f>
        <v>0</v>
      </c>
      <c r="J813" s="35">
        <f t="shared" si="123"/>
        <v>0</v>
      </c>
    </row>
    <row r="814" spans="1:10" ht="11.25" hidden="1" customHeight="1" x14ac:dyDescent="0.2">
      <c r="A814" s="12"/>
      <c r="B814" s="13" t="s">
        <v>43</v>
      </c>
      <c r="C814" s="13" t="s">
        <v>19</v>
      </c>
      <c r="D814" s="14">
        <v>600</v>
      </c>
      <c r="E814" s="14">
        <v>0</v>
      </c>
      <c r="F814" s="14">
        <v>0</v>
      </c>
      <c r="G814" s="15">
        <f>(ROUND(E814,2)- ROUND(D814,2))</f>
        <v>-600</v>
      </c>
      <c r="H814" s="15">
        <f>(ROUND(F814,2)- ROUND(D814,2))</f>
        <v>-600</v>
      </c>
      <c r="I814" s="16">
        <f>(ROUND(F814,2)- ROUND(E814,2))</f>
        <v>0</v>
      </c>
      <c r="J814" s="35">
        <f t="shared" si="123"/>
        <v>600</v>
      </c>
    </row>
    <row r="815" spans="1:10" ht="11.25" hidden="1" customHeight="1" x14ac:dyDescent="0.2">
      <c r="A815" s="17" t="s">
        <v>193</v>
      </c>
      <c r="B815" s="18"/>
      <c r="C815" s="18"/>
      <c r="D815" s="19">
        <f>SUM(D812:D814)</f>
        <v>10633.99</v>
      </c>
      <c r="E815" s="19">
        <f>SUM(E812:E814)</f>
        <v>14939</v>
      </c>
      <c r="F815" s="19">
        <f>SUM(F812:F814)</f>
        <v>16539</v>
      </c>
      <c r="G815" s="24">
        <f>(ROUND(E815,2)- ROUND(D815,2))</f>
        <v>4305.01</v>
      </c>
      <c r="H815" s="24">
        <f>(ROUND(F815,2)- ROUND(D815,2))</f>
        <v>5905.01</v>
      </c>
      <c r="I815" s="21">
        <f>(ROUND(F815,2)- ROUND(E815,2))</f>
        <v>1600</v>
      </c>
      <c r="J815" s="35">
        <f t="shared" si="123"/>
        <v>12233.99</v>
      </c>
    </row>
    <row r="816" spans="1:10" ht="11.25" hidden="1" customHeight="1" x14ac:dyDescent="0.2">
      <c r="A816" s="11" t="s">
        <v>194</v>
      </c>
      <c r="B816" s="5"/>
      <c r="C816" s="5"/>
      <c r="D816" s="6"/>
      <c r="E816" s="6"/>
      <c r="F816" s="6"/>
      <c r="G816" s="7"/>
      <c r="H816" s="7"/>
      <c r="I816" s="8"/>
      <c r="J816" s="35">
        <f t="shared" si="123"/>
        <v>0</v>
      </c>
    </row>
    <row r="817" spans="1:10" ht="11.25" hidden="1" customHeight="1" x14ac:dyDescent="0.2">
      <c r="A817" s="12"/>
      <c r="B817" s="13" t="s">
        <v>20</v>
      </c>
      <c r="C817" s="13" t="s">
        <v>19</v>
      </c>
      <c r="D817" s="14">
        <v>130</v>
      </c>
      <c r="E817" s="14">
        <v>0</v>
      </c>
      <c r="F817" s="14">
        <v>0</v>
      </c>
      <c r="G817" s="15">
        <f t="shared" ref="G817:G824" si="124">(ROUND(E817,2)- ROUND(D817,2))</f>
        <v>-130</v>
      </c>
      <c r="H817" s="15">
        <f t="shared" ref="H817:H824" si="125">(ROUND(F817,2)- ROUND(D817,2))</f>
        <v>-130</v>
      </c>
      <c r="I817" s="16">
        <f t="shared" ref="I817:I824" si="126">(ROUND(F817,2)- ROUND(E817,2))</f>
        <v>0</v>
      </c>
      <c r="J817" s="35">
        <f t="shared" si="123"/>
        <v>130</v>
      </c>
    </row>
    <row r="818" spans="1:10" ht="11.25" hidden="1" customHeight="1" x14ac:dyDescent="0.2">
      <c r="A818" s="12"/>
      <c r="B818" s="13" t="s">
        <v>27</v>
      </c>
      <c r="C818" s="13" t="s">
        <v>78</v>
      </c>
      <c r="D818" s="14">
        <v>48.26</v>
      </c>
      <c r="E818" s="14">
        <v>0</v>
      </c>
      <c r="F818" s="14">
        <v>0</v>
      </c>
      <c r="G818" s="15">
        <f t="shared" si="124"/>
        <v>-48.26</v>
      </c>
      <c r="H818" s="15">
        <f t="shared" si="125"/>
        <v>-48.26</v>
      </c>
      <c r="I818" s="16">
        <f t="shared" si="126"/>
        <v>0</v>
      </c>
      <c r="J818" s="35">
        <f t="shared" si="123"/>
        <v>48.26</v>
      </c>
    </row>
    <row r="819" spans="1:10" ht="11.25" hidden="1" customHeight="1" x14ac:dyDescent="0.2">
      <c r="A819" s="12"/>
      <c r="B819" s="13" t="s">
        <v>27</v>
      </c>
      <c r="C819" s="13" t="s">
        <v>28</v>
      </c>
      <c r="D819" s="14">
        <v>1668.91</v>
      </c>
      <c r="E819" s="14">
        <v>968</v>
      </c>
      <c r="F819" s="14">
        <v>968</v>
      </c>
      <c r="G819" s="15">
        <f t="shared" si="124"/>
        <v>-700.91000000000008</v>
      </c>
      <c r="H819" s="15">
        <f t="shared" si="125"/>
        <v>-700.91000000000008</v>
      </c>
      <c r="I819" s="16">
        <f t="shared" si="126"/>
        <v>0</v>
      </c>
      <c r="J819" s="35">
        <f t="shared" si="123"/>
        <v>1668.91</v>
      </c>
    </row>
    <row r="820" spans="1:10" ht="11.25" hidden="1" customHeight="1" x14ac:dyDescent="0.2">
      <c r="A820" s="12"/>
      <c r="B820" s="13" t="s">
        <v>129</v>
      </c>
      <c r="C820" s="13" t="s">
        <v>19</v>
      </c>
      <c r="D820" s="14">
        <v>720</v>
      </c>
      <c r="E820" s="14">
        <v>4220</v>
      </c>
      <c r="F820" s="14">
        <v>4220</v>
      </c>
      <c r="G820" s="23">
        <f t="shared" si="124"/>
        <v>3500</v>
      </c>
      <c r="H820" s="23">
        <f t="shared" si="125"/>
        <v>3500</v>
      </c>
      <c r="I820" s="16">
        <f t="shared" si="126"/>
        <v>0</v>
      </c>
      <c r="J820" s="35">
        <f t="shared" si="123"/>
        <v>720</v>
      </c>
    </row>
    <row r="821" spans="1:10" ht="11.25" hidden="1" customHeight="1" x14ac:dyDescent="0.2">
      <c r="A821" s="12"/>
      <c r="B821" s="13" t="s">
        <v>23</v>
      </c>
      <c r="C821" s="13" t="s">
        <v>19</v>
      </c>
      <c r="D821" s="14">
        <v>150</v>
      </c>
      <c r="E821" s="14">
        <v>995</v>
      </c>
      <c r="F821" s="14">
        <v>995</v>
      </c>
      <c r="G821" s="23">
        <f t="shared" si="124"/>
        <v>845</v>
      </c>
      <c r="H821" s="23">
        <f t="shared" si="125"/>
        <v>845</v>
      </c>
      <c r="I821" s="16">
        <f t="shared" si="126"/>
        <v>0</v>
      </c>
      <c r="J821" s="35">
        <f t="shared" si="123"/>
        <v>150</v>
      </c>
    </row>
    <row r="822" spans="1:10" ht="11.25" hidden="1" customHeight="1" x14ac:dyDescent="0.2">
      <c r="A822" s="12"/>
      <c r="B822" s="13" t="s">
        <v>43</v>
      </c>
      <c r="C822" s="13" t="s">
        <v>19</v>
      </c>
      <c r="D822" s="14">
        <v>67.62</v>
      </c>
      <c r="E822" s="14">
        <v>0</v>
      </c>
      <c r="F822" s="14">
        <v>0</v>
      </c>
      <c r="G822" s="15">
        <f t="shared" si="124"/>
        <v>-67.62</v>
      </c>
      <c r="H822" s="15">
        <f t="shared" si="125"/>
        <v>-67.62</v>
      </c>
      <c r="I822" s="16">
        <f t="shared" si="126"/>
        <v>0</v>
      </c>
      <c r="J822" s="35">
        <f t="shared" si="123"/>
        <v>67.62</v>
      </c>
    </row>
    <row r="823" spans="1:10" ht="11.25" hidden="1" customHeight="1" x14ac:dyDescent="0.2">
      <c r="A823" s="12"/>
      <c r="B823" s="13" t="s">
        <v>29</v>
      </c>
      <c r="C823" s="13" t="s">
        <v>19</v>
      </c>
      <c r="D823" s="14">
        <v>150</v>
      </c>
      <c r="E823" s="14">
        <v>800</v>
      </c>
      <c r="F823" s="14">
        <v>800</v>
      </c>
      <c r="G823" s="23">
        <f t="shared" si="124"/>
        <v>650</v>
      </c>
      <c r="H823" s="23">
        <f t="shared" si="125"/>
        <v>650</v>
      </c>
      <c r="I823" s="16">
        <f t="shared" si="126"/>
        <v>0</v>
      </c>
      <c r="J823" s="35">
        <f t="shared" si="123"/>
        <v>150</v>
      </c>
    </row>
    <row r="824" spans="1:10" ht="11.25" hidden="1" customHeight="1" x14ac:dyDescent="0.2">
      <c r="A824" s="17" t="s">
        <v>195</v>
      </c>
      <c r="B824" s="18"/>
      <c r="C824" s="18"/>
      <c r="D824" s="19">
        <f>SUM(D817:D823)</f>
        <v>2934.79</v>
      </c>
      <c r="E824" s="19">
        <f>SUM(E817:E823)</f>
        <v>6983</v>
      </c>
      <c r="F824" s="19">
        <f>SUM(F817:F823)</f>
        <v>6983</v>
      </c>
      <c r="G824" s="24">
        <f t="shared" si="124"/>
        <v>4048.21</v>
      </c>
      <c r="H824" s="24">
        <f t="shared" si="125"/>
        <v>4048.21</v>
      </c>
      <c r="I824" s="21">
        <f t="shared" si="126"/>
        <v>0</v>
      </c>
      <c r="J824" s="35">
        <f t="shared" si="123"/>
        <v>2934.79</v>
      </c>
    </row>
    <row r="825" spans="1:10" ht="11.25" hidden="1" customHeight="1" x14ac:dyDescent="0.2">
      <c r="A825" s="11" t="s">
        <v>196</v>
      </c>
      <c r="B825" s="5"/>
      <c r="C825" s="5"/>
      <c r="D825" s="6"/>
      <c r="E825" s="6"/>
      <c r="F825" s="6"/>
      <c r="G825" s="7"/>
      <c r="H825" s="7"/>
      <c r="I825" s="8"/>
      <c r="J825" s="35">
        <f t="shared" si="123"/>
        <v>0</v>
      </c>
    </row>
    <row r="826" spans="1:10" ht="11.25" hidden="1" customHeight="1" x14ac:dyDescent="0.2">
      <c r="A826" s="12"/>
      <c r="B826" s="13" t="s">
        <v>51</v>
      </c>
      <c r="C826" s="13" t="s">
        <v>19</v>
      </c>
      <c r="D826" s="14">
        <v>16758.36</v>
      </c>
      <c r="E826" s="14">
        <v>0</v>
      </c>
      <c r="F826" s="14">
        <v>0</v>
      </c>
      <c r="G826" s="15">
        <f>(ROUND(E826,2)- ROUND(D826,2))</f>
        <v>-16758.36</v>
      </c>
      <c r="H826" s="15">
        <f>(ROUND(F826,2)- ROUND(D826,2))</f>
        <v>-16758.36</v>
      </c>
      <c r="I826" s="16">
        <f>(ROUND(F826,2)- ROUND(E826,2))</f>
        <v>0</v>
      </c>
      <c r="J826" s="35">
        <f t="shared" si="123"/>
        <v>16758.36</v>
      </c>
    </row>
    <row r="827" spans="1:10" ht="11.25" hidden="1" customHeight="1" x14ac:dyDescent="0.2">
      <c r="A827" s="17" t="s">
        <v>197</v>
      </c>
      <c r="B827" s="18"/>
      <c r="C827" s="18"/>
      <c r="D827" s="19">
        <f>SUM(D826)</f>
        <v>16758.36</v>
      </c>
      <c r="E827" s="19">
        <f>SUM(E826)</f>
        <v>0</v>
      </c>
      <c r="F827" s="19">
        <f>SUM(F826)</f>
        <v>0</v>
      </c>
      <c r="G827" s="20">
        <f>(ROUND(E827,2)- ROUND(D827,2))</f>
        <v>-16758.36</v>
      </c>
      <c r="H827" s="20">
        <f>(ROUND(F827,2)- ROUND(D827,2))</f>
        <v>-16758.36</v>
      </c>
      <c r="I827" s="21">
        <f>(ROUND(F827,2)- ROUND(E827,2))</f>
        <v>0</v>
      </c>
      <c r="J827" s="35">
        <f t="shared" si="123"/>
        <v>16758.36</v>
      </c>
    </row>
    <row r="828" spans="1:10" ht="11.25" hidden="1" customHeight="1" x14ac:dyDescent="0.2">
      <c r="A828" s="11" t="s">
        <v>198</v>
      </c>
      <c r="B828" s="5"/>
      <c r="C828" s="5"/>
      <c r="D828" s="6"/>
      <c r="E828" s="6"/>
      <c r="F828" s="6"/>
      <c r="G828" s="7"/>
      <c r="H828" s="7"/>
      <c r="I828" s="8"/>
      <c r="J828" s="35">
        <f t="shared" si="123"/>
        <v>0</v>
      </c>
    </row>
    <row r="829" spans="1:10" ht="11.25" hidden="1" customHeight="1" x14ac:dyDescent="0.2">
      <c r="A829" s="12"/>
      <c r="B829" s="13" t="s">
        <v>26</v>
      </c>
      <c r="C829" s="13" t="s">
        <v>19</v>
      </c>
      <c r="D829" s="14">
        <v>22937.5</v>
      </c>
      <c r="E829" s="14">
        <v>0</v>
      </c>
      <c r="F829" s="14">
        <v>0</v>
      </c>
      <c r="G829" s="15">
        <f>(ROUND(E829,2)- ROUND(D829,2))</f>
        <v>-22937.5</v>
      </c>
      <c r="H829" s="15">
        <f>(ROUND(F829,2)- ROUND(D829,2))</f>
        <v>-22937.5</v>
      </c>
      <c r="I829" s="16">
        <f>(ROUND(F829,2)- ROUND(E829,2))</f>
        <v>0</v>
      </c>
      <c r="J829" s="35">
        <f t="shared" si="123"/>
        <v>22937.5</v>
      </c>
    </row>
    <row r="830" spans="1:10" ht="11.25" hidden="1" customHeight="1" x14ac:dyDescent="0.2">
      <c r="A830" s="12"/>
      <c r="B830" s="13" t="s">
        <v>27</v>
      </c>
      <c r="C830" s="13" t="s">
        <v>84</v>
      </c>
      <c r="D830" s="14">
        <v>2100</v>
      </c>
      <c r="E830" s="14">
        <v>2100</v>
      </c>
      <c r="F830" s="14">
        <v>2100</v>
      </c>
      <c r="G830" s="23">
        <f>(ROUND(E830,2)- ROUND(D830,2))</f>
        <v>0</v>
      </c>
      <c r="H830" s="23">
        <f>(ROUND(F830,2)- ROUND(D830,2))</f>
        <v>0</v>
      </c>
      <c r="I830" s="16">
        <f>(ROUND(F830,2)- ROUND(E830,2))</f>
        <v>0</v>
      </c>
      <c r="J830" s="35">
        <f t="shared" si="123"/>
        <v>2100</v>
      </c>
    </row>
    <row r="831" spans="1:10" ht="11.25" hidden="1" customHeight="1" x14ac:dyDescent="0.2">
      <c r="A831" s="12"/>
      <c r="B831" s="13" t="s">
        <v>27</v>
      </c>
      <c r="C831" s="13" t="s">
        <v>86</v>
      </c>
      <c r="D831" s="14">
        <v>2100</v>
      </c>
      <c r="E831" s="14">
        <v>2100</v>
      </c>
      <c r="F831" s="14">
        <v>2100</v>
      </c>
      <c r="G831" s="23">
        <f>(ROUND(E831,2)- ROUND(D831,2))</f>
        <v>0</v>
      </c>
      <c r="H831" s="23">
        <f>(ROUND(F831,2)- ROUND(D831,2))</f>
        <v>0</v>
      </c>
      <c r="I831" s="16">
        <f>(ROUND(F831,2)- ROUND(E831,2))</f>
        <v>0</v>
      </c>
      <c r="J831" s="35">
        <f t="shared" si="123"/>
        <v>2100</v>
      </c>
    </row>
    <row r="832" spans="1:10" ht="11.25" hidden="1" customHeight="1" x14ac:dyDescent="0.2">
      <c r="A832" s="17" t="s">
        <v>199</v>
      </c>
      <c r="B832" s="18"/>
      <c r="C832" s="18"/>
      <c r="D832" s="19">
        <f>SUM(D829:D831)</f>
        <v>27137.5</v>
      </c>
      <c r="E832" s="19">
        <f>SUM(E829:E831)</f>
        <v>4200</v>
      </c>
      <c r="F832" s="19">
        <f>SUM(F829:F831)</f>
        <v>4200</v>
      </c>
      <c r="G832" s="20">
        <f>(ROUND(E832,2)- ROUND(D832,2))</f>
        <v>-22937.5</v>
      </c>
      <c r="H832" s="20">
        <f>(ROUND(F832,2)- ROUND(D832,2))</f>
        <v>-22937.5</v>
      </c>
      <c r="I832" s="21">
        <f>(ROUND(F832,2)- ROUND(E832,2))</f>
        <v>0</v>
      </c>
      <c r="J832" s="35">
        <f t="shared" si="123"/>
        <v>27137.5</v>
      </c>
    </row>
    <row r="833" spans="1:10" ht="11.25" hidden="1" customHeight="1" x14ac:dyDescent="0.2">
      <c r="A833" s="11" t="s">
        <v>200</v>
      </c>
      <c r="B833" s="5"/>
      <c r="C833" s="5"/>
      <c r="D833" s="6"/>
      <c r="E833" s="6"/>
      <c r="F833" s="6"/>
      <c r="G833" s="7"/>
      <c r="H833" s="7"/>
      <c r="I833" s="8"/>
      <c r="J833" s="35">
        <f t="shared" si="123"/>
        <v>0</v>
      </c>
    </row>
    <row r="834" spans="1:10" ht="11.25" hidden="1" customHeight="1" x14ac:dyDescent="0.2">
      <c r="A834" s="12"/>
      <c r="B834" s="13" t="s">
        <v>26</v>
      </c>
      <c r="C834" s="13" t="s">
        <v>19</v>
      </c>
      <c r="D834" s="14">
        <v>886.78</v>
      </c>
      <c r="E834" s="14">
        <v>0</v>
      </c>
      <c r="F834" s="14">
        <v>0</v>
      </c>
      <c r="G834" s="15">
        <f t="shared" ref="G834:G841" si="127">(ROUND(E834,2)- ROUND(D834,2))</f>
        <v>-886.78</v>
      </c>
      <c r="H834" s="15">
        <f t="shared" ref="H834:H841" si="128">(ROUND(F834,2)- ROUND(D834,2))</f>
        <v>-886.78</v>
      </c>
      <c r="I834" s="16">
        <f t="shared" ref="I834:I841" si="129">(ROUND(F834,2)- ROUND(E834,2))</f>
        <v>0</v>
      </c>
      <c r="J834" s="35">
        <f t="shared" si="123"/>
        <v>886.78</v>
      </c>
    </row>
    <row r="835" spans="1:10" ht="11.25" hidden="1" customHeight="1" x14ac:dyDescent="0.2">
      <c r="A835" s="12"/>
      <c r="B835" s="13" t="s">
        <v>69</v>
      </c>
      <c r="C835" s="13" t="s">
        <v>19</v>
      </c>
      <c r="D835" s="14">
        <v>75</v>
      </c>
      <c r="E835" s="14">
        <v>0</v>
      </c>
      <c r="F835" s="14">
        <v>0</v>
      </c>
      <c r="G835" s="15">
        <f t="shared" si="127"/>
        <v>-75</v>
      </c>
      <c r="H835" s="15">
        <f t="shared" si="128"/>
        <v>-75</v>
      </c>
      <c r="I835" s="16">
        <f t="shared" si="129"/>
        <v>0</v>
      </c>
      <c r="J835" s="35">
        <f t="shared" si="123"/>
        <v>75</v>
      </c>
    </row>
    <row r="836" spans="1:10" ht="11.25" hidden="1" customHeight="1" x14ac:dyDescent="0.2">
      <c r="A836" s="12"/>
      <c r="B836" s="13" t="s">
        <v>27</v>
      </c>
      <c r="C836" s="13" t="s">
        <v>84</v>
      </c>
      <c r="D836" s="14">
        <v>7000</v>
      </c>
      <c r="E836" s="14">
        <v>7000</v>
      </c>
      <c r="F836" s="14">
        <v>7000</v>
      </c>
      <c r="G836" s="23">
        <f t="shared" si="127"/>
        <v>0</v>
      </c>
      <c r="H836" s="23">
        <f t="shared" si="128"/>
        <v>0</v>
      </c>
      <c r="I836" s="16">
        <f t="shared" si="129"/>
        <v>0</v>
      </c>
      <c r="J836" s="35">
        <f t="shared" si="123"/>
        <v>7000</v>
      </c>
    </row>
    <row r="837" spans="1:10" ht="11.25" hidden="1" customHeight="1" x14ac:dyDescent="0.2">
      <c r="A837" s="12"/>
      <c r="B837" s="13" t="s">
        <v>27</v>
      </c>
      <c r="C837" s="13" t="s">
        <v>86</v>
      </c>
      <c r="D837" s="14">
        <v>7000</v>
      </c>
      <c r="E837" s="14">
        <v>7000</v>
      </c>
      <c r="F837" s="14">
        <v>7000</v>
      </c>
      <c r="G837" s="23">
        <f t="shared" si="127"/>
        <v>0</v>
      </c>
      <c r="H837" s="23">
        <f t="shared" si="128"/>
        <v>0</v>
      </c>
      <c r="I837" s="16">
        <f t="shared" si="129"/>
        <v>0</v>
      </c>
      <c r="J837" s="35">
        <f t="shared" si="123"/>
        <v>7000</v>
      </c>
    </row>
    <row r="838" spans="1:10" ht="11.25" hidden="1" customHeight="1" x14ac:dyDescent="0.2">
      <c r="A838" s="12"/>
      <c r="B838" s="13" t="s">
        <v>43</v>
      </c>
      <c r="C838" s="13" t="s">
        <v>44</v>
      </c>
      <c r="D838" s="14">
        <v>733.98</v>
      </c>
      <c r="E838" s="14">
        <v>392</v>
      </c>
      <c r="F838" s="14">
        <v>588</v>
      </c>
      <c r="G838" s="15">
        <f t="shared" si="127"/>
        <v>-341.98</v>
      </c>
      <c r="H838" s="15">
        <f t="shared" si="128"/>
        <v>-145.98000000000002</v>
      </c>
      <c r="I838" s="16">
        <f t="shared" si="129"/>
        <v>196</v>
      </c>
      <c r="J838" s="35">
        <f t="shared" si="123"/>
        <v>929.98</v>
      </c>
    </row>
    <row r="839" spans="1:10" ht="11.25" hidden="1" customHeight="1" x14ac:dyDescent="0.2">
      <c r="A839" s="12"/>
      <c r="B839" s="13" t="s">
        <v>43</v>
      </c>
      <c r="C839" s="13" t="s">
        <v>19</v>
      </c>
      <c r="D839" s="14">
        <v>420</v>
      </c>
      <c r="E839" s="14">
        <v>784</v>
      </c>
      <c r="F839" s="14">
        <v>1176</v>
      </c>
      <c r="G839" s="23">
        <f t="shared" si="127"/>
        <v>364</v>
      </c>
      <c r="H839" s="23">
        <f t="shared" si="128"/>
        <v>756</v>
      </c>
      <c r="I839" s="16">
        <f t="shared" si="129"/>
        <v>392</v>
      </c>
      <c r="J839" s="35">
        <f t="shared" si="123"/>
        <v>812</v>
      </c>
    </row>
    <row r="840" spans="1:10" ht="11.25" hidden="1" customHeight="1" x14ac:dyDescent="0.2">
      <c r="A840" s="17" t="s">
        <v>201</v>
      </c>
      <c r="B840" s="18"/>
      <c r="C840" s="18"/>
      <c r="D840" s="19">
        <f>SUM(D834:D839)</f>
        <v>16115.759999999998</v>
      </c>
      <c r="E840" s="19">
        <f>SUM(E834:E839)</f>
        <v>15176</v>
      </c>
      <c r="F840" s="19">
        <f>SUM(F834:F839)</f>
        <v>15764</v>
      </c>
      <c r="G840" s="20">
        <f t="shared" si="127"/>
        <v>-939.76000000000022</v>
      </c>
      <c r="H840" s="20">
        <f t="shared" si="128"/>
        <v>-351.76000000000022</v>
      </c>
      <c r="I840" s="21">
        <f t="shared" si="129"/>
        <v>588</v>
      </c>
      <c r="J840" s="35">
        <f t="shared" si="123"/>
        <v>16703.759999999998</v>
      </c>
    </row>
    <row r="841" spans="1:10" ht="11.25" hidden="1" customHeight="1" x14ac:dyDescent="0.2">
      <c r="A841" s="22" t="s">
        <v>202</v>
      </c>
      <c r="B841" s="18"/>
      <c r="C841" s="18"/>
      <c r="D841" s="19">
        <f>SUM(D705,D708,D755,D779,D810,D815,D824,D827,D832,D840)</f>
        <v>240296.02000000002</v>
      </c>
      <c r="E841" s="19">
        <f>SUM(E705,E708,E755,E779,E810,E815,E824,E827,E832,E840)</f>
        <v>179320.95</v>
      </c>
      <c r="F841" s="19">
        <f>SUM(F705,F708,F755,F779,F810,F815,F824,F827,F832,F840)</f>
        <v>199860.01</v>
      </c>
      <c r="G841" s="20">
        <f t="shared" si="127"/>
        <v>-60975.069999999978</v>
      </c>
      <c r="H841" s="20">
        <f t="shared" si="128"/>
        <v>-40436.00999999998</v>
      </c>
      <c r="I841" s="21">
        <f t="shared" si="129"/>
        <v>20539.059999999998</v>
      </c>
      <c r="J841" s="35">
        <f t="shared" si="123"/>
        <v>260835.08000000002</v>
      </c>
    </row>
    <row r="842" spans="1:10" ht="11.25" customHeight="1" x14ac:dyDescent="0.2">
      <c r="A842" s="10" t="s">
        <v>203</v>
      </c>
      <c r="B842" s="5"/>
      <c r="C842" s="5"/>
      <c r="D842" s="6">
        <v>9920.07</v>
      </c>
      <c r="E842" s="6">
        <v>7011</v>
      </c>
      <c r="F842" s="6">
        <v>8706</v>
      </c>
      <c r="G842" s="7">
        <v>-2909.0699999999997</v>
      </c>
      <c r="H842" s="7">
        <v>-1214.0699999999997</v>
      </c>
      <c r="I842" s="8">
        <v>1695</v>
      </c>
      <c r="J842" s="35">
        <f t="shared" si="123"/>
        <v>11615.07</v>
      </c>
    </row>
    <row r="843" spans="1:10" ht="11.25" hidden="1" customHeight="1" x14ac:dyDescent="0.2">
      <c r="A843" s="11" t="s">
        <v>204</v>
      </c>
      <c r="B843" s="5"/>
      <c r="C843" s="5"/>
      <c r="D843" s="6"/>
      <c r="E843" s="6"/>
      <c r="F843" s="6"/>
      <c r="G843" s="7"/>
      <c r="H843" s="7"/>
      <c r="I843" s="8"/>
      <c r="J843" s="35">
        <f t="shared" si="123"/>
        <v>0</v>
      </c>
    </row>
    <row r="844" spans="1:10" ht="11.25" hidden="1" customHeight="1" x14ac:dyDescent="0.2">
      <c r="A844" s="12"/>
      <c r="B844" s="13" t="s">
        <v>57</v>
      </c>
      <c r="C844" s="13" t="s">
        <v>19</v>
      </c>
      <c r="D844" s="14">
        <v>0</v>
      </c>
      <c r="E844" s="14">
        <v>1000</v>
      </c>
      <c r="F844" s="14">
        <v>1500</v>
      </c>
      <c r="G844" s="23">
        <f t="shared" ref="G844:G850" si="130">(ROUND(E844,2)- ROUND(D844,2))</f>
        <v>1000</v>
      </c>
      <c r="H844" s="23">
        <f t="shared" ref="H844:H850" si="131">(ROUND(F844,2)- ROUND(D844,2))</f>
        <v>1500</v>
      </c>
      <c r="I844" s="16">
        <f t="shared" ref="I844:I850" si="132">(ROUND(F844,2)- ROUND(E844,2))</f>
        <v>500</v>
      </c>
      <c r="J844" s="35">
        <f t="shared" si="123"/>
        <v>500</v>
      </c>
    </row>
    <row r="845" spans="1:10" ht="11.25" hidden="1" customHeight="1" x14ac:dyDescent="0.2">
      <c r="A845" s="12"/>
      <c r="B845" s="13" t="s">
        <v>43</v>
      </c>
      <c r="C845" s="13" t="s">
        <v>44</v>
      </c>
      <c r="D845" s="14">
        <v>340.85</v>
      </c>
      <c r="E845" s="14">
        <v>1365</v>
      </c>
      <c r="F845" s="14">
        <v>1405</v>
      </c>
      <c r="G845" s="23">
        <f t="shared" si="130"/>
        <v>1024.1500000000001</v>
      </c>
      <c r="H845" s="23">
        <f t="shared" si="131"/>
        <v>1064.1500000000001</v>
      </c>
      <c r="I845" s="16">
        <f t="shared" si="132"/>
        <v>40</v>
      </c>
      <c r="J845" s="35">
        <f t="shared" si="123"/>
        <v>380.85</v>
      </c>
    </row>
    <row r="846" spans="1:10" ht="11.25" hidden="1" customHeight="1" x14ac:dyDescent="0.2">
      <c r="A846" s="12"/>
      <c r="B846" s="13" t="s">
        <v>43</v>
      </c>
      <c r="C846" s="13" t="s">
        <v>21</v>
      </c>
      <c r="D846" s="14">
        <v>0</v>
      </c>
      <c r="E846" s="14">
        <v>300</v>
      </c>
      <c r="F846" s="14">
        <v>300</v>
      </c>
      <c r="G846" s="23">
        <f t="shared" si="130"/>
        <v>300</v>
      </c>
      <c r="H846" s="23">
        <f t="shared" si="131"/>
        <v>300</v>
      </c>
      <c r="I846" s="16">
        <f t="shared" si="132"/>
        <v>0</v>
      </c>
      <c r="J846" s="35">
        <f t="shared" si="123"/>
        <v>0</v>
      </c>
    </row>
    <row r="847" spans="1:10" ht="11.25" hidden="1" customHeight="1" x14ac:dyDescent="0.2">
      <c r="A847" s="12"/>
      <c r="B847" s="13" t="s">
        <v>43</v>
      </c>
      <c r="C847" s="13" t="s">
        <v>22</v>
      </c>
      <c r="D847" s="14">
        <v>0</v>
      </c>
      <c r="E847" s="14">
        <v>500</v>
      </c>
      <c r="F847" s="14">
        <v>500</v>
      </c>
      <c r="G847" s="23">
        <f t="shared" si="130"/>
        <v>500</v>
      </c>
      <c r="H847" s="23">
        <f t="shared" si="131"/>
        <v>500</v>
      </c>
      <c r="I847" s="16">
        <f t="shared" si="132"/>
        <v>0</v>
      </c>
      <c r="J847" s="35">
        <f t="shared" si="123"/>
        <v>0</v>
      </c>
    </row>
    <row r="848" spans="1:10" ht="11.25" hidden="1" customHeight="1" x14ac:dyDescent="0.2">
      <c r="A848" s="12"/>
      <c r="B848" s="13" t="s">
        <v>43</v>
      </c>
      <c r="C848" s="13" t="s">
        <v>19</v>
      </c>
      <c r="D848" s="14">
        <v>1807.52</v>
      </c>
      <c r="E848" s="14">
        <v>3138</v>
      </c>
      <c r="F848" s="14">
        <v>3618</v>
      </c>
      <c r="G848" s="23">
        <f t="shared" si="130"/>
        <v>1330.48</v>
      </c>
      <c r="H848" s="23">
        <f t="shared" si="131"/>
        <v>1810.48</v>
      </c>
      <c r="I848" s="16">
        <f t="shared" si="132"/>
        <v>480</v>
      </c>
      <c r="J848" s="35">
        <f t="shared" si="123"/>
        <v>2287.52</v>
      </c>
    </row>
    <row r="849" spans="1:10" ht="11.25" hidden="1" customHeight="1" x14ac:dyDescent="0.2">
      <c r="A849" s="12"/>
      <c r="B849" s="13" t="s">
        <v>32</v>
      </c>
      <c r="C849" s="13" t="s">
        <v>22</v>
      </c>
      <c r="D849" s="14">
        <v>129.94999999999999</v>
      </c>
      <c r="E849" s="14">
        <v>0</v>
      </c>
      <c r="F849" s="14">
        <v>0</v>
      </c>
      <c r="G849" s="15">
        <f t="shared" si="130"/>
        <v>-129.94999999999999</v>
      </c>
      <c r="H849" s="15">
        <f t="shared" si="131"/>
        <v>-129.94999999999999</v>
      </c>
      <c r="I849" s="16">
        <f t="shared" si="132"/>
        <v>0</v>
      </c>
      <c r="J849" s="35">
        <f t="shared" si="123"/>
        <v>129.94999999999999</v>
      </c>
    </row>
    <row r="850" spans="1:10" ht="11.25" hidden="1" customHeight="1" x14ac:dyDescent="0.2">
      <c r="A850" s="17" t="s">
        <v>205</v>
      </c>
      <c r="B850" s="18"/>
      <c r="C850" s="18"/>
      <c r="D850" s="19">
        <f>SUM(D844:D849)</f>
        <v>2278.3199999999997</v>
      </c>
      <c r="E850" s="19">
        <f>SUM(E844:E849)</f>
        <v>6303</v>
      </c>
      <c r="F850" s="19">
        <f>SUM(F844:F849)</f>
        <v>7323</v>
      </c>
      <c r="G850" s="24">
        <f t="shared" si="130"/>
        <v>4024.68</v>
      </c>
      <c r="H850" s="24">
        <f t="shared" si="131"/>
        <v>5044.68</v>
      </c>
      <c r="I850" s="21">
        <f t="shared" si="132"/>
        <v>1020</v>
      </c>
      <c r="J850" s="35">
        <f t="shared" si="123"/>
        <v>3298.3199999999997</v>
      </c>
    </row>
    <row r="851" spans="1:10" ht="11.25" hidden="1" customHeight="1" x14ac:dyDescent="0.2">
      <c r="A851" s="11" t="s">
        <v>206</v>
      </c>
      <c r="B851" s="5"/>
      <c r="C851" s="5"/>
      <c r="D851" s="6"/>
      <c r="E851" s="6"/>
      <c r="F851" s="6"/>
      <c r="G851" s="7"/>
      <c r="H851" s="7"/>
      <c r="I851" s="8"/>
      <c r="J851" s="35">
        <f t="shared" si="123"/>
        <v>0</v>
      </c>
    </row>
    <row r="852" spans="1:10" ht="11.25" hidden="1" customHeight="1" x14ac:dyDescent="0.2">
      <c r="A852" s="12"/>
      <c r="B852" s="13" t="s">
        <v>43</v>
      </c>
      <c r="C852" s="13" t="s">
        <v>44</v>
      </c>
      <c r="D852" s="14">
        <v>500</v>
      </c>
      <c r="E852" s="14">
        <v>0</v>
      </c>
      <c r="F852" s="14">
        <v>0</v>
      </c>
      <c r="G852" s="15">
        <f>(ROUND(E852,2)- ROUND(D852,2))</f>
        <v>-500</v>
      </c>
      <c r="H852" s="15">
        <f>(ROUND(F852,2)- ROUND(D852,2))</f>
        <v>-500</v>
      </c>
      <c r="I852" s="16">
        <f>(ROUND(F852,2)- ROUND(E852,2))</f>
        <v>0</v>
      </c>
      <c r="J852" s="35">
        <f t="shared" si="123"/>
        <v>500</v>
      </c>
    </row>
    <row r="853" spans="1:10" ht="11.25" hidden="1" customHeight="1" x14ac:dyDescent="0.2">
      <c r="A853" s="12"/>
      <c r="B853" s="13" t="s">
        <v>43</v>
      </c>
      <c r="C853" s="13" t="s">
        <v>21</v>
      </c>
      <c r="D853" s="14">
        <v>5849.9</v>
      </c>
      <c r="E853" s="14">
        <v>0</v>
      </c>
      <c r="F853" s="14">
        <v>0</v>
      </c>
      <c r="G853" s="15">
        <f>(ROUND(E853,2)- ROUND(D853,2))</f>
        <v>-5849.9</v>
      </c>
      <c r="H853" s="15">
        <f>(ROUND(F853,2)- ROUND(D853,2))</f>
        <v>-5849.9</v>
      </c>
      <c r="I853" s="16">
        <f>(ROUND(F853,2)- ROUND(E853,2))</f>
        <v>0</v>
      </c>
      <c r="J853" s="35">
        <f t="shared" si="123"/>
        <v>5849.9</v>
      </c>
    </row>
    <row r="854" spans="1:10" ht="11.25" hidden="1" customHeight="1" x14ac:dyDescent="0.2">
      <c r="A854" s="12"/>
      <c r="B854" s="13" t="s">
        <v>43</v>
      </c>
      <c r="C854" s="13" t="s">
        <v>19</v>
      </c>
      <c r="D854" s="14">
        <v>1000</v>
      </c>
      <c r="E854" s="14">
        <v>0</v>
      </c>
      <c r="F854" s="14">
        <v>0</v>
      </c>
      <c r="G854" s="15">
        <f>(ROUND(E854,2)- ROUND(D854,2))</f>
        <v>-1000</v>
      </c>
      <c r="H854" s="15">
        <f>(ROUND(F854,2)- ROUND(D854,2))</f>
        <v>-1000</v>
      </c>
      <c r="I854" s="16">
        <f>(ROUND(F854,2)- ROUND(E854,2))</f>
        <v>0</v>
      </c>
      <c r="J854" s="35">
        <f t="shared" si="123"/>
        <v>1000</v>
      </c>
    </row>
    <row r="855" spans="1:10" ht="11.25" hidden="1" customHeight="1" x14ac:dyDescent="0.2">
      <c r="A855" s="17" t="s">
        <v>207</v>
      </c>
      <c r="B855" s="18"/>
      <c r="C855" s="18"/>
      <c r="D855" s="19">
        <f>SUM(D852:D854)</f>
        <v>7349.9</v>
      </c>
      <c r="E855" s="19">
        <f>SUM(E852:E854)</f>
        <v>0</v>
      </c>
      <c r="F855" s="19">
        <f>SUM(F852:F854)</f>
        <v>0</v>
      </c>
      <c r="G855" s="20">
        <f>(ROUND(E855,2)- ROUND(D855,2))</f>
        <v>-7349.9</v>
      </c>
      <c r="H855" s="20">
        <f>(ROUND(F855,2)- ROUND(D855,2))</f>
        <v>-7349.9</v>
      </c>
      <c r="I855" s="21">
        <f>(ROUND(F855,2)- ROUND(E855,2))</f>
        <v>0</v>
      </c>
      <c r="J855" s="35">
        <f t="shared" si="123"/>
        <v>7349.9</v>
      </c>
    </row>
    <row r="856" spans="1:10" ht="11.25" hidden="1" customHeight="1" x14ac:dyDescent="0.2">
      <c r="A856" s="11" t="s">
        <v>208</v>
      </c>
      <c r="B856" s="5"/>
      <c r="C856" s="5"/>
      <c r="D856" s="6"/>
      <c r="E856" s="6"/>
      <c r="F856" s="6"/>
      <c r="G856" s="7"/>
      <c r="H856" s="7"/>
      <c r="I856" s="8"/>
      <c r="J856" s="35">
        <f t="shared" si="123"/>
        <v>0</v>
      </c>
    </row>
    <row r="857" spans="1:10" ht="11.25" hidden="1" customHeight="1" x14ac:dyDescent="0.2">
      <c r="A857" s="12"/>
      <c r="B857" s="13" t="s">
        <v>43</v>
      </c>
      <c r="C857" s="13" t="s">
        <v>44</v>
      </c>
      <c r="D857" s="14">
        <v>148</v>
      </c>
      <c r="E857" s="14">
        <v>108</v>
      </c>
      <c r="F857" s="14">
        <v>333</v>
      </c>
      <c r="G857" s="15">
        <f>(ROUND(E857,2)- ROUND(D857,2))</f>
        <v>-40</v>
      </c>
      <c r="H857" s="23">
        <f>(ROUND(F857,2)- ROUND(D857,2))</f>
        <v>185</v>
      </c>
      <c r="I857" s="16">
        <f>(ROUND(F857,2)- ROUND(E857,2))</f>
        <v>225</v>
      </c>
      <c r="J857" s="35">
        <f t="shared" si="123"/>
        <v>373</v>
      </c>
    </row>
    <row r="858" spans="1:10" ht="11.25" hidden="1" customHeight="1" x14ac:dyDescent="0.2">
      <c r="A858" s="12"/>
      <c r="B858" s="13" t="s">
        <v>43</v>
      </c>
      <c r="C858" s="13" t="s">
        <v>19</v>
      </c>
      <c r="D858" s="14">
        <v>143.85</v>
      </c>
      <c r="E858" s="14">
        <v>600</v>
      </c>
      <c r="F858" s="14">
        <v>1050</v>
      </c>
      <c r="G858" s="23">
        <f>(ROUND(E858,2)- ROUND(D858,2))</f>
        <v>456.15</v>
      </c>
      <c r="H858" s="23">
        <f>(ROUND(F858,2)- ROUND(D858,2))</f>
        <v>906.15</v>
      </c>
      <c r="I858" s="16">
        <f>(ROUND(F858,2)- ROUND(E858,2))</f>
        <v>450</v>
      </c>
      <c r="J858" s="35">
        <f t="shared" si="123"/>
        <v>593.85</v>
      </c>
    </row>
    <row r="859" spans="1:10" ht="11.25" hidden="1" customHeight="1" x14ac:dyDescent="0.2">
      <c r="A859" s="17" t="s">
        <v>209</v>
      </c>
      <c r="B859" s="18"/>
      <c r="C859" s="18"/>
      <c r="D859" s="19">
        <f>SUM(D857:D858)</f>
        <v>291.85000000000002</v>
      </c>
      <c r="E859" s="19">
        <f>SUM(E857:E858)</f>
        <v>708</v>
      </c>
      <c r="F859" s="19">
        <f>SUM(F857:F858)</f>
        <v>1383</v>
      </c>
      <c r="G859" s="24">
        <f>(ROUND(E859,2)- ROUND(D859,2))</f>
        <v>416.15</v>
      </c>
      <c r="H859" s="24">
        <f>(ROUND(F859,2)- ROUND(D859,2))</f>
        <v>1091.1500000000001</v>
      </c>
      <c r="I859" s="21">
        <f>(ROUND(F859,2)- ROUND(E859,2))</f>
        <v>675</v>
      </c>
      <c r="J859" s="35">
        <f t="shared" si="123"/>
        <v>966.85</v>
      </c>
    </row>
    <row r="860" spans="1:10" ht="11.25" hidden="1" customHeight="1" x14ac:dyDescent="0.2">
      <c r="A860" s="22" t="s">
        <v>210</v>
      </c>
      <c r="B860" s="18"/>
      <c r="C860" s="18"/>
      <c r="D860" s="19">
        <f>SUM(D850,D855,D859)</f>
        <v>9920.07</v>
      </c>
      <c r="E860" s="19">
        <f>SUM(E850,E855,E859)</f>
        <v>7011</v>
      </c>
      <c r="F860" s="19">
        <f>SUM(F850,F855,F859)</f>
        <v>8706</v>
      </c>
      <c r="G860" s="20">
        <f>(ROUND(E860,2)- ROUND(D860,2))</f>
        <v>-2909.0699999999997</v>
      </c>
      <c r="H860" s="20">
        <f>(ROUND(F860,2)- ROUND(D860,2))</f>
        <v>-1214.0699999999997</v>
      </c>
      <c r="I860" s="21">
        <f>(ROUND(F860,2)- ROUND(E860,2))</f>
        <v>1695</v>
      </c>
      <c r="J860" s="35">
        <f t="shared" si="123"/>
        <v>11615.07</v>
      </c>
    </row>
    <row r="861" spans="1:10" ht="11.25" customHeight="1" x14ac:dyDescent="0.2">
      <c r="A861" s="10" t="s">
        <v>211</v>
      </c>
      <c r="B861" s="5"/>
      <c r="C861" s="5"/>
      <c r="D861" s="6">
        <v>148603.77000000002</v>
      </c>
      <c r="E861" s="6">
        <v>191946.38</v>
      </c>
      <c r="F861" s="6">
        <v>209685.33000000002</v>
      </c>
      <c r="G861" s="7">
        <v>43342.610000000015</v>
      </c>
      <c r="H861" s="7">
        <v>61081.56</v>
      </c>
      <c r="I861" s="8">
        <v>17738.949999999983</v>
      </c>
      <c r="J861" s="35">
        <f t="shared" si="123"/>
        <v>166342.72</v>
      </c>
    </row>
    <row r="862" spans="1:10" ht="11.25" hidden="1" customHeight="1" x14ac:dyDescent="0.2">
      <c r="A862" s="11" t="s">
        <v>212</v>
      </c>
      <c r="B862" s="5"/>
      <c r="C862" s="5"/>
      <c r="D862" s="6"/>
      <c r="E862" s="6"/>
      <c r="F862" s="6"/>
      <c r="G862" s="7"/>
      <c r="H862" s="7"/>
      <c r="I862" s="8"/>
      <c r="J862" s="35">
        <f t="shared" si="123"/>
        <v>0</v>
      </c>
    </row>
    <row r="863" spans="1:10" ht="11.25" hidden="1" customHeight="1" x14ac:dyDescent="0.2">
      <c r="A863" s="12"/>
      <c r="B863" s="13" t="s">
        <v>187</v>
      </c>
      <c r="C863" s="13" t="s">
        <v>188</v>
      </c>
      <c r="D863" s="14">
        <v>215.9</v>
      </c>
      <c r="E863" s="14">
        <v>0</v>
      </c>
      <c r="F863" s="14">
        <v>0</v>
      </c>
      <c r="G863" s="15">
        <f t="shared" ref="G863:G907" si="133">(ROUND(E863,2)- ROUND(D863,2))</f>
        <v>-215.9</v>
      </c>
      <c r="H863" s="15">
        <f t="shared" ref="H863:H907" si="134">(ROUND(F863,2)- ROUND(D863,2))</f>
        <v>-215.9</v>
      </c>
      <c r="I863" s="16">
        <f t="shared" ref="I863:I907" si="135">(ROUND(F863,2)- ROUND(E863,2))</f>
        <v>0</v>
      </c>
      <c r="J863" s="35">
        <f t="shared" si="123"/>
        <v>215.9</v>
      </c>
    </row>
    <row r="864" spans="1:10" ht="11.25" hidden="1" customHeight="1" x14ac:dyDescent="0.2">
      <c r="A864" s="12"/>
      <c r="B864" s="13" t="s">
        <v>26</v>
      </c>
      <c r="C864" s="13" t="s">
        <v>19</v>
      </c>
      <c r="D864" s="14">
        <v>172.31</v>
      </c>
      <c r="E864" s="14">
        <v>438</v>
      </c>
      <c r="F864" s="14">
        <v>588</v>
      </c>
      <c r="G864" s="23">
        <f t="shared" si="133"/>
        <v>265.69</v>
      </c>
      <c r="H864" s="23">
        <f t="shared" si="134"/>
        <v>415.69</v>
      </c>
      <c r="I864" s="16">
        <f t="shared" si="135"/>
        <v>150</v>
      </c>
      <c r="J864" s="35">
        <f t="shared" si="123"/>
        <v>322.31</v>
      </c>
    </row>
    <row r="865" spans="1:10" ht="11.25" hidden="1" customHeight="1" x14ac:dyDescent="0.2">
      <c r="A865" s="12"/>
      <c r="B865" s="13" t="s">
        <v>18</v>
      </c>
      <c r="C865" s="13" t="s">
        <v>19</v>
      </c>
      <c r="D865" s="14">
        <v>-45.89</v>
      </c>
      <c r="E865" s="14">
        <v>90</v>
      </c>
      <c r="F865" s="14">
        <v>120</v>
      </c>
      <c r="G865" s="23">
        <f t="shared" si="133"/>
        <v>135.88999999999999</v>
      </c>
      <c r="H865" s="23">
        <f t="shared" si="134"/>
        <v>165.89</v>
      </c>
      <c r="I865" s="16">
        <f t="shared" si="135"/>
        <v>30</v>
      </c>
      <c r="J865" s="35">
        <f t="shared" si="123"/>
        <v>-15.89</v>
      </c>
    </row>
    <row r="866" spans="1:10" ht="11.25" hidden="1" customHeight="1" x14ac:dyDescent="0.2">
      <c r="A866" s="12"/>
      <c r="B866" s="13" t="s">
        <v>69</v>
      </c>
      <c r="C866" s="13" t="s">
        <v>19</v>
      </c>
      <c r="D866" s="14">
        <v>1846.67</v>
      </c>
      <c r="E866" s="14">
        <v>1054</v>
      </c>
      <c r="F866" s="14">
        <v>1204.8699999999999</v>
      </c>
      <c r="G866" s="15">
        <f t="shared" si="133"/>
        <v>-792.67000000000007</v>
      </c>
      <c r="H866" s="15">
        <f t="shared" si="134"/>
        <v>-641.80000000000018</v>
      </c>
      <c r="I866" s="16">
        <f t="shared" si="135"/>
        <v>150.86999999999989</v>
      </c>
      <c r="J866" s="35">
        <f t="shared" si="123"/>
        <v>1997.54</v>
      </c>
    </row>
    <row r="867" spans="1:10" ht="11.25" hidden="1" customHeight="1" x14ac:dyDescent="0.2">
      <c r="A867" s="12"/>
      <c r="B867" s="13" t="s">
        <v>20</v>
      </c>
      <c r="C867" s="13" t="s">
        <v>52</v>
      </c>
      <c r="D867" s="14">
        <v>242.26</v>
      </c>
      <c r="E867" s="14">
        <v>88</v>
      </c>
      <c r="F867" s="14">
        <v>108</v>
      </c>
      <c r="G867" s="15">
        <f t="shared" si="133"/>
        <v>-154.26</v>
      </c>
      <c r="H867" s="15">
        <f t="shared" si="134"/>
        <v>-134.26</v>
      </c>
      <c r="I867" s="16">
        <f t="shared" si="135"/>
        <v>20</v>
      </c>
      <c r="J867" s="35">
        <f t="shared" si="123"/>
        <v>262.26</v>
      </c>
    </row>
    <row r="868" spans="1:10" ht="11.25" hidden="1" customHeight="1" x14ac:dyDescent="0.2">
      <c r="A868" s="12"/>
      <c r="B868" s="13" t="s">
        <v>20</v>
      </c>
      <c r="C868" s="13" t="s">
        <v>46</v>
      </c>
      <c r="D868" s="14">
        <v>12.97</v>
      </c>
      <c r="E868" s="14">
        <v>0</v>
      </c>
      <c r="F868" s="14">
        <v>0</v>
      </c>
      <c r="G868" s="15">
        <f t="shared" si="133"/>
        <v>-12.97</v>
      </c>
      <c r="H868" s="15">
        <f t="shared" si="134"/>
        <v>-12.97</v>
      </c>
      <c r="I868" s="16">
        <f t="shared" si="135"/>
        <v>0</v>
      </c>
      <c r="J868" s="35">
        <f t="shared" si="123"/>
        <v>12.97</v>
      </c>
    </row>
    <row r="869" spans="1:10" ht="11.25" hidden="1" customHeight="1" x14ac:dyDescent="0.2">
      <c r="A869" s="12"/>
      <c r="B869" s="13" t="s">
        <v>20</v>
      </c>
      <c r="C869" s="13" t="s">
        <v>21</v>
      </c>
      <c r="D869" s="14">
        <v>49.97</v>
      </c>
      <c r="E869" s="14">
        <v>28</v>
      </c>
      <c r="F869" s="14">
        <v>28</v>
      </c>
      <c r="G869" s="15">
        <f t="shared" si="133"/>
        <v>-21.97</v>
      </c>
      <c r="H869" s="15">
        <f t="shared" si="134"/>
        <v>-21.97</v>
      </c>
      <c r="I869" s="16">
        <f t="shared" si="135"/>
        <v>0</v>
      </c>
      <c r="J869" s="35">
        <f t="shared" si="123"/>
        <v>49.97</v>
      </c>
    </row>
    <row r="870" spans="1:10" ht="11.25" hidden="1" customHeight="1" x14ac:dyDescent="0.2">
      <c r="A870" s="12"/>
      <c r="B870" s="13" t="s">
        <v>20</v>
      </c>
      <c r="C870" s="13" t="s">
        <v>22</v>
      </c>
      <c r="D870" s="14">
        <v>187.33</v>
      </c>
      <c r="E870" s="14">
        <v>254</v>
      </c>
      <c r="F870" s="14">
        <v>254</v>
      </c>
      <c r="G870" s="23">
        <f t="shared" si="133"/>
        <v>66.669999999999987</v>
      </c>
      <c r="H870" s="23">
        <f t="shared" si="134"/>
        <v>66.669999999999987</v>
      </c>
      <c r="I870" s="16">
        <f t="shared" si="135"/>
        <v>0</v>
      </c>
      <c r="J870" s="35">
        <f t="shared" si="123"/>
        <v>187.33</v>
      </c>
    </row>
    <row r="871" spans="1:10" ht="11.25" hidden="1" customHeight="1" x14ac:dyDescent="0.2">
      <c r="A871" s="12"/>
      <c r="B871" s="13" t="s">
        <v>20</v>
      </c>
      <c r="C871" s="13" t="s">
        <v>19</v>
      </c>
      <c r="D871" s="14">
        <v>296.62</v>
      </c>
      <c r="E871" s="14">
        <v>231</v>
      </c>
      <c r="F871" s="14">
        <v>271</v>
      </c>
      <c r="G871" s="15">
        <f t="shared" si="133"/>
        <v>-65.62</v>
      </c>
      <c r="H871" s="15">
        <f t="shared" si="134"/>
        <v>-25.620000000000005</v>
      </c>
      <c r="I871" s="16">
        <f t="shared" si="135"/>
        <v>40</v>
      </c>
      <c r="J871" s="35">
        <f t="shared" si="123"/>
        <v>336.62</v>
      </c>
    </row>
    <row r="872" spans="1:10" ht="11.25" hidden="1" customHeight="1" x14ac:dyDescent="0.2">
      <c r="A872" s="12"/>
      <c r="B872" s="13" t="s">
        <v>27</v>
      </c>
      <c r="C872" s="13" t="s">
        <v>82</v>
      </c>
      <c r="D872" s="14">
        <v>16.05</v>
      </c>
      <c r="E872" s="14">
        <v>0</v>
      </c>
      <c r="F872" s="14">
        <v>0</v>
      </c>
      <c r="G872" s="15">
        <f t="shared" si="133"/>
        <v>-16.05</v>
      </c>
      <c r="H872" s="15">
        <f t="shared" si="134"/>
        <v>-16.05</v>
      </c>
      <c r="I872" s="16">
        <f t="shared" si="135"/>
        <v>0</v>
      </c>
      <c r="J872" s="35">
        <f t="shared" si="123"/>
        <v>16.05</v>
      </c>
    </row>
    <row r="873" spans="1:10" ht="11.25" hidden="1" customHeight="1" x14ac:dyDescent="0.2">
      <c r="A873" s="12"/>
      <c r="B873" s="13" t="s">
        <v>27</v>
      </c>
      <c r="C873" s="13" t="s">
        <v>83</v>
      </c>
      <c r="D873" s="14">
        <v>312.25</v>
      </c>
      <c r="E873" s="14">
        <v>438</v>
      </c>
      <c r="F873" s="14">
        <v>438</v>
      </c>
      <c r="G873" s="23">
        <f t="shared" si="133"/>
        <v>125.75</v>
      </c>
      <c r="H873" s="23">
        <f t="shared" si="134"/>
        <v>125.75</v>
      </c>
      <c r="I873" s="16">
        <f t="shared" si="135"/>
        <v>0</v>
      </c>
      <c r="J873" s="35">
        <f t="shared" ref="J873:J936" si="136">D873+I873</f>
        <v>312.25</v>
      </c>
    </row>
    <row r="874" spans="1:10" ht="11.25" hidden="1" customHeight="1" x14ac:dyDescent="0.2">
      <c r="A874" s="12"/>
      <c r="B874" s="13" t="s">
        <v>27</v>
      </c>
      <c r="C874" s="13" t="s">
        <v>45</v>
      </c>
      <c r="D874" s="14">
        <v>70.180000000000007</v>
      </c>
      <c r="E874" s="14">
        <v>0</v>
      </c>
      <c r="F874" s="14">
        <v>0</v>
      </c>
      <c r="G874" s="15">
        <f t="shared" si="133"/>
        <v>-70.180000000000007</v>
      </c>
      <c r="H874" s="15">
        <f t="shared" si="134"/>
        <v>-70.180000000000007</v>
      </c>
      <c r="I874" s="16">
        <f t="shared" si="135"/>
        <v>0</v>
      </c>
      <c r="J874" s="35">
        <f t="shared" si="136"/>
        <v>70.180000000000007</v>
      </c>
    </row>
    <row r="875" spans="1:10" ht="11.25" hidden="1" customHeight="1" x14ac:dyDescent="0.2">
      <c r="A875" s="12"/>
      <c r="B875" s="13" t="s">
        <v>27</v>
      </c>
      <c r="C875" s="13" t="s">
        <v>84</v>
      </c>
      <c r="D875" s="14">
        <v>456.01</v>
      </c>
      <c r="E875" s="14">
        <v>345</v>
      </c>
      <c r="F875" s="14">
        <v>445</v>
      </c>
      <c r="G875" s="15">
        <f t="shared" si="133"/>
        <v>-111.00999999999999</v>
      </c>
      <c r="H875" s="15">
        <f t="shared" si="134"/>
        <v>-11.009999999999991</v>
      </c>
      <c r="I875" s="16">
        <f t="shared" si="135"/>
        <v>100</v>
      </c>
      <c r="J875" s="35">
        <f t="shared" si="136"/>
        <v>556.01</v>
      </c>
    </row>
    <row r="876" spans="1:10" ht="11.25" hidden="1" customHeight="1" x14ac:dyDescent="0.2">
      <c r="A876" s="12"/>
      <c r="B876" s="13" t="s">
        <v>27</v>
      </c>
      <c r="C876" s="13" t="s">
        <v>46</v>
      </c>
      <c r="D876" s="14">
        <v>21.36</v>
      </c>
      <c r="E876" s="14">
        <v>0</v>
      </c>
      <c r="F876" s="14">
        <v>0</v>
      </c>
      <c r="G876" s="15">
        <f t="shared" si="133"/>
        <v>-21.36</v>
      </c>
      <c r="H876" s="15">
        <f t="shared" si="134"/>
        <v>-21.36</v>
      </c>
      <c r="I876" s="16">
        <f t="shared" si="135"/>
        <v>0</v>
      </c>
      <c r="J876" s="35">
        <f t="shared" si="136"/>
        <v>21.36</v>
      </c>
    </row>
    <row r="877" spans="1:10" ht="11.25" hidden="1" customHeight="1" x14ac:dyDescent="0.2">
      <c r="A877" s="12"/>
      <c r="B877" s="13" t="s">
        <v>27</v>
      </c>
      <c r="C877" s="13" t="s">
        <v>86</v>
      </c>
      <c r="D877" s="14">
        <v>184.66</v>
      </c>
      <c r="E877" s="14">
        <v>319</v>
      </c>
      <c r="F877" s="14">
        <v>419</v>
      </c>
      <c r="G877" s="23">
        <f t="shared" si="133"/>
        <v>134.34</v>
      </c>
      <c r="H877" s="23">
        <f t="shared" si="134"/>
        <v>234.34</v>
      </c>
      <c r="I877" s="16">
        <f t="shared" si="135"/>
        <v>100</v>
      </c>
      <c r="J877" s="35">
        <f t="shared" si="136"/>
        <v>284.65999999999997</v>
      </c>
    </row>
    <row r="878" spans="1:10" ht="11.25" hidden="1" customHeight="1" x14ac:dyDescent="0.2">
      <c r="A878" s="12"/>
      <c r="B878" s="13" t="s">
        <v>27</v>
      </c>
      <c r="C878" s="13" t="s">
        <v>42</v>
      </c>
      <c r="D878" s="14">
        <v>423.91</v>
      </c>
      <c r="E878" s="14">
        <v>0</v>
      </c>
      <c r="F878" s="14">
        <v>0</v>
      </c>
      <c r="G878" s="15">
        <f t="shared" si="133"/>
        <v>-423.91</v>
      </c>
      <c r="H878" s="15">
        <f t="shared" si="134"/>
        <v>-423.91</v>
      </c>
      <c r="I878" s="16">
        <f t="shared" si="135"/>
        <v>0</v>
      </c>
      <c r="J878" s="35">
        <f t="shared" si="136"/>
        <v>423.91</v>
      </c>
    </row>
    <row r="879" spans="1:10" ht="11.25" hidden="1" customHeight="1" x14ac:dyDescent="0.2">
      <c r="A879" s="12"/>
      <c r="B879" s="13" t="s">
        <v>27</v>
      </c>
      <c r="C879" s="13" t="s">
        <v>75</v>
      </c>
      <c r="D879" s="14">
        <v>446.69</v>
      </c>
      <c r="E879" s="14">
        <v>169</v>
      </c>
      <c r="F879" s="14">
        <v>169</v>
      </c>
      <c r="G879" s="15">
        <f t="shared" si="133"/>
        <v>-277.69</v>
      </c>
      <c r="H879" s="15">
        <f t="shared" si="134"/>
        <v>-277.69</v>
      </c>
      <c r="I879" s="16">
        <f t="shared" si="135"/>
        <v>0</v>
      </c>
      <c r="J879" s="35">
        <f t="shared" si="136"/>
        <v>446.69</v>
      </c>
    </row>
    <row r="880" spans="1:10" ht="11.25" hidden="1" customHeight="1" x14ac:dyDescent="0.2">
      <c r="A880" s="12"/>
      <c r="B880" s="13" t="s">
        <v>27</v>
      </c>
      <c r="C880" s="13" t="s">
        <v>76</v>
      </c>
      <c r="D880" s="14">
        <v>829.66</v>
      </c>
      <c r="E880" s="14">
        <v>300</v>
      </c>
      <c r="F880" s="14">
        <v>400</v>
      </c>
      <c r="G880" s="15">
        <f t="shared" si="133"/>
        <v>-529.66</v>
      </c>
      <c r="H880" s="15">
        <f t="shared" si="134"/>
        <v>-429.65999999999997</v>
      </c>
      <c r="I880" s="16">
        <f t="shared" si="135"/>
        <v>100</v>
      </c>
      <c r="J880" s="35">
        <f t="shared" si="136"/>
        <v>929.66</v>
      </c>
    </row>
    <row r="881" spans="1:10" ht="11.25" hidden="1" customHeight="1" x14ac:dyDescent="0.2">
      <c r="A881" s="12"/>
      <c r="B881" s="13" t="s">
        <v>27</v>
      </c>
      <c r="C881" s="13" t="s">
        <v>77</v>
      </c>
      <c r="D881" s="14">
        <v>1820.59</v>
      </c>
      <c r="E881" s="14">
        <v>2296</v>
      </c>
      <c r="F881" s="14">
        <v>2296</v>
      </c>
      <c r="G881" s="23">
        <f t="shared" si="133"/>
        <v>475.41000000000008</v>
      </c>
      <c r="H881" s="23">
        <f t="shared" si="134"/>
        <v>475.41000000000008</v>
      </c>
      <c r="I881" s="16">
        <f t="shared" si="135"/>
        <v>0</v>
      </c>
      <c r="J881" s="35">
        <f t="shared" si="136"/>
        <v>1820.59</v>
      </c>
    </row>
    <row r="882" spans="1:10" ht="11.25" hidden="1" customHeight="1" x14ac:dyDescent="0.2">
      <c r="A882" s="12"/>
      <c r="B882" s="13" t="s">
        <v>27</v>
      </c>
      <c r="C882" s="13" t="s">
        <v>50</v>
      </c>
      <c r="D882" s="14">
        <v>121.09</v>
      </c>
      <c r="E882" s="14">
        <v>88</v>
      </c>
      <c r="F882" s="14">
        <v>88</v>
      </c>
      <c r="G882" s="15">
        <f t="shared" si="133"/>
        <v>-33.090000000000003</v>
      </c>
      <c r="H882" s="15">
        <f t="shared" si="134"/>
        <v>-33.090000000000003</v>
      </c>
      <c r="I882" s="16">
        <f t="shared" si="135"/>
        <v>0</v>
      </c>
      <c r="J882" s="35">
        <f t="shared" si="136"/>
        <v>121.09</v>
      </c>
    </row>
    <row r="883" spans="1:10" ht="11.25" hidden="1" customHeight="1" x14ac:dyDescent="0.2">
      <c r="A883" s="12"/>
      <c r="B883" s="13" t="s">
        <v>27</v>
      </c>
      <c r="C883" s="13" t="s">
        <v>88</v>
      </c>
      <c r="D883" s="14">
        <v>265.06</v>
      </c>
      <c r="E883" s="14">
        <v>0</v>
      </c>
      <c r="F883" s="14">
        <v>0</v>
      </c>
      <c r="G883" s="15">
        <f t="shared" si="133"/>
        <v>-265.06</v>
      </c>
      <c r="H883" s="15">
        <f t="shared" si="134"/>
        <v>-265.06</v>
      </c>
      <c r="I883" s="16">
        <f t="shared" si="135"/>
        <v>0</v>
      </c>
      <c r="J883" s="35">
        <f t="shared" si="136"/>
        <v>265.06</v>
      </c>
    </row>
    <row r="884" spans="1:10" ht="11.25" hidden="1" customHeight="1" x14ac:dyDescent="0.2">
      <c r="A884" s="12"/>
      <c r="B884" s="13" t="s">
        <v>27</v>
      </c>
      <c r="C884" s="13" t="s">
        <v>78</v>
      </c>
      <c r="D884" s="14">
        <v>3347.11</v>
      </c>
      <c r="E884" s="14">
        <v>2210</v>
      </c>
      <c r="F884" s="14">
        <v>2510</v>
      </c>
      <c r="G884" s="15">
        <f t="shared" si="133"/>
        <v>-1137.1100000000001</v>
      </c>
      <c r="H884" s="15">
        <f t="shared" si="134"/>
        <v>-837.11000000000013</v>
      </c>
      <c r="I884" s="16">
        <f t="shared" si="135"/>
        <v>300</v>
      </c>
      <c r="J884" s="35">
        <f t="shared" si="136"/>
        <v>3647.11</v>
      </c>
    </row>
    <row r="885" spans="1:10" ht="11.25" hidden="1" customHeight="1" x14ac:dyDescent="0.2">
      <c r="A885" s="12"/>
      <c r="B885" s="13" t="s">
        <v>27</v>
      </c>
      <c r="C885" s="13" t="s">
        <v>22</v>
      </c>
      <c r="D885" s="14">
        <v>29.1</v>
      </c>
      <c r="E885" s="14">
        <v>0</v>
      </c>
      <c r="F885" s="14">
        <v>0</v>
      </c>
      <c r="G885" s="15">
        <f t="shared" si="133"/>
        <v>-29.1</v>
      </c>
      <c r="H885" s="15">
        <f t="shared" si="134"/>
        <v>-29.1</v>
      </c>
      <c r="I885" s="16">
        <f t="shared" si="135"/>
        <v>0</v>
      </c>
      <c r="J885" s="35">
        <f t="shared" si="136"/>
        <v>29.1</v>
      </c>
    </row>
    <row r="886" spans="1:10" ht="11.25" hidden="1" customHeight="1" x14ac:dyDescent="0.2">
      <c r="A886" s="12"/>
      <c r="B886" s="13" t="s">
        <v>27</v>
      </c>
      <c r="C886" s="13" t="s">
        <v>55</v>
      </c>
      <c r="D886" s="14">
        <v>341.15</v>
      </c>
      <c r="E886" s="14">
        <v>177</v>
      </c>
      <c r="F886" s="14">
        <v>237</v>
      </c>
      <c r="G886" s="15">
        <f t="shared" si="133"/>
        <v>-164.14999999999998</v>
      </c>
      <c r="H886" s="15">
        <f t="shared" si="134"/>
        <v>-104.14999999999998</v>
      </c>
      <c r="I886" s="16">
        <f t="shared" si="135"/>
        <v>60</v>
      </c>
      <c r="J886" s="35">
        <f t="shared" si="136"/>
        <v>401.15</v>
      </c>
    </row>
    <row r="887" spans="1:10" ht="11.25" hidden="1" customHeight="1" x14ac:dyDescent="0.2">
      <c r="A887" s="12"/>
      <c r="B887" s="13" t="s">
        <v>27</v>
      </c>
      <c r="C887" s="13" t="s">
        <v>56</v>
      </c>
      <c r="D887" s="14">
        <v>907.44</v>
      </c>
      <c r="E887" s="14">
        <v>938</v>
      </c>
      <c r="F887" s="14">
        <v>938</v>
      </c>
      <c r="G887" s="23">
        <f t="shared" si="133"/>
        <v>30.559999999999945</v>
      </c>
      <c r="H887" s="23">
        <f t="shared" si="134"/>
        <v>30.559999999999945</v>
      </c>
      <c r="I887" s="16">
        <f t="shared" si="135"/>
        <v>0</v>
      </c>
      <c r="J887" s="35">
        <f t="shared" si="136"/>
        <v>907.44</v>
      </c>
    </row>
    <row r="888" spans="1:10" ht="11.25" hidden="1" customHeight="1" x14ac:dyDescent="0.2">
      <c r="A888" s="12"/>
      <c r="B888" s="13" t="s">
        <v>27</v>
      </c>
      <c r="C888" s="13" t="s">
        <v>79</v>
      </c>
      <c r="D888" s="14">
        <v>361.63</v>
      </c>
      <c r="E888" s="14">
        <v>0</v>
      </c>
      <c r="F888" s="14">
        <v>0</v>
      </c>
      <c r="G888" s="15">
        <f t="shared" si="133"/>
        <v>-361.63</v>
      </c>
      <c r="H888" s="15">
        <f t="shared" si="134"/>
        <v>-361.63</v>
      </c>
      <c r="I888" s="16">
        <f t="shared" si="135"/>
        <v>0</v>
      </c>
      <c r="J888" s="35">
        <f t="shared" si="136"/>
        <v>361.63</v>
      </c>
    </row>
    <row r="889" spans="1:10" ht="11.25" hidden="1" customHeight="1" x14ac:dyDescent="0.2">
      <c r="A889" s="12"/>
      <c r="B889" s="13" t="s">
        <v>27</v>
      </c>
      <c r="C889" s="13" t="s">
        <v>28</v>
      </c>
      <c r="D889" s="14">
        <v>6154.83</v>
      </c>
      <c r="E889" s="14">
        <v>4647</v>
      </c>
      <c r="F889" s="14">
        <v>4647</v>
      </c>
      <c r="G889" s="15">
        <f t="shared" si="133"/>
        <v>-1507.83</v>
      </c>
      <c r="H889" s="15">
        <f t="shared" si="134"/>
        <v>-1507.83</v>
      </c>
      <c r="I889" s="16">
        <f t="shared" si="135"/>
        <v>0</v>
      </c>
      <c r="J889" s="35">
        <f t="shared" si="136"/>
        <v>6154.83</v>
      </c>
    </row>
    <row r="890" spans="1:10" ht="11.25" hidden="1" customHeight="1" x14ac:dyDescent="0.2">
      <c r="A890" s="12"/>
      <c r="B890" s="13" t="s">
        <v>70</v>
      </c>
      <c r="C890" s="13" t="s">
        <v>19</v>
      </c>
      <c r="D890" s="14">
        <v>913.87</v>
      </c>
      <c r="E890" s="14">
        <v>510.02</v>
      </c>
      <c r="F890" s="14">
        <v>593.36</v>
      </c>
      <c r="G890" s="15">
        <f t="shared" si="133"/>
        <v>-403.85</v>
      </c>
      <c r="H890" s="15">
        <f t="shared" si="134"/>
        <v>-320.51</v>
      </c>
      <c r="I890" s="16">
        <f t="shared" si="135"/>
        <v>83.340000000000032</v>
      </c>
      <c r="J890" s="35">
        <f t="shared" si="136"/>
        <v>997.21</v>
      </c>
    </row>
    <row r="891" spans="1:10" ht="11.25" hidden="1" customHeight="1" x14ac:dyDescent="0.2">
      <c r="A891" s="12"/>
      <c r="B891" s="13" t="s">
        <v>57</v>
      </c>
      <c r="C891" s="13" t="s">
        <v>19</v>
      </c>
      <c r="D891" s="14">
        <v>27.93</v>
      </c>
      <c r="E891" s="14">
        <v>0</v>
      </c>
      <c r="F891" s="14">
        <v>0</v>
      </c>
      <c r="G891" s="15">
        <f t="shared" si="133"/>
        <v>-27.93</v>
      </c>
      <c r="H891" s="15">
        <f t="shared" si="134"/>
        <v>-27.93</v>
      </c>
      <c r="I891" s="16">
        <f t="shared" si="135"/>
        <v>0</v>
      </c>
      <c r="J891" s="35">
        <f t="shared" si="136"/>
        <v>27.93</v>
      </c>
    </row>
    <row r="892" spans="1:10" ht="11.25" hidden="1" customHeight="1" x14ac:dyDescent="0.2">
      <c r="A892" s="12"/>
      <c r="B892" s="13" t="s">
        <v>129</v>
      </c>
      <c r="C892" s="13" t="s">
        <v>19</v>
      </c>
      <c r="D892" s="14">
        <v>57.36</v>
      </c>
      <c r="E892" s="14">
        <v>28</v>
      </c>
      <c r="F892" s="14">
        <v>28</v>
      </c>
      <c r="G892" s="15">
        <f t="shared" si="133"/>
        <v>-29.36</v>
      </c>
      <c r="H892" s="15">
        <f t="shared" si="134"/>
        <v>-29.36</v>
      </c>
      <c r="I892" s="16">
        <f t="shared" si="135"/>
        <v>0</v>
      </c>
      <c r="J892" s="35">
        <f t="shared" si="136"/>
        <v>57.36</v>
      </c>
    </row>
    <row r="893" spans="1:10" ht="11.25" hidden="1" customHeight="1" x14ac:dyDescent="0.2">
      <c r="A893" s="12"/>
      <c r="B893" s="13" t="s">
        <v>23</v>
      </c>
      <c r="C893" s="13" t="s">
        <v>19</v>
      </c>
      <c r="D893" s="14">
        <v>76.77</v>
      </c>
      <c r="E893" s="14">
        <v>43</v>
      </c>
      <c r="F893" s="14">
        <v>43</v>
      </c>
      <c r="G893" s="15">
        <f t="shared" si="133"/>
        <v>-33.769999999999996</v>
      </c>
      <c r="H893" s="15">
        <f t="shared" si="134"/>
        <v>-33.769999999999996</v>
      </c>
      <c r="I893" s="16">
        <f t="shared" si="135"/>
        <v>0</v>
      </c>
      <c r="J893" s="35">
        <f t="shared" si="136"/>
        <v>76.77</v>
      </c>
    </row>
    <row r="894" spans="1:10" ht="11.25" hidden="1" customHeight="1" x14ac:dyDescent="0.2">
      <c r="A894" s="12"/>
      <c r="B894" s="13" t="s">
        <v>43</v>
      </c>
      <c r="C894" s="13" t="s">
        <v>44</v>
      </c>
      <c r="D894" s="14">
        <v>566.67999999999995</v>
      </c>
      <c r="E894" s="14">
        <v>509</v>
      </c>
      <c r="F894" s="14">
        <v>584</v>
      </c>
      <c r="G894" s="15">
        <f t="shared" si="133"/>
        <v>-57.67999999999995</v>
      </c>
      <c r="H894" s="23">
        <f t="shared" si="134"/>
        <v>17.32000000000005</v>
      </c>
      <c r="I894" s="16">
        <f t="shared" si="135"/>
        <v>75</v>
      </c>
      <c r="J894" s="35">
        <f t="shared" si="136"/>
        <v>641.67999999999995</v>
      </c>
    </row>
    <row r="895" spans="1:10" ht="11.25" hidden="1" customHeight="1" x14ac:dyDescent="0.2">
      <c r="A895" s="12"/>
      <c r="B895" s="13" t="s">
        <v>43</v>
      </c>
      <c r="C895" s="13" t="s">
        <v>21</v>
      </c>
      <c r="D895" s="14">
        <v>0</v>
      </c>
      <c r="E895" s="14">
        <v>60</v>
      </c>
      <c r="F895" s="14">
        <v>80</v>
      </c>
      <c r="G895" s="23">
        <f t="shared" si="133"/>
        <v>60</v>
      </c>
      <c r="H895" s="23">
        <f t="shared" si="134"/>
        <v>80</v>
      </c>
      <c r="I895" s="16">
        <f t="shared" si="135"/>
        <v>20</v>
      </c>
      <c r="J895" s="35">
        <f t="shared" si="136"/>
        <v>20</v>
      </c>
    </row>
    <row r="896" spans="1:10" ht="11.25" hidden="1" customHeight="1" x14ac:dyDescent="0.2">
      <c r="A896" s="12"/>
      <c r="B896" s="13" t="s">
        <v>43</v>
      </c>
      <c r="C896" s="13" t="s">
        <v>22</v>
      </c>
      <c r="D896" s="14">
        <v>336.07</v>
      </c>
      <c r="E896" s="14">
        <v>300</v>
      </c>
      <c r="F896" s="14">
        <v>400</v>
      </c>
      <c r="G896" s="15">
        <f t="shared" si="133"/>
        <v>-36.069999999999993</v>
      </c>
      <c r="H896" s="23">
        <f t="shared" si="134"/>
        <v>63.930000000000007</v>
      </c>
      <c r="I896" s="16">
        <f t="shared" si="135"/>
        <v>100</v>
      </c>
      <c r="J896" s="35">
        <f t="shared" si="136"/>
        <v>436.07</v>
      </c>
    </row>
    <row r="897" spans="1:10" ht="11.25" hidden="1" customHeight="1" x14ac:dyDescent="0.2">
      <c r="A897" s="12"/>
      <c r="B897" s="13" t="s">
        <v>43</v>
      </c>
      <c r="C897" s="13" t="s">
        <v>19</v>
      </c>
      <c r="D897" s="14">
        <v>927.41</v>
      </c>
      <c r="E897" s="14">
        <v>1195</v>
      </c>
      <c r="F897" s="14">
        <v>1495</v>
      </c>
      <c r="G897" s="23">
        <f t="shared" si="133"/>
        <v>267.59000000000003</v>
      </c>
      <c r="H897" s="23">
        <f t="shared" si="134"/>
        <v>567.59</v>
      </c>
      <c r="I897" s="16">
        <f t="shared" si="135"/>
        <v>300</v>
      </c>
      <c r="J897" s="35">
        <f t="shared" si="136"/>
        <v>1227.4099999999999</v>
      </c>
    </row>
    <row r="898" spans="1:10" ht="11.25" hidden="1" customHeight="1" x14ac:dyDescent="0.2">
      <c r="A898" s="12"/>
      <c r="B898" s="13" t="s">
        <v>51</v>
      </c>
      <c r="C898" s="13" t="s">
        <v>19</v>
      </c>
      <c r="D898" s="14">
        <v>62.16</v>
      </c>
      <c r="E898" s="14">
        <v>28</v>
      </c>
      <c r="F898" s="14">
        <v>28</v>
      </c>
      <c r="G898" s="15">
        <f t="shared" si="133"/>
        <v>-34.159999999999997</v>
      </c>
      <c r="H898" s="15">
        <f t="shared" si="134"/>
        <v>-34.159999999999997</v>
      </c>
      <c r="I898" s="16">
        <f t="shared" si="135"/>
        <v>0</v>
      </c>
      <c r="J898" s="35">
        <f t="shared" si="136"/>
        <v>62.16</v>
      </c>
    </row>
    <row r="899" spans="1:10" ht="11.25" hidden="1" customHeight="1" x14ac:dyDescent="0.2">
      <c r="A899" s="12"/>
      <c r="B899" s="13" t="s">
        <v>29</v>
      </c>
      <c r="C899" s="13" t="s">
        <v>19</v>
      </c>
      <c r="D899" s="14">
        <v>47.25</v>
      </c>
      <c r="E899" s="14">
        <v>432</v>
      </c>
      <c r="F899" s="14">
        <v>452</v>
      </c>
      <c r="G899" s="23">
        <f t="shared" si="133"/>
        <v>384.75</v>
      </c>
      <c r="H899" s="23">
        <f t="shared" si="134"/>
        <v>404.75</v>
      </c>
      <c r="I899" s="16">
        <f t="shared" si="135"/>
        <v>20</v>
      </c>
      <c r="J899" s="35">
        <f t="shared" si="136"/>
        <v>67.25</v>
      </c>
    </row>
    <row r="900" spans="1:10" ht="11.25" hidden="1" customHeight="1" x14ac:dyDescent="0.2">
      <c r="A900" s="12"/>
      <c r="B900" s="13" t="s">
        <v>32</v>
      </c>
      <c r="C900" s="13" t="s">
        <v>52</v>
      </c>
      <c r="D900" s="14">
        <v>819.31</v>
      </c>
      <c r="E900" s="14">
        <v>197</v>
      </c>
      <c r="F900" s="14">
        <v>247</v>
      </c>
      <c r="G900" s="15">
        <f t="shared" si="133"/>
        <v>-622.30999999999995</v>
      </c>
      <c r="H900" s="15">
        <f t="shared" si="134"/>
        <v>-572.30999999999995</v>
      </c>
      <c r="I900" s="16">
        <f t="shared" si="135"/>
        <v>50</v>
      </c>
      <c r="J900" s="35">
        <f t="shared" si="136"/>
        <v>869.31</v>
      </c>
    </row>
    <row r="901" spans="1:10" ht="11.25" hidden="1" customHeight="1" x14ac:dyDescent="0.2">
      <c r="A901" s="12"/>
      <c r="B901" s="13" t="s">
        <v>32</v>
      </c>
      <c r="C901" s="13" t="s">
        <v>42</v>
      </c>
      <c r="D901" s="14">
        <v>2333.0100000000002</v>
      </c>
      <c r="E901" s="14">
        <v>1115</v>
      </c>
      <c r="F901" s="14">
        <v>1115</v>
      </c>
      <c r="G901" s="15">
        <f t="shared" si="133"/>
        <v>-1218.0100000000002</v>
      </c>
      <c r="H901" s="15">
        <f t="shared" si="134"/>
        <v>-1218.0100000000002</v>
      </c>
      <c r="I901" s="16">
        <f t="shared" si="135"/>
        <v>0</v>
      </c>
      <c r="J901" s="35">
        <f t="shared" si="136"/>
        <v>2333.0100000000002</v>
      </c>
    </row>
    <row r="902" spans="1:10" ht="11.25" hidden="1" customHeight="1" x14ac:dyDescent="0.2">
      <c r="A902" s="12"/>
      <c r="B902" s="13" t="s">
        <v>32</v>
      </c>
      <c r="C902" s="13" t="s">
        <v>44</v>
      </c>
      <c r="D902" s="14">
        <v>49.24</v>
      </c>
      <c r="E902" s="14">
        <v>50</v>
      </c>
      <c r="F902" s="14">
        <v>50</v>
      </c>
      <c r="G902" s="23">
        <f t="shared" si="133"/>
        <v>0.75999999999999801</v>
      </c>
      <c r="H902" s="23">
        <f t="shared" si="134"/>
        <v>0.75999999999999801</v>
      </c>
      <c r="I902" s="16">
        <f t="shared" si="135"/>
        <v>0</v>
      </c>
      <c r="J902" s="35">
        <f t="shared" si="136"/>
        <v>49.24</v>
      </c>
    </row>
    <row r="903" spans="1:10" ht="11.25" hidden="1" customHeight="1" x14ac:dyDescent="0.2">
      <c r="A903" s="12"/>
      <c r="B903" s="13" t="s">
        <v>32</v>
      </c>
      <c r="C903" s="13" t="s">
        <v>47</v>
      </c>
      <c r="D903" s="14">
        <v>120.84</v>
      </c>
      <c r="E903" s="14">
        <v>75</v>
      </c>
      <c r="F903" s="14">
        <v>125</v>
      </c>
      <c r="G903" s="15">
        <f t="shared" si="133"/>
        <v>-45.84</v>
      </c>
      <c r="H903" s="23">
        <f t="shared" si="134"/>
        <v>4.1599999999999966</v>
      </c>
      <c r="I903" s="16">
        <f t="shared" si="135"/>
        <v>50</v>
      </c>
      <c r="J903" s="35">
        <f t="shared" si="136"/>
        <v>170.84</v>
      </c>
    </row>
    <row r="904" spans="1:10" ht="11.25" hidden="1" customHeight="1" x14ac:dyDescent="0.2">
      <c r="A904" s="12"/>
      <c r="B904" s="13" t="s">
        <v>32</v>
      </c>
      <c r="C904" s="13" t="s">
        <v>21</v>
      </c>
      <c r="D904" s="14">
        <v>0</v>
      </c>
      <c r="E904" s="14">
        <v>145</v>
      </c>
      <c r="F904" s="14">
        <v>165</v>
      </c>
      <c r="G904" s="23">
        <f t="shared" si="133"/>
        <v>145</v>
      </c>
      <c r="H904" s="23">
        <f t="shared" si="134"/>
        <v>165</v>
      </c>
      <c r="I904" s="16">
        <f t="shared" si="135"/>
        <v>20</v>
      </c>
      <c r="J904" s="35">
        <f t="shared" si="136"/>
        <v>20</v>
      </c>
    </row>
    <row r="905" spans="1:10" ht="11.25" hidden="1" customHeight="1" x14ac:dyDescent="0.2">
      <c r="A905" s="12"/>
      <c r="B905" s="13" t="s">
        <v>32</v>
      </c>
      <c r="C905" s="13" t="s">
        <v>22</v>
      </c>
      <c r="D905" s="14">
        <v>1906.54</v>
      </c>
      <c r="E905" s="14">
        <v>1790</v>
      </c>
      <c r="F905" s="14">
        <v>1890</v>
      </c>
      <c r="G905" s="15">
        <f t="shared" si="133"/>
        <v>-116.53999999999996</v>
      </c>
      <c r="H905" s="15">
        <f t="shared" si="134"/>
        <v>-16.539999999999964</v>
      </c>
      <c r="I905" s="16">
        <f t="shared" si="135"/>
        <v>100</v>
      </c>
      <c r="J905" s="35">
        <f t="shared" si="136"/>
        <v>2006.54</v>
      </c>
    </row>
    <row r="906" spans="1:10" ht="11.25" hidden="1" customHeight="1" x14ac:dyDescent="0.2">
      <c r="A906" s="12"/>
      <c r="B906" s="13" t="s">
        <v>58</v>
      </c>
      <c r="C906" s="13" t="s">
        <v>42</v>
      </c>
      <c r="D906" s="14">
        <v>438.77</v>
      </c>
      <c r="E906" s="14">
        <v>0</v>
      </c>
      <c r="F906" s="14">
        <v>0</v>
      </c>
      <c r="G906" s="15">
        <f t="shared" si="133"/>
        <v>-438.77</v>
      </c>
      <c r="H906" s="15">
        <f t="shared" si="134"/>
        <v>-438.77</v>
      </c>
      <c r="I906" s="16">
        <f t="shared" si="135"/>
        <v>0</v>
      </c>
      <c r="J906" s="35">
        <f t="shared" si="136"/>
        <v>438.77</v>
      </c>
    </row>
    <row r="907" spans="1:10" ht="11.25" hidden="1" customHeight="1" x14ac:dyDescent="0.2">
      <c r="A907" s="17" t="s">
        <v>213</v>
      </c>
      <c r="B907" s="18"/>
      <c r="C907" s="18"/>
      <c r="D907" s="19">
        <f>SUM(D863:D906)</f>
        <v>27770.120000000006</v>
      </c>
      <c r="E907" s="19">
        <f>SUM(E863:E906)</f>
        <v>20587.02</v>
      </c>
      <c r="F907" s="19">
        <f>SUM(F863:F906)</f>
        <v>22456.23</v>
      </c>
      <c r="G907" s="20">
        <f t="shared" si="133"/>
        <v>-7183.0999999999985</v>
      </c>
      <c r="H907" s="20">
        <f t="shared" si="134"/>
        <v>-5313.8899999999994</v>
      </c>
      <c r="I907" s="21">
        <f t="shared" si="135"/>
        <v>1869.2099999999991</v>
      </c>
      <c r="J907" s="35">
        <f t="shared" si="136"/>
        <v>29639.330000000005</v>
      </c>
    </row>
    <row r="908" spans="1:10" ht="11.25" hidden="1" customHeight="1" x14ac:dyDescent="0.2">
      <c r="A908" s="11" t="s">
        <v>214</v>
      </c>
      <c r="B908" s="5"/>
      <c r="C908" s="5"/>
      <c r="D908" s="6"/>
      <c r="E908" s="6"/>
      <c r="F908" s="6"/>
      <c r="G908" s="7"/>
      <c r="H908" s="7"/>
      <c r="I908" s="8"/>
      <c r="J908" s="35">
        <f t="shared" si="136"/>
        <v>0</v>
      </c>
    </row>
    <row r="909" spans="1:10" ht="11.25" hidden="1" customHeight="1" x14ac:dyDescent="0.2">
      <c r="A909" s="12"/>
      <c r="B909" s="13" t="s">
        <v>69</v>
      </c>
      <c r="C909" s="13" t="s">
        <v>19</v>
      </c>
      <c r="D909" s="14">
        <v>1460.75</v>
      </c>
      <c r="E909" s="14">
        <v>3899</v>
      </c>
      <c r="F909" s="14">
        <v>4849</v>
      </c>
      <c r="G909" s="23">
        <f t="shared" ref="G909:G925" si="137">(ROUND(E909,2)- ROUND(D909,2))</f>
        <v>2438.25</v>
      </c>
      <c r="H909" s="23">
        <f t="shared" ref="H909:H925" si="138">(ROUND(F909,2)- ROUND(D909,2))</f>
        <v>3388.25</v>
      </c>
      <c r="I909" s="16">
        <f t="shared" ref="I909:I925" si="139">(ROUND(F909,2)- ROUND(E909,2))</f>
        <v>950</v>
      </c>
      <c r="J909" s="35">
        <f t="shared" si="136"/>
        <v>2410.75</v>
      </c>
    </row>
    <row r="910" spans="1:10" ht="11.25" hidden="1" customHeight="1" x14ac:dyDescent="0.2">
      <c r="A910" s="12"/>
      <c r="B910" s="13" t="s">
        <v>20</v>
      </c>
      <c r="C910" s="13" t="s">
        <v>19</v>
      </c>
      <c r="D910" s="14">
        <v>125.97</v>
      </c>
      <c r="E910" s="14">
        <v>16</v>
      </c>
      <c r="F910" s="14">
        <v>16</v>
      </c>
      <c r="G910" s="15">
        <f t="shared" si="137"/>
        <v>-109.97</v>
      </c>
      <c r="H910" s="15">
        <f t="shared" si="138"/>
        <v>-109.97</v>
      </c>
      <c r="I910" s="16">
        <f t="shared" si="139"/>
        <v>0</v>
      </c>
      <c r="J910" s="35">
        <f t="shared" si="136"/>
        <v>125.97</v>
      </c>
    </row>
    <row r="911" spans="1:10" ht="11.25" hidden="1" customHeight="1" x14ac:dyDescent="0.2">
      <c r="A911" s="12"/>
      <c r="B911" s="13" t="s">
        <v>27</v>
      </c>
      <c r="C911" s="13" t="s">
        <v>83</v>
      </c>
      <c r="D911" s="14">
        <v>35</v>
      </c>
      <c r="E911" s="14">
        <v>35</v>
      </c>
      <c r="F911" s="14">
        <v>35</v>
      </c>
      <c r="G911" s="23">
        <f t="shared" si="137"/>
        <v>0</v>
      </c>
      <c r="H911" s="23">
        <f t="shared" si="138"/>
        <v>0</v>
      </c>
      <c r="I911" s="16">
        <f t="shared" si="139"/>
        <v>0</v>
      </c>
      <c r="J911" s="35">
        <f t="shared" si="136"/>
        <v>35</v>
      </c>
    </row>
    <row r="912" spans="1:10" ht="11.25" hidden="1" customHeight="1" x14ac:dyDescent="0.2">
      <c r="A912" s="12"/>
      <c r="B912" s="13" t="s">
        <v>27</v>
      </c>
      <c r="C912" s="13" t="s">
        <v>75</v>
      </c>
      <c r="D912" s="14">
        <v>0</v>
      </c>
      <c r="E912" s="14">
        <v>93</v>
      </c>
      <c r="F912" s="14">
        <v>93</v>
      </c>
      <c r="G912" s="23">
        <f t="shared" si="137"/>
        <v>93</v>
      </c>
      <c r="H912" s="23">
        <f t="shared" si="138"/>
        <v>93</v>
      </c>
      <c r="I912" s="16">
        <f t="shared" si="139"/>
        <v>0</v>
      </c>
      <c r="J912" s="35">
        <f t="shared" si="136"/>
        <v>0</v>
      </c>
    </row>
    <row r="913" spans="1:10" ht="11.25" hidden="1" customHeight="1" x14ac:dyDescent="0.2">
      <c r="A913" s="12"/>
      <c r="B913" s="13" t="s">
        <v>27</v>
      </c>
      <c r="C913" s="13" t="s">
        <v>76</v>
      </c>
      <c r="D913" s="14">
        <v>238.99</v>
      </c>
      <c r="E913" s="14">
        <v>0</v>
      </c>
      <c r="F913" s="14">
        <v>0</v>
      </c>
      <c r="G913" s="15">
        <f t="shared" si="137"/>
        <v>-238.99</v>
      </c>
      <c r="H913" s="15">
        <f t="shared" si="138"/>
        <v>-238.99</v>
      </c>
      <c r="I913" s="16">
        <f t="shared" si="139"/>
        <v>0</v>
      </c>
      <c r="J913" s="35">
        <f t="shared" si="136"/>
        <v>238.99</v>
      </c>
    </row>
    <row r="914" spans="1:10" ht="11.25" hidden="1" customHeight="1" x14ac:dyDescent="0.2">
      <c r="A914" s="12"/>
      <c r="B914" s="13" t="s">
        <v>27</v>
      </c>
      <c r="C914" s="13" t="s">
        <v>77</v>
      </c>
      <c r="D914" s="14">
        <v>265.41000000000003</v>
      </c>
      <c r="E914" s="14">
        <v>307</v>
      </c>
      <c r="F914" s="14">
        <v>375</v>
      </c>
      <c r="G914" s="23">
        <f t="shared" si="137"/>
        <v>41.589999999999975</v>
      </c>
      <c r="H914" s="23">
        <f t="shared" si="138"/>
        <v>109.58999999999997</v>
      </c>
      <c r="I914" s="16">
        <f t="shared" si="139"/>
        <v>68</v>
      </c>
      <c r="J914" s="35">
        <f t="shared" si="136"/>
        <v>333.41</v>
      </c>
    </row>
    <row r="915" spans="1:10" ht="11.25" hidden="1" customHeight="1" x14ac:dyDescent="0.2">
      <c r="A915" s="12"/>
      <c r="B915" s="13" t="s">
        <v>27</v>
      </c>
      <c r="C915" s="13" t="s">
        <v>50</v>
      </c>
      <c r="D915" s="14">
        <v>283.23</v>
      </c>
      <c r="E915" s="14">
        <v>180</v>
      </c>
      <c r="F915" s="14">
        <v>180</v>
      </c>
      <c r="G915" s="15">
        <f t="shared" si="137"/>
        <v>-103.23000000000002</v>
      </c>
      <c r="H915" s="15">
        <f t="shared" si="138"/>
        <v>-103.23000000000002</v>
      </c>
      <c r="I915" s="16">
        <f t="shared" si="139"/>
        <v>0</v>
      </c>
      <c r="J915" s="35">
        <f t="shared" si="136"/>
        <v>283.23</v>
      </c>
    </row>
    <row r="916" spans="1:10" ht="11.25" hidden="1" customHeight="1" x14ac:dyDescent="0.2">
      <c r="A916" s="12"/>
      <c r="B916" s="13" t="s">
        <v>27</v>
      </c>
      <c r="C916" s="13" t="s">
        <v>78</v>
      </c>
      <c r="D916" s="14">
        <v>239.46</v>
      </c>
      <c r="E916" s="14">
        <v>0</v>
      </c>
      <c r="F916" s="14">
        <v>0</v>
      </c>
      <c r="G916" s="15">
        <f t="shared" si="137"/>
        <v>-239.46</v>
      </c>
      <c r="H916" s="15">
        <f t="shared" si="138"/>
        <v>-239.46</v>
      </c>
      <c r="I916" s="16">
        <f t="shared" si="139"/>
        <v>0</v>
      </c>
      <c r="J916" s="35">
        <f t="shared" si="136"/>
        <v>239.46</v>
      </c>
    </row>
    <row r="917" spans="1:10" ht="11.25" hidden="1" customHeight="1" x14ac:dyDescent="0.2">
      <c r="A917" s="12"/>
      <c r="B917" s="13" t="s">
        <v>27</v>
      </c>
      <c r="C917" s="13" t="s">
        <v>55</v>
      </c>
      <c r="D917" s="14">
        <v>477.98</v>
      </c>
      <c r="E917" s="14">
        <v>390</v>
      </c>
      <c r="F917" s="14">
        <v>458</v>
      </c>
      <c r="G917" s="15">
        <f t="shared" si="137"/>
        <v>-87.980000000000018</v>
      </c>
      <c r="H917" s="15">
        <f t="shared" si="138"/>
        <v>-19.980000000000018</v>
      </c>
      <c r="I917" s="16">
        <f t="shared" si="139"/>
        <v>68</v>
      </c>
      <c r="J917" s="35">
        <f t="shared" si="136"/>
        <v>545.98</v>
      </c>
    </row>
    <row r="918" spans="1:10" ht="11.25" hidden="1" customHeight="1" x14ac:dyDescent="0.2">
      <c r="A918" s="12"/>
      <c r="B918" s="13" t="s">
        <v>27</v>
      </c>
      <c r="C918" s="13" t="s">
        <v>56</v>
      </c>
      <c r="D918" s="14">
        <v>0</v>
      </c>
      <c r="E918" s="14">
        <v>204</v>
      </c>
      <c r="F918" s="14">
        <v>272</v>
      </c>
      <c r="G918" s="23">
        <f t="shared" si="137"/>
        <v>204</v>
      </c>
      <c r="H918" s="23">
        <f t="shared" si="138"/>
        <v>272</v>
      </c>
      <c r="I918" s="16">
        <f t="shared" si="139"/>
        <v>68</v>
      </c>
      <c r="J918" s="35">
        <f t="shared" si="136"/>
        <v>68</v>
      </c>
    </row>
    <row r="919" spans="1:10" ht="11.25" hidden="1" customHeight="1" x14ac:dyDescent="0.2">
      <c r="A919" s="12"/>
      <c r="B919" s="13" t="s">
        <v>70</v>
      </c>
      <c r="C919" s="13" t="s">
        <v>19</v>
      </c>
      <c r="D919" s="14">
        <v>0</v>
      </c>
      <c r="E919" s="14">
        <v>120</v>
      </c>
      <c r="F919" s="14">
        <v>120</v>
      </c>
      <c r="G919" s="23">
        <f t="shared" si="137"/>
        <v>120</v>
      </c>
      <c r="H919" s="23">
        <f t="shared" si="138"/>
        <v>120</v>
      </c>
      <c r="I919" s="16">
        <f t="shared" si="139"/>
        <v>0</v>
      </c>
      <c r="J919" s="35">
        <f t="shared" si="136"/>
        <v>0</v>
      </c>
    </row>
    <row r="920" spans="1:10" ht="11.25" hidden="1" customHeight="1" x14ac:dyDescent="0.2">
      <c r="A920" s="12"/>
      <c r="B920" s="13" t="s">
        <v>43</v>
      </c>
      <c r="C920" s="13" t="s">
        <v>44</v>
      </c>
      <c r="D920" s="14">
        <v>1238.8599999999999</v>
      </c>
      <c r="E920" s="14">
        <v>840</v>
      </c>
      <c r="F920" s="14">
        <v>1040</v>
      </c>
      <c r="G920" s="15">
        <f t="shared" si="137"/>
        <v>-398.8599999999999</v>
      </c>
      <c r="H920" s="15">
        <f t="shared" si="138"/>
        <v>-198.8599999999999</v>
      </c>
      <c r="I920" s="16">
        <f t="shared" si="139"/>
        <v>200</v>
      </c>
      <c r="J920" s="35">
        <f t="shared" si="136"/>
        <v>1438.86</v>
      </c>
    </row>
    <row r="921" spans="1:10" ht="11.25" hidden="1" customHeight="1" x14ac:dyDescent="0.2">
      <c r="A921" s="12"/>
      <c r="B921" s="13" t="s">
        <v>43</v>
      </c>
      <c r="C921" s="13" t="s">
        <v>22</v>
      </c>
      <c r="D921" s="14">
        <v>0</v>
      </c>
      <c r="E921" s="14">
        <v>1056</v>
      </c>
      <c r="F921" s="14">
        <v>1408</v>
      </c>
      <c r="G921" s="23">
        <f t="shared" si="137"/>
        <v>1056</v>
      </c>
      <c r="H921" s="23">
        <f t="shared" si="138"/>
        <v>1408</v>
      </c>
      <c r="I921" s="16">
        <f t="shared" si="139"/>
        <v>352</v>
      </c>
      <c r="J921" s="35">
        <f t="shared" si="136"/>
        <v>352</v>
      </c>
    </row>
    <row r="922" spans="1:10" ht="11.25" hidden="1" customHeight="1" x14ac:dyDescent="0.2">
      <c r="A922" s="12"/>
      <c r="B922" s="13" t="s">
        <v>43</v>
      </c>
      <c r="C922" s="13" t="s">
        <v>19</v>
      </c>
      <c r="D922" s="14">
        <v>240</v>
      </c>
      <c r="E922" s="14">
        <v>1640</v>
      </c>
      <c r="F922" s="14">
        <v>2040</v>
      </c>
      <c r="G922" s="23">
        <f t="shared" si="137"/>
        <v>1400</v>
      </c>
      <c r="H922" s="23">
        <f t="shared" si="138"/>
        <v>1800</v>
      </c>
      <c r="I922" s="16">
        <f t="shared" si="139"/>
        <v>400</v>
      </c>
      <c r="J922" s="35">
        <f t="shared" si="136"/>
        <v>640</v>
      </c>
    </row>
    <row r="923" spans="1:10" ht="11.25" hidden="1" customHeight="1" x14ac:dyDescent="0.2">
      <c r="A923" s="12"/>
      <c r="B923" s="13" t="s">
        <v>32</v>
      </c>
      <c r="C923" s="13" t="s">
        <v>21</v>
      </c>
      <c r="D923" s="14">
        <v>74.989999999999995</v>
      </c>
      <c r="E923" s="14">
        <v>0</v>
      </c>
      <c r="F923" s="14">
        <v>0</v>
      </c>
      <c r="G923" s="15">
        <f t="shared" si="137"/>
        <v>-74.989999999999995</v>
      </c>
      <c r="H923" s="15">
        <f t="shared" si="138"/>
        <v>-74.989999999999995</v>
      </c>
      <c r="I923" s="16">
        <f t="shared" si="139"/>
        <v>0</v>
      </c>
      <c r="J923" s="35">
        <f t="shared" si="136"/>
        <v>74.989999999999995</v>
      </c>
    </row>
    <row r="924" spans="1:10" ht="11.25" hidden="1" customHeight="1" x14ac:dyDescent="0.2">
      <c r="A924" s="12"/>
      <c r="B924" s="13" t="s">
        <v>32</v>
      </c>
      <c r="C924" s="13" t="s">
        <v>22</v>
      </c>
      <c r="D924" s="14">
        <v>539.70000000000005</v>
      </c>
      <c r="E924" s="14">
        <v>540</v>
      </c>
      <c r="F924" s="14">
        <v>540</v>
      </c>
      <c r="G924" s="23">
        <f t="shared" si="137"/>
        <v>0.29999999999995453</v>
      </c>
      <c r="H924" s="23">
        <f t="shared" si="138"/>
        <v>0.29999999999995453</v>
      </c>
      <c r="I924" s="16">
        <f t="shared" si="139"/>
        <v>0</v>
      </c>
      <c r="J924" s="35">
        <f t="shared" si="136"/>
        <v>539.70000000000005</v>
      </c>
    </row>
    <row r="925" spans="1:10" ht="11.25" hidden="1" customHeight="1" x14ac:dyDescent="0.2">
      <c r="A925" s="17" t="s">
        <v>215</v>
      </c>
      <c r="B925" s="18"/>
      <c r="C925" s="18"/>
      <c r="D925" s="19">
        <f>SUM(D909:D924)</f>
        <v>5220.3399999999992</v>
      </c>
      <c r="E925" s="19">
        <f>SUM(E909:E924)</f>
        <v>9320</v>
      </c>
      <c r="F925" s="19">
        <f>SUM(F909:F924)</f>
        <v>11426</v>
      </c>
      <c r="G925" s="24">
        <f t="shared" si="137"/>
        <v>4099.66</v>
      </c>
      <c r="H925" s="24">
        <f t="shared" si="138"/>
        <v>6205.66</v>
      </c>
      <c r="I925" s="21">
        <f t="shared" si="139"/>
        <v>2106</v>
      </c>
      <c r="J925" s="35">
        <f t="shared" si="136"/>
        <v>7326.3399999999992</v>
      </c>
    </row>
    <row r="926" spans="1:10" ht="11.25" hidden="1" customHeight="1" x14ac:dyDescent="0.2">
      <c r="A926" s="11" t="s">
        <v>216</v>
      </c>
      <c r="B926" s="5"/>
      <c r="C926" s="5"/>
      <c r="D926" s="6"/>
      <c r="E926" s="6"/>
      <c r="F926" s="6"/>
      <c r="G926" s="7"/>
      <c r="H926" s="7"/>
      <c r="I926" s="8"/>
      <c r="J926" s="35">
        <f t="shared" si="136"/>
        <v>0</v>
      </c>
    </row>
    <row r="927" spans="1:10" ht="11.25" hidden="1" customHeight="1" x14ac:dyDescent="0.2">
      <c r="A927" s="12"/>
      <c r="B927" s="13" t="s">
        <v>20</v>
      </c>
      <c r="C927" s="13" t="s">
        <v>19</v>
      </c>
      <c r="D927" s="14">
        <v>1647</v>
      </c>
      <c r="E927" s="14">
        <v>1647</v>
      </c>
      <c r="F927" s="14">
        <v>1647</v>
      </c>
      <c r="G927" s="23">
        <f>(ROUND(E927,2)- ROUND(D927,2))</f>
        <v>0</v>
      </c>
      <c r="H927" s="23">
        <f>(ROUND(F927,2)- ROUND(D927,2))</f>
        <v>0</v>
      </c>
      <c r="I927" s="16">
        <f>(ROUND(F927,2)- ROUND(E927,2))</f>
        <v>0</v>
      </c>
      <c r="J927" s="35">
        <f t="shared" si="136"/>
        <v>1647</v>
      </c>
    </row>
    <row r="928" spans="1:10" ht="11.25" hidden="1" customHeight="1" x14ac:dyDescent="0.2">
      <c r="A928" s="12"/>
      <c r="B928" s="13" t="s">
        <v>27</v>
      </c>
      <c r="C928" s="13" t="s">
        <v>75</v>
      </c>
      <c r="D928" s="14">
        <v>0</v>
      </c>
      <c r="E928" s="14">
        <v>337</v>
      </c>
      <c r="F928" s="14">
        <v>337</v>
      </c>
      <c r="G928" s="23">
        <f>(ROUND(E928,2)- ROUND(D928,2))</f>
        <v>337</v>
      </c>
      <c r="H928" s="23">
        <f>(ROUND(F928,2)- ROUND(D928,2))</f>
        <v>337</v>
      </c>
      <c r="I928" s="16">
        <f>(ROUND(F928,2)- ROUND(E928,2))</f>
        <v>0</v>
      </c>
      <c r="J928" s="35">
        <f t="shared" si="136"/>
        <v>0</v>
      </c>
    </row>
    <row r="929" spans="1:10" ht="11.25" hidden="1" customHeight="1" x14ac:dyDescent="0.2">
      <c r="A929" s="12"/>
      <c r="B929" s="13" t="s">
        <v>129</v>
      </c>
      <c r="C929" s="13" t="s">
        <v>19</v>
      </c>
      <c r="D929" s="14">
        <v>26210.71</v>
      </c>
      <c r="E929" s="14">
        <v>48835</v>
      </c>
      <c r="F929" s="14">
        <v>48985</v>
      </c>
      <c r="G929" s="23">
        <f>(ROUND(E929,2)- ROUND(D929,2))</f>
        <v>22624.29</v>
      </c>
      <c r="H929" s="23">
        <f>(ROUND(F929,2)- ROUND(D929,2))</f>
        <v>22774.29</v>
      </c>
      <c r="I929" s="16">
        <f>(ROUND(F929,2)- ROUND(E929,2))</f>
        <v>150</v>
      </c>
      <c r="J929" s="35">
        <f t="shared" si="136"/>
        <v>26360.71</v>
      </c>
    </row>
    <row r="930" spans="1:10" ht="11.25" hidden="1" customHeight="1" x14ac:dyDescent="0.2">
      <c r="A930" s="17" t="s">
        <v>217</v>
      </c>
      <c r="B930" s="18"/>
      <c r="C930" s="18"/>
      <c r="D930" s="19">
        <f>SUM(D927:D929)</f>
        <v>27857.71</v>
      </c>
      <c r="E930" s="19">
        <f>SUM(E927:E929)</f>
        <v>50819</v>
      </c>
      <c r="F930" s="19">
        <f>SUM(F927:F929)</f>
        <v>50969</v>
      </c>
      <c r="G930" s="24">
        <f>(ROUND(E930,2)- ROUND(D930,2))</f>
        <v>22961.29</v>
      </c>
      <c r="H930" s="24">
        <f>(ROUND(F930,2)- ROUND(D930,2))</f>
        <v>23111.29</v>
      </c>
      <c r="I930" s="21">
        <f>(ROUND(F930,2)- ROUND(E930,2))</f>
        <v>150</v>
      </c>
      <c r="J930" s="35">
        <f t="shared" si="136"/>
        <v>28007.71</v>
      </c>
    </row>
    <row r="931" spans="1:10" ht="11.25" hidden="1" customHeight="1" x14ac:dyDescent="0.2">
      <c r="A931" s="11" t="s">
        <v>218</v>
      </c>
      <c r="B931" s="5"/>
      <c r="C931" s="5"/>
      <c r="D931" s="6"/>
      <c r="E931" s="6"/>
      <c r="F931" s="6"/>
      <c r="G931" s="7"/>
      <c r="H931" s="7"/>
      <c r="I931" s="8"/>
      <c r="J931" s="35">
        <f t="shared" si="136"/>
        <v>0</v>
      </c>
    </row>
    <row r="932" spans="1:10" ht="11.25" hidden="1" customHeight="1" x14ac:dyDescent="0.2">
      <c r="A932" s="12"/>
      <c r="B932" s="13" t="s">
        <v>26</v>
      </c>
      <c r="C932" s="13" t="s">
        <v>19</v>
      </c>
      <c r="D932" s="14">
        <v>9127.56</v>
      </c>
      <c r="E932" s="14">
        <v>17139</v>
      </c>
      <c r="F932" s="14">
        <v>17139</v>
      </c>
      <c r="G932" s="23">
        <f t="shared" ref="G932:G959" si="140">(ROUND(E932,2)- ROUND(D932,2))</f>
        <v>8011.4400000000005</v>
      </c>
      <c r="H932" s="23">
        <f t="shared" ref="H932:H959" si="141">(ROUND(F932,2)- ROUND(D932,2))</f>
        <v>8011.4400000000005</v>
      </c>
      <c r="I932" s="16">
        <f t="shared" ref="I932:I959" si="142">(ROUND(F932,2)- ROUND(E932,2))</f>
        <v>0</v>
      </c>
      <c r="J932" s="35">
        <f t="shared" si="136"/>
        <v>9127.56</v>
      </c>
    </row>
    <row r="933" spans="1:10" ht="11.25" hidden="1" customHeight="1" x14ac:dyDescent="0.2">
      <c r="A933" s="12"/>
      <c r="B933" s="13" t="s">
        <v>18</v>
      </c>
      <c r="C933" s="13" t="s">
        <v>19</v>
      </c>
      <c r="D933" s="14">
        <v>2300</v>
      </c>
      <c r="E933" s="14">
        <v>2345.02</v>
      </c>
      <c r="F933" s="14">
        <v>2818.36</v>
      </c>
      <c r="G933" s="23">
        <f t="shared" si="140"/>
        <v>45.019999999999982</v>
      </c>
      <c r="H933" s="23">
        <f t="shared" si="141"/>
        <v>518.36000000000013</v>
      </c>
      <c r="I933" s="16">
        <f t="shared" si="142"/>
        <v>473.34000000000015</v>
      </c>
      <c r="J933" s="35">
        <f t="shared" si="136"/>
        <v>2773.34</v>
      </c>
    </row>
    <row r="934" spans="1:10" ht="11.25" hidden="1" customHeight="1" x14ac:dyDescent="0.2">
      <c r="A934" s="12"/>
      <c r="B934" s="13" t="s">
        <v>69</v>
      </c>
      <c r="C934" s="13" t="s">
        <v>19</v>
      </c>
      <c r="D934" s="14">
        <v>838.04</v>
      </c>
      <c r="E934" s="14">
        <v>6512.39</v>
      </c>
      <c r="F934" s="14">
        <v>7495.73</v>
      </c>
      <c r="G934" s="23">
        <f t="shared" si="140"/>
        <v>5674.35</v>
      </c>
      <c r="H934" s="23">
        <f t="shared" si="141"/>
        <v>6657.69</v>
      </c>
      <c r="I934" s="16">
        <f t="shared" si="142"/>
        <v>983.33999999999924</v>
      </c>
      <c r="J934" s="35">
        <f t="shared" si="136"/>
        <v>1821.3799999999992</v>
      </c>
    </row>
    <row r="935" spans="1:10" ht="11.25" hidden="1" customHeight="1" x14ac:dyDescent="0.2">
      <c r="A935" s="12"/>
      <c r="B935" s="13" t="s">
        <v>20</v>
      </c>
      <c r="C935" s="13" t="s">
        <v>52</v>
      </c>
      <c r="D935" s="14">
        <v>452.68</v>
      </c>
      <c r="E935" s="14">
        <v>453</v>
      </c>
      <c r="F935" s="14">
        <v>453</v>
      </c>
      <c r="G935" s="23">
        <f t="shared" si="140"/>
        <v>0.31999999999999318</v>
      </c>
      <c r="H935" s="23">
        <f t="shared" si="141"/>
        <v>0.31999999999999318</v>
      </c>
      <c r="I935" s="16">
        <f t="shared" si="142"/>
        <v>0</v>
      </c>
      <c r="J935" s="35">
        <f t="shared" si="136"/>
        <v>452.68</v>
      </c>
    </row>
    <row r="936" spans="1:10" ht="11.25" hidden="1" customHeight="1" x14ac:dyDescent="0.2">
      <c r="A936" s="12"/>
      <c r="B936" s="13" t="s">
        <v>20</v>
      </c>
      <c r="C936" s="13" t="s">
        <v>46</v>
      </c>
      <c r="D936" s="14">
        <v>297.39999999999998</v>
      </c>
      <c r="E936" s="14">
        <v>0</v>
      </c>
      <c r="F936" s="14">
        <v>0</v>
      </c>
      <c r="G936" s="15">
        <f t="shared" si="140"/>
        <v>-297.39999999999998</v>
      </c>
      <c r="H936" s="15">
        <f t="shared" si="141"/>
        <v>-297.39999999999998</v>
      </c>
      <c r="I936" s="16">
        <f t="shared" si="142"/>
        <v>0</v>
      </c>
      <c r="J936" s="35">
        <f t="shared" si="136"/>
        <v>297.39999999999998</v>
      </c>
    </row>
    <row r="937" spans="1:10" ht="11.25" hidden="1" customHeight="1" x14ac:dyDescent="0.2">
      <c r="A937" s="12"/>
      <c r="B937" s="13" t="s">
        <v>20</v>
      </c>
      <c r="C937" s="13" t="s">
        <v>42</v>
      </c>
      <c r="D937" s="14">
        <v>236.52</v>
      </c>
      <c r="E937" s="14">
        <v>0</v>
      </c>
      <c r="F937" s="14">
        <v>0</v>
      </c>
      <c r="G937" s="15">
        <f t="shared" si="140"/>
        <v>-236.52</v>
      </c>
      <c r="H937" s="15">
        <f t="shared" si="141"/>
        <v>-236.52</v>
      </c>
      <c r="I937" s="16">
        <f t="shared" si="142"/>
        <v>0</v>
      </c>
      <c r="J937" s="35">
        <f t="shared" ref="J937:J1000" si="143">D937+I937</f>
        <v>236.52</v>
      </c>
    </row>
    <row r="938" spans="1:10" ht="11.25" hidden="1" customHeight="1" x14ac:dyDescent="0.2">
      <c r="A938" s="12"/>
      <c r="B938" s="13" t="s">
        <v>20</v>
      </c>
      <c r="C938" s="13" t="s">
        <v>47</v>
      </c>
      <c r="D938" s="14">
        <v>236.52</v>
      </c>
      <c r="E938" s="14">
        <v>0</v>
      </c>
      <c r="F938" s="14">
        <v>0</v>
      </c>
      <c r="G938" s="15">
        <f t="shared" si="140"/>
        <v>-236.52</v>
      </c>
      <c r="H938" s="15">
        <f t="shared" si="141"/>
        <v>-236.52</v>
      </c>
      <c r="I938" s="16">
        <f t="shared" si="142"/>
        <v>0</v>
      </c>
      <c r="J938" s="35">
        <f t="shared" si="143"/>
        <v>236.52</v>
      </c>
    </row>
    <row r="939" spans="1:10" ht="11.25" hidden="1" customHeight="1" x14ac:dyDescent="0.2">
      <c r="A939" s="12"/>
      <c r="B939" s="13" t="s">
        <v>20</v>
      </c>
      <c r="C939" s="13" t="s">
        <v>21</v>
      </c>
      <c r="D939" s="14">
        <v>389.88</v>
      </c>
      <c r="E939" s="14">
        <v>390</v>
      </c>
      <c r="F939" s="14">
        <v>390</v>
      </c>
      <c r="G939" s="23">
        <f t="shared" si="140"/>
        <v>0.12000000000000455</v>
      </c>
      <c r="H939" s="23">
        <f t="shared" si="141"/>
        <v>0.12000000000000455</v>
      </c>
      <c r="I939" s="16">
        <f t="shared" si="142"/>
        <v>0</v>
      </c>
      <c r="J939" s="35">
        <f t="shared" si="143"/>
        <v>389.88</v>
      </c>
    </row>
    <row r="940" spans="1:10" ht="11.25" hidden="1" customHeight="1" x14ac:dyDescent="0.2">
      <c r="A940" s="12"/>
      <c r="B940" s="13" t="s">
        <v>20</v>
      </c>
      <c r="C940" s="13" t="s">
        <v>19</v>
      </c>
      <c r="D940" s="14">
        <v>1872.18</v>
      </c>
      <c r="E940" s="14">
        <v>1953</v>
      </c>
      <c r="F940" s="14">
        <v>2119</v>
      </c>
      <c r="G940" s="23">
        <f t="shared" si="140"/>
        <v>80.819999999999936</v>
      </c>
      <c r="H940" s="23">
        <f t="shared" si="141"/>
        <v>246.81999999999994</v>
      </c>
      <c r="I940" s="16">
        <f t="shared" si="142"/>
        <v>166</v>
      </c>
      <c r="J940" s="35">
        <f t="shared" si="143"/>
        <v>2038.18</v>
      </c>
    </row>
    <row r="941" spans="1:10" ht="11.25" hidden="1" customHeight="1" x14ac:dyDescent="0.2">
      <c r="A941" s="12"/>
      <c r="B941" s="13" t="s">
        <v>27</v>
      </c>
      <c r="C941" s="13" t="s">
        <v>37</v>
      </c>
      <c r="D941" s="14">
        <v>190.24</v>
      </c>
      <c r="E941" s="14">
        <v>190</v>
      </c>
      <c r="F941" s="14">
        <v>190</v>
      </c>
      <c r="G941" s="15">
        <f t="shared" si="140"/>
        <v>-0.24000000000000909</v>
      </c>
      <c r="H941" s="15">
        <f t="shared" si="141"/>
        <v>-0.24000000000000909</v>
      </c>
      <c r="I941" s="16">
        <f t="shared" si="142"/>
        <v>0</v>
      </c>
      <c r="J941" s="35">
        <f t="shared" si="143"/>
        <v>190.24</v>
      </c>
    </row>
    <row r="942" spans="1:10" ht="11.25" hidden="1" customHeight="1" x14ac:dyDescent="0.2">
      <c r="A942" s="12"/>
      <c r="B942" s="13" t="s">
        <v>27</v>
      </c>
      <c r="C942" s="13" t="s">
        <v>83</v>
      </c>
      <c r="D942" s="14">
        <v>612.73</v>
      </c>
      <c r="E942" s="14">
        <v>1754</v>
      </c>
      <c r="F942" s="14">
        <v>1898</v>
      </c>
      <c r="G942" s="23">
        <f t="shared" si="140"/>
        <v>1141.27</v>
      </c>
      <c r="H942" s="23">
        <f t="shared" si="141"/>
        <v>1285.27</v>
      </c>
      <c r="I942" s="16">
        <f t="shared" si="142"/>
        <v>144</v>
      </c>
      <c r="J942" s="35">
        <f t="shared" si="143"/>
        <v>756.73</v>
      </c>
    </row>
    <row r="943" spans="1:10" ht="11.25" hidden="1" customHeight="1" x14ac:dyDescent="0.2">
      <c r="A943" s="12"/>
      <c r="B943" s="13" t="s">
        <v>27</v>
      </c>
      <c r="C943" s="13" t="s">
        <v>84</v>
      </c>
      <c r="D943" s="14">
        <v>834.97</v>
      </c>
      <c r="E943" s="14">
        <v>1977</v>
      </c>
      <c r="F943" s="14">
        <v>2121</v>
      </c>
      <c r="G943" s="23">
        <f t="shared" si="140"/>
        <v>1142.03</v>
      </c>
      <c r="H943" s="23">
        <f t="shared" si="141"/>
        <v>1286.03</v>
      </c>
      <c r="I943" s="16">
        <f t="shared" si="142"/>
        <v>144</v>
      </c>
      <c r="J943" s="35">
        <f t="shared" si="143"/>
        <v>978.97</v>
      </c>
    </row>
    <row r="944" spans="1:10" ht="11.25" hidden="1" customHeight="1" x14ac:dyDescent="0.2">
      <c r="A944" s="12"/>
      <c r="B944" s="13" t="s">
        <v>27</v>
      </c>
      <c r="C944" s="13" t="s">
        <v>85</v>
      </c>
      <c r="D944" s="14">
        <v>59.65</v>
      </c>
      <c r="E944" s="14">
        <v>0</v>
      </c>
      <c r="F944" s="14">
        <v>0</v>
      </c>
      <c r="G944" s="15">
        <f t="shared" si="140"/>
        <v>-59.65</v>
      </c>
      <c r="H944" s="15">
        <f t="shared" si="141"/>
        <v>-59.65</v>
      </c>
      <c r="I944" s="16">
        <f t="shared" si="142"/>
        <v>0</v>
      </c>
      <c r="J944" s="35">
        <f t="shared" si="143"/>
        <v>59.65</v>
      </c>
    </row>
    <row r="945" spans="1:10" ht="11.25" hidden="1" customHeight="1" x14ac:dyDescent="0.2">
      <c r="A945" s="12"/>
      <c r="B945" s="13" t="s">
        <v>27</v>
      </c>
      <c r="C945" s="13" t="s">
        <v>86</v>
      </c>
      <c r="D945" s="14">
        <v>1614.87</v>
      </c>
      <c r="E945" s="14">
        <v>2816</v>
      </c>
      <c r="F945" s="14">
        <v>2960</v>
      </c>
      <c r="G945" s="23">
        <f t="shared" si="140"/>
        <v>1201.1300000000001</v>
      </c>
      <c r="H945" s="23">
        <f t="shared" si="141"/>
        <v>1345.13</v>
      </c>
      <c r="I945" s="16">
        <f t="shared" si="142"/>
        <v>144</v>
      </c>
      <c r="J945" s="35">
        <f t="shared" si="143"/>
        <v>1758.87</v>
      </c>
    </row>
    <row r="946" spans="1:10" ht="11.25" hidden="1" customHeight="1" x14ac:dyDescent="0.2">
      <c r="A946" s="12"/>
      <c r="B946" s="13" t="s">
        <v>27</v>
      </c>
      <c r="C946" s="13" t="s">
        <v>42</v>
      </c>
      <c r="D946" s="14">
        <v>71</v>
      </c>
      <c r="E946" s="14">
        <v>0</v>
      </c>
      <c r="F946" s="14">
        <v>0</v>
      </c>
      <c r="G946" s="15">
        <f t="shared" si="140"/>
        <v>-71</v>
      </c>
      <c r="H946" s="15">
        <f t="shared" si="141"/>
        <v>-71</v>
      </c>
      <c r="I946" s="16">
        <f t="shared" si="142"/>
        <v>0</v>
      </c>
      <c r="J946" s="35">
        <f t="shared" si="143"/>
        <v>71</v>
      </c>
    </row>
    <row r="947" spans="1:10" ht="11.25" hidden="1" customHeight="1" x14ac:dyDescent="0.2">
      <c r="A947" s="12"/>
      <c r="B947" s="13" t="s">
        <v>27</v>
      </c>
      <c r="C947" s="13" t="s">
        <v>75</v>
      </c>
      <c r="D947" s="14">
        <v>74.67</v>
      </c>
      <c r="E947" s="14">
        <v>0</v>
      </c>
      <c r="F947" s="14">
        <v>0</v>
      </c>
      <c r="G947" s="15">
        <f t="shared" si="140"/>
        <v>-74.67</v>
      </c>
      <c r="H947" s="15">
        <f t="shared" si="141"/>
        <v>-74.67</v>
      </c>
      <c r="I947" s="16">
        <f t="shared" si="142"/>
        <v>0</v>
      </c>
      <c r="J947" s="35">
        <f t="shared" si="143"/>
        <v>74.67</v>
      </c>
    </row>
    <row r="948" spans="1:10" ht="11.25" hidden="1" customHeight="1" x14ac:dyDescent="0.2">
      <c r="A948" s="12"/>
      <c r="B948" s="13" t="s">
        <v>27</v>
      </c>
      <c r="C948" s="13" t="s">
        <v>76</v>
      </c>
      <c r="D948" s="14">
        <v>496.7</v>
      </c>
      <c r="E948" s="14">
        <v>1543</v>
      </c>
      <c r="F948" s="14">
        <v>1687</v>
      </c>
      <c r="G948" s="23">
        <f t="shared" si="140"/>
        <v>1046.3</v>
      </c>
      <c r="H948" s="23">
        <f t="shared" si="141"/>
        <v>1190.3</v>
      </c>
      <c r="I948" s="16">
        <f t="shared" si="142"/>
        <v>144</v>
      </c>
      <c r="J948" s="35">
        <f t="shared" si="143"/>
        <v>640.70000000000005</v>
      </c>
    </row>
    <row r="949" spans="1:10" ht="11.25" hidden="1" customHeight="1" x14ac:dyDescent="0.2">
      <c r="A949" s="12"/>
      <c r="B949" s="13" t="s">
        <v>27</v>
      </c>
      <c r="C949" s="13" t="s">
        <v>77</v>
      </c>
      <c r="D949" s="14">
        <v>669.85</v>
      </c>
      <c r="E949" s="14">
        <v>1894</v>
      </c>
      <c r="F949" s="14">
        <v>2038</v>
      </c>
      <c r="G949" s="23">
        <f t="shared" si="140"/>
        <v>1224.1500000000001</v>
      </c>
      <c r="H949" s="23">
        <f t="shared" si="141"/>
        <v>1368.15</v>
      </c>
      <c r="I949" s="16">
        <f t="shared" si="142"/>
        <v>144</v>
      </c>
      <c r="J949" s="35">
        <f t="shared" si="143"/>
        <v>813.85</v>
      </c>
    </row>
    <row r="950" spans="1:10" ht="11.25" hidden="1" customHeight="1" x14ac:dyDescent="0.2">
      <c r="A950" s="12"/>
      <c r="B950" s="13" t="s">
        <v>27</v>
      </c>
      <c r="C950" s="13" t="s">
        <v>50</v>
      </c>
      <c r="D950" s="14">
        <v>834.97</v>
      </c>
      <c r="E950" s="14">
        <v>1977</v>
      </c>
      <c r="F950" s="14">
        <v>2121</v>
      </c>
      <c r="G950" s="23">
        <f t="shared" si="140"/>
        <v>1142.03</v>
      </c>
      <c r="H950" s="23">
        <f t="shared" si="141"/>
        <v>1286.03</v>
      </c>
      <c r="I950" s="16">
        <f t="shared" si="142"/>
        <v>144</v>
      </c>
      <c r="J950" s="35">
        <f t="shared" si="143"/>
        <v>978.97</v>
      </c>
    </row>
    <row r="951" spans="1:10" ht="11.25" hidden="1" customHeight="1" x14ac:dyDescent="0.2">
      <c r="A951" s="12"/>
      <c r="B951" s="13" t="s">
        <v>27</v>
      </c>
      <c r="C951" s="13" t="s">
        <v>78</v>
      </c>
      <c r="D951" s="14">
        <v>866.22</v>
      </c>
      <c r="E951" s="14">
        <v>2008</v>
      </c>
      <c r="F951" s="14">
        <v>2152</v>
      </c>
      <c r="G951" s="23">
        <f t="shared" si="140"/>
        <v>1141.78</v>
      </c>
      <c r="H951" s="23">
        <f t="shared" si="141"/>
        <v>1285.78</v>
      </c>
      <c r="I951" s="16">
        <f t="shared" si="142"/>
        <v>144</v>
      </c>
      <c r="J951" s="35">
        <f t="shared" si="143"/>
        <v>1010.22</v>
      </c>
    </row>
    <row r="952" spans="1:10" ht="11.25" hidden="1" customHeight="1" x14ac:dyDescent="0.2">
      <c r="A952" s="12"/>
      <c r="B952" s="13" t="s">
        <v>27</v>
      </c>
      <c r="C952" s="13" t="s">
        <v>55</v>
      </c>
      <c r="D952" s="14">
        <v>222.35</v>
      </c>
      <c r="E952" s="14">
        <v>222</v>
      </c>
      <c r="F952" s="14">
        <v>222</v>
      </c>
      <c r="G952" s="15">
        <f t="shared" si="140"/>
        <v>-0.34999999999999432</v>
      </c>
      <c r="H952" s="15">
        <f t="shared" si="141"/>
        <v>-0.34999999999999432</v>
      </c>
      <c r="I952" s="16">
        <f t="shared" si="142"/>
        <v>0</v>
      </c>
      <c r="J952" s="35">
        <f t="shared" si="143"/>
        <v>222.35</v>
      </c>
    </row>
    <row r="953" spans="1:10" ht="11.25" hidden="1" customHeight="1" x14ac:dyDescent="0.2">
      <c r="A953" s="12"/>
      <c r="B953" s="13" t="s">
        <v>27</v>
      </c>
      <c r="C953" s="13" t="s">
        <v>56</v>
      </c>
      <c r="D953" s="14">
        <v>553.66999999999996</v>
      </c>
      <c r="E953" s="14">
        <v>1727</v>
      </c>
      <c r="F953" s="14">
        <v>1871</v>
      </c>
      <c r="G953" s="23">
        <f t="shared" si="140"/>
        <v>1173.33</v>
      </c>
      <c r="H953" s="23">
        <f t="shared" si="141"/>
        <v>1317.33</v>
      </c>
      <c r="I953" s="16">
        <f t="shared" si="142"/>
        <v>144</v>
      </c>
      <c r="J953" s="35">
        <f t="shared" si="143"/>
        <v>697.67</v>
      </c>
    </row>
    <row r="954" spans="1:10" ht="11.25" hidden="1" customHeight="1" x14ac:dyDescent="0.2">
      <c r="A954" s="12"/>
      <c r="B954" s="13" t="s">
        <v>27</v>
      </c>
      <c r="C954" s="13" t="s">
        <v>19</v>
      </c>
      <c r="D954" s="14">
        <v>1375.83</v>
      </c>
      <c r="E954" s="14">
        <v>0</v>
      </c>
      <c r="F954" s="14">
        <v>0</v>
      </c>
      <c r="G954" s="15">
        <f t="shared" si="140"/>
        <v>-1375.83</v>
      </c>
      <c r="H954" s="15">
        <f t="shared" si="141"/>
        <v>-1375.83</v>
      </c>
      <c r="I954" s="16">
        <f t="shared" si="142"/>
        <v>0</v>
      </c>
      <c r="J954" s="35">
        <f t="shared" si="143"/>
        <v>1375.83</v>
      </c>
    </row>
    <row r="955" spans="1:10" ht="11.25" hidden="1" customHeight="1" x14ac:dyDescent="0.2">
      <c r="A955" s="12"/>
      <c r="B955" s="13" t="s">
        <v>27</v>
      </c>
      <c r="C955" s="13" t="s">
        <v>28</v>
      </c>
      <c r="D955" s="14">
        <v>1581.31</v>
      </c>
      <c r="E955" s="14">
        <v>2569</v>
      </c>
      <c r="F955" s="14">
        <v>2713</v>
      </c>
      <c r="G955" s="23">
        <f t="shared" si="140"/>
        <v>987.69</v>
      </c>
      <c r="H955" s="23">
        <f t="shared" si="141"/>
        <v>1131.69</v>
      </c>
      <c r="I955" s="16">
        <f t="shared" si="142"/>
        <v>144</v>
      </c>
      <c r="J955" s="35">
        <f t="shared" si="143"/>
        <v>1725.31</v>
      </c>
    </row>
    <row r="956" spans="1:10" ht="11.25" hidden="1" customHeight="1" x14ac:dyDescent="0.2">
      <c r="A956" s="12"/>
      <c r="B956" s="13" t="s">
        <v>70</v>
      </c>
      <c r="C956" s="13" t="s">
        <v>19</v>
      </c>
      <c r="D956" s="14">
        <v>113.79</v>
      </c>
      <c r="E956" s="14">
        <v>113</v>
      </c>
      <c r="F956" s="14">
        <v>133</v>
      </c>
      <c r="G956" s="15">
        <f t="shared" si="140"/>
        <v>-0.79000000000000625</v>
      </c>
      <c r="H956" s="23">
        <f t="shared" si="141"/>
        <v>19.209999999999994</v>
      </c>
      <c r="I956" s="16">
        <f t="shared" si="142"/>
        <v>20</v>
      </c>
      <c r="J956" s="35">
        <f t="shared" si="143"/>
        <v>133.79000000000002</v>
      </c>
    </row>
    <row r="957" spans="1:10" ht="11.25" hidden="1" customHeight="1" x14ac:dyDescent="0.2">
      <c r="A957" s="12"/>
      <c r="B957" s="13" t="s">
        <v>57</v>
      </c>
      <c r="C957" s="13" t="s">
        <v>19</v>
      </c>
      <c r="D957" s="14">
        <v>14825</v>
      </c>
      <c r="E957" s="14">
        <v>16026</v>
      </c>
      <c r="F957" s="14">
        <v>19306</v>
      </c>
      <c r="G957" s="23">
        <f t="shared" si="140"/>
        <v>1201</v>
      </c>
      <c r="H957" s="23">
        <f t="shared" si="141"/>
        <v>4481</v>
      </c>
      <c r="I957" s="16">
        <f t="shared" si="142"/>
        <v>3280</v>
      </c>
      <c r="J957" s="35">
        <f t="shared" si="143"/>
        <v>18105</v>
      </c>
    </row>
    <row r="958" spans="1:10" ht="11.25" hidden="1" customHeight="1" x14ac:dyDescent="0.2">
      <c r="A958" s="12"/>
      <c r="B958" s="13" t="s">
        <v>23</v>
      </c>
      <c r="C958" s="13" t="s">
        <v>19</v>
      </c>
      <c r="D958" s="14">
        <v>1568.19</v>
      </c>
      <c r="E958" s="14">
        <v>6068</v>
      </c>
      <c r="F958" s="14">
        <v>6068</v>
      </c>
      <c r="G958" s="23">
        <f t="shared" si="140"/>
        <v>4499.8099999999995</v>
      </c>
      <c r="H958" s="23">
        <f t="shared" si="141"/>
        <v>4499.8099999999995</v>
      </c>
      <c r="I958" s="16">
        <f t="shared" si="142"/>
        <v>0</v>
      </c>
      <c r="J958" s="35">
        <f t="shared" si="143"/>
        <v>1568.19</v>
      </c>
    </row>
    <row r="959" spans="1:10" ht="11.25" hidden="1" customHeight="1" x14ac:dyDescent="0.2">
      <c r="A959" s="17" t="s">
        <v>219</v>
      </c>
      <c r="B959" s="18"/>
      <c r="C959" s="18"/>
      <c r="D959" s="19">
        <f>SUM(D932:D958)</f>
        <v>42316.790000000008</v>
      </c>
      <c r="E959" s="19">
        <f>SUM(E932:E958)</f>
        <v>69676.41</v>
      </c>
      <c r="F959" s="19">
        <f>SUM(F932:F958)</f>
        <v>75895.09</v>
      </c>
      <c r="G959" s="24">
        <f t="shared" si="140"/>
        <v>27359.620000000003</v>
      </c>
      <c r="H959" s="24">
        <f t="shared" si="141"/>
        <v>33578.299999999996</v>
      </c>
      <c r="I959" s="21">
        <f t="shared" si="142"/>
        <v>6218.679999999993</v>
      </c>
      <c r="J959" s="35">
        <f t="shared" si="143"/>
        <v>48535.47</v>
      </c>
    </row>
    <row r="960" spans="1:10" ht="11.25" hidden="1" customHeight="1" x14ac:dyDescent="0.2">
      <c r="A960" s="11" t="s">
        <v>220</v>
      </c>
      <c r="B960" s="5"/>
      <c r="C960" s="5"/>
      <c r="D960" s="6"/>
      <c r="E960" s="6"/>
      <c r="F960" s="6"/>
      <c r="G960" s="7"/>
      <c r="H960" s="7"/>
      <c r="I960" s="8"/>
      <c r="J960" s="35">
        <f t="shared" si="143"/>
        <v>0</v>
      </c>
    </row>
    <row r="961" spans="1:10" ht="11.25" hidden="1" customHeight="1" x14ac:dyDescent="0.2">
      <c r="A961" s="12"/>
      <c r="B961" s="13" t="s">
        <v>26</v>
      </c>
      <c r="C961" s="13" t="s">
        <v>19</v>
      </c>
      <c r="D961" s="14">
        <v>1744.71</v>
      </c>
      <c r="E961" s="14">
        <v>1067</v>
      </c>
      <c r="F961" s="14">
        <v>1167</v>
      </c>
      <c r="G961" s="15">
        <f t="shared" ref="G961:G989" si="144">(ROUND(E961,2)- ROUND(D961,2))</f>
        <v>-677.71</v>
      </c>
      <c r="H961" s="15">
        <f t="shared" ref="H961:H989" si="145">(ROUND(F961,2)- ROUND(D961,2))</f>
        <v>-577.71</v>
      </c>
      <c r="I961" s="16">
        <f t="shared" ref="I961:I989" si="146">(ROUND(F961,2)- ROUND(E961,2))</f>
        <v>100</v>
      </c>
      <c r="J961" s="35">
        <f t="shared" si="143"/>
        <v>1844.71</v>
      </c>
    </row>
    <row r="962" spans="1:10" ht="11.25" hidden="1" customHeight="1" x14ac:dyDescent="0.2">
      <c r="A962" s="12"/>
      <c r="B962" s="13" t="s">
        <v>69</v>
      </c>
      <c r="C962" s="13" t="s">
        <v>19</v>
      </c>
      <c r="D962" s="14">
        <v>2606.4299999999998</v>
      </c>
      <c r="E962" s="14">
        <v>375</v>
      </c>
      <c r="F962" s="14">
        <v>375</v>
      </c>
      <c r="G962" s="15">
        <f t="shared" si="144"/>
        <v>-2231.4299999999998</v>
      </c>
      <c r="H962" s="15">
        <f t="shared" si="145"/>
        <v>-2231.4299999999998</v>
      </c>
      <c r="I962" s="16">
        <f t="shared" si="146"/>
        <v>0</v>
      </c>
      <c r="J962" s="35">
        <f t="shared" si="143"/>
        <v>2606.4299999999998</v>
      </c>
    </row>
    <row r="963" spans="1:10" ht="11.25" hidden="1" customHeight="1" x14ac:dyDescent="0.2">
      <c r="A963" s="12"/>
      <c r="B963" s="13" t="s">
        <v>20</v>
      </c>
      <c r="C963" s="13" t="s">
        <v>21</v>
      </c>
      <c r="D963" s="14">
        <v>46.75</v>
      </c>
      <c r="E963" s="14">
        <v>350</v>
      </c>
      <c r="F963" s="14">
        <v>450</v>
      </c>
      <c r="G963" s="23">
        <f t="shared" si="144"/>
        <v>303.25</v>
      </c>
      <c r="H963" s="23">
        <f t="shared" si="145"/>
        <v>403.25</v>
      </c>
      <c r="I963" s="16">
        <f t="shared" si="146"/>
        <v>100</v>
      </c>
      <c r="J963" s="35">
        <f t="shared" si="143"/>
        <v>146.75</v>
      </c>
    </row>
    <row r="964" spans="1:10" ht="11.25" hidden="1" customHeight="1" x14ac:dyDescent="0.2">
      <c r="A964" s="12"/>
      <c r="B964" s="13" t="s">
        <v>20</v>
      </c>
      <c r="C964" s="13" t="s">
        <v>19</v>
      </c>
      <c r="D964" s="14">
        <v>450</v>
      </c>
      <c r="E964" s="14">
        <v>500</v>
      </c>
      <c r="F964" s="14">
        <v>700</v>
      </c>
      <c r="G964" s="23">
        <f t="shared" si="144"/>
        <v>50</v>
      </c>
      <c r="H964" s="23">
        <f t="shared" si="145"/>
        <v>250</v>
      </c>
      <c r="I964" s="16">
        <f t="shared" si="146"/>
        <v>200</v>
      </c>
      <c r="J964" s="35">
        <f t="shared" si="143"/>
        <v>650</v>
      </c>
    </row>
    <row r="965" spans="1:10" ht="11.25" hidden="1" customHeight="1" x14ac:dyDescent="0.2">
      <c r="A965" s="12"/>
      <c r="B965" s="13" t="s">
        <v>27</v>
      </c>
      <c r="C965" s="13" t="s">
        <v>52</v>
      </c>
      <c r="D965" s="14">
        <v>329.21</v>
      </c>
      <c r="E965" s="14">
        <v>0</v>
      </c>
      <c r="F965" s="14">
        <v>0</v>
      </c>
      <c r="G965" s="15">
        <f t="shared" si="144"/>
        <v>-329.21</v>
      </c>
      <c r="H965" s="15">
        <f t="shared" si="145"/>
        <v>-329.21</v>
      </c>
      <c r="I965" s="16">
        <f t="shared" si="146"/>
        <v>0</v>
      </c>
      <c r="J965" s="35">
        <f t="shared" si="143"/>
        <v>329.21</v>
      </c>
    </row>
    <row r="966" spans="1:10" ht="11.25" hidden="1" customHeight="1" x14ac:dyDescent="0.2">
      <c r="A966" s="12"/>
      <c r="B966" s="13" t="s">
        <v>27</v>
      </c>
      <c r="C966" s="13" t="s">
        <v>83</v>
      </c>
      <c r="D966" s="14">
        <v>576.59</v>
      </c>
      <c r="E966" s="14">
        <v>934</v>
      </c>
      <c r="F966" s="14">
        <v>1154</v>
      </c>
      <c r="G966" s="23">
        <f t="shared" si="144"/>
        <v>357.40999999999997</v>
      </c>
      <c r="H966" s="23">
        <f t="shared" si="145"/>
        <v>577.41</v>
      </c>
      <c r="I966" s="16">
        <f t="shared" si="146"/>
        <v>220</v>
      </c>
      <c r="J966" s="35">
        <f t="shared" si="143"/>
        <v>796.59</v>
      </c>
    </row>
    <row r="967" spans="1:10" ht="11.25" hidden="1" customHeight="1" x14ac:dyDescent="0.2">
      <c r="A967" s="12"/>
      <c r="B967" s="13" t="s">
        <v>27</v>
      </c>
      <c r="C967" s="13" t="s">
        <v>84</v>
      </c>
      <c r="D967" s="14">
        <v>366.34</v>
      </c>
      <c r="E967" s="14">
        <v>626</v>
      </c>
      <c r="F967" s="14">
        <v>786</v>
      </c>
      <c r="G967" s="23">
        <f t="shared" si="144"/>
        <v>259.66000000000003</v>
      </c>
      <c r="H967" s="23">
        <f t="shared" si="145"/>
        <v>419.66</v>
      </c>
      <c r="I967" s="16">
        <f t="shared" si="146"/>
        <v>160</v>
      </c>
      <c r="J967" s="35">
        <f t="shared" si="143"/>
        <v>526.33999999999992</v>
      </c>
    </row>
    <row r="968" spans="1:10" ht="11.25" hidden="1" customHeight="1" x14ac:dyDescent="0.2">
      <c r="A968" s="12"/>
      <c r="B968" s="13" t="s">
        <v>27</v>
      </c>
      <c r="C968" s="13" t="s">
        <v>86</v>
      </c>
      <c r="D968" s="14">
        <v>850.75</v>
      </c>
      <c r="E968" s="14">
        <v>655</v>
      </c>
      <c r="F968" s="14">
        <v>815</v>
      </c>
      <c r="G968" s="15">
        <f t="shared" si="144"/>
        <v>-195.75</v>
      </c>
      <c r="H968" s="15">
        <f t="shared" si="145"/>
        <v>-35.75</v>
      </c>
      <c r="I968" s="16">
        <f t="shared" si="146"/>
        <v>160</v>
      </c>
      <c r="J968" s="35">
        <f t="shared" si="143"/>
        <v>1010.75</v>
      </c>
    </row>
    <row r="969" spans="1:10" ht="11.25" hidden="1" customHeight="1" x14ac:dyDescent="0.2">
      <c r="A969" s="12"/>
      <c r="B969" s="13" t="s">
        <v>27</v>
      </c>
      <c r="C969" s="13" t="s">
        <v>76</v>
      </c>
      <c r="D969" s="14">
        <v>0</v>
      </c>
      <c r="E969" s="14">
        <v>300</v>
      </c>
      <c r="F969" s="14">
        <v>400</v>
      </c>
      <c r="G969" s="23">
        <f t="shared" si="144"/>
        <v>300</v>
      </c>
      <c r="H969" s="23">
        <f t="shared" si="145"/>
        <v>400</v>
      </c>
      <c r="I969" s="16">
        <f t="shared" si="146"/>
        <v>100</v>
      </c>
      <c r="J969" s="35">
        <f t="shared" si="143"/>
        <v>100</v>
      </c>
    </row>
    <row r="970" spans="1:10" ht="11.25" hidden="1" customHeight="1" x14ac:dyDescent="0.2">
      <c r="A970" s="12"/>
      <c r="B970" s="13" t="s">
        <v>27</v>
      </c>
      <c r="C970" s="13" t="s">
        <v>77</v>
      </c>
      <c r="D970" s="14">
        <v>450</v>
      </c>
      <c r="E970" s="14">
        <v>500</v>
      </c>
      <c r="F970" s="14">
        <v>600</v>
      </c>
      <c r="G970" s="23">
        <f t="shared" si="144"/>
        <v>50</v>
      </c>
      <c r="H970" s="23">
        <f t="shared" si="145"/>
        <v>150</v>
      </c>
      <c r="I970" s="16">
        <f t="shared" si="146"/>
        <v>100</v>
      </c>
      <c r="J970" s="35">
        <f t="shared" si="143"/>
        <v>550</v>
      </c>
    </row>
    <row r="971" spans="1:10" ht="11.25" hidden="1" customHeight="1" x14ac:dyDescent="0.2">
      <c r="A971" s="12"/>
      <c r="B971" s="13" t="s">
        <v>27</v>
      </c>
      <c r="C971" s="13" t="s">
        <v>50</v>
      </c>
      <c r="D971" s="14">
        <v>418.04</v>
      </c>
      <c r="E971" s="14">
        <v>450</v>
      </c>
      <c r="F971" s="14">
        <v>550</v>
      </c>
      <c r="G971" s="23">
        <f t="shared" si="144"/>
        <v>31.95999999999998</v>
      </c>
      <c r="H971" s="23">
        <f t="shared" si="145"/>
        <v>131.95999999999998</v>
      </c>
      <c r="I971" s="16">
        <f t="shared" si="146"/>
        <v>100</v>
      </c>
      <c r="J971" s="35">
        <f t="shared" si="143"/>
        <v>518.04</v>
      </c>
    </row>
    <row r="972" spans="1:10" ht="11.25" hidden="1" customHeight="1" x14ac:dyDescent="0.2">
      <c r="A972" s="12"/>
      <c r="B972" s="13" t="s">
        <v>27</v>
      </c>
      <c r="C972" s="13" t="s">
        <v>78</v>
      </c>
      <c r="D972" s="14">
        <v>1409.4</v>
      </c>
      <c r="E972" s="14">
        <v>470</v>
      </c>
      <c r="F972" s="14">
        <v>570</v>
      </c>
      <c r="G972" s="15">
        <f t="shared" si="144"/>
        <v>-939.40000000000009</v>
      </c>
      <c r="H972" s="15">
        <f t="shared" si="145"/>
        <v>-839.40000000000009</v>
      </c>
      <c r="I972" s="16">
        <f t="shared" si="146"/>
        <v>100</v>
      </c>
      <c r="J972" s="35">
        <f t="shared" si="143"/>
        <v>1509.4</v>
      </c>
    </row>
    <row r="973" spans="1:10" ht="11.25" hidden="1" customHeight="1" x14ac:dyDescent="0.2">
      <c r="A973" s="12"/>
      <c r="B973" s="13" t="s">
        <v>27</v>
      </c>
      <c r="C973" s="13" t="s">
        <v>55</v>
      </c>
      <c r="D973" s="14">
        <v>0</v>
      </c>
      <c r="E973" s="14">
        <v>275</v>
      </c>
      <c r="F973" s="14">
        <v>375</v>
      </c>
      <c r="G973" s="23">
        <f t="shared" si="144"/>
        <v>275</v>
      </c>
      <c r="H973" s="23">
        <f t="shared" si="145"/>
        <v>375</v>
      </c>
      <c r="I973" s="16">
        <f t="shared" si="146"/>
        <v>100</v>
      </c>
      <c r="J973" s="35">
        <f t="shared" si="143"/>
        <v>100</v>
      </c>
    </row>
    <row r="974" spans="1:10" ht="11.25" hidden="1" customHeight="1" x14ac:dyDescent="0.2">
      <c r="A974" s="12"/>
      <c r="B974" s="13" t="s">
        <v>27</v>
      </c>
      <c r="C974" s="13" t="s">
        <v>56</v>
      </c>
      <c r="D974" s="14">
        <v>0</v>
      </c>
      <c r="E974" s="14">
        <v>425</v>
      </c>
      <c r="F974" s="14">
        <v>575</v>
      </c>
      <c r="G974" s="23">
        <f t="shared" si="144"/>
        <v>425</v>
      </c>
      <c r="H974" s="23">
        <f t="shared" si="145"/>
        <v>575</v>
      </c>
      <c r="I974" s="16">
        <f t="shared" si="146"/>
        <v>150</v>
      </c>
      <c r="J974" s="35">
        <f t="shared" si="143"/>
        <v>150</v>
      </c>
    </row>
    <row r="975" spans="1:10" ht="11.25" hidden="1" customHeight="1" x14ac:dyDescent="0.2">
      <c r="A975" s="12"/>
      <c r="B975" s="13" t="s">
        <v>27</v>
      </c>
      <c r="C975" s="13" t="s">
        <v>28</v>
      </c>
      <c r="D975" s="14">
        <v>1628.73</v>
      </c>
      <c r="E975" s="14">
        <v>900</v>
      </c>
      <c r="F975" s="14">
        <v>1200</v>
      </c>
      <c r="G975" s="15">
        <f t="shared" si="144"/>
        <v>-728.73</v>
      </c>
      <c r="H975" s="15">
        <f t="shared" si="145"/>
        <v>-428.73</v>
      </c>
      <c r="I975" s="16">
        <f t="shared" si="146"/>
        <v>300</v>
      </c>
      <c r="J975" s="35">
        <f t="shared" si="143"/>
        <v>1928.73</v>
      </c>
    </row>
    <row r="976" spans="1:10" ht="11.25" hidden="1" customHeight="1" x14ac:dyDescent="0.2">
      <c r="A976" s="12"/>
      <c r="B976" s="13" t="s">
        <v>70</v>
      </c>
      <c r="C976" s="13" t="s">
        <v>19</v>
      </c>
      <c r="D976" s="14">
        <v>3697.85</v>
      </c>
      <c r="E976" s="14">
        <v>2737</v>
      </c>
      <c r="F976" s="14">
        <v>3137</v>
      </c>
      <c r="G976" s="15">
        <f t="shared" si="144"/>
        <v>-960.84999999999991</v>
      </c>
      <c r="H976" s="15">
        <f t="shared" si="145"/>
        <v>-560.84999999999991</v>
      </c>
      <c r="I976" s="16">
        <f t="shared" si="146"/>
        <v>400</v>
      </c>
      <c r="J976" s="35">
        <f t="shared" si="143"/>
        <v>4097.8500000000004</v>
      </c>
    </row>
    <row r="977" spans="1:10" ht="11.25" hidden="1" customHeight="1" x14ac:dyDescent="0.2">
      <c r="A977" s="12"/>
      <c r="B977" s="13" t="s">
        <v>23</v>
      </c>
      <c r="C977" s="13" t="s">
        <v>19</v>
      </c>
      <c r="D977" s="14">
        <v>0</v>
      </c>
      <c r="E977" s="14">
        <v>350</v>
      </c>
      <c r="F977" s="14">
        <v>450</v>
      </c>
      <c r="G977" s="23">
        <f t="shared" si="144"/>
        <v>350</v>
      </c>
      <c r="H977" s="23">
        <f t="shared" si="145"/>
        <v>450</v>
      </c>
      <c r="I977" s="16">
        <f t="shared" si="146"/>
        <v>100</v>
      </c>
      <c r="J977" s="35">
        <f t="shared" si="143"/>
        <v>100</v>
      </c>
    </row>
    <row r="978" spans="1:10" ht="11.25" hidden="1" customHeight="1" x14ac:dyDescent="0.2">
      <c r="A978" s="12"/>
      <c r="B978" s="13" t="s">
        <v>43</v>
      </c>
      <c r="C978" s="13" t="s">
        <v>44</v>
      </c>
      <c r="D978" s="14">
        <v>151.69</v>
      </c>
      <c r="E978" s="14">
        <v>431.7</v>
      </c>
      <c r="F978" s="14">
        <v>475.7</v>
      </c>
      <c r="G978" s="23">
        <f t="shared" si="144"/>
        <v>280.01</v>
      </c>
      <c r="H978" s="23">
        <f t="shared" si="145"/>
        <v>324.01</v>
      </c>
      <c r="I978" s="16">
        <f t="shared" si="146"/>
        <v>44</v>
      </c>
      <c r="J978" s="35">
        <f t="shared" si="143"/>
        <v>195.69</v>
      </c>
    </row>
    <row r="979" spans="1:10" ht="11.25" hidden="1" customHeight="1" x14ac:dyDescent="0.2">
      <c r="A979" s="12"/>
      <c r="B979" s="13" t="s">
        <v>43</v>
      </c>
      <c r="C979" s="13" t="s">
        <v>22</v>
      </c>
      <c r="D979" s="14">
        <v>180.41</v>
      </c>
      <c r="E979" s="14">
        <v>500</v>
      </c>
      <c r="F979" s="14">
        <v>600</v>
      </c>
      <c r="G979" s="23">
        <f t="shared" si="144"/>
        <v>319.59000000000003</v>
      </c>
      <c r="H979" s="23">
        <f t="shared" si="145"/>
        <v>419.59000000000003</v>
      </c>
      <c r="I979" s="16">
        <f t="shared" si="146"/>
        <v>100</v>
      </c>
      <c r="J979" s="35">
        <f t="shared" si="143"/>
        <v>280.40999999999997</v>
      </c>
    </row>
    <row r="980" spans="1:10" ht="11.25" hidden="1" customHeight="1" x14ac:dyDescent="0.2">
      <c r="A980" s="12"/>
      <c r="B980" s="13" t="s">
        <v>43</v>
      </c>
      <c r="C980" s="13" t="s">
        <v>19</v>
      </c>
      <c r="D980" s="14">
        <v>628.42999999999995</v>
      </c>
      <c r="E980" s="14">
        <v>1256.8599999999999</v>
      </c>
      <c r="F980" s="14">
        <v>1516.9</v>
      </c>
      <c r="G980" s="23">
        <f t="shared" si="144"/>
        <v>628.42999999999995</v>
      </c>
      <c r="H980" s="23">
        <f t="shared" si="145"/>
        <v>888.47000000000014</v>
      </c>
      <c r="I980" s="16">
        <f t="shared" si="146"/>
        <v>260.04000000000019</v>
      </c>
      <c r="J980" s="35">
        <f t="shared" si="143"/>
        <v>888.47000000000014</v>
      </c>
    </row>
    <row r="981" spans="1:10" ht="11.25" hidden="1" customHeight="1" x14ac:dyDescent="0.2">
      <c r="A981" s="12"/>
      <c r="B981" s="13" t="s">
        <v>29</v>
      </c>
      <c r="C981" s="13" t="s">
        <v>19</v>
      </c>
      <c r="D981" s="14">
        <v>350</v>
      </c>
      <c r="E981" s="14">
        <v>450</v>
      </c>
      <c r="F981" s="14">
        <v>550</v>
      </c>
      <c r="G981" s="23">
        <f t="shared" si="144"/>
        <v>100</v>
      </c>
      <c r="H981" s="23">
        <f t="shared" si="145"/>
        <v>200</v>
      </c>
      <c r="I981" s="16">
        <f t="shared" si="146"/>
        <v>100</v>
      </c>
      <c r="J981" s="35">
        <f t="shared" si="143"/>
        <v>450</v>
      </c>
    </row>
    <row r="982" spans="1:10" ht="11.25" hidden="1" customHeight="1" x14ac:dyDescent="0.2">
      <c r="A982" s="12"/>
      <c r="B982" s="13" t="s">
        <v>32</v>
      </c>
      <c r="C982" s="13" t="s">
        <v>52</v>
      </c>
      <c r="D982" s="14">
        <v>807.73</v>
      </c>
      <c r="E982" s="14">
        <v>673.36</v>
      </c>
      <c r="F982" s="14">
        <v>816.7</v>
      </c>
      <c r="G982" s="15">
        <f t="shared" si="144"/>
        <v>-134.37</v>
      </c>
      <c r="H982" s="23">
        <f t="shared" si="145"/>
        <v>8.9700000000000273</v>
      </c>
      <c r="I982" s="16">
        <f t="shared" si="146"/>
        <v>143.34000000000003</v>
      </c>
      <c r="J982" s="35">
        <f t="shared" si="143"/>
        <v>951.07</v>
      </c>
    </row>
    <row r="983" spans="1:10" ht="11.25" hidden="1" customHeight="1" x14ac:dyDescent="0.2">
      <c r="A983" s="12"/>
      <c r="B983" s="13" t="s">
        <v>32</v>
      </c>
      <c r="C983" s="13" t="s">
        <v>46</v>
      </c>
      <c r="D983" s="14">
        <v>255.77</v>
      </c>
      <c r="E983" s="14">
        <v>0</v>
      </c>
      <c r="F983" s="14">
        <v>0</v>
      </c>
      <c r="G983" s="15">
        <f t="shared" si="144"/>
        <v>-255.77</v>
      </c>
      <c r="H983" s="15">
        <f t="shared" si="145"/>
        <v>-255.77</v>
      </c>
      <c r="I983" s="16">
        <f t="shared" si="146"/>
        <v>0</v>
      </c>
      <c r="J983" s="35">
        <f t="shared" si="143"/>
        <v>255.77</v>
      </c>
    </row>
    <row r="984" spans="1:10" ht="11.25" hidden="1" customHeight="1" x14ac:dyDescent="0.2">
      <c r="A984" s="12"/>
      <c r="B984" s="13" t="s">
        <v>32</v>
      </c>
      <c r="C984" s="13" t="s">
        <v>42</v>
      </c>
      <c r="D984" s="14">
        <v>0</v>
      </c>
      <c r="E984" s="14">
        <v>130.02000000000001</v>
      </c>
      <c r="F984" s="14">
        <v>173.36</v>
      </c>
      <c r="G984" s="23">
        <f t="shared" si="144"/>
        <v>130.02000000000001</v>
      </c>
      <c r="H984" s="23">
        <f t="shared" si="145"/>
        <v>173.36</v>
      </c>
      <c r="I984" s="16">
        <f t="shared" si="146"/>
        <v>43.34</v>
      </c>
      <c r="J984" s="35">
        <f t="shared" si="143"/>
        <v>43.34</v>
      </c>
    </row>
    <row r="985" spans="1:10" ht="11.25" hidden="1" customHeight="1" x14ac:dyDescent="0.2">
      <c r="A985" s="12"/>
      <c r="B985" s="13" t="s">
        <v>32</v>
      </c>
      <c r="C985" s="13" t="s">
        <v>44</v>
      </c>
      <c r="D985" s="14">
        <v>173.36</v>
      </c>
      <c r="E985" s="14">
        <v>0</v>
      </c>
      <c r="F985" s="14">
        <v>0</v>
      </c>
      <c r="G985" s="15">
        <f t="shared" si="144"/>
        <v>-173.36</v>
      </c>
      <c r="H985" s="15">
        <f t="shared" si="145"/>
        <v>-173.36</v>
      </c>
      <c r="I985" s="16">
        <f t="shared" si="146"/>
        <v>0</v>
      </c>
      <c r="J985" s="35">
        <f t="shared" si="143"/>
        <v>173.36</v>
      </c>
    </row>
    <row r="986" spans="1:10" ht="11.25" hidden="1" customHeight="1" x14ac:dyDescent="0.2">
      <c r="A986" s="12"/>
      <c r="B986" s="13" t="s">
        <v>32</v>
      </c>
      <c r="C986" s="13" t="s">
        <v>47</v>
      </c>
      <c r="D986" s="14">
        <v>275.29000000000002</v>
      </c>
      <c r="E986" s="14">
        <v>65.010000000000005</v>
      </c>
      <c r="F986" s="14">
        <v>108.35</v>
      </c>
      <c r="G986" s="15">
        <f t="shared" si="144"/>
        <v>-210.28000000000003</v>
      </c>
      <c r="H986" s="15">
        <f t="shared" si="145"/>
        <v>-166.94000000000003</v>
      </c>
      <c r="I986" s="16">
        <f t="shared" si="146"/>
        <v>43.339999999999989</v>
      </c>
      <c r="J986" s="35">
        <f t="shared" si="143"/>
        <v>318.63</v>
      </c>
    </row>
    <row r="987" spans="1:10" ht="11.25" hidden="1" customHeight="1" x14ac:dyDescent="0.2">
      <c r="A987" s="12"/>
      <c r="B987" s="13" t="s">
        <v>32</v>
      </c>
      <c r="C987" s="13" t="s">
        <v>21</v>
      </c>
      <c r="D987" s="14">
        <v>509.68</v>
      </c>
      <c r="E987" s="14">
        <v>550</v>
      </c>
      <c r="F987" s="14">
        <v>750</v>
      </c>
      <c r="G987" s="23">
        <f t="shared" si="144"/>
        <v>40.319999999999993</v>
      </c>
      <c r="H987" s="23">
        <f t="shared" si="145"/>
        <v>240.32</v>
      </c>
      <c r="I987" s="16">
        <f t="shared" si="146"/>
        <v>200</v>
      </c>
      <c r="J987" s="35">
        <f t="shared" si="143"/>
        <v>709.68000000000006</v>
      </c>
    </row>
    <row r="988" spans="1:10" ht="11.25" hidden="1" customHeight="1" x14ac:dyDescent="0.2">
      <c r="A988" s="12"/>
      <c r="B988" s="13" t="s">
        <v>32</v>
      </c>
      <c r="C988" s="13" t="s">
        <v>22</v>
      </c>
      <c r="D988" s="14">
        <v>1377.5</v>
      </c>
      <c r="E988" s="14">
        <v>480</v>
      </c>
      <c r="F988" s="14">
        <v>580</v>
      </c>
      <c r="G988" s="15">
        <f t="shared" si="144"/>
        <v>-897.5</v>
      </c>
      <c r="H988" s="15">
        <f t="shared" si="145"/>
        <v>-797.5</v>
      </c>
      <c r="I988" s="16">
        <f t="shared" si="146"/>
        <v>100</v>
      </c>
      <c r="J988" s="35">
        <f t="shared" si="143"/>
        <v>1477.5</v>
      </c>
    </row>
    <row r="989" spans="1:10" ht="11.25" hidden="1" customHeight="1" x14ac:dyDescent="0.2">
      <c r="A989" s="17" t="s">
        <v>221</v>
      </c>
      <c r="B989" s="18"/>
      <c r="C989" s="18"/>
      <c r="D989" s="19">
        <f>SUM(D961:D988)</f>
        <v>19284.660000000003</v>
      </c>
      <c r="E989" s="19">
        <f>SUM(E961:E988)</f>
        <v>15450.950000000003</v>
      </c>
      <c r="F989" s="19">
        <f>SUM(F961:F988)</f>
        <v>18875.009999999998</v>
      </c>
      <c r="G989" s="20">
        <f t="shared" si="144"/>
        <v>-3833.7099999999991</v>
      </c>
      <c r="H989" s="20">
        <f t="shared" si="145"/>
        <v>-409.65000000000146</v>
      </c>
      <c r="I989" s="21">
        <f t="shared" si="146"/>
        <v>3424.0599999999977</v>
      </c>
      <c r="J989" s="35">
        <f t="shared" si="143"/>
        <v>22708.720000000001</v>
      </c>
    </row>
    <row r="990" spans="1:10" ht="11.25" hidden="1" customHeight="1" x14ac:dyDescent="0.2">
      <c r="A990" s="11" t="s">
        <v>222</v>
      </c>
      <c r="B990" s="5"/>
      <c r="C990" s="5"/>
      <c r="D990" s="6"/>
      <c r="E990" s="6"/>
      <c r="F990" s="6"/>
      <c r="G990" s="7"/>
      <c r="H990" s="7"/>
      <c r="I990" s="8"/>
      <c r="J990" s="35">
        <f t="shared" si="143"/>
        <v>0</v>
      </c>
    </row>
    <row r="991" spans="1:10" ht="11.25" hidden="1" customHeight="1" x14ac:dyDescent="0.2">
      <c r="A991" s="12"/>
      <c r="B991" s="13" t="s">
        <v>26</v>
      </c>
      <c r="C991" s="13" t="s">
        <v>19</v>
      </c>
      <c r="D991" s="14">
        <v>2331.44</v>
      </c>
      <c r="E991" s="14">
        <v>1979</v>
      </c>
      <c r="F991" s="14">
        <v>2379</v>
      </c>
      <c r="G991" s="15">
        <f t="shared" ref="G991:G1026" si="147">(ROUND(E991,2)- ROUND(D991,2))</f>
        <v>-352.44000000000005</v>
      </c>
      <c r="H991" s="23">
        <f t="shared" ref="H991:H1026" si="148">(ROUND(F991,2)- ROUND(D991,2))</f>
        <v>47.559999999999945</v>
      </c>
      <c r="I991" s="16">
        <f t="shared" ref="I991:I1026" si="149">(ROUND(F991,2)- ROUND(E991,2))</f>
        <v>400</v>
      </c>
      <c r="J991" s="35">
        <f t="shared" si="143"/>
        <v>2731.44</v>
      </c>
    </row>
    <row r="992" spans="1:10" ht="11.25" hidden="1" customHeight="1" x14ac:dyDescent="0.2">
      <c r="A992" s="12"/>
      <c r="B992" s="13" t="s">
        <v>18</v>
      </c>
      <c r="C992" s="13" t="s">
        <v>19</v>
      </c>
      <c r="D992" s="14">
        <v>267.82</v>
      </c>
      <c r="E992" s="14">
        <v>280</v>
      </c>
      <c r="F992" s="14">
        <v>330</v>
      </c>
      <c r="G992" s="23">
        <f t="shared" si="147"/>
        <v>12.180000000000007</v>
      </c>
      <c r="H992" s="23">
        <f t="shared" si="148"/>
        <v>62.180000000000007</v>
      </c>
      <c r="I992" s="16">
        <f t="shared" si="149"/>
        <v>50</v>
      </c>
      <c r="J992" s="35">
        <f t="shared" si="143"/>
        <v>317.82</v>
      </c>
    </row>
    <row r="993" spans="1:10" ht="11.25" hidden="1" customHeight="1" x14ac:dyDescent="0.2">
      <c r="A993" s="12"/>
      <c r="B993" s="13" t="s">
        <v>69</v>
      </c>
      <c r="C993" s="13" t="s">
        <v>19</v>
      </c>
      <c r="D993" s="14">
        <v>129.54</v>
      </c>
      <c r="E993" s="14">
        <v>347</v>
      </c>
      <c r="F993" s="14">
        <v>447</v>
      </c>
      <c r="G993" s="23">
        <f t="shared" si="147"/>
        <v>217.46</v>
      </c>
      <c r="H993" s="23">
        <f t="shared" si="148"/>
        <v>317.46000000000004</v>
      </c>
      <c r="I993" s="16">
        <f t="shared" si="149"/>
        <v>100</v>
      </c>
      <c r="J993" s="35">
        <f t="shared" si="143"/>
        <v>229.54</v>
      </c>
    </row>
    <row r="994" spans="1:10" ht="11.25" hidden="1" customHeight="1" x14ac:dyDescent="0.2">
      <c r="A994" s="12"/>
      <c r="B994" s="13" t="s">
        <v>20</v>
      </c>
      <c r="C994" s="13" t="s">
        <v>52</v>
      </c>
      <c r="D994" s="14">
        <v>0</v>
      </c>
      <c r="E994" s="14">
        <v>60</v>
      </c>
      <c r="F994" s="14">
        <v>80</v>
      </c>
      <c r="G994" s="23">
        <f t="shared" si="147"/>
        <v>60</v>
      </c>
      <c r="H994" s="23">
        <f t="shared" si="148"/>
        <v>80</v>
      </c>
      <c r="I994" s="16">
        <f t="shared" si="149"/>
        <v>20</v>
      </c>
      <c r="J994" s="35">
        <f t="shared" si="143"/>
        <v>20</v>
      </c>
    </row>
    <row r="995" spans="1:10" ht="11.25" hidden="1" customHeight="1" x14ac:dyDescent="0.2">
      <c r="A995" s="12"/>
      <c r="B995" s="13" t="s">
        <v>20</v>
      </c>
      <c r="C995" s="13" t="s">
        <v>46</v>
      </c>
      <c r="D995" s="14">
        <v>4.87</v>
      </c>
      <c r="E995" s="14">
        <v>0</v>
      </c>
      <c r="F995" s="14">
        <v>0</v>
      </c>
      <c r="G995" s="15">
        <f t="shared" si="147"/>
        <v>-4.87</v>
      </c>
      <c r="H995" s="15">
        <f t="shared" si="148"/>
        <v>-4.87</v>
      </c>
      <c r="I995" s="16">
        <f t="shared" si="149"/>
        <v>0</v>
      </c>
      <c r="J995" s="35">
        <f t="shared" si="143"/>
        <v>4.87</v>
      </c>
    </row>
    <row r="996" spans="1:10" ht="11.25" hidden="1" customHeight="1" x14ac:dyDescent="0.2">
      <c r="A996" s="12"/>
      <c r="B996" s="13" t="s">
        <v>20</v>
      </c>
      <c r="C996" s="13" t="s">
        <v>47</v>
      </c>
      <c r="D996" s="14">
        <v>9.5500000000000007</v>
      </c>
      <c r="E996" s="14">
        <v>0</v>
      </c>
      <c r="F996" s="14">
        <v>0</v>
      </c>
      <c r="G996" s="15">
        <f t="shared" si="147"/>
        <v>-9.5500000000000007</v>
      </c>
      <c r="H996" s="15">
        <f t="shared" si="148"/>
        <v>-9.5500000000000007</v>
      </c>
      <c r="I996" s="16">
        <f t="shared" si="149"/>
        <v>0</v>
      </c>
      <c r="J996" s="35">
        <f t="shared" si="143"/>
        <v>9.5500000000000007</v>
      </c>
    </row>
    <row r="997" spans="1:10" ht="11.25" hidden="1" customHeight="1" x14ac:dyDescent="0.2">
      <c r="A997" s="12"/>
      <c r="B997" s="13" t="s">
        <v>20</v>
      </c>
      <c r="C997" s="13" t="s">
        <v>21</v>
      </c>
      <c r="D997" s="14">
        <v>0</v>
      </c>
      <c r="E997" s="14">
        <v>60</v>
      </c>
      <c r="F997" s="14">
        <v>80</v>
      </c>
      <c r="G997" s="23">
        <f t="shared" si="147"/>
        <v>60</v>
      </c>
      <c r="H997" s="23">
        <f t="shared" si="148"/>
        <v>80</v>
      </c>
      <c r="I997" s="16">
        <f t="shared" si="149"/>
        <v>20</v>
      </c>
      <c r="J997" s="35">
        <f t="shared" si="143"/>
        <v>20</v>
      </c>
    </row>
    <row r="998" spans="1:10" ht="11.25" hidden="1" customHeight="1" x14ac:dyDescent="0.2">
      <c r="A998" s="12"/>
      <c r="B998" s="13" t="s">
        <v>20</v>
      </c>
      <c r="C998" s="13" t="s">
        <v>22</v>
      </c>
      <c r="D998" s="14">
        <v>155.12</v>
      </c>
      <c r="E998" s="14">
        <v>87</v>
      </c>
      <c r="F998" s="14">
        <v>107</v>
      </c>
      <c r="G998" s="15">
        <f t="shared" si="147"/>
        <v>-68.12</v>
      </c>
      <c r="H998" s="15">
        <f t="shared" si="148"/>
        <v>-48.120000000000005</v>
      </c>
      <c r="I998" s="16">
        <f t="shared" si="149"/>
        <v>20</v>
      </c>
      <c r="J998" s="35">
        <f t="shared" si="143"/>
        <v>175.12</v>
      </c>
    </row>
    <row r="999" spans="1:10" ht="11.25" hidden="1" customHeight="1" x14ac:dyDescent="0.2">
      <c r="A999" s="12"/>
      <c r="B999" s="13" t="s">
        <v>20</v>
      </c>
      <c r="C999" s="13" t="s">
        <v>19</v>
      </c>
      <c r="D999" s="14">
        <v>122.23</v>
      </c>
      <c r="E999" s="14">
        <v>134</v>
      </c>
      <c r="F999" s="14">
        <v>174</v>
      </c>
      <c r="G999" s="23">
        <f t="shared" si="147"/>
        <v>11.769999999999996</v>
      </c>
      <c r="H999" s="23">
        <f t="shared" si="148"/>
        <v>51.769999999999996</v>
      </c>
      <c r="I999" s="16">
        <f t="shared" si="149"/>
        <v>40</v>
      </c>
      <c r="J999" s="35">
        <f t="shared" si="143"/>
        <v>162.23000000000002</v>
      </c>
    </row>
    <row r="1000" spans="1:10" ht="11.25" hidden="1" customHeight="1" x14ac:dyDescent="0.2">
      <c r="A1000" s="12"/>
      <c r="B1000" s="13" t="s">
        <v>27</v>
      </c>
      <c r="C1000" s="13" t="s">
        <v>52</v>
      </c>
      <c r="D1000" s="14">
        <v>27.2</v>
      </c>
      <c r="E1000" s="14">
        <v>0</v>
      </c>
      <c r="F1000" s="14">
        <v>0</v>
      </c>
      <c r="G1000" s="15">
        <f t="shared" si="147"/>
        <v>-27.2</v>
      </c>
      <c r="H1000" s="15">
        <f t="shared" si="148"/>
        <v>-27.2</v>
      </c>
      <c r="I1000" s="16">
        <f t="shared" si="149"/>
        <v>0</v>
      </c>
      <c r="J1000" s="35">
        <f t="shared" si="143"/>
        <v>27.2</v>
      </c>
    </row>
    <row r="1001" spans="1:10" ht="11.25" hidden="1" customHeight="1" x14ac:dyDescent="0.2">
      <c r="A1001" s="12"/>
      <c r="B1001" s="13" t="s">
        <v>27</v>
      </c>
      <c r="C1001" s="13" t="s">
        <v>37</v>
      </c>
      <c r="D1001" s="14">
        <v>14.3</v>
      </c>
      <c r="E1001" s="14">
        <v>14</v>
      </c>
      <c r="F1001" s="14">
        <v>14</v>
      </c>
      <c r="G1001" s="15">
        <f t="shared" si="147"/>
        <v>-0.30000000000000071</v>
      </c>
      <c r="H1001" s="15">
        <f t="shared" si="148"/>
        <v>-0.30000000000000071</v>
      </c>
      <c r="I1001" s="16">
        <f t="shared" si="149"/>
        <v>0</v>
      </c>
      <c r="J1001" s="35">
        <f t="shared" ref="J1001:J1064" si="150">D1001+I1001</f>
        <v>14.3</v>
      </c>
    </row>
    <row r="1002" spans="1:10" ht="11.25" hidden="1" customHeight="1" x14ac:dyDescent="0.2">
      <c r="A1002" s="12"/>
      <c r="B1002" s="13" t="s">
        <v>27</v>
      </c>
      <c r="C1002" s="13" t="s">
        <v>83</v>
      </c>
      <c r="D1002" s="14">
        <v>175.48</v>
      </c>
      <c r="E1002" s="14">
        <v>397</v>
      </c>
      <c r="F1002" s="14">
        <v>486</v>
      </c>
      <c r="G1002" s="23">
        <f t="shared" si="147"/>
        <v>221.52</v>
      </c>
      <c r="H1002" s="23">
        <f t="shared" si="148"/>
        <v>310.52</v>
      </c>
      <c r="I1002" s="16">
        <f t="shared" si="149"/>
        <v>89</v>
      </c>
      <c r="J1002" s="35">
        <f t="shared" si="150"/>
        <v>264.48</v>
      </c>
    </row>
    <row r="1003" spans="1:10" ht="11.25" hidden="1" customHeight="1" x14ac:dyDescent="0.2">
      <c r="A1003" s="12"/>
      <c r="B1003" s="13" t="s">
        <v>27</v>
      </c>
      <c r="C1003" s="13" t="s">
        <v>84</v>
      </c>
      <c r="D1003" s="14">
        <v>0</v>
      </c>
      <c r="E1003" s="14">
        <v>510</v>
      </c>
      <c r="F1003" s="14">
        <v>680</v>
      </c>
      <c r="G1003" s="23">
        <f t="shared" si="147"/>
        <v>510</v>
      </c>
      <c r="H1003" s="23">
        <f t="shared" si="148"/>
        <v>680</v>
      </c>
      <c r="I1003" s="16">
        <f t="shared" si="149"/>
        <v>170</v>
      </c>
      <c r="J1003" s="35">
        <f t="shared" si="150"/>
        <v>170</v>
      </c>
    </row>
    <row r="1004" spans="1:10" ht="11.25" hidden="1" customHeight="1" x14ac:dyDescent="0.2">
      <c r="A1004" s="12"/>
      <c r="B1004" s="13" t="s">
        <v>27</v>
      </c>
      <c r="C1004" s="13" t="s">
        <v>85</v>
      </c>
      <c r="D1004" s="14">
        <v>23.75</v>
      </c>
      <c r="E1004" s="14">
        <v>0</v>
      </c>
      <c r="F1004" s="14">
        <v>0</v>
      </c>
      <c r="G1004" s="15">
        <f t="shared" si="147"/>
        <v>-23.75</v>
      </c>
      <c r="H1004" s="15">
        <f t="shared" si="148"/>
        <v>-23.75</v>
      </c>
      <c r="I1004" s="16">
        <f t="shared" si="149"/>
        <v>0</v>
      </c>
      <c r="J1004" s="35">
        <f t="shared" si="150"/>
        <v>23.75</v>
      </c>
    </row>
    <row r="1005" spans="1:10" ht="11.25" hidden="1" customHeight="1" x14ac:dyDescent="0.2">
      <c r="A1005" s="12"/>
      <c r="B1005" s="13" t="s">
        <v>27</v>
      </c>
      <c r="C1005" s="13" t="s">
        <v>86</v>
      </c>
      <c r="D1005" s="14">
        <v>23.75</v>
      </c>
      <c r="E1005" s="14">
        <v>558</v>
      </c>
      <c r="F1005" s="14">
        <v>728</v>
      </c>
      <c r="G1005" s="23">
        <f t="shared" si="147"/>
        <v>534.25</v>
      </c>
      <c r="H1005" s="23">
        <f t="shared" si="148"/>
        <v>704.25</v>
      </c>
      <c r="I1005" s="16">
        <f t="shared" si="149"/>
        <v>170</v>
      </c>
      <c r="J1005" s="35">
        <f t="shared" si="150"/>
        <v>193.75</v>
      </c>
    </row>
    <row r="1006" spans="1:10" ht="11.25" hidden="1" customHeight="1" x14ac:dyDescent="0.2">
      <c r="A1006" s="12"/>
      <c r="B1006" s="13" t="s">
        <v>27</v>
      </c>
      <c r="C1006" s="13" t="s">
        <v>75</v>
      </c>
      <c r="D1006" s="14">
        <v>37.35</v>
      </c>
      <c r="E1006" s="14">
        <v>0</v>
      </c>
      <c r="F1006" s="14">
        <v>0</v>
      </c>
      <c r="G1006" s="15">
        <f t="shared" si="147"/>
        <v>-37.35</v>
      </c>
      <c r="H1006" s="15">
        <f t="shared" si="148"/>
        <v>-37.35</v>
      </c>
      <c r="I1006" s="16">
        <f t="shared" si="149"/>
        <v>0</v>
      </c>
      <c r="J1006" s="35">
        <f t="shared" si="150"/>
        <v>37.35</v>
      </c>
    </row>
    <row r="1007" spans="1:10" ht="11.25" hidden="1" customHeight="1" x14ac:dyDescent="0.2">
      <c r="A1007" s="12"/>
      <c r="B1007" s="13" t="s">
        <v>27</v>
      </c>
      <c r="C1007" s="13" t="s">
        <v>76</v>
      </c>
      <c r="D1007" s="14">
        <v>6.65</v>
      </c>
      <c r="E1007" s="14">
        <v>0</v>
      </c>
      <c r="F1007" s="14">
        <v>0</v>
      </c>
      <c r="G1007" s="15">
        <f t="shared" si="147"/>
        <v>-6.65</v>
      </c>
      <c r="H1007" s="15">
        <f t="shared" si="148"/>
        <v>-6.65</v>
      </c>
      <c r="I1007" s="16">
        <f t="shared" si="149"/>
        <v>0</v>
      </c>
      <c r="J1007" s="35">
        <f t="shared" si="150"/>
        <v>6.65</v>
      </c>
    </row>
    <row r="1008" spans="1:10" ht="11.25" hidden="1" customHeight="1" x14ac:dyDescent="0.2">
      <c r="A1008" s="12"/>
      <c r="B1008" s="13" t="s">
        <v>27</v>
      </c>
      <c r="C1008" s="13" t="s">
        <v>47</v>
      </c>
      <c r="D1008" s="14">
        <v>10.050000000000001</v>
      </c>
      <c r="E1008" s="14">
        <v>0</v>
      </c>
      <c r="F1008" s="14">
        <v>0</v>
      </c>
      <c r="G1008" s="15">
        <f t="shared" si="147"/>
        <v>-10.050000000000001</v>
      </c>
      <c r="H1008" s="15">
        <f t="shared" si="148"/>
        <v>-10.050000000000001</v>
      </c>
      <c r="I1008" s="16">
        <f t="shared" si="149"/>
        <v>0</v>
      </c>
      <c r="J1008" s="35">
        <f t="shared" si="150"/>
        <v>10.050000000000001</v>
      </c>
    </row>
    <row r="1009" spans="1:10" ht="11.25" hidden="1" customHeight="1" x14ac:dyDescent="0.2">
      <c r="A1009" s="12"/>
      <c r="B1009" s="13" t="s">
        <v>27</v>
      </c>
      <c r="C1009" s="13" t="s">
        <v>50</v>
      </c>
      <c r="D1009" s="14">
        <v>135.86000000000001</v>
      </c>
      <c r="E1009" s="14">
        <v>115</v>
      </c>
      <c r="F1009" s="14">
        <v>115</v>
      </c>
      <c r="G1009" s="15">
        <f t="shared" si="147"/>
        <v>-20.860000000000014</v>
      </c>
      <c r="H1009" s="15">
        <f t="shared" si="148"/>
        <v>-20.860000000000014</v>
      </c>
      <c r="I1009" s="16">
        <f t="shared" si="149"/>
        <v>0</v>
      </c>
      <c r="J1009" s="35">
        <f t="shared" si="150"/>
        <v>135.86000000000001</v>
      </c>
    </row>
    <row r="1010" spans="1:10" ht="11.25" hidden="1" customHeight="1" x14ac:dyDescent="0.2">
      <c r="A1010" s="12"/>
      <c r="B1010" s="13" t="s">
        <v>27</v>
      </c>
      <c r="C1010" s="13" t="s">
        <v>78</v>
      </c>
      <c r="D1010" s="14">
        <v>23.75</v>
      </c>
      <c r="E1010" s="14">
        <v>100</v>
      </c>
      <c r="F1010" s="14">
        <v>100</v>
      </c>
      <c r="G1010" s="23">
        <f t="shared" si="147"/>
        <v>76.25</v>
      </c>
      <c r="H1010" s="23">
        <f t="shared" si="148"/>
        <v>76.25</v>
      </c>
      <c r="I1010" s="16">
        <f t="shared" si="149"/>
        <v>0</v>
      </c>
      <c r="J1010" s="35">
        <f t="shared" si="150"/>
        <v>23.75</v>
      </c>
    </row>
    <row r="1011" spans="1:10" ht="11.25" hidden="1" customHeight="1" x14ac:dyDescent="0.2">
      <c r="A1011" s="12"/>
      <c r="B1011" s="13" t="s">
        <v>27</v>
      </c>
      <c r="C1011" s="13" t="s">
        <v>22</v>
      </c>
      <c r="D1011" s="14">
        <v>45.57</v>
      </c>
      <c r="E1011" s="14">
        <v>0</v>
      </c>
      <c r="F1011" s="14">
        <v>0</v>
      </c>
      <c r="G1011" s="15">
        <f t="shared" si="147"/>
        <v>-45.57</v>
      </c>
      <c r="H1011" s="15">
        <f t="shared" si="148"/>
        <v>-45.57</v>
      </c>
      <c r="I1011" s="16">
        <f t="shared" si="149"/>
        <v>0</v>
      </c>
      <c r="J1011" s="35">
        <f t="shared" si="150"/>
        <v>45.57</v>
      </c>
    </row>
    <row r="1012" spans="1:10" ht="11.25" hidden="1" customHeight="1" x14ac:dyDescent="0.2">
      <c r="A1012" s="12"/>
      <c r="B1012" s="13" t="s">
        <v>27</v>
      </c>
      <c r="C1012" s="13" t="s">
        <v>56</v>
      </c>
      <c r="D1012" s="14">
        <v>25.22</v>
      </c>
      <c r="E1012" s="14">
        <v>0</v>
      </c>
      <c r="F1012" s="14">
        <v>0</v>
      </c>
      <c r="G1012" s="15">
        <f t="shared" si="147"/>
        <v>-25.22</v>
      </c>
      <c r="H1012" s="15">
        <f t="shared" si="148"/>
        <v>-25.22</v>
      </c>
      <c r="I1012" s="16">
        <f t="shared" si="149"/>
        <v>0</v>
      </c>
      <c r="J1012" s="35">
        <f t="shared" si="150"/>
        <v>25.22</v>
      </c>
    </row>
    <row r="1013" spans="1:10" ht="11.25" hidden="1" customHeight="1" x14ac:dyDescent="0.2">
      <c r="A1013" s="12"/>
      <c r="B1013" s="13" t="s">
        <v>27</v>
      </c>
      <c r="C1013" s="13" t="s">
        <v>28</v>
      </c>
      <c r="D1013" s="14">
        <v>124.47</v>
      </c>
      <c r="E1013" s="14">
        <v>77</v>
      </c>
      <c r="F1013" s="14">
        <v>77</v>
      </c>
      <c r="G1013" s="15">
        <f t="shared" si="147"/>
        <v>-47.47</v>
      </c>
      <c r="H1013" s="15">
        <f t="shared" si="148"/>
        <v>-47.47</v>
      </c>
      <c r="I1013" s="16">
        <f t="shared" si="149"/>
        <v>0</v>
      </c>
      <c r="J1013" s="35">
        <f t="shared" si="150"/>
        <v>124.47</v>
      </c>
    </row>
    <row r="1014" spans="1:10" ht="11.25" hidden="1" customHeight="1" x14ac:dyDescent="0.2">
      <c r="A1014" s="12"/>
      <c r="B1014" s="13" t="s">
        <v>57</v>
      </c>
      <c r="C1014" s="13" t="s">
        <v>19</v>
      </c>
      <c r="D1014" s="14">
        <v>7.15</v>
      </c>
      <c r="E1014" s="14">
        <v>0</v>
      </c>
      <c r="F1014" s="14">
        <v>0</v>
      </c>
      <c r="G1014" s="15">
        <f t="shared" si="147"/>
        <v>-7.15</v>
      </c>
      <c r="H1014" s="15">
        <f t="shared" si="148"/>
        <v>-7.15</v>
      </c>
      <c r="I1014" s="16">
        <f t="shared" si="149"/>
        <v>0</v>
      </c>
      <c r="J1014" s="35">
        <f t="shared" si="150"/>
        <v>7.15</v>
      </c>
    </row>
    <row r="1015" spans="1:10" ht="11.25" hidden="1" customHeight="1" x14ac:dyDescent="0.2">
      <c r="A1015" s="12"/>
      <c r="B1015" s="13" t="s">
        <v>23</v>
      </c>
      <c r="C1015" s="13" t="s">
        <v>19</v>
      </c>
      <c r="D1015" s="14">
        <v>147</v>
      </c>
      <c r="E1015" s="14">
        <v>0</v>
      </c>
      <c r="F1015" s="14">
        <v>675</v>
      </c>
      <c r="G1015" s="15">
        <f t="shared" si="147"/>
        <v>-147</v>
      </c>
      <c r="H1015" s="23">
        <f t="shared" si="148"/>
        <v>528</v>
      </c>
      <c r="I1015" s="16">
        <f t="shared" si="149"/>
        <v>675</v>
      </c>
      <c r="J1015" s="35">
        <f t="shared" si="150"/>
        <v>822</v>
      </c>
    </row>
    <row r="1016" spans="1:10" ht="11.25" hidden="1" customHeight="1" x14ac:dyDescent="0.2">
      <c r="A1016" s="12"/>
      <c r="B1016" s="13" t="s">
        <v>43</v>
      </c>
      <c r="C1016" s="13" t="s">
        <v>44</v>
      </c>
      <c r="D1016" s="14">
        <v>13.6</v>
      </c>
      <c r="E1016" s="14">
        <v>70</v>
      </c>
      <c r="F1016" s="14">
        <v>80</v>
      </c>
      <c r="G1016" s="23">
        <f t="shared" si="147"/>
        <v>56.4</v>
      </c>
      <c r="H1016" s="23">
        <f t="shared" si="148"/>
        <v>66.400000000000006</v>
      </c>
      <c r="I1016" s="16">
        <f t="shared" si="149"/>
        <v>10</v>
      </c>
      <c r="J1016" s="35">
        <f t="shared" si="150"/>
        <v>23.6</v>
      </c>
    </row>
    <row r="1017" spans="1:10" ht="11.25" hidden="1" customHeight="1" x14ac:dyDescent="0.2">
      <c r="A1017" s="12"/>
      <c r="B1017" s="13" t="s">
        <v>43</v>
      </c>
      <c r="C1017" s="13" t="s">
        <v>21</v>
      </c>
      <c r="D1017" s="14">
        <v>0</v>
      </c>
      <c r="E1017" s="14">
        <v>60</v>
      </c>
      <c r="F1017" s="14">
        <v>80</v>
      </c>
      <c r="G1017" s="23">
        <f t="shared" si="147"/>
        <v>60</v>
      </c>
      <c r="H1017" s="23">
        <f t="shared" si="148"/>
        <v>80</v>
      </c>
      <c r="I1017" s="16">
        <f t="shared" si="149"/>
        <v>20</v>
      </c>
      <c r="J1017" s="35">
        <f t="shared" si="150"/>
        <v>20</v>
      </c>
    </row>
    <row r="1018" spans="1:10" ht="11.25" hidden="1" customHeight="1" x14ac:dyDescent="0.2">
      <c r="A1018" s="12"/>
      <c r="B1018" s="13" t="s">
        <v>43</v>
      </c>
      <c r="C1018" s="13" t="s">
        <v>22</v>
      </c>
      <c r="D1018" s="14">
        <v>0</v>
      </c>
      <c r="E1018" s="14">
        <v>120</v>
      </c>
      <c r="F1018" s="14">
        <v>160</v>
      </c>
      <c r="G1018" s="23">
        <f t="shared" si="147"/>
        <v>120</v>
      </c>
      <c r="H1018" s="23">
        <f t="shared" si="148"/>
        <v>160</v>
      </c>
      <c r="I1018" s="16">
        <f t="shared" si="149"/>
        <v>40</v>
      </c>
      <c r="J1018" s="35">
        <f t="shared" si="150"/>
        <v>40</v>
      </c>
    </row>
    <row r="1019" spans="1:10" ht="11.25" hidden="1" customHeight="1" x14ac:dyDescent="0.2">
      <c r="A1019" s="12"/>
      <c r="B1019" s="13" t="s">
        <v>43</v>
      </c>
      <c r="C1019" s="13" t="s">
        <v>19</v>
      </c>
      <c r="D1019" s="14">
        <v>32.340000000000003</v>
      </c>
      <c r="E1019" s="14">
        <v>101</v>
      </c>
      <c r="F1019" s="14">
        <v>121</v>
      </c>
      <c r="G1019" s="23">
        <f t="shared" si="147"/>
        <v>68.66</v>
      </c>
      <c r="H1019" s="23">
        <f t="shared" si="148"/>
        <v>88.66</v>
      </c>
      <c r="I1019" s="16">
        <f t="shared" si="149"/>
        <v>20</v>
      </c>
      <c r="J1019" s="35">
        <f t="shared" si="150"/>
        <v>52.34</v>
      </c>
    </row>
    <row r="1020" spans="1:10" ht="11.25" hidden="1" customHeight="1" x14ac:dyDescent="0.2">
      <c r="A1020" s="12"/>
      <c r="B1020" s="13" t="s">
        <v>51</v>
      </c>
      <c r="C1020" s="13" t="s">
        <v>19</v>
      </c>
      <c r="D1020" s="14">
        <v>6.65</v>
      </c>
      <c r="E1020" s="14">
        <v>0</v>
      </c>
      <c r="F1020" s="14">
        <v>0</v>
      </c>
      <c r="G1020" s="15">
        <f t="shared" si="147"/>
        <v>-6.65</v>
      </c>
      <c r="H1020" s="15">
        <f t="shared" si="148"/>
        <v>-6.65</v>
      </c>
      <c r="I1020" s="16">
        <f t="shared" si="149"/>
        <v>0</v>
      </c>
      <c r="J1020" s="35">
        <f t="shared" si="150"/>
        <v>6.65</v>
      </c>
    </row>
    <row r="1021" spans="1:10" ht="11.25" hidden="1" customHeight="1" x14ac:dyDescent="0.2">
      <c r="A1021" s="12"/>
      <c r="B1021" s="13" t="s">
        <v>32</v>
      </c>
      <c r="C1021" s="13" t="s">
        <v>52</v>
      </c>
      <c r="D1021" s="14">
        <v>262.02</v>
      </c>
      <c r="E1021" s="14">
        <v>340</v>
      </c>
      <c r="F1021" s="14">
        <v>380</v>
      </c>
      <c r="G1021" s="23">
        <f t="shared" si="147"/>
        <v>77.980000000000018</v>
      </c>
      <c r="H1021" s="23">
        <f t="shared" si="148"/>
        <v>117.98000000000002</v>
      </c>
      <c r="I1021" s="16">
        <f t="shared" si="149"/>
        <v>40</v>
      </c>
      <c r="J1021" s="35">
        <f t="shared" si="150"/>
        <v>302.02</v>
      </c>
    </row>
    <row r="1022" spans="1:10" ht="11.25" hidden="1" customHeight="1" x14ac:dyDescent="0.2">
      <c r="A1022" s="12"/>
      <c r="B1022" s="13" t="s">
        <v>32</v>
      </c>
      <c r="C1022" s="13" t="s">
        <v>42</v>
      </c>
      <c r="D1022" s="14">
        <v>31.15</v>
      </c>
      <c r="E1022" s="14">
        <v>219</v>
      </c>
      <c r="F1022" s="14">
        <v>259</v>
      </c>
      <c r="G1022" s="23">
        <f t="shared" si="147"/>
        <v>187.85</v>
      </c>
      <c r="H1022" s="23">
        <f t="shared" si="148"/>
        <v>227.85</v>
      </c>
      <c r="I1022" s="16">
        <f t="shared" si="149"/>
        <v>40</v>
      </c>
      <c r="J1022" s="35">
        <f t="shared" si="150"/>
        <v>71.150000000000006</v>
      </c>
    </row>
    <row r="1023" spans="1:10" ht="11.25" hidden="1" customHeight="1" x14ac:dyDescent="0.2">
      <c r="A1023" s="12"/>
      <c r="B1023" s="13" t="s">
        <v>32</v>
      </c>
      <c r="C1023" s="13" t="s">
        <v>47</v>
      </c>
      <c r="D1023" s="14">
        <v>15.04</v>
      </c>
      <c r="E1023" s="14">
        <v>0</v>
      </c>
      <c r="F1023" s="14">
        <v>0</v>
      </c>
      <c r="G1023" s="15">
        <f t="shared" si="147"/>
        <v>-15.04</v>
      </c>
      <c r="H1023" s="15">
        <f t="shared" si="148"/>
        <v>-15.04</v>
      </c>
      <c r="I1023" s="16">
        <f t="shared" si="149"/>
        <v>0</v>
      </c>
      <c r="J1023" s="35">
        <f t="shared" si="150"/>
        <v>15.04</v>
      </c>
    </row>
    <row r="1024" spans="1:10" ht="11.25" hidden="1" customHeight="1" x14ac:dyDescent="0.2">
      <c r="A1024" s="12"/>
      <c r="B1024" s="13" t="s">
        <v>32</v>
      </c>
      <c r="C1024" s="13" t="s">
        <v>22</v>
      </c>
      <c r="D1024" s="14">
        <v>432.86</v>
      </c>
      <c r="E1024" s="14">
        <v>642</v>
      </c>
      <c r="F1024" s="14">
        <v>682</v>
      </c>
      <c r="G1024" s="23">
        <f t="shared" si="147"/>
        <v>209.14</v>
      </c>
      <c r="H1024" s="23">
        <f t="shared" si="148"/>
        <v>249.14</v>
      </c>
      <c r="I1024" s="16">
        <f t="shared" si="149"/>
        <v>40</v>
      </c>
      <c r="J1024" s="35">
        <f t="shared" si="150"/>
        <v>472.86</v>
      </c>
    </row>
    <row r="1025" spans="1:10" ht="11.25" hidden="1" customHeight="1" x14ac:dyDescent="0.2">
      <c r="A1025" s="12"/>
      <c r="B1025" s="13" t="s">
        <v>58</v>
      </c>
      <c r="C1025" s="13" t="s">
        <v>42</v>
      </c>
      <c r="D1025" s="14">
        <v>124.25</v>
      </c>
      <c r="E1025" s="14">
        <v>0</v>
      </c>
      <c r="F1025" s="14">
        <v>0</v>
      </c>
      <c r="G1025" s="15">
        <f t="shared" si="147"/>
        <v>-124.25</v>
      </c>
      <c r="H1025" s="15">
        <f t="shared" si="148"/>
        <v>-124.25</v>
      </c>
      <c r="I1025" s="16">
        <f t="shared" si="149"/>
        <v>0</v>
      </c>
      <c r="J1025" s="35">
        <f t="shared" si="150"/>
        <v>124.25</v>
      </c>
    </row>
    <row r="1026" spans="1:10" ht="11.25" hidden="1" customHeight="1" x14ac:dyDescent="0.2">
      <c r="A1026" s="17" t="s">
        <v>223</v>
      </c>
      <c r="B1026" s="18"/>
      <c r="C1026" s="18"/>
      <c r="D1026" s="19">
        <f>SUM(D991:D1025)</f>
        <v>4766.03</v>
      </c>
      <c r="E1026" s="19">
        <f>SUM(E991:E1025)</f>
        <v>6270</v>
      </c>
      <c r="F1026" s="19">
        <f>SUM(F991:F1025)</f>
        <v>8234</v>
      </c>
      <c r="G1026" s="24">
        <f t="shared" si="147"/>
        <v>1503.9700000000003</v>
      </c>
      <c r="H1026" s="24">
        <f t="shared" si="148"/>
        <v>3467.9700000000003</v>
      </c>
      <c r="I1026" s="21">
        <f t="shared" si="149"/>
        <v>1964</v>
      </c>
      <c r="J1026" s="35">
        <f t="shared" si="150"/>
        <v>6730.03</v>
      </c>
    </row>
    <row r="1027" spans="1:10" ht="11.25" hidden="1" customHeight="1" x14ac:dyDescent="0.2">
      <c r="A1027" s="11" t="s">
        <v>224</v>
      </c>
      <c r="B1027" s="5"/>
      <c r="C1027" s="5"/>
      <c r="D1027" s="6"/>
      <c r="E1027" s="6"/>
      <c r="F1027" s="6"/>
      <c r="G1027" s="7"/>
      <c r="H1027" s="7"/>
      <c r="I1027" s="8"/>
      <c r="J1027" s="35">
        <f t="shared" si="150"/>
        <v>0</v>
      </c>
    </row>
    <row r="1028" spans="1:10" ht="11.25" hidden="1" customHeight="1" x14ac:dyDescent="0.2">
      <c r="A1028" s="12"/>
      <c r="B1028" s="13" t="s">
        <v>20</v>
      </c>
      <c r="C1028" s="13" t="s">
        <v>21</v>
      </c>
      <c r="D1028" s="14">
        <v>0</v>
      </c>
      <c r="E1028" s="14">
        <v>300</v>
      </c>
      <c r="F1028" s="14">
        <v>300</v>
      </c>
      <c r="G1028" s="23">
        <f>(ROUND(E1028,2)- ROUND(D1028,2))</f>
        <v>300</v>
      </c>
      <c r="H1028" s="23">
        <f>(ROUND(F1028,2)- ROUND(D1028,2))</f>
        <v>300</v>
      </c>
      <c r="I1028" s="16">
        <f>(ROUND(F1028,2)- ROUND(E1028,2))</f>
        <v>0</v>
      </c>
      <c r="J1028" s="35">
        <f t="shared" si="150"/>
        <v>0</v>
      </c>
    </row>
    <row r="1029" spans="1:10" ht="11.25" hidden="1" customHeight="1" x14ac:dyDescent="0.2">
      <c r="A1029" s="12"/>
      <c r="B1029" s="13" t="s">
        <v>27</v>
      </c>
      <c r="C1029" s="13" t="s">
        <v>78</v>
      </c>
      <c r="D1029" s="14">
        <v>0</v>
      </c>
      <c r="E1029" s="14">
        <v>600</v>
      </c>
      <c r="F1029" s="14">
        <v>800</v>
      </c>
      <c r="G1029" s="23">
        <f>(ROUND(E1029,2)- ROUND(D1029,2))</f>
        <v>600</v>
      </c>
      <c r="H1029" s="23">
        <f>(ROUND(F1029,2)- ROUND(D1029,2))</f>
        <v>800</v>
      </c>
      <c r="I1029" s="16">
        <f>(ROUND(F1029,2)- ROUND(E1029,2))</f>
        <v>200</v>
      </c>
      <c r="J1029" s="35">
        <f t="shared" si="150"/>
        <v>200</v>
      </c>
    </row>
    <row r="1030" spans="1:10" ht="11.25" hidden="1" customHeight="1" x14ac:dyDescent="0.2">
      <c r="A1030" s="12"/>
      <c r="B1030" s="13" t="s">
        <v>27</v>
      </c>
      <c r="C1030" s="13" t="s">
        <v>28</v>
      </c>
      <c r="D1030" s="14">
        <v>0</v>
      </c>
      <c r="E1030" s="14">
        <v>228</v>
      </c>
      <c r="F1030" s="14">
        <v>228</v>
      </c>
      <c r="G1030" s="23">
        <f>(ROUND(E1030,2)- ROUND(D1030,2))</f>
        <v>228</v>
      </c>
      <c r="H1030" s="23">
        <f>(ROUND(F1030,2)- ROUND(D1030,2))</f>
        <v>228</v>
      </c>
      <c r="I1030" s="16">
        <f>(ROUND(F1030,2)- ROUND(E1030,2))</f>
        <v>0</v>
      </c>
      <c r="J1030" s="35">
        <f t="shared" si="150"/>
        <v>0</v>
      </c>
    </row>
    <row r="1031" spans="1:10" ht="11.25" hidden="1" customHeight="1" x14ac:dyDescent="0.2">
      <c r="A1031" s="12"/>
      <c r="B1031" s="13" t="s">
        <v>29</v>
      </c>
      <c r="C1031" s="13" t="s">
        <v>19</v>
      </c>
      <c r="D1031" s="14">
        <v>0</v>
      </c>
      <c r="E1031" s="14">
        <v>50</v>
      </c>
      <c r="F1031" s="14">
        <v>50</v>
      </c>
      <c r="G1031" s="23">
        <f>(ROUND(E1031,2)- ROUND(D1031,2))</f>
        <v>50</v>
      </c>
      <c r="H1031" s="23">
        <f>(ROUND(F1031,2)- ROUND(D1031,2))</f>
        <v>50</v>
      </c>
      <c r="I1031" s="16">
        <f>(ROUND(F1031,2)- ROUND(E1031,2))</f>
        <v>0</v>
      </c>
      <c r="J1031" s="35">
        <f t="shared" si="150"/>
        <v>0</v>
      </c>
    </row>
    <row r="1032" spans="1:10" ht="11.25" hidden="1" customHeight="1" x14ac:dyDescent="0.2">
      <c r="A1032" s="17" t="s">
        <v>225</v>
      </c>
      <c r="B1032" s="18"/>
      <c r="C1032" s="18"/>
      <c r="D1032" s="19">
        <f>SUM(D1028:D1031)</f>
        <v>0</v>
      </c>
      <c r="E1032" s="19">
        <f>SUM(E1028:E1031)</f>
        <v>1178</v>
      </c>
      <c r="F1032" s="19">
        <f>SUM(F1028:F1031)</f>
        <v>1378</v>
      </c>
      <c r="G1032" s="24">
        <f>(ROUND(E1032,2)- ROUND(D1032,2))</f>
        <v>1178</v>
      </c>
      <c r="H1032" s="24">
        <f>(ROUND(F1032,2)- ROUND(D1032,2))</f>
        <v>1378</v>
      </c>
      <c r="I1032" s="21">
        <f>(ROUND(F1032,2)- ROUND(E1032,2))</f>
        <v>200</v>
      </c>
      <c r="J1032" s="35">
        <f t="shared" si="150"/>
        <v>200</v>
      </c>
    </row>
    <row r="1033" spans="1:10" ht="11.25" hidden="1" customHeight="1" x14ac:dyDescent="0.2">
      <c r="A1033" s="11" t="s">
        <v>226</v>
      </c>
      <c r="B1033" s="5"/>
      <c r="C1033" s="5"/>
      <c r="D1033" s="6"/>
      <c r="E1033" s="6"/>
      <c r="F1033" s="6"/>
      <c r="G1033" s="7"/>
      <c r="H1033" s="7"/>
      <c r="I1033" s="8"/>
      <c r="J1033" s="35">
        <f t="shared" si="150"/>
        <v>0</v>
      </c>
    </row>
    <row r="1034" spans="1:10" ht="11.25" hidden="1" customHeight="1" x14ac:dyDescent="0.2">
      <c r="A1034" s="12"/>
      <c r="B1034" s="13" t="s">
        <v>20</v>
      </c>
      <c r="C1034" s="13" t="s">
        <v>19</v>
      </c>
      <c r="D1034" s="14">
        <v>934</v>
      </c>
      <c r="E1034" s="14">
        <v>0</v>
      </c>
      <c r="F1034" s="14">
        <v>0</v>
      </c>
      <c r="G1034" s="15">
        <f>(ROUND(E1034,2)- ROUND(D1034,2))</f>
        <v>-934</v>
      </c>
      <c r="H1034" s="15">
        <f>(ROUND(F1034,2)- ROUND(D1034,2))</f>
        <v>-934</v>
      </c>
      <c r="I1034" s="16">
        <f>(ROUND(F1034,2)- ROUND(E1034,2))</f>
        <v>0</v>
      </c>
      <c r="J1034" s="35">
        <f t="shared" si="150"/>
        <v>934</v>
      </c>
    </row>
    <row r="1035" spans="1:10" ht="11.25" hidden="1" customHeight="1" x14ac:dyDescent="0.2">
      <c r="A1035" s="12"/>
      <c r="B1035" s="13" t="s">
        <v>32</v>
      </c>
      <c r="C1035" s="13" t="s">
        <v>22</v>
      </c>
      <c r="D1035" s="14">
        <v>200</v>
      </c>
      <c r="E1035" s="14">
        <v>0</v>
      </c>
      <c r="F1035" s="14">
        <v>0</v>
      </c>
      <c r="G1035" s="15">
        <f>(ROUND(E1035,2)- ROUND(D1035,2))</f>
        <v>-200</v>
      </c>
      <c r="H1035" s="15">
        <f>(ROUND(F1035,2)- ROUND(D1035,2))</f>
        <v>-200</v>
      </c>
      <c r="I1035" s="16">
        <f>(ROUND(F1035,2)- ROUND(E1035,2))</f>
        <v>0</v>
      </c>
      <c r="J1035" s="35">
        <f t="shared" si="150"/>
        <v>200</v>
      </c>
    </row>
    <row r="1036" spans="1:10" ht="11.25" hidden="1" customHeight="1" x14ac:dyDescent="0.2">
      <c r="A1036" s="17" t="s">
        <v>227</v>
      </c>
      <c r="B1036" s="18"/>
      <c r="C1036" s="18"/>
      <c r="D1036" s="19">
        <f>SUM(D1034:D1035)</f>
        <v>1134</v>
      </c>
      <c r="E1036" s="19">
        <f>SUM(E1034:E1035)</f>
        <v>0</v>
      </c>
      <c r="F1036" s="19">
        <f>SUM(F1034:F1035)</f>
        <v>0</v>
      </c>
      <c r="G1036" s="20">
        <f>(ROUND(E1036,2)- ROUND(D1036,2))</f>
        <v>-1134</v>
      </c>
      <c r="H1036" s="20">
        <f>(ROUND(F1036,2)- ROUND(D1036,2))</f>
        <v>-1134</v>
      </c>
      <c r="I1036" s="21">
        <f>(ROUND(F1036,2)- ROUND(E1036,2))</f>
        <v>0</v>
      </c>
      <c r="J1036" s="35">
        <f t="shared" si="150"/>
        <v>1134</v>
      </c>
    </row>
    <row r="1037" spans="1:10" ht="11.25" hidden="1" customHeight="1" x14ac:dyDescent="0.2">
      <c r="A1037" s="11" t="s">
        <v>228</v>
      </c>
      <c r="B1037" s="5"/>
      <c r="C1037" s="5"/>
      <c r="D1037" s="6"/>
      <c r="E1037" s="6"/>
      <c r="F1037" s="6"/>
      <c r="G1037" s="7"/>
      <c r="H1037" s="7"/>
      <c r="I1037" s="8"/>
      <c r="J1037" s="35">
        <f t="shared" si="150"/>
        <v>0</v>
      </c>
    </row>
    <row r="1038" spans="1:10" ht="11.25" hidden="1" customHeight="1" x14ac:dyDescent="0.2">
      <c r="A1038" s="12"/>
      <c r="B1038" s="13" t="s">
        <v>26</v>
      </c>
      <c r="C1038" s="13" t="s">
        <v>19</v>
      </c>
      <c r="D1038" s="14">
        <v>0</v>
      </c>
      <c r="E1038" s="14">
        <v>100</v>
      </c>
      <c r="F1038" s="14">
        <v>100</v>
      </c>
      <c r="G1038" s="23">
        <f t="shared" ref="G1038:G1065" si="151">(ROUND(E1038,2)- ROUND(D1038,2))</f>
        <v>100</v>
      </c>
      <c r="H1038" s="23">
        <f t="shared" ref="H1038:H1065" si="152">(ROUND(F1038,2)- ROUND(D1038,2))</f>
        <v>100</v>
      </c>
      <c r="I1038" s="16">
        <f t="shared" ref="I1038:I1065" si="153">(ROUND(F1038,2)- ROUND(E1038,2))</f>
        <v>0</v>
      </c>
      <c r="J1038" s="35">
        <f t="shared" si="150"/>
        <v>0</v>
      </c>
    </row>
    <row r="1039" spans="1:10" ht="11.25" hidden="1" customHeight="1" x14ac:dyDescent="0.2">
      <c r="A1039" s="12"/>
      <c r="B1039" s="13" t="s">
        <v>20</v>
      </c>
      <c r="C1039" s="13" t="s">
        <v>22</v>
      </c>
      <c r="D1039" s="14">
        <v>85.96</v>
      </c>
      <c r="E1039" s="14">
        <v>0</v>
      </c>
      <c r="F1039" s="14">
        <v>0</v>
      </c>
      <c r="G1039" s="15">
        <f t="shared" si="151"/>
        <v>-85.96</v>
      </c>
      <c r="H1039" s="15">
        <f t="shared" si="152"/>
        <v>-85.96</v>
      </c>
      <c r="I1039" s="16">
        <f t="shared" si="153"/>
        <v>0</v>
      </c>
      <c r="J1039" s="35">
        <f t="shared" si="150"/>
        <v>85.96</v>
      </c>
    </row>
    <row r="1040" spans="1:10" ht="11.25" hidden="1" customHeight="1" x14ac:dyDescent="0.2">
      <c r="A1040" s="12"/>
      <c r="B1040" s="13" t="s">
        <v>27</v>
      </c>
      <c r="C1040" s="13" t="s">
        <v>84</v>
      </c>
      <c r="D1040" s="14">
        <v>297</v>
      </c>
      <c r="E1040" s="14">
        <v>0</v>
      </c>
      <c r="F1040" s="14">
        <v>0</v>
      </c>
      <c r="G1040" s="15">
        <f t="shared" si="151"/>
        <v>-297</v>
      </c>
      <c r="H1040" s="15">
        <f t="shared" si="152"/>
        <v>-297</v>
      </c>
      <c r="I1040" s="16">
        <f t="shared" si="153"/>
        <v>0</v>
      </c>
      <c r="J1040" s="35">
        <f t="shared" si="150"/>
        <v>297</v>
      </c>
    </row>
    <row r="1041" spans="1:10" ht="11.25" hidden="1" customHeight="1" x14ac:dyDescent="0.2">
      <c r="A1041" s="12"/>
      <c r="B1041" s="13" t="s">
        <v>27</v>
      </c>
      <c r="C1041" s="13" t="s">
        <v>86</v>
      </c>
      <c r="D1041" s="14">
        <v>8.69</v>
      </c>
      <c r="E1041" s="14">
        <v>0</v>
      </c>
      <c r="F1041" s="14">
        <v>0</v>
      </c>
      <c r="G1041" s="15">
        <f t="shared" si="151"/>
        <v>-8.69</v>
      </c>
      <c r="H1041" s="15">
        <f t="shared" si="152"/>
        <v>-8.69</v>
      </c>
      <c r="I1041" s="16">
        <f t="shared" si="153"/>
        <v>0</v>
      </c>
      <c r="J1041" s="35">
        <f t="shared" si="150"/>
        <v>8.69</v>
      </c>
    </row>
    <row r="1042" spans="1:10" ht="11.25" hidden="1" customHeight="1" x14ac:dyDescent="0.2">
      <c r="A1042" s="12"/>
      <c r="B1042" s="13" t="s">
        <v>27</v>
      </c>
      <c r="C1042" s="13" t="s">
        <v>76</v>
      </c>
      <c r="D1042" s="14">
        <v>0</v>
      </c>
      <c r="E1042" s="14">
        <v>100</v>
      </c>
      <c r="F1042" s="14">
        <v>100</v>
      </c>
      <c r="G1042" s="23">
        <f t="shared" si="151"/>
        <v>100</v>
      </c>
      <c r="H1042" s="23">
        <f t="shared" si="152"/>
        <v>100</v>
      </c>
      <c r="I1042" s="16">
        <f t="shared" si="153"/>
        <v>0</v>
      </c>
      <c r="J1042" s="35">
        <f t="shared" si="150"/>
        <v>0</v>
      </c>
    </row>
    <row r="1043" spans="1:10" ht="11.25" hidden="1" customHeight="1" x14ac:dyDescent="0.2">
      <c r="A1043" s="12"/>
      <c r="B1043" s="13" t="s">
        <v>27</v>
      </c>
      <c r="C1043" s="13" t="s">
        <v>44</v>
      </c>
      <c r="D1043" s="14">
        <v>22.46</v>
      </c>
      <c r="E1043" s="14">
        <v>0</v>
      </c>
      <c r="F1043" s="14">
        <v>0</v>
      </c>
      <c r="G1043" s="15">
        <f t="shared" si="151"/>
        <v>-22.46</v>
      </c>
      <c r="H1043" s="15">
        <f t="shared" si="152"/>
        <v>-22.46</v>
      </c>
      <c r="I1043" s="16">
        <f t="shared" si="153"/>
        <v>0</v>
      </c>
      <c r="J1043" s="35">
        <f t="shared" si="150"/>
        <v>22.46</v>
      </c>
    </row>
    <row r="1044" spans="1:10" ht="11.25" hidden="1" customHeight="1" x14ac:dyDescent="0.2">
      <c r="A1044" s="12"/>
      <c r="B1044" s="13" t="s">
        <v>27</v>
      </c>
      <c r="C1044" s="13" t="s">
        <v>77</v>
      </c>
      <c r="D1044" s="14">
        <v>0</v>
      </c>
      <c r="E1044" s="14">
        <v>22</v>
      </c>
      <c r="F1044" s="14">
        <v>22</v>
      </c>
      <c r="G1044" s="23">
        <f t="shared" si="151"/>
        <v>22</v>
      </c>
      <c r="H1044" s="23">
        <f t="shared" si="152"/>
        <v>22</v>
      </c>
      <c r="I1044" s="16">
        <f t="shared" si="153"/>
        <v>0</v>
      </c>
      <c r="J1044" s="35">
        <f t="shared" si="150"/>
        <v>0</v>
      </c>
    </row>
    <row r="1045" spans="1:10" ht="11.25" hidden="1" customHeight="1" x14ac:dyDescent="0.2">
      <c r="A1045" s="12"/>
      <c r="B1045" s="13" t="s">
        <v>27</v>
      </c>
      <c r="C1045" s="13" t="s">
        <v>50</v>
      </c>
      <c r="D1045" s="14">
        <v>47.02</v>
      </c>
      <c r="E1045" s="14">
        <v>25</v>
      </c>
      <c r="F1045" s="14">
        <v>25</v>
      </c>
      <c r="G1045" s="15">
        <f t="shared" si="151"/>
        <v>-22.020000000000003</v>
      </c>
      <c r="H1045" s="15">
        <f t="shared" si="152"/>
        <v>-22.020000000000003</v>
      </c>
      <c r="I1045" s="16">
        <f t="shared" si="153"/>
        <v>0</v>
      </c>
      <c r="J1045" s="35">
        <f t="shared" si="150"/>
        <v>47.02</v>
      </c>
    </row>
    <row r="1046" spans="1:10" ht="11.25" hidden="1" customHeight="1" x14ac:dyDescent="0.2">
      <c r="A1046" s="12"/>
      <c r="B1046" s="13" t="s">
        <v>27</v>
      </c>
      <c r="C1046" s="13" t="s">
        <v>88</v>
      </c>
      <c r="D1046" s="14">
        <v>0</v>
      </c>
      <c r="E1046" s="14">
        <v>100</v>
      </c>
      <c r="F1046" s="14">
        <v>150</v>
      </c>
      <c r="G1046" s="23">
        <f t="shared" si="151"/>
        <v>100</v>
      </c>
      <c r="H1046" s="23">
        <f t="shared" si="152"/>
        <v>150</v>
      </c>
      <c r="I1046" s="16">
        <f t="shared" si="153"/>
        <v>50</v>
      </c>
      <c r="J1046" s="35">
        <f t="shared" si="150"/>
        <v>50</v>
      </c>
    </row>
    <row r="1047" spans="1:10" ht="11.25" hidden="1" customHeight="1" x14ac:dyDescent="0.2">
      <c r="A1047" s="12"/>
      <c r="B1047" s="13" t="s">
        <v>27</v>
      </c>
      <c r="C1047" s="13" t="s">
        <v>78</v>
      </c>
      <c r="D1047" s="14">
        <v>1163.95</v>
      </c>
      <c r="E1047" s="14">
        <v>392</v>
      </c>
      <c r="F1047" s="14">
        <v>392</v>
      </c>
      <c r="G1047" s="15">
        <f t="shared" si="151"/>
        <v>-771.95</v>
      </c>
      <c r="H1047" s="15">
        <f t="shared" si="152"/>
        <v>-771.95</v>
      </c>
      <c r="I1047" s="16">
        <f t="shared" si="153"/>
        <v>0</v>
      </c>
      <c r="J1047" s="35">
        <f t="shared" si="150"/>
        <v>1163.95</v>
      </c>
    </row>
    <row r="1048" spans="1:10" ht="11.25" hidden="1" customHeight="1" x14ac:dyDescent="0.2">
      <c r="A1048" s="12"/>
      <c r="B1048" s="13" t="s">
        <v>27</v>
      </c>
      <c r="C1048" s="13" t="s">
        <v>55</v>
      </c>
      <c r="D1048" s="14">
        <v>53.66</v>
      </c>
      <c r="E1048" s="14">
        <v>154</v>
      </c>
      <c r="F1048" s="14">
        <v>154</v>
      </c>
      <c r="G1048" s="23">
        <f t="shared" si="151"/>
        <v>100.34</v>
      </c>
      <c r="H1048" s="23">
        <f t="shared" si="152"/>
        <v>100.34</v>
      </c>
      <c r="I1048" s="16">
        <f t="shared" si="153"/>
        <v>0</v>
      </c>
      <c r="J1048" s="35">
        <f t="shared" si="150"/>
        <v>53.66</v>
      </c>
    </row>
    <row r="1049" spans="1:10" ht="11.25" hidden="1" customHeight="1" x14ac:dyDescent="0.2">
      <c r="A1049" s="12"/>
      <c r="B1049" s="13" t="s">
        <v>27</v>
      </c>
      <c r="C1049" s="13" t="s">
        <v>56</v>
      </c>
      <c r="D1049" s="14">
        <v>61.56</v>
      </c>
      <c r="E1049" s="14">
        <v>0</v>
      </c>
      <c r="F1049" s="14">
        <v>0</v>
      </c>
      <c r="G1049" s="15">
        <f t="shared" si="151"/>
        <v>-61.56</v>
      </c>
      <c r="H1049" s="15">
        <f t="shared" si="152"/>
        <v>-61.56</v>
      </c>
      <c r="I1049" s="16">
        <f t="shared" si="153"/>
        <v>0</v>
      </c>
      <c r="J1049" s="35">
        <f t="shared" si="150"/>
        <v>61.56</v>
      </c>
    </row>
    <row r="1050" spans="1:10" ht="11.25" hidden="1" customHeight="1" x14ac:dyDescent="0.2">
      <c r="A1050" s="12"/>
      <c r="B1050" s="13" t="s">
        <v>27</v>
      </c>
      <c r="C1050" s="13" t="s">
        <v>28</v>
      </c>
      <c r="D1050" s="14">
        <v>216.95</v>
      </c>
      <c r="E1050" s="14">
        <v>0</v>
      </c>
      <c r="F1050" s="14">
        <v>0</v>
      </c>
      <c r="G1050" s="15">
        <f t="shared" si="151"/>
        <v>-216.95</v>
      </c>
      <c r="H1050" s="15">
        <f t="shared" si="152"/>
        <v>-216.95</v>
      </c>
      <c r="I1050" s="16">
        <f t="shared" si="153"/>
        <v>0</v>
      </c>
      <c r="J1050" s="35">
        <f t="shared" si="150"/>
        <v>216.95</v>
      </c>
    </row>
    <row r="1051" spans="1:10" ht="11.25" hidden="1" customHeight="1" x14ac:dyDescent="0.2">
      <c r="A1051" s="12"/>
      <c r="B1051" s="13" t="s">
        <v>57</v>
      </c>
      <c r="C1051" s="13" t="s">
        <v>19</v>
      </c>
      <c r="D1051" s="14">
        <v>0</v>
      </c>
      <c r="E1051" s="14">
        <v>100</v>
      </c>
      <c r="F1051" s="14">
        <v>100</v>
      </c>
      <c r="G1051" s="23">
        <f t="shared" si="151"/>
        <v>100</v>
      </c>
      <c r="H1051" s="23">
        <f t="shared" si="152"/>
        <v>100</v>
      </c>
      <c r="I1051" s="16">
        <f t="shared" si="153"/>
        <v>0</v>
      </c>
      <c r="J1051" s="35">
        <f t="shared" si="150"/>
        <v>0</v>
      </c>
    </row>
    <row r="1052" spans="1:10" ht="11.25" hidden="1" customHeight="1" x14ac:dyDescent="0.2">
      <c r="A1052" s="12"/>
      <c r="B1052" s="13" t="s">
        <v>23</v>
      </c>
      <c r="C1052" s="13" t="s">
        <v>19</v>
      </c>
      <c r="D1052" s="14">
        <v>0</v>
      </c>
      <c r="E1052" s="14">
        <v>600</v>
      </c>
      <c r="F1052" s="14">
        <v>600</v>
      </c>
      <c r="G1052" s="23">
        <f t="shared" si="151"/>
        <v>600</v>
      </c>
      <c r="H1052" s="23">
        <f t="shared" si="152"/>
        <v>600</v>
      </c>
      <c r="I1052" s="16">
        <f t="shared" si="153"/>
        <v>0</v>
      </c>
      <c r="J1052" s="35">
        <f t="shared" si="150"/>
        <v>0</v>
      </c>
    </row>
    <row r="1053" spans="1:10" ht="11.25" hidden="1" customHeight="1" x14ac:dyDescent="0.2">
      <c r="A1053" s="12"/>
      <c r="B1053" s="13" t="s">
        <v>43</v>
      </c>
      <c r="C1053" s="13" t="s">
        <v>44</v>
      </c>
      <c r="D1053" s="14">
        <v>79.81</v>
      </c>
      <c r="E1053" s="14">
        <v>566</v>
      </c>
      <c r="F1053" s="14">
        <v>708</v>
      </c>
      <c r="G1053" s="23">
        <f t="shared" si="151"/>
        <v>486.19</v>
      </c>
      <c r="H1053" s="23">
        <f t="shared" si="152"/>
        <v>628.19000000000005</v>
      </c>
      <c r="I1053" s="16">
        <f t="shared" si="153"/>
        <v>142</v>
      </c>
      <c r="J1053" s="35">
        <f t="shared" si="150"/>
        <v>221.81</v>
      </c>
    </row>
    <row r="1054" spans="1:10" ht="11.25" hidden="1" customHeight="1" x14ac:dyDescent="0.2">
      <c r="A1054" s="12"/>
      <c r="B1054" s="13" t="s">
        <v>43</v>
      </c>
      <c r="C1054" s="13" t="s">
        <v>21</v>
      </c>
      <c r="D1054" s="14">
        <v>26.37</v>
      </c>
      <c r="E1054" s="14">
        <v>0</v>
      </c>
      <c r="F1054" s="14">
        <v>0</v>
      </c>
      <c r="G1054" s="15">
        <f t="shared" si="151"/>
        <v>-26.37</v>
      </c>
      <c r="H1054" s="15">
        <f t="shared" si="152"/>
        <v>-26.37</v>
      </c>
      <c r="I1054" s="16">
        <f t="shared" si="153"/>
        <v>0</v>
      </c>
      <c r="J1054" s="35">
        <f t="shared" si="150"/>
        <v>26.37</v>
      </c>
    </row>
    <row r="1055" spans="1:10" ht="11.25" hidden="1" customHeight="1" x14ac:dyDescent="0.2">
      <c r="A1055" s="12"/>
      <c r="B1055" s="13" t="s">
        <v>43</v>
      </c>
      <c r="C1055" s="13" t="s">
        <v>22</v>
      </c>
      <c r="D1055" s="14">
        <v>6.44</v>
      </c>
      <c r="E1055" s="14">
        <v>120</v>
      </c>
      <c r="F1055" s="14">
        <v>160</v>
      </c>
      <c r="G1055" s="23">
        <f t="shared" si="151"/>
        <v>113.56</v>
      </c>
      <c r="H1055" s="23">
        <f t="shared" si="152"/>
        <v>153.56</v>
      </c>
      <c r="I1055" s="16">
        <f t="shared" si="153"/>
        <v>40</v>
      </c>
      <c r="J1055" s="35">
        <f t="shared" si="150"/>
        <v>46.44</v>
      </c>
    </row>
    <row r="1056" spans="1:10" ht="11.25" hidden="1" customHeight="1" x14ac:dyDescent="0.2">
      <c r="A1056" s="12"/>
      <c r="B1056" s="13" t="s">
        <v>43</v>
      </c>
      <c r="C1056" s="13" t="s">
        <v>19</v>
      </c>
      <c r="D1056" s="14">
        <v>0</v>
      </c>
      <c r="E1056" s="14">
        <v>400</v>
      </c>
      <c r="F1056" s="14">
        <v>500</v>
      </c>
      <c r="G1056" s="23">
        <f t="shared" si="151"/>
        <v>400</v>
      </c>
      <c r="H1056" s="23">
        <f t="shared" si="152"/>
        <v>500</v>
      </c>
      <c r="I1056" s="16">
        <f t="shared" si="153"/>
        <v>100</v>
      </c>
      <c r="J1056" s="35">
        <f t="shared" si="150"/>
        <v>100</v>
      </c>
    </row>
    <row r="1057" spans="1:10" ht="11.25" hidden="1" customHeight="1" x14ac:dyDescent="0.2">
      <c r="A1057" s="12"/>
      <c r="B1057" s="13" t="s">
        <v>29</v>
      </c>
      <c r="C1057" s="13" t="s">
        <v>19</v>
      </c>
      <c r="D1057" s="14">
        <v>0</v>
      </c>
      <c r="E1057" s="14">
        <v>50</v>
      </c>
      <c r="F1057" s="14">
        <v>50</v>
      </c>
      <c r="G1057" s="23">
        <f t="shared" si="151"/>
        <v>50</v>
      </c>
      <c r="H1057" s="23">
        <f t="shared" si="152"/>
        <v>50</v>
      </c>
      <c r="I1057" s="16">
        <f t="shared" si="153"/>
        <v>0</v>
      </c>
      <c r="J1057" s="35">
        <f t="shared" si="150"/>
        <v>0</v>
      </c>
    </row>
    <row r="1058" spans="1:10" ht="11.25" hidden="1" customHeight="1" x14ac:dyDescent="0.2">
      <c r="A1058" s="12"/>
      <c r="B1058" s="13" t="s">
        <v>32</v>
      </c>
      <c r="C1058" s="13" t="s">
        <v>52</v>
      </c>
      <c r="D1058" s="14">
        <v>0</v>
      </c>
      <c r="E1058" s="14">
        <v>275</v>
      </c>
      <c r="F1058" s="14">
        <v>325</v>
      </c>
      <c r="G1058" s="23">
        <f t="shared" si="151"/>
        <v>275</v>
      </c>
      <c r="H1058" s="23">
        <f t="shared" si="152"/>
        <v>325</v>
      </c>
      <c r="I1058" s="16">
        <f t="shared" si="153"/>
        <v>50</v>
      </c>
      <c r="J1058" s="35">
        <f t="shared" si="150"/>
        <v>50</v>
      </c>
    </row>
    <row r="1059" spans="1:10" ht="11.25" hidden="1" customHeight="1" x14ac:dyDescent="0.2">
      <c r="A1059" s="12"/>
      <c r="B1059" s="13" t="s">
        <v>32</v>
      </c>
      <c r="C1059" s="13" t="s">
        <v>42</v>
      </c>
      <c r="D1059" s="14">
        <v>393.12</v>
      </c>
      <c r="E1059" s="14">
        <v>367</v>
      </c>
      <c r="F1059" s="14">
        <v>417</v>
      </c>
      <c r="G1059" s="15">
        <f t="shared" si="151"/>
        <v>-26.120000000000005</v>
      </c>
      <c r="H1059" s="23">
        <f t="shared" si="152"/>
        <v>23.879999999999995</v>
      </c>
      <c r="I1059" s="16">
        <f t="shared" si="153"/>
        <v>50</v>
      </c>
      <c r="J1059" s="35">
        <f t="shared" si="150"/>
        <v>443.12</v>
      </c>
    </row>
    <row r="1060" spans="1:10" ht="11.25" hidden="1" customHeight="1" x14ac:dyDescent="0.2">
      <c r="A1060" s="12"/>
      <c r="B1060" s="13" t="s">
        <v>32</v>
      </c>
      <c r="C1060" s="13" t="s">
        <v>44</v>
      </c>
      <c r="D1060" s="14">
        <v>205.63</v>
      </c>
      <c r="E1060" s="14">
        <v>202</v>
      </c>
      <c r="F1060" s="14">
        <v>202</v>
      </c>
      <c r="G1060" s="15">
        <f t="shared" si="151"/>
        <v>-3.6299999999999955</v>
      </c>
      <c r="H1060" s="15">
        <f t="shared" si="152"/>
        <v>-3.6299999999999955</v>
      </c>
      <c r="I1060" s="16">
        <f t="shared" si="153"/>
        <v>0</v>
      </c>
      <c r="J1060" s="35">
        <f t="shared" si="150"/>
        <v>205.63</v>
      </c>
    </row>
    <row r="1061" spans="1:10" ht="11.25" hidden="1" customHeight="1" x14ac:dyDescent="0.2">
      <c r="A1061" s="12"/>
      <c r="B1061" s="13" t="s">
        <v>32</v>
      </c>
      <c r="C1061" s="13" t="s">
        <v>47</v>
      </c>
      <c r="D1061" s="14">
        <v>19.489999999999998</v>
      </c>
      <c r="E1061" s="14">
        <v>150</v>
      </c>
      <c r="F1061" s="14">
        <v>250</v>
      </c>
      <c r="G1061" s="23">
        <f t="shared" si="151"/>
        <v>130.51</v>
      </c>
      <c r="H1061" s="23">
        <f t="shared" si="152"/>
        <v>230.51</v>
      </c>
      <c r="I1061" s="16">
        <f t="shared" si="153"/>
        <v>100</v>
      </c>
      <c r="J1061" s="35">
        <f t="shared" si="150"/>
        <v>119.49</v>
      </c>
    </row>
    <row r="1062" spans="1:10" ht="11.25" hidden="1" customHeight="1" x14ac:dyDescent="0.2">
      <c r="A1062" s="12"/>
      <c r="B1062" s="13" t="s">
        <v>32</v>
      </c>
      <c r="C1062" s="13" t="s">
        <v>21</v>
      </c>
      <c r="D1062" s="14">
        <v>502.66</v>
      </c>
      <c r="E1062" s="14">
        <v>0</v>
      </c>
      <c r="F1062" s="14">
        <v>0</v>
      </c>
      <c r="G1062" s="15">
        <f t="shared" si="151"/>
        <v>-502.66</v>
      </c>
      <c r="H1062" s="15">
        <f t="shared" si="152"/>
        <v>-502.66</v>
      </c>
      <c r="I1062" s="16">
        <f t="shared" si="153"/>
        <v>0</v>
      </c>
      <c r="J1062" s="35">
        <f t="shared" si="150"/>
        <v>502.66</v>
      </c>
    </row>
    <row r="1063" spans="1:10" ht="11.25" hidden="1" customHeight="1" x14ac:dyDescent="0.2">
      <c r="A1063" s="12"/>
      <c r="B1063" s="13" t="s">
        <v>32</v>
      </c>
      <c r="C1063" s="13" t="s">
        <v>22</v>
      </c>
      <c r="D1063" s="14">
        <v>288.45</v>
      </c>
      <c r="E1063" s="14">
        <v>312</v>
      </c>
      <c r="F1063" s="14">
        <v>352</v>
      </c>
      <c r="G1063" s="23">
        <f t="shared" si="151"/>
        <v>23.550000000000011</v>
      </c>
      <c r="H1063" s="23">
        <f t="shared" si="152"/>
        <v>63.550000000000011</v>
      </c>
      <c r="I1063" s="16">
        <f t="shared" si="153"/>
        <v>40</v>
      </c>
      <c r="J1063" s="35">
        <f t="shared" si="150"/>
        <v>328.45</v>
      </c>
    </row>
    <row r="1064" spans="1:10" ht="11.25" hidden="1" customHeight="1" x14ac:dyDescent="0.2">
      <c r="A1064" s="12"/>
      <c r="B1064" s="13" t="s">
        <v>58</v>
      </c>
      <c r="C1064" s="13" t="s">
        <v>42</v>
      </c>
      <c r="D1064" s="14">
        <v>169.95</v>
      </c>
      <c r="E1064" s="14">
        <v>0</v>
      </c>
      <c r="F1064" s="14">
        <v>0</v>
      </c>
      <c r="G1064" s="15">
        <f t="shared" si="151"/>
        <v>-169.95</v>
      </c>
      <c r="H1064" s="15">
        <f t="shared" si="152"/>
        <v>-169.95</v>
      </c>
      <c r="I1064" s="16">
        <f t="shared" si="153"/>
        <v>0</v>
      </c>
      <c r="J1064" s="35">
        <f t="shared" si="150"/>
        <v>169.95</v>
      </c>
    </row>
    <row r="1065" spans="1:10" ht="11.25" hidden="1" customHeight="1" x14ac:dyDescent="0.2">
      <c r="A1065" s="17" t="s">
        <v>229</v>
      </c>
      <c r="B1065" s="18"/>
      <c r="C1065" s="18"/>
      <c r="D1065" s="19">
        <f>SUM(D1038:D1064)</f>
        <v>3649.1699999999992</v>
      </c>
      <c r="E1065" s="19">
        <f>SUM(E1038:E1064)</f>
        <v>4035</v>
      </c>
      <c r="F1065" s="19">
        <f>SUM(F1038:F1064)</f>
        <v>4607</v>
      </c>
      <c r="G1065" s="24">
        <f t="shared" si="151"/>
        <v>385.82999999999993</v>
      </c>
      <c r="H1065" s="24">
        <f t="shared" si="152"/>
        <v>957.82999999999993</v>
      </c>
      <c r="I1065" s="21">
        <f t="shared" si="153"/>
        <v>572</v>
      </c>
      <c r="J1065" s="35">
        <f t="shared" ref="J1065:J1128" si="154">D1065+I1065</f>
        <v>4221.1699999999992</v>
      </c>
    </row>
    <row r="1066" spans="1:10" ht="11.25" hidden="1" customHeight="1" x14ac:dyDescent="0.2">
      <c r="A1066" s="11" t="s">
        <v>230</v>
      </c>
      <c r="B1066" s="5"/>
      <c r="C1066" s="5"/>
      <c r="D1066" s="6"/>
      <c r="E1066" s="6"/>
      <c r="F1066" s="6"/>
      <c r="G1066" s="7"/>
      <c r="H1066" s="7"/>
      <c r="I1066" s="8"/>
      <c r="J1066" s="35">
        <f t="shared" si="154"/>
        <v>0</v>
      </c>
    </row>
    <row r="1067" spans="1:10" ht="11.25" hidden="1" customHeight="1" x14ac:dyDescent="0.2">
      <c r="A1067" s="12"/>
      <c r="B1067" s="13" t="s">
        <v>20</v>
      </c>
      <c r="C1067" s="13" t="s">
        <v>52</v>
      </c>
      <c r="D1067" s="14">
        <v>0</v>
      </c>
      <c r="E1067" s="14">
        <v>400</v>
      </c>
      <c r="F1067" s="14">
        <v>400</v>
      </c>
      <c r="G1067" s="23">
        <f t="shared" ref="G1067:G1076" si="155">(ROUND(E1067,2)- ROUND(D1067,2))</f>
        <v>400</v>
      </c>
      <c r="H1067" s="23">
        <f t="shared" ref="H1067:H1076" si="156">(ROUND(F1067,2)- ROUND(D1067,2))</f>
        <v>400</v>
      </c>
      <c r="I1067" s="16">
        <f t="shared" ref="I1067:I1076" si="157">(ROUND(F1067,2)- ROUND(E1067,2))</f>
        <v>0</v>
      </c>
      <c r="J1067" s="35">
        <f t="shared" si="154"/>
        <v>0</v>
      </c>
    </row>
    <row r="1068" spans="1:10" ht="11.25" hidden="1" customHeight="1" x14ac:dyDescent="0.2">
      <c r="A1068" s="12"/>
      <c r="B1068" s="13" t="s">
        <v>20</v>
      </c>
      <c r="C1068" s="13" t="s">
        <v>42</v>
      </c>
      <c r="D1068" s="14">
        <v>86.02</v>
      </c>
      <c r="E1068" s="14">
        <v>388</v>
      </c>
      <c r="F1068" s="14">
        <v>388</v>
      </c>
      <c r="G1068" s="23">
        <f t="shared" si="155"/>
        <v>301.98</v>
      </c>
      <c r="H1068" s="23">
        <f t="shared" si="156"/>
        <v>301.98</v>
      </c>
      <c r="I1068" s="16">
        <f t="shared" si="157"/>
        <v>0</v>
      </c>
      <c r="J1068" s="35">
        <f t="shared" si="154"/>
        <v>86.02</v>
      </c>
    </row>
    <row r="1069" spans="1:10" ht="11.25" hidden="1" customHeight="1" x14ac:dyDescent="0.2">
      <c r="A1069" s="12"/>
      <c r="B1069" s="13" t="s">
        <v>20</v>
      </c>
      <c r="C1069" s="13" t="s">
        <v>22</v>
      </c>
      <c r="D1069" s="14">
        <v>313.45999999999998</v>
      </c>
      <c r="E1069" s="14">
        <v>472</v>
      </c>
      <c r="F1069" s="14">
        <v>472</v>
      </c>
      <c r="G1069" s="23">
        <f t="shared" si="155"/>
        <v>158.54000000000002</v>
      </c>
      <c r="H1069" s="23">
        <f t="shared" si="156"/>
        <v>158.54000000000002</v>
      </c>
      <c r="I1069" s="16">
        <f t="shared" si="157"/>
        <v>0</v>
      </c>
      <c r="J1069" s="35">
        <f t="shared" si="154"/>
        <v>313.45999999999998</v>
      </c>
    </row>
    <row r="1070" spans="1:10" ht="11.25" hidden="1" customHeight="1" x14ac:dyDescent="0.2">
      <c r="A1070" s="12"/>
      <c r="B1070" s="13" t="s">
        <v>27</v>
      </c>
      <c r="C1070" s="13" t="s">
        <v>78</v>
      </c>
      <c r="D1070" s="14">
        <v>0</v>
      </c>
      <c r="E1070" s="14">
        <v>300</v>
      </c>
      <c r="F1070" s="14">
        <v>300</v>
      </c>
      <c r="G1070" s="23">
        <f t="shared" si="155"/>
        <v>300</v>
      </c>
      <c r="H1070" s="23">
        <f t="shared" si="156"/>
        <v>300</v>
      </c>
      <c r="I1070" s="16">
        <f t="shared" si="157"/>
        <v>0</v>
      </c>
      <c r="J1070" s="35">
        <f t="shared" si="154"/>
        <v>0</v>
      </c>
    </row>
    <row r="1071" spans="1:10" ht="11.25" hidden="1" customHeight="1" x14ac:dyDescent="0.2">
      <c r="A1071" s="12"/>
      <c r="B1071" s="13" t="s">
        <v>27</v>
      </c>
      <c r="C1071" s="13" t="s">
        <v>28</v>
      </c>
      <c r="D1071" s="14">
        <v>773.15</v>
      </c>
      <c r="E1071" s="14">
        <v>0</v>
      </c>
      <c r="F1071" s="14">
        <v>0</v>
      </c>
      <c r="G1071" s="15">
        <f t="shared" si="155"/>
        <v>-773.15</v>
      </c>
      <c r="H1071" s="15">
        <f t="shared" si="156"/>
        <v>-773.15</v>
      </c>
      <c r="I1071" s="16">
        <f t="shared" si="157"/>
        <v>0</v>
      </c>
      <c r="J1071" s="35">
        <f t="shared" si="154"/>
        <v>773.15</v>
      </c>
    </row>
    <row r="1072" spans="1:10" ht="11.25" hidden="1" customHeight="1" x14ac:dyDescent="0.2">
      <c r="A1072" s="12"/>
      <c r="B1072" s="13" t="s">
        <v>129</v>
      </c>
      <c r="C1072" s="13" t="s">
        <v>19</v>
      </c>
      <c r="D1072" s="14">
        <v>14582.58</v>
      </c>
      <c r="E1072" s="14">
        <v>10509</v>
      </c>
      <c r="F1072" s="14">
        <v>11594</v>
      </c>
      <c r="G1072" s="15">
        <f t="shared" si="155"/>
        <v>-4073.58</v>
      </c>
      <c r="H1072" s="15">
        <f t="shared" si="156"/>
        <v>-2988.58</v>
      </c>
      <c r="I1072" s="16">
        <f t="shared" si="157"/>
        <v>1085</v>
      </c>
      <c r="J1072" s="35">
        <f t="shared" si="154"/>
        <v>15667.58</v>
      </c>
    </row>
    <row r="1073" spans="1:10" ht="11.25" hidden="1" customHeight="1" x14ac:dyDescent="0.2">
      <c r="A1073" s="12"/>
      <c r="B1073" s="13" t="s">
        <v>43</v>
      </c>
      <c r="C1073" s="13" t="s">
        <v>21</v>
      </c>
      <c r="D1073" s="14">
        <v>0</v>
      </c>
      <c r="E1073" s="14">
        <v>200</v>
      </c>
      <c r="F1073" s="14">
        <v>200</v>
      </c>
      <c r="G1073" s="23">
        <f t="shared" si="155"/>
        <v>200</v>
      </c>
      <c r="H1073" s="23">
        <f t="shared" si="156"/>
        <v>200</v>
      </c>
      <c r="I1073" s="16">
        <f t="shared" si="157"/>
        <v>0</v>
      </c>
      <c r="J1073" s="35">
        <f t="shared" si="154"/>
        <v>0</v>
      </c>
    </row>
    <row r="1074" spans="1:10" ht="11.25" hidden="1" customHeight="1" x14ac:dyDescent="0.2">
      <c r="A1074" s="12"/>
      <c r="B1074" s="13" t="s">
        <v>32</v>
      </c>
      <c r="C1074" s="13" t="s">
        <v>47</v>
      </c>
      <c r="D1074" s="14">
        <v>0</v>
      </c>
      <c r="E1074" s="14">
        <v>400</v>
      </c>
      <c r="F1074" s="14">
        <v>400</v>
      </c>
      <c r="G1074" s="23">
        <f t="shared" si="155"/>
        <v>400</v>
      </c>
      <c r="H1074" s="23">
        <f t="shared" si="156"/>
        <v>400</v>
      </c>
      <c r="I1074" s="16">
        <f t="shared" si="157"/>
        <v>0</v>
      </c>
      <c r="J1074" s="35">
        <f t="shared" si="154"/>
        <v>0</v>
      </c>
    </row>
    <row r="1075" spans="1:10" ht="11.25" hidden="1" customHeight="1" x14ac:dyDescent="0.2">
      <c r="A1075" s="12"/>
      <c r="B1075" s="13" t="s">
        <v>32</v>
      </c>
      <c r="C1075" s="13" t="s">
        <v>21</v>
      </c>
      <c r="D1075" s="14">
        <v>0</v>
      </c>
      <c r="E1075" s="14">
        <v>300</v>
      </c>
      <c r="F1075" s="14">
        <v>300</v>
      </c>
      <c r="G1075" s="23">
        <f t="shared" si="155"/>
        <v>300</v>
      </c>
      <c r="H1075" s="23">
        <f t="shared" si="156"/>
        <v>300</v>
      </c>
      <c r="I1075" s="16">
        <f t="shared" si="157"/>
        <v>0</v>
      </c>
      <c r="J1075" s="35">
        <f t="shared" si="154"/>
        <v>0</v>
      </c>
    </row>
    <row r="1076" spans="1:10" ht="11.25" hidden="1" customHeight="1" x14ac:dyDescent="0.2">
      <c r="A1076" s="17" t="s">
        <v>231</v>
      </c>
      <c r="B1076" s="18"/>
      <c r="C1076" s="18"/>
      <c r="D1076" s="19">
        <f>SUM(D1067:D1075)</f>
        <v>15755.21</v>
      </c>
      <c r="E1076" s="19">
        <f>SUM(E1067:E1075)</f>
        <v>12969</v>
      </c>
      <c r="F1076" s="19">
        <f>SUM(F1067:F1075)</f>
        <v>14054</v>
      </c>
      <c r="G1076" s="20">
        <f t="shared" si="155"/>
        <v>-2786.2099999999991</v>
      </c>
      <c r="H1076" s="20">
        <f t="shared" si="156"/>
        <v>-1701.2099999999991</v>
      </c>
      <c r="I1076" s="21">
        <f t="shared" si="157"/>
        <v>1085</v>
      </c>
      <c r="J1076" s="35">
        <f t="shared" si="154"/>
        <v>16840.21</v>
      </c>
    </row>
    <row r="1077" spans="1:10" ht="11.25" hidden="1" customHeight="1" x14ac:dyDescent="0.2">
      <c r="A1077" s="11" t="s">
        <v>232</v>
      </c>
      <c r="B1077" s="5"/>
      <c r="C1077" s="5"/>
      <c r="D1077" s="6"/>
      <c r="E1077" s="6"/>
      <c r="F1077" s="6"/>
      <c r="G1077" s="7"/>
      <c r="H1077" s="7"/>
      <c r="I1077" s="8"/>
      <c r="J1077" s="35">
        <f t="shared" si="154"/>
        <v>0</v>
      </c>
    </row>
    <row r="1078" spans="1:10" ht="11.25" hidden="1" customHeight="1" x14ac:dyDescent="0.2">
      <c r="A1078" s="12"/>
      <c r="B1078" s="13" t="s">
        <v>26</v>
      </c>
      <c r="C1078" s="13" t="s">
        <v>19</v>
      </c>
      <c r="D1078" s="14">
        <v>559.87</v>
      </c>
      <c r="E1078" s="14">
        <v>630</v>
      </c>
      <c r="F1078" s="14">
        <v>630</v>
      </c>
      <c r="G1078" s="23">
        <f t="shared" ref="G1078:G1088" si="158">(ROUND(E1078,2)- ROUND(D1078,2))</f>
        <v>70.13</v>
      </c>
      <c r="H1078" s="23">
        <f t="shared" ref="H1078:H1088" si="159">(ROUND(F1078,2)- ROUND(D1078,2))</f>
        <v>70.13</v>
      </c>
      <c r="I1078" s="16">
        <f t="shared" ref="I1078:I1088" si="160">(ROUND(F1078,2)- ROUND(E1078,2))</f>
        <v>0</v>
      </c>
      <c r="J1078" s="35">
        <f t="shared" si="154"/>
        <v>559.87</v>
      </c>
    </row>
    <row r="1079" spans="1:10" ht="11.25" hidden="1" customHeight="1" x14ac:dyDescent="0.2">
      <c r="A1079" s="12"/>
      <c r="B1079" s="13" t="s">
        <v>69</v>
      </c>
      <c r="C1079" s="13" t="s">
        <v>19</v>
      </c>
      <c r="D1079" s="14">
        <v>0</v>
      </c>
      <c r="E1079" s="14">
        <v>150</v>
      </c>
      <c r="F1079" s="14">
        <v>300</v>
      </c>
      <c r="G1079" s="23">
        <f t="shared" si="158"/>
        <v>150</v>
      </c>
      <c r="H1079" s="23">
        <f t="shared" si="159"/>
        <v>300</v>
      </c>
      <c r="I1079" s="16">
        <f t="shared" si="160"/>
        <v>150</v>
      </c>
      <c r="J1079" s="35">
        <f t="shared" si="154"/>
        <v>150</v>
      </c>
    </row>
    <row r="1080" spans="1:10" ht="11.25" hidden="1" customHeight="1" x14ac:dyDescent="0.2">
      <c r="A1080" s="12"/>
      <c r="B1080" s="13" t="s">
        <v>20</v>
      </c>
      <c r="C1080" s="13" t="s">
        <v>22</v>
      </c>
      <c r="D1080" s="14">
        <v>80</v>
      </c>
      <c r="E1080" s="14">
        <v>80</v>
      </c>
      <c r="F1080" s="14">
        <v>80</v>
      </c>
      <c r="G1080" s="23">
        <f t="shared" si="158"/>
        <v>0</v>
      </c>
      <c r="H1080" s="23">
        <f t="shared" si="159"/>
        <v>0</v>
      </c>
      <c r="I1080" s="16">
        <f t="shared" si="160"/>
        <v>0</v>
      </c>
      <c r="J1080" s="35">
        <f t="shared" si="154"/>
        <v>80</v>
      </c>
    </row>
    <row r="1081" spans="1:10" ht="11.25" hidden="1" customHeight="1" x14ac:dyDescent="0.2">
      <c r="A1081" s="12"/>
      <c r="B1081" s="13" t="s">
        <v>27</v>
      </c>
      <c r="C1081" s="13" t="s">
        <v>47</v>
      </c>
      <c r="D1081" s="14">
        <v>15</v>
      </c>
      <c r="E1081" s="14">
        <v>0</v>
      </c>
      <c r="F1081" s="14">
        <v>0</v>
      </c>
      <c r="G1081" s="15">
        <f t="shared" si="158"/>
        <v>-15</v>
      </c>
      <c r="H1081" s="15">
        <f t="shared" si="159"/>
        <v>-15</v>
      </c>
      <c r="I1081" s="16">
        <f t="shared" si="160"/>
        <v>0</v>
      </c>
      <c r="J1081" s="35">
        <f t="shared" si="154"/>
        <v>15</v>
      </c>
    </row>
    <row r="1082" spans="1:10" ht="11.25" hidden="1" customHeight="1" x14ac:dyDescent="0.2">
      <c r="A1082" s="12"/>
      <c r="B1082" s="13" t="s">
        <v>70</v>
      </c>
      <c r="C1082" s="13" t="s">
        <v>19</v>
      </c>
      <c r="D1082" s="14">
        <v>0</v>
      </c>
      <c r="E1082" s="14">
        <v>100</v>
      </c>
      <c r="F1082" s="14">
        <v>100</v>
      </c>
      <c r="G1082" s="23">
        <f t="shared" si="158"/>
        <v>100</v>
      </c>
      <c r="H1082" s="23">
        <f t="shared" si="159"/>
        <v>100</v>
      </c>
      <c r="I1082" s="16">
        <f t="shared" si="160"/>
        <v>0</v>
      </c>
      <c r="J1082" s="35">
        <f t="shared" si="154"/>
        <v>0</v>
      </c>
    </row>
    <row r="1083" spans="1:10" ht="11.25" hidden="1" customHeight="1" x14ac:dyDescent="0.2">
      <c r="A1083" s="12"/>
      <c r="B1083" s="13" t="s">
        <v>57</v>
      </c>
      <c r="C1083" s="13" t="s">
        <v>19</v>
      </c>
      <c r="D1083" s="14">
        <v>0</v>
      </c>
      <c r="E1083" s="14">
        <v>100</v>
      </c>
      <c r="F1083" s="14">
        <v>100</v>
      </c>
      <c r="G1083" s="23">
        <f t="shared" si="158"/>
        <v>100</v>
      </c>
      <c r="H1083" s="23">
        <f t="shared" si="159"/>
        <v>100</v>
      </c>
      <c r="I1083" s="16">
        <f t="shared" si="160"/>
        <v>0</v>
      </c>
      <c r="J1083" s="35">
        <f t="shared" si="154"/>
        <v>0</v>
      </c>
    </row>
    <row r="1084" spans="1:10" ht="11.25" hidden="1" customHeight="1" x14ac:dyDescent="0.2">
      <c r="A1084" s="12"/>
      <c r="B1084" s="13" t="s">
        <v>23</v>
      </c>
      <c r="C1084" s="13" t="s">
        <v>19</v>
      </c>
      <c r="D1084" s="14">
        <v>0</v>
      </c>
      <c r="E1084" s="14">
        <v>81</v>
      </c>
      <c r="F1084" s="14">
        <v>81</v>
      </c>
      <c r="G1084" s="23">
        <f t="shared" si="158"/>
        <v>81</v>
      </c>
      <c r="H1084" s="23">
        <f t="shared" si="159"/>
        <v>81</v>
      </c>
      <c r="I1084" s="16">
        <f t="shared" si="160"/>
        <v>0</v>
      </c>
      <c r="J1084" s="35">
        <f t="shared" si="154"/>
        <v>0</v>
      </c>
    </row>
    <row r="1085" spans="1:10" ht="11.25" hidden="1" customHeight="1" x14ac:dyDescent="0.2">
      <c r="A1085" s="12"/>
      <c r="B1085" s="13" t="s">
        <v>43</v>
      </c>
      <c r="C1085" s="13" t="s">
        <v>44</v>
      </c>
      <c r="D1085" s="14">
        <v>48.37</v>
      </c>
      <c r="E1085" s="14">
        <v>100</v>
      </c>
      <c r="F1085" s="14">
        <v>100</v>
      </c>
      <c r="G1085" s="23">
        <f t="shared" si="158"/>
        <v>51.63</v>
      </c>
      <c r="H1085" s="23">
        <f t="shared" si="159"/>
        <v>51.63</v>
      </c>
      <c r="I1085" s="16">
        <f t="shared" si="160"/>
        <v>0</v>
      </c>
      <c r="J1085" s="35">
        <f t="shared" si="154"/>
        <v>48.37</v>
      </c>
    </row>
    <row r="1086" spans="1:10" ht="11.25" hidden="1" customHeight="1" x14ac:dyDescent="0.2">
      <c r="A1086" s="12"/>
      <c r="B1086" s="13" t="s">
        <v>43</v>
      </c>
      <c r="C1086" s="13" t="s">
        <v>19</v>
      </c>
      <c r="D1086" s="14">
        <v>146.5</v>
      </c>
      <c r="E1086" s="14">
        <v>400</v>
      </c>
      <c r="F1086" s="14">
        <v>400</v>
      </c>
      <c r="G1086" s="23">
        <f t="shared" si="158"/>
        <v>253.5</v>
      </c>
      <c r="H1086" s="23">
        <f t="shared" si="159"/>
        <v>253.5</v>
      </c>
      <c r="I1086" s="16">
        <f t="shared" si="160"/>
        <v>0</v>
      </c>
      <c r="J1086" s="35">
        <f t="shared" si="154"/>
        <v>146.5</v>
      </c>
    </row>
    <row r="1087" spans="1:10" ht="11.25" hidden="1" customHeight="1" x14ac:dyDescent="0.2">
      <c r="A1087" s="17" t="s">
        <v>233</v>
      </c>
      <c r="B1087" s="18"/>
      <c r="C1087" s="18"/>
      <c r="D1087" s="19">
        <f>SUM(D1078:D1086)</f>
        <v>849.74</v>
      </c>
      <c r="E1087" s="19">
        <f>SUM(E1078:E1086)</f>
        <v>1641</v>
      </c>
      <c r="F1087" s="19">
        <f>SUM(F1078:F1086)</f>
        <v>1791</v>
      </c>
      <c r="G1087" s="24">
        <f t="shared" si="158"/>
        <v>791.26</v>
      </c>
      <c r="H1087" s="24">
        <f t="shared" si="159"/>
        <v>941.26</v>
      </c>
      <c r="I1087" s="21">
        <f t="shared" si="160"/>
        <v>150</v>
      </c>
      <c r="J1087" s="35">
        <f t="shared" si="154"/>
        <v>999.74</v>
      </c>
    </row>
    <row r="1088" spans="1:10" ht="11.25" hidden="1" customHeight="1" x14ac:dyDescent="0.2">
      <c r="A1088" s="22" t="s">
        <v>234</v>
      </c>
      <c r="B1088" s="18"/>
      <c r="C1088" s="18"/>
      <c r="D1088" s="19">
        <f>SUM(D907,D925,D930,D959,D989,D1026,D1032,D1036,D1065,D1076,D1087)</f>
        <v>148603.77000000002</v>
      </c>
      <c r="E1088" s="19">
        <f>SUM(E907,E925,E930,E959,E989,E1026,E1032,E1036,E1065,E1076,E1087)</f>
        <v>191946.38</v>
      </c>
      <c r="F1088" s="19">
        <f>SUM(F907,F925,F930,F959,F989,F1026,F1032,F1036,F1065,F1076,F1087)</f>
        <v>209685.33000000002</v>
      </c>
      <c r="G1088" s="24">
        <f t="shared" si="158"/>
        <v>43342.610000000015</v>
      </c>
      <c r="H1088" s="24">
        <f t="shared" si="159"/>
        <v>61081.56</v>
      </c>
      <c r="I1088" s="21">
        <f t="shared" si="160"/>
        <v>17738.949999999983</v>
      </c>
      <c r="J1088" s="35">
        <f t="shared" si="154"/>
        <v>166342.72</v>
      </c>
    </row>
    <row r="1089" spans="1:10" ht="11.25" customHeight="1" x14ac:dyDescent="0.2">
      <c r="A1089" s="10" t="s">
        <v>235</v>
      </c>
      <c r="B1089" s="5"/>
      <c r="C1089" s="5"/>
      <c r="D1089" s="6">
        <v>304576.03000000003</v>
      </c>
      <c r="E1089" s="6">
        <v>275036.74</v>
      </c>
      <c r="F1089" s="6">
        <v>332518.14</v>
      </c>
      <c r="G1089" s="7">
        <v>-29539.290000000037</v>
      </c>
      <c r="H1089" s="7">
        <v>27942.109999999986</v>
      </c>
      <c r="I1089" s="8">
        <v>57481.400000000023</v>
      </c>
      <c r="J1089" s="35">
        <f t="shared" si="154"/>
        <v>362057.43000000005</v>
      </c>
    </row>
    <row r="1090" spans="1:10" ht="11.25" hidden="1" customHeight="1" x14ac:dyDescent="0.2">
      <c r="A1090" s="11" t="s">
        <v>236</v>
      </c>
      <c r="B1090" s="5"/>
      <c r="C1090" s="5"/>
      <c r="D1090" s="6"/>
      <c r="E1090" s="6"/>
      <c r="F1090" s="6"/>
      <c r="G1090" s="7"/>
      <c r="H1090" s="7"/>
      <c r="I1090" s="8"/>
      <c r="J1090" s="35">
        <f t="shared" si="154"/>
        <v>0</v>
      </c>
    </row>
    <row r="1091" spans="1:10" ht="11.25" hidden="1" customHeight="1" x14ac:dyDescent="0.2">
      <c r="A1091" s="12"/>
      <c r="B1091" s="13" t="s">
        <v>69</v>
      </c>
      <c r="C1091" s="13" t="s">
        <v>19</v>
      </c>
      <c r="D1091" s="14">
        <v>202724.74</v>
      </c>
      <c r="E1091" s="14">
        <v>174651.08</v>
      </c>
      <c r="F1091" s="14">
        <v>209694.24</v>
      </c>
      <c r="G1091" s="15">
        <f t="shared" ref="G1091:G1099" si="161">(ROUND(E1091,2)- ROUND(D1091,2))</f>
        <v>-28073.660000000003</v>
      </c>
      <c r="H1091" s="23">
        <f t="shared" ref="H1091:H1099" si="162">(ROUND(F1091,2)- ROUND(D1091,2))</f>
        <v>6969.5</v>
      </c>
      <c r="I1091" s="16">
        <f t="shared" ref="I1091:I1099" si="163">(ROUND(F1091,2)- ROUND(E1091,2))</f>
        <v>35043.160000000003</v>
      </c>
      <c r="J1091" s="35">
        <f t="shared" si="154"/>
        <v>237767.9</v>
      </c>
    </row>
    <row r="1092" spans="1:10" ht="11.25" hidden="1" customHeight="1" x14ac:dyDescent="0.2">
      <c r="A1092" s="12"/>
      <c r="B1092" s="13" t="s">
        <v>43</v>
      </c>
      <c r="C1092" s="13" t="s">
        <v>44</v>
      </c>
      <c r="D1092" s="14">
        <v>30432.400000000001</v>
      </c>
      <c r="E1092" s="14">
        <v>15327</v>
      </c>
      <c r="F1092" s="14">
        <v>17237</v>
      </c>
      <c r="G1092" s="15">
        <f t="shared" si="161"/>
        <v>-15105.400000000001</v>
      </c>
      <c r="H1092" s="15">
        <f t="shared" si="162"/>
        <v>-13195.400000000001</v>
      </c>
      <c r="I1092" s="16">
        <f t="shared" si="163"/>
        <v>1910</v>
      </c>
      <c r="J1092" s="35">
        <f t="shared" si="154"/>
        <v>32342.400000000001</v>
      </c>
    </row>
    <row r="1093" spans="1:10" ht="11.25" hidden="1" customHeight="1" x14ac:dyDescent="0.2">
      <c r="A1093" s="12"/>
      <c r="B1093" s="13" t="s">
        <v>43</v>
      </c>
      <c r="C1093" s="13" t="s">
        <v>21</v>
      </c>
      <c r="D1093" s="14">
        <v>2993.5</v>
      </c>
      <c r="E1093" s="14">
        <v>3054.4</v>
      </c>
      <c r="F1093" s="14">
        <v>3989.4</v>
      </c>
      <c r="G1093" s="23">
        <f t="shared" si="161"/>
        <v>60.900000000000091</v>
      </c>
      <c r="H1093" s="23">
        <f t="shared" si="162"/>
        <v>995.90000000000009</v>
      </c>
      <c r="I1093" s="16">
        <f t="shared" si="163"/>
        <v>935</v>
      </c>
      <c r="J1093" s="35">
        <f t="shared" si="154"/>
        <v>3928.5</v>
      </c>
    </row>
    <row r="1094" spans="1:10" ht="11.25" hidden="1" customHeight="1" x14ac:dyDescent="0.2">
      <c r="A1094" s="12"/>
      <c r="B1094" s="13" t="s">
        <v>43</v>
      </c>
      <c r="C1094" s="13" t="s">
        <v>22</v>
      </c>
      <c r="D1094" s="14">
        <v>0</v>
      </c>
      <c r="E1094" s="14">
        <v>5000</v>
      </c>
      <c r="F1094" s="14">
        <v>6000</v>
      </c>
      <c r="G1094" s="23">
        <f t="shared" si="161"/>
        <v>5000</v>
      </c>
      <c r="H1094" s="23">
        <f t="shared" si="162"/>
        <v>6000</v>
      </c>
      <c r="I1094" s="16">
        <f t="shared" si="163"/>
        <v>1000</v>
      </c>
      <c r="J1094" s="35">
        <f t="shared" si="154"/>
        <v>1000</v>
      </c>
    </row>
    <row r="1095" spans="1:10" ht="11.25" hidden="1" customHeight="1" x14ac:dyDescent="0.2">
      <c r="A1095" s="12"/>
      <c r="B1095" s="13" t="s">
        <v>32</v>
      </c>
      <c r="C1095" s="13" t="s">
        <v>42</v>
      </c>
      <c r="D1095" s="14">
        <v>4544.9399999999996</v>
      </c>
      <c r="E1095" s="14">
        <v>4914</v>
      </c>
      <c r="F1095" s="14">
        <v>5864</v>
      </c>
      <c r="G1095" s="23">
        <f t="shared" si="161"/>
        <v>369.0600000000004</v>
      </c>
      <c r="H1095" s="23">
        <f t="shared" si="162"/>
        <v>1319.0600000000004</v>
      </c>
      <c r="I1095" s="16">
        <f t="shared" si="163"/>
        <v>950</v>
      </c>
      <c r="J1095" s="35">
        <f t="shared" si="154"/>
        <v>5494.94</v>
      </c>
    </row>
    <row r="1096" spans="1:10" ht="11.25" hidden="1" customHeight="1" x14ac:dyDescent="0.2">
      <c r="A1096" s="12"/>
      <c r="B1096" s="13" t="s">
        <v>32</v>
      </c>
      <c r="C1096" s="13" t="s">
        <v>44</v>
      </c>
      <c r="D1096" s="14">
        <v>0</v>
      </c>
      <c r="E1096" s="14">
        <v>15327</v>
      </c>
      <c r="F1096" s="14">
        <v>17237</v>
      </c>
      <c r="G1096" s="23">
        <f t="shared" si="161"/>
        <v>15327</v>
      </c>
      <c r="H1096" s="23">
        <f t="shared" si="162"/>
        <v>17237</v>
      </c>
      <c r="I1096" s="16">
        <f t="shared" si="163"/>
        <v>1910</v>
      </c>
      <c r="J1096" s="35">
        <f t="shared" si="154"/>
        <v>1910</v>
      </c>
    </row>
    <row r="1097" spans="1:10" ht="11.25" hidden="1" customHeight="1" x14ac:dyDescent="0.2">
      <c r="A1097" s="12"/>
      <c r="B1097" s="13" t="s">
        <v>32</v>
      </c>
      <c r="C1097" s="13" t="s">
        <v>21</v>
      </c>
      <c r="D1097" s="14">
        <v>1335.26</v>
      </c>
      <c r="E1097" s="14">
        <v>3832.5</v>
      </c>
      <c r="F1097" s="14">
        <v>4767.5</v>
      </c>
      <c r="G1097" s="23">
        <f t="shared" si="161"/>
        <v>2497.2399999999998</v>
      </c>
      <c r="H1097" s="23">
        <f t="shared" si="162"/>
        <v>3432.24</v>
      </c>
      <c r="I1097" s="16">
        <f t="shared" si="163"/>
        <v>935</v>
      </c>
      <c r="J1097" s="35">
        <f t="shared" si="154"/>
        <v>2270.2600000000002</v>
      </c>
    </row>
    <row r="1098" spans="1:10" ht="11.25" hidden="1" customHeight="1" x14ac:dyDescent="0.2">
      <c r="A1098" s="12"/>
      <c r="B1098" s="13" t="s">
        <v>32</v>
      </c>
      <c r="C1098" s="13" t="s">
        <v>22</v>
      </c>
      <c r="D1098" s="14">
        <v>10332</v>
      </c>
      <c r="E1098" s="14">
        <v>5000</v>
      </c>
      <c r="F1098" s="14">
        <v>6000</v>
      </c>
      <c r="G1098" s="15">
        <f t="shared" si="161"/>
        <v>-5332</v>
      </c>
      <c r="H1098" s="15">
        <f t="shared" si="162"/>
        <v>-4332</v>
      </c>
      <c r="I1098" s="16">
        <f t="shared" si="163"/>
        <v>1000</v>
      </c>
      <c r="J1098" s="35">
        <f t="shared" si="154"/>
        <v>11332</v>
      </c>
    </row>
    <row r="1099" spans="1:10" ht="11.25" hidden="1" customHeight="1" x14ac:dyDescent="0.2">
      <c r="A1099" s="17" t="s">
        <v>237</v>
      </c>
      <c r="B1099" s="18"/>
      <c r="C1099" s="18"/>
      <c r="D1099" s="19">
        <f>SUM(D1091:D1098)</f>
        <v>252362.84</v>
      </c>
      <c r="E1099" s="19">
        <f>SUM(E1091:E1098)</f>
        <v>227105.97999999998</v>
      </c>
      <c r="F1099" s="19">
        <f>SUM(F1091:F1098)</f>
        <v>270789.14</v>
      </c>
      <c r="G1099" s="20">
        <f t="shared" si="161"/>
        <v>-25256.859999999986</v>
      </c>
      <c r="H1099" s="24">
        <f t="shared" si="162"/>
        <v>18426.300000000017</v>
      </c>
      <c r="I1099" s="21">
        <f t="shared" si="163"/>
        <v>43683.16</v>
      </c>
      <c r="J1099" s="35">
        <f t="shared" si="154"/>
        <v>296046</v>
      </c>
    </row>
    <row r="1100" spans="1:10" ht="11.25" hidden="1" customHeight="1" x14ac:dyDescent="0.2">
      <c r="A1100" s="11" t="s">
        <v>238</v>
      </c>
      <c r="B1100" s="5"/>
      <c r="C1100" s="5"/>
      <c r="D1100" s="6"/>
      <c r="E1100" s="6"/>
      <c r="F1100" s="6"/>
      <c r="G1100" s="7"/>
      <c r="H1100" s="7"/>
      <c r="I1100" s="8"/>
      <c r="J1100" s="35">
        <f t="shared" si="154"/>
        <v>0</v>
      </c>
    </row>
    <row r="1101" spans="1:10" ht="11.25" hidden="1" customHeight="1" x14ac:dyDescent="0.2">
      <c r="A1101" s="12"/>
      <c r="B1101" s="13" t="s">
        <v>26</v>
      </c>
      <c r="C1101" s="13" t="s">
        <v>19</v>
      </c>
      <c r="D1101" s="14">
        <v>125</v>
      </c>
      <c r="E1101" s="14">
        <v>0</v>
      </c>
      <c r="F1101" s="14">
        <v>0</v>
      </c>
      <c r="G1101" s="15">
        <f t="shared" ref="G1101:G1109" si="164">(ROUND(E1101,2)- ROUND(D1101,2))</f>
        <v>-125</v>
      </c>
      <c r="H1101" s="15">
        <f t="shared" ref="H1101:H1109" si="165">(ROUND(F1101,2)- ROUND(D1101,2))</f>
        <v>-125</v>
      </c>
      <c r="I1101" s="16">
        <f t="shared" ref="I1101:I1109" si="166">(ROUND(F1101,2)- ROUND(E1101,2))</f>
        <v>0</v>
      </c>
      <c r="J1101" s="35">
        <f t="shared" si="154"/>
        <v>125</v>
      </c>
    </row>
    <row r="1102" spans="1:10" ht="11.25" hidden="1" customHeight="1" x14ac:dyDescent="0.2">
      <c r="A1102" s="12"/>
      <c r="B1102" s="13" t="s">
        <v>69</v>
      </c>
      <c r="C1102" s="13" t="s">
        <v>19</v>
      </c>
      <c r="D1102" s="14">
        <v>6181.3</v>
      </c>
      <c r="E1102" s="14">
        <v>6912.86</v>
      </c>
      <c r="F1102" s="14">
        <v>8139.38</v>
      </c>
      <c r="G1102" s="23">
        <f t="shared" si="164"/>
        <v>731.55999999999949</v>
      </c>
      <c r="H1102" s="23">
        <f t="shared" si="165"/>
        <v>1958.08</v>
      </c>
      <c r="I1102" s="16">
        <f t="shared" si="166"/>
        <v>1226.5200000000004</v>
      </c>
      <c r="J1102" s="35">
        <f t="shared" si="154"/>
        <v>7407.8200000000006</v>
      </c>
    </row>
    <row r="1103" spans="1:10" ht="11.25" hidden="1" customHeight="1" x14ac:dyDescent="0.2">
      <c r="A1103" s="12"/>
      <c r="B1103" s="13" t="s">
        <v>27</v>
      </c>
      <c r="C1103" s="13" t="s">
        <v>28</v>
      </c>
      <c r="D1103" s="14">
        <v>554</v>
      </c>
      <c r="E1103" s="14">
        <v>0</v>
      </c>
      <c r="F1103" s="14">
        <v>0</v>
      </c>
      <c r="G1103" s="15">
        <f t="shared" si="164"/>
        <v>-554</v>
      </c>
      <c r="H1103" s="15">
        <f t="shared" si="165"/>
        <v>-554</v>
      </c>
      <c r="I1103" s="16">
        <f t="shared" si="166"/>
        <v>0</v>
      </c>
      <c r="J1103" s="35">
        <f t="shared" si="154"/>
        <v>554</v>
      </c>
    </row>
    <row r="1104" spans="1:10" ht="11.25" hidden="1" customHeight="1" x14ac:dyDescent="0.2">
      <c r="A1104" s="12"/>
      <c r="B1104" s="13" t="s">
        <v>43</v>
      </c>
      <c r="C1104" s="13" t="s">
        <v>44</v>
      </c>
      <c r="D1104" s="14">
        <v>264.16000000000003</v>
      </c>
      <c r="E1104" s="14">
        <v>536.45000000000005</v>
      </c>
      <c r="F1104" s="14">
        <v>603.30999999999995</v>
      </c>
      <c r="G1104" s="23">
        <f t="shared" si="164"/>
        <v>272.29000000000002</v>
      </c>
      <c r="H1104" s="23">
        <f t="shared" si="165"/>
        <v>339.14999999999992</v>
      </c>
      <c r="I1104" s="16">
        <f t="shared" si="166"/>
        <v>66.8599999999999</v>
      </c>
      <c r="J1104" s="35">
        <f t="shared" si="154"/>
        <v>331.01999999999992</v>
      </c>
    </row>
    <row r="1105" spans="1:10" ht="11.25" hidden="1" customHeight="1" x14ac:dyDescent="0.2">
      <c r="A1105" s="12"/>
      <c r="B1105" s="13" t="s">
        <v>43</v>
      </c>
      <c r="C1105" s="13" t="s">
        <v>22</v>
      </c>
      <c r="D1105" s="14">
        <v>0</v>
      </c>
      <c r="E1105" s="14">
        <v>600</v>
      </c>
      <c r="F1105" s="14">
        <v>720</v>
      </c>
      <c r="G1105" s="23">
        <f t="shared" si="164"/>
        <v>600</v>
      </c>
      <c r="H1105" s="23">
        <f t="shared" si="165"/>
        <v>720</v>
      </c>
      <c r="I1105" s="16">
        <f t="shared" si="166"/>
        <v>120</v>
      </c>
      <c r="J1105" s="35">
        <f t="shared" si="154"/>
        <v>120</v>
      </c>
    </row>
    <row r="1106" spans="1:10" ht="11.25" hidden="1" customHeight="1" x14ac:dyDescent="0.2">
      <c r="A1106" s="12"/>
      <c r="B1106" s="13" t="s">
        <v>32</v>
      </c>
      <c r="C1106" s="13" t="s">
        <v>44</v>
      </c>
      <c r="D1106" s="14">
        <v>0</v>
      </c>
      <c r="E1106" s="14">
        <v>536.45000000000005</v>
      </c>
      <c r="F1106" s="14">
        <v>603.30999999999995</v>
      </c>
      <c r="G1106" s="23">
        <f t="shared" si="164"/>
        <v>536.45000000000005</v>
      </c>
      <c r="H1106" s="23">
        <f t="shared" si="165"/>
        <v>603.30999999999995</v>
      </c>
      <c r="I1106" s="16">
        <f t="shared" si="166"/>
        <v>66.8599999999999</v>
      </c>
      <c r="J1106" s="35">
        <f t="shared" si="154"/>
        <v>66.8599999999999</v>
      </c>
    </row>
    <row r="1107" spans="1:10" ht="11.25" hidden="1" customHeight="1" x14ac:dyDescent="0.2">
      <c r="A1107" s="12"/>
      <c r="B1107" s="13" t="s">
        <v>32</v>
      </c>
      <c r="C1107" s="13" t="s">
        <v>21</v>
      </c>
      <c r="D1107" s="14">
        <v>355.2</v>
      </c>
      <c r="E1107" s="14">
        <v>356</v>
      </c>
      <c r="F1107" s="14">
        <v>356</v>
      </c>
      <c r="G1107" s="23">
        <f t="shared" si="164"/>
        <v>0.80000000000001137</v>
      </c>
      <c r="H1107" s="23">
        <f t="shared" si="165"/>
        <v>0.80000000000001137</v>
      </c>
      <c r="I1107" s="16">
        <f t="shared" si="166"/>
        <v>0</v>
      </c>
      <c r="J1107" s="35">
        <f t="shared" si="154"/>
        <v>355.2</v>
      </c>
    </row>
    <row r="1108" spans="1:10" ht="11.25" hidden="1" customHeight="1" x14ac:dyDescent="0.2">
      <c r="A1108" s="12"/>
      <c r="B1108" s="13" t="s">
        <v>32</v>
      </c>
      <c r="C1108" s="13" t="s">
        <v>22</v>
      </c>
      <c r="D1108" s="14">
        <v>2640.5</v>
      </c>
      <c r="E1108" s="14">
        <v>600</v>
      </c>
      <c r="F1108" s="14">
        <v>720</v>
      </c>
      <c r="G1108" s="15">
        <f t="shared" si="164"/>
        <v>-2040.5</v>
      </c>
      <c r="H1108" s="15">
        <f t="shared" si="165"/>
        <v>-1920.5</v>
      </c>
      <c r="I1108" s="16">
        <f t="shared" si="166"/>
        <v>120</v>
      </c>
      <c r="J1108" s="35">
        <f t="shared" si="154"/>
        <v>2760.5</v>
      </c>
    </row>
    <row r="1109" spans="1:10" ht="11.25" hidden="1" customHeight="1" x14ac:dyDescent="0.2">
      <c r="A1109" s="17" t="s">
        <v>239</v>
      </c>
      <c r="B1109" s="18"/>
      <c r="C1109" s="18"/>
      <c r="D1109" s="19">
        <f>SUM(D1101:D1108)</f>
        <v>10120.16</v>
      </c>
      <c r="E1109" s="19">
        <f>SUM(E1101:E1108)</f>
        <v>9541.76</v>
      </c>
      <c r="F1109" s="19">
        <f>SUM(F1101:F1108)</f>
        <v>11142</v>
      </c>
      <c r="G1109" s="20">
        <f t="shared" si="164"/>
        <v>-578.39999999999964</v>
      </c>
      <c r="H1109" s="24">
        <f t="shared" si="165"/>
        <v>1021.8400000000001</v>
      </c>
      <c r="I1109" s="21">
        <f t="shared" si="166"/>
        <v>1600.2399999999998</v>
      </c>
      <c r="J1109" s="35">
        <f t="shared" si="154"/>
        <v>11720.4</v>
      </c>
    </row>
    <row r="1110" spans="1:10" ht="11.25" hidden="1" customHeight="1" x14ac:dyDescent="0.2">
      <c r="A1110" s="11" t="s">
        <v>240</v>
      </c>
      <c r="B1110" s="5"/>
      <c r="C1110" s="5"/>
      <c r="D1110" s="6"/>
      <c r="E1110" s="6"/>
      <c r="F1110" s="6"/>
      <c r="G1110" s="7"/>
      <c r="H1110" s="7"/>
      <c r="I1110" s="8"/>
      <c r="J1110" s="35">
        <f t="shared" si="154"/>
        <v>0</v>
      </c>
    </row>
    <row r="1111" spans="1:10" ht="11.25" hidden="1" customHeight="1" x14ac:dyDescent="0.2">
      <c r="A1111" s="12"/>
      <c r="B1111" s="13" t="s">
        <v>26</v>
      </c>
      <c r="C1111" s="13" t="s">
        <v>19</v>
      </c>
      <c r="D1111" s="14">
        <v>836.21</v>
      </c>
      <c r="E1111" s="14">
        <v>1000</v>
      </c>
      <c r="F1111" s="14">
        <v>1000</v>
      </c>
      <c r="G1111" s="23">
        <f t="shared" ref="G1111:G1131" si="167">(ROUND(E1111,2)- ROUND(D1111,2))</f>
        <v>163.78999999999996</v>
      </c>
      <c r="H1111" s="23">
        <f t="shared" ref="H1111:H1131" si="168">(ROUND(F1111,2)- ROUND(D1111,2))</f>
        <v>163.78999999999996</v>
      </c>
      <c r="I1111" s="16">
        <f t="shared" ref="I1111:I1131" si="169">(ROUND(F1111,2)- ROUND(E1111,2))</f>
        <v>0</v>
      </c>
      <c r="J1111" s="35">
        <f t="shared" si="154"/>
        <v>836.21</v>
      </c>
    </row>
    <row r="1112" spans="1:10" ht="11.25" hidden="1" customHeight="1" x14ac:dyDescent="0.2">
      <c r="A1112" s="12"/>
      <c r="B1112" s="13" t="s">
        <v>69</v>
      </c>
      <c r="C1112" s="13" t="s">
        <v>19</v>
      </c>
      <c r="D1112" s="14">
        <v>12114.45</v>
      </c>
      <c r="E1112" s="14">
        <v>12238</v>
      </c>
      <c r="F1112" s="14">
        <v>13726</v>
      </c>
      <c r="G1112" s="23">
        <f t="shared" si="167"/>
        <v>123.54999999999927</v>
      </c>
      <c r="H1112" s="23">
        <f t="shared" si="168"/>
        <v>1611.5499999999993</v>
      </c>
      <c r="I1112" s="16">
        <f t="shared" si="169"/>
        <v>1488</v>
      </c>
      <c r="J1112" s="35">
        <f t="shared" si="154"/>
        <v>13602.45</v>
      </c>
    </row>
    <row r="1113" spans="1:10" ht="11.25" hidden="1" customHeight="1" x14ac:dyDescent="0.2">
      <c r="A1113" s="12"/>
      <c r="B1113" s="13" t="s">
        <v>20</v>
      </c>
      <c r="C1113" s="13" t="s">
        <v>46</v>
      </c>
      <c r="D1113" s="14">
        <v>836.21</v>
      </c>
      <c r="E1113" s="14">
        <v>0</v>
      </c>
      <c r="F1113" s="14">
        <v>0</v>
      </c>
      <c r="G1113" s="15">
        <f t="shared" si="167"/>
        <v>-836.21</v>
      </c>
      <c r="H1113" s="15">
        <f t="shared" si="168"/>
        <v>-836.21</v>
      </c>
      <c r="I1113" s="16">
        <f t="shared" si="169"/>
        <v>0</v>
      </c>
      <c r="J1113" s="35">
        <f t="shared" si="154"/>
        <v>836.21</v>
      </c>
    </row>
    <row r="1114" spans="1:10" ht="11.25" hidden="1" customHeight="1" x14ac:dyDescent="0.2">
      <c r="A1114" s="12"/>
      <c r="B1114" s="13" t="s">
        <v>20</v>
      </c>
      <c r="C1114" s="13" t="s">
        <v>19</v>
      </c>
      <c r="D1114" s="14">
        <v>62.88</v>
      </c>
      <c r="E1114" s="14">
        <v>0</v>
      </c>
      <c r="F1114" s="14">
        <v>0</v>
      </c>
      <c r="G1114" s="15">
        <f t="shared" si="167"/>
        <v>-62.88</v>
      </c>
      <c r="H1114" s="15">
        <f t="shared" si="168"/>
        <v>-62.88</v>
      </c>
      <c r="I1114" s="16">
        <f t="shared" si="169"/>
        <v>0</v>
      </c>
      <c r="J1114" s="35">
        <f t="shared" si="154"/>
        <v>62.88</v>
      </c>
    </row>
    <row r="1115" spans="1:10" ht="11.25" hidden="1" customHeight="1" x14ac:dyDescent="0.2">
      <c r="A1115" s="12"/>
      <c r="B1115" s="13" t="s">
        <v>27</v>
      </c>
      <c r="C1115" s="13" t="s">
        <v>83</v>
      </c>
      <c r="D1115" s="14">
        <v>836.45</v>
      </c>
      <c r="E1115" s="14">
        <v>799</v>
      </c>
      <c r="F1115" s="14">
        <v>799</v>
      </c>
      <c r="G1115" s="15">
        <f t="shared" si="167"/>
        <v>-37.450000000000045</v>
      </c>
      <c r="H1115" s="15">
        <f t="shared" si="168"/>
        <v>-37.450000000000045</v>
      </c>
      <c r="I1115" s="16">
        <f t="shared" si="169"/>
        <v>0</v>
      </c>
      <c r="J1115" s="35">
        <f t="shared" si="154"/>
        <v>836.45</v>
      </c>
    </row>
    <row r="1116" spans="1:10" ht="11.25" hidden="1" customHeight="1" x14ac:dyDescent="0.2">
      <c r="A1116" s="12"/>
      <c r="B1116" s="13" t="s">
        <v>27</v>
      </c>
      <c r="C1116" s="13" t="s">
        <v>86</v>
      </c>
      <c r="D1116" s="14">
        <v>74.400000000000006</v>
      </c>
      <c r="E1116" s="14">
        <v>0</v>
      </c>
      <c r="F1116" s="14">
        <v>0</v>
      </c>
      <c r="G1116" s="15">
        <f t="shared" si="167"/>
        <v>-74.400000000000006</v>
      </c>
      <c r="H1116" s="15">
        <f t="shared" si="168"/>
        <v>-74.400000000000006</v>
      </c>
      <c r="I1116" s="16">
        <f t="shared" si="169"/>
        <v>0</v>
      </c>
      <c r="J1116" s="35">
        <f t="shared" si="154"/>
        <v>74.400000000000006</v>
      </c>
    </row>
    <row r="1117" spans="1:10" ht="11.25" hidden="1" customHeight="1" x14ac:dyDescent="0.2">
      <c r="A1117" s="12"/>
      <c r="B1117" s="13" t="s">
        <v>27</v>
      </c>
      <c r="C1117" s="13" t="s">
        <v>77</v>
      </c>
      <c r="D1117" s="14">
        <v>799.46</v>
      </c>
      <c r="E1117" s="14">
        <v>980</v>
      </c>
      <c r="F1117" s="14">
        <v>1040</v>
      </c>
      <c r="G1117" s="23">
        <f t="shared" si="167"/>
        <v>180.53999999999996</v>
      </c>
      <c r="H1117" s="23">
        <f t="shared" si="168"/>
        <v>240.53999999999996</v>
      </c>
      <c r="I1117" s="16">
        <f t="shared" si="169"/>
        <v>60</v>
      </c>
      <c r="J1117" s="35">
        <f t="shared" si="154"/>
        <v>859.46</v>
      </c>
    </row>
    <row r="1118" spans="1:10" ht="11.25" hidden="1" customHeight="1" x14ac:dyDescent="0.2">
      <c r="A1118" s="12"/>
      <c r="B1118" s="13" t="s">
        <v>27</v>
      </c>
      <c r="C1118" s="13" t="s">
        <v>50</v>
      </c>
      <c r="D1118" s="14">
        <v>799.46</v>
      </c>
      <c r="E1118" s="14">
        <v>800</v>
      </c>
      <c r="F1118" s="14">
        <v>800</v>
      </c>
      <c r="G1118" s="23">
        <f t="shared" si="167"/>
        <v>0.53999999999996362</v>
      </c>
      <c r="H1118" s="23">
        <f t="shared" si="168"/>
        <v>0.53999999999996362</v>
      </c>
      <c r="I1118" s="16">
        <f t="shared" si="169"/>
        <v>0</v>
      </c>
      <c r="J1118" s="35">
        <f t="shared" si="154"/>
        <v>799.46</v>
      </c>
    </row>
    <row r="1119" spans="1:10" ht="11.25" hidden="1" customHeight="1" x14ac:dyDescent="0.2">
      <c r="A1119" s="12"/>
      <c r="B1119" s="13" t="s">
        <v>27</v>
      </c>
      <c r="C1119" s="13" t="s">
        <v>78</v>
      </c>
      <c r="D1119" s="14">
        <v>799.46</v>
      </c>
      <c r="E1119" s="14">
        <v>799</v>
      </c>
      <c r="F1119" s="14">
        <v>799</v>
      </c>
      <c r="G1119" s="15">
        <f t="shared" si="167"/>
        <v>-0.46000000000003638</v>
      </c>
      <c r="H1119" s="15">
        <f t="shared" si="168"/>
        <v>-0.46000000000003638</v>
      </c>
      <c r="I1119" s="16">
        <f t="shared" si="169"/>
        <v>0</v>
      </c>
      <c r="J1119" s="35">
        <f t="shared" si="154"/>
        <v>799.46</v>
      </c>
    </row>
    <row r="1120" spans="1:10" ht="11.25" hidden="1" customHeight="1" x14ac:dyDescent="0.2">
      <c r="A1120" s="12"/>
      <c r="B1120" s="13" t="s">
        <v>27</v>
      </c>
      <c r="C1120" s="13" t="s">
        <v>56</v>
      </c>
      <c r="D1120" s="14">
        <v>799.46</v>
      </c>
      <c r="E1120" s="14">
        <v>800</v>
      </c>
      <c r="F1120" s="14">
        <v>800</v>
      </c>
      <c r="G1120" s="23">
        <f t="shared" si="167"/>
        <v>0.53999999999996362</v>
      </c>
      <c r="H1120" s="23">
        <f t="shared" si="168"/>
        <v>0.53999999999996362</v>
      </c>
      <c r="I1120" s="16">
        <f t="shared" si="169"/>
        <v>0</v>
      </c>
      <c r="J1120" s="35">
        <f t="shared" si="154"/>
        <v>799.46</v>
      </c>
    </row>
    <row r="1121" spans="1:10" ht="11.25" hidden="1" customHeight="1" x14ac:dyDescent="0.2">
      <c r="A1121" s="12"/>
      <c r="B1121" s="13" t="s">
        <v>27</v>
      </c>
      <c r="C1121" s="13" t="s">
        <v>28</v>
      </c>
      <c r="D1121" s="14">
        <v>2735.88</v>
      </c>
      <c r="E1121" s="14">
        <v>0</v>
      </c>
      <c r="F1121" s="14">
        <v>0</v>
      </c>
      <c r="G1121" s="15">
        <f t="shared" si="167"/>
        <v>-2735.88</v>
      </c>
      <c r="H1121" s="15">
        <f t="shared" si="168"/>
        <v>-2735.88</v>
      </c>
      <c r="I1121" s="16">
        <f t="shared" si="169"/>
        <v>0</v>
      </c>
      <c r="J1121" s="35">
        <f t="shared" si="154"/>
        <v>2735.88</v>
      </c>
    </row>
    <row r="1122" spans="1:10" ht="11.25" hidden="1" customHeight="1" x14ac:dyDescent="0.2">
      <c r="A1122" s="12"/>
      <c r="B1122" s="13" t="s">
        <v>57</v>
      </c>
      <c r="C1122" s="13" t="s">
        <v>19</v>
      </c>
      <c r="D1122" s="14">
        <v>22.95</v>
      </c>
      <c r="E1122" s="14">
        <v>23</v>
      </c>
      <c r="F1122" s="14">
        <v>23</v>
      </c>
      <c r="G1122" s="23">
        <f t="shared" si="167"/>
        <v>5.0000000000000711E-2</v>
      </c>
      <c r="H1122" s="23">
        <f t="shared" si="168"/>
        <v>5.0000000000000711E-2</v>
      </c>
      <c r="I1122" s="16">
        <f t="shared" si="169"/>
        <v>0</v>
      </c>
      <c r="J1122" s="35">
        <f t="shared" si="154"/>
        <v>22.95</v>
      </c>
    </row>
    <row r="1123" spans="1:10" ht="11.25" hidden="1" customHeight="1" x14ac:dyDescent="0.2">
      <c r="A1123" s="12"/>
      <c r="B1123" s="13" t="s">
        <v>43</v>
      </c>
      <c r="C1123" s="13" t="s">
        <v>44</v>
      </c>
      <c r="D1123" s="14">
        <v>1639.61</v>
      </c>
      <c r="E1123" s="14">
        <v>1599</v>
      </c>
      <c r="F1123" s="14">
        <v>1599</v>
      </c>
      <c r="G1123" s="15">
        <f t="shared" si="167"/>
        <v>-40.6099999999999</v>
      </c>
      <c r="H1123" s="15">
        <f t="shared" si="168"/>
        <v>-40.6099999999999</v>
      </c>
      <c r="I1123" s="16">
        <f t="shared" si="169"/>
        <v>0</v>
      </c>
      <c r="J1123" s="35">
        <f t="shared" si="154"/>
        <v>1639.61</v>
      </c>
    </row>
    <row r="1124" spans="1:10" ht="11.25" hidden="1" customHeight="1" x14ac:dyDescent="0.2">
      <c r="A1124" s="12"/>
      <c r="B1124" s="13" t="s">
        <v>43</v>
      </c>
      <c r="C1124" s="13" t="s">
        <v>19</v>
      </c>
      <c r="D1124" s="14">
        <v>743.32</v>
      </c>
      <c r="E1124" s="14">
        <v>0</v>
      </c>
      <c r="F1124" s="14">
        <v>0</v>
      </c>
      <c r="G1124" s="15">
        <f t="shared" si="167"/>
        <v>-743.32</v>
      </c>
      <c r="H1124" s="15">
        <f t="shared" si="168"/>
        <v>-743.32</v>
      </c>
      <c r="I1124" s="16">
        <f t="shared" si="169"/>
        <v>0</v>
      </c>
      <c r="J1124" s="35">
        <f t="shared" si="154"/>
        <v>743.32</v>
      </c>
    </row>
    <row r="1125" spans="1:10" ht="11.25" hidden="1" customHeight="1" x14ac:dyDescent="0.2">
      <c r="A1125" s="12"/>
      <c r="B1125" s="13" t="s">
        <v>32</v>
      </c>
      <c r="C1125" s="13" t="s">
        <v>52</v>
      </c>
      <c r="D1125" s="14">
        <v>1598.92</v>
      </c>
      <c r="E1125" s="14">
        <v>1599</v>
      </c>
      <c r="F1125" s="14">
        <v>1599</v>
      </c>
      <c r="G1125" s="23">
        <f t="shared" si="167"/>
        <v>7.999999999992724E-2</v>
      </c>
      <c r="H1125" s="23">
        <f t="shared" si="168"/>
        <v>7.999999999992724E-2</v>
      </c>
      <c r="I1125" s="16">
        <f t="shared" si="169"/>
        <v>0</v>
      </c>
      <c r="J1125" s="35">
        <f t="shared" si="154"/>
        <v>1598.92</v>
      </c>
    </row>
    <row r="1126" spans="1:10" ht="11.25" hidden="1" customHeight="1" x14ac:dyDescent="0.2">
      <c r="A1126" s="12"/>
      <c r="B1126" s="13" t="s">
        <v>32</v>
      </c>
      <c r="C1126" s="13" t="s">
        <v>42</v>
      </c>
      <c r="D1126" s="14">
        <v>1598.92</v>
      </c>
      <c r="E1126" s="14">
        <v>1599</v>
      </c>
      <c r="F1126" s="14">
        <v>1599</v>
      </c>
      <c r="G1126" s="23">
        <f t="shared" si="167"/>
        <v>7.999999999992724E-2</v>
      </c>
      <c r="H1126" s="23">
        <f t="shared" si="168"/>
        <v>7.999999999992724E-2</v>
      </c>
      <c r="I1126" s="16">
        <f t="shared" si="169"/>
        <v>0</v>
      </c>
      <c r="J1126" s="35">
        <f t="shared" si="154"/>
        <v>1598.92</v>
      </c>
    </row>
    <row r="1127" spans="1:10" ht="11.25" hidden="1" customHeight="1" x14ac:dyDescent="0.2">
      <c r="A1127" s="12"/>
      <c r="B1127" s="13" t="s">
        <v>32</v>
      </c>
      <c r="C1127" s="13" t="s">
        <v>44</v>
      </c>
      <c r="D1127" s="14">
        <v>28.53</v>
      </c>
      <c r="E1127" s="14">
        <v>29</v>
      </c>
      <c r="F1127" s="14">
        <v>29</v>
      </c>
      <c r="G1127" s="23">
        <f t="shared" si="167"/>
        <v>0.46999999999999886</v>
      </c>
      <c r="H1127" s="23">
        <f t="shared" si="168"/>
        <v>0.46999999999999886</v>
      </c>
      <c r="I1127" s="16">
        <f t="shared" si="169"/>
        <v>0</v>
      </c>
      <c r="J1127" s="35">
        <f t="shared" si="154"/>
        <v>28.53</v>
      </c>
    </row>
    <row r="1128" spans="1:10" ht="11.25" hidden="1" customHeight="1" x14ac:dyDescent="0.2">
      <c r="A1128" s="12"/>
      <c r="B1128" s="13" t="s">
        <v>32</v>
      </c>
      <c r="C1128" s="13" t="s">
        <v>47</v>
      </c>
      <c r="D1128" s="14">
        <v>799.46</v>
      </c>
      <c r="E1128" s="14">
        <v>799</v>
      </c>
      <c r="F1128" s="14">
        <v>799</v>
      </c>
      <c r="G1128" s="15">
        <f t="shared" si="167"/>
        <v>-0.46000000000003638</v>
      </c>
      <c r="H1128" s="15">
        <f t="shared" si="168"/>
        <v>-0.46000000000003638</v>
      </c>
      <c r="I1128" s="16">
        <f t="shared" si="169"/>
        <v>0</v>
      </c>
      <c r="J1128" s="35">
        <f t="shared" si="154"/>
        <v>799.46</v>
      </c>
    </row>
    <row r="1129" spans="1:10" ht="11.25" hidden="1" customHeight="1" x14ac:dyDescent="0.2">
      <c r="A1129" s="12"/>
      <c r="B1129" s="13" t="s">
        <v>32</v>
      </c>
      <c r="C1129" s="13" t="s">
        <v>21</v>
      </c>
      <c r="D1129" s="14">
        <v>0</v>
      </c>
      <c r="E1129" s="14">
        <v>900</v>
      </c>
      <c r="F1129" s="14">
        <v>900</v>
      </c>
      <c r="G1129" s="23">
        <f t="shared" si="167"/>
        <v>900</v>
      </c>
      <c r="H1129" s="23">
        <f t="shared" si="168"/>
        <v>900</v>
      </c>
      <c r="I1129" s="16">
        <f t="shared" si="169"/>
        <v>0</v>
      </c>
      <c r="J1129" s="35">
        <f t="shared" ref="J1129:J1192" si="170">D1129+I1129</f>
        <v>0</v>
      </c>
    </row>
    <row r="1130" spans="1:10" ht="11.25" hidden="1" customHeight="1" x14ac:dyDescent="0.2">
      <c r="A1130" s="12"/>
      <c r="B1130" s="13" t="s">
        <v>32</v>
      </c>
      <c r="C1130" s="13" t="s">
        <v>22</v>
      </c>
      <c r="D1130" s="14">
        <v>2398.36</v>
      </c>
      <c r="E1130" s="14">
        <v>2399</v>
      </c>
      <c r="F1130" s="14">
        <v>2399</v>
      </c>
      <c r="G1130" s="23">
        <f t="shared" si="167"/>
        <v>0.63999999999987267</v>
      </c>
      <c r="H1130" s="23">
        <f t="shared" si="168"/>
        <v>0.63999999999987267</v>
      </c>
      <c r="I1130" s="16">
        <f t="shared" si="169"/>
        <v>0</v>
      </c>
      <c r="J1130" s="35">
        <f t="shared" si="170"/>
        <v>2398.36</v>
      </c>
    </row>
    <row r="1131" spans="1:10" ht="11.25" hidden="1" customHeight="1" x14ac:dyDescent="0.2">
      <c r="A1131" s="17" t="s">
        <v>241</v>
      </c>
      <c r="B1131" s="18"/>
      <c r="C1131" s="18"/>
      <c r="D1131" s="19">
        <f>SUM(D1111:D1130)</f>
        <v>29524.389999999992</v>
      </c>
      <c r="E1131" s="19">
        <f>SUM(E1111:E1130)</f>
        <v>26363</v>
      </c>
      <c r="F1131" s="19">
        <f>SUM(F1111:F1130)</f>
        <v>27911</v>
      </c>
      <c r="G1131" s="20">
        <f t="shared" si="167"/>
        <v>-3161.3899999999994</v>
      </c>
      <c r="H1131" s="20">
        <f t="shared" si="168"/>
        <v>-1613.3899999999994</v>
      </c>
      <c r="I1131" s="21">
        <f t="shared" si="169"/>
        <v>1548</v>
      </c>
      <c r="J1131" s="35">
        <f t="shared" si="170"/>
        <v>31072.389999999992</v>
      </c>
    </row>
    <row r="1132" spans="1:10" ht="11.25" hidden="1" customHeight="1" x14ac:dyDescent="0.2">
      <c r="A1132" s="11" t="s">
        <v>242</v>
      </c>
      <c r="B1132" s="5"/>
      <c r="C1132" s="5"/>
      <c r="D1132" s="6"/>
      <c r="E1132" s="6"/>
      <c r="F1132" s="6"/>
      <c r="G1132" s="7"/>
      <c r="H1132" s="7"/>
      <c r="I1132" s="8"/>
      <c r="J1132" s="35">
        <f t="shared" si="170"/>
        <v>0</v>
      </c>
    </row>
    <row r="1133" spans="1:10" ht="11.25" hidden="1" customHeight="1" x14ac:dyDescent="0.2">
      <c r="A1133" s="12"/>
      <c r="B1133" s="13" t="s">
        <v>26</v>
      </c>
      <c r="C1133" s="13" t="s">
        <v>19</v>
      </c>
      <c r="D1133" s="14">
        <v>0</v>
      </c>
      <c r="E1133" s="14">
        <v>76</v>
      </c>
      <c r="F1133" s="14">
        <v>76</v>
      </c>
      <c r="G1133" s="23">
        <f t="shared" ref="G1133:G1138" si="171">(ROUND(E1133,2)- ROUND(D1133,2))</f>
        <v>76</v>
      </c>
      <c r="H1133" s="23">
        <f t="shared" ref="H1133:H1138" si="172">(ROUND(F1133,2)- ROUND(D1133,2))</f>
        <v>76</v>
      </c>
      <c r="I1133" s="16">
        <f t="shared" ref="I1133:I1138" si="173">(ROUND(F1133,2)- ROUND(E1133,2))</f>
        <v>0</v>
      </c>
      <c r="J1133" s="35">
        <f t="shared" si="170"/>
        <v>0</v>
      </c>
    </row>
    <row r="1134" spans="1:10" ht="11.25" hidden="1" customHeight="1" x14ac:dyDescent="0.2">
      <c r="A1134" s="12"/>
      <c r="B1134" s="13" t="s">
        <v>27</v>
      </c>
      <c r="C1134" s="13" t="s">
        <v>77</v>
      </c>
      <c r="D1134" s="14">
        <v>266.95</v>
      </c>
      <c r="E1134" s="14">
        <v>1200</v>
      </c>
      <c r="F1134" s="14">
        <v>1600</v>
      </c>
      <c r="G1134" s="23">
        <f t="shared" si="171"/>
        <v>933.05</v>
      </c>
      <c r="H1134" s="23">
        <f t="shared" si="172"/>
        <v>1333.05</v>
      </c>
      <c r="I1134" s="16">
        <f t="shared" si="173"/>
        <v>400</v>
      </c>
      <c r="J1134" s="35">
        <f t="shared" si="170"/>
        <v>666.95</v>
      </c>
    </row>
    <row r="1135" spans="1:10" ht="11.25" hidden="1" customHeight="1" x14ac:dyDescent="0.2">
      <c r="A1135" s="12"/>
      <c r="B1135" s="13" t="s">
        <v>27</v>
      </c>
      <c r="C1135" s="13" t="s">
        <v>78</v>
      </c>
      <c r="D1135" s="14">
        <v>0</v>
      </c>
      <c r="E1135" s="14">
        <v>500</v>
      </c>
      <c r="F1135" s="14">
        <v>500</v>
      </c>
      <c r="G1135" s="23">
        <f t="shared" si="171"/>
        <v>500</v>
      </c>
      <c r="H1135" s="23">
        <f t="shared" si="172"/>
        <v>500</v>
      </c>
      <c r="I1135" s="16">
        <f t="shared" si="173"/>
        <v>0</v>
      </c>
      <c r="J1135" s="35">
        <f t="shared" si="170"/>
        <v>0</v>
      </c>
    </row>
    <row r="1136" spans="1:10" ht="11.25" hidden="1" customHeight="1" x14ac:dyDescent="0.2">
      <c r="A1136" s="12"/>
      <c r="B1136" s="13" t="s">
        <v>27</v>
      </c>
      <c r="C1136" s="13" t="s">
        <v>28</v>
      </c>
      <c r="D1136" s="14">
        <v>1945.81</v>
      </c>
      <c r="E1136" s="14">
        <v>0</v>
      </c>
      <c r="F1136" s="14">
        <v>0</v>
      </c>
      <c r="G1136" s="15">
        <f t="shared" si="171"/>
        <v>-1945.81</v>
      </c>
      <c r="H1136" s="15">
        <f t="shared" si="172"/>
        <v>-1945.81</v>
      </c>
      <c r="I1136" s="16">
        <f t="shared" si="173"/>
        <v>0</v>
      </c>
      <c r="J1136" s="35">
        <f t="shared" si="170"/>
        <v>1945.81</v>
      </c>
    </row>
    <row r="1137" spans="1:10" ht="11.25" hidden="1" customHeight="1" x14ac:dyDescent="0.2">
      <c r="A1137" s="12"/>
      <c r="B1137" s="13" t="s">
        <v>129</v>
      </c>
      <c r="C1137" s="13" t="s">
        <v>19</v>
      </c>
      <c r="D1137" s="14">
        <v>269</v>
      </c>
      <c r="E1137" s="14">
        <v>0</v>
      </c>
      <c r="F1137" s="14">
        <v>0</v>
      </c>
      <c r="G1137" s="15">
        <f t="shared" si="171"/>
        <v>-269</v>
      </c>
      <c r="H1137" s="15">
        <f t="shared" si="172"/>
        <v>-269</v>
      </c>
      <c r="I1137" s="16">
        <f t="shared" si="173"/>
        <v>0</v>
      </c>
      <c r="J1137" s="35">
        <f t="shared" si="170"/>
        <v>269</v>
      </c>
    </row>
    <row r="1138" spans="1:10" ht="11.25" hidden="1" customHeight="1" x14ac:dyDescent="0.2">
      <c r="A1138" s="17" t="s">
        <v>243</v>
      </c>
      <c r="B1138" s="18"/>
      <c r="C1138" s="18"/>
      <c r="D1138" s="19">
        <f>SUM(D1133:D1137)</f>
        <v>2481.7599999999998</v>
      </c>
      <c r="E1138" s="19">
        <f>SUM(E1133:E1137)</f>
        <v>1776</v>
      </c>
      <c r="F1138" s="19">
        <f>SUM(F1133:F1137)</f>
        <v>2176</v>
      </c>
      <c r="G1138" s="20">
        <f t="shared" si="171"/>
        <v>-705.76000000000022</v>
      </c>
      <c r="H1138" s="20">
        <f t="shared" si="172"/>
        <v>-305.76000000000022</v>
      </c>
      <c r="I1138" s="21">
        <f t="shared" si="173"/>
        <v>400</v>
      </c>
      <c r="J1138" s="35">
        <f t="shared" si="170"/>
        <v>2881.7599999999998</v>
      </c>
    </row>
    <row r="1139" spans="1:10" ht="11.25" hidden="1" customHeight="1" x14ac:dyDescent="0.2">
      <c r="A1139" s="11" t="s">
        <v>244</v>
      </c>
      <c r="B1139" s="5"/>
      <c r="C1139" s="5"/>
      <c r="D1139" s="6"/>
      <c r="E1139" s="6"/>
      <c r="F1139" s="6"/>
      <c r="G1139" s="7"/>
      <c r="H1139" s="7"/>
      <c r="I1139" s="8"/>
      <c r="J1139" s="35">
        <f t="shared" si="170"/>
        <v>0</v>
      </c>
    </row>
    <row r="1140" spans="1:10" ht="11.25" hidden="1" customHeight="1" x14ac:dyDescent="0.2">
      <c r="A1140" s="12"/>
      <c r="B1140" s="13" t="s">
        <v>26</v>
      </c>
      <c r="C1140" s="13" t="s">
        <v>19</v>
      </c>
      <c r="D1140" s="14">
        <v>8081.75</v>
      </c>
      <c r="E1140" s="14">
        <v>10250</v>
      </c>
      <c r="F1140" s="14">
        <v>20500</v>
      </c>
      <c r="G1140" s="23">
        <f>(ROUND(E1140,2)- ROUND(D1140,2))</f>
        <v>2168.25</v>
      </c>
      <c r="H1140" s="23">
        <f>(ROUND(F1140,2)- ROUND(D1140,2))</f>
        <v>12418.25</v>
      </c>
      <c r="I1140" s="16">
        <f>(ROUND(F1140,2)- ROUND(E1140,2))</f>
        <v>10250</v>
      </c>
      <c r="J1140" s="35">
        <f t="shared" si="170"/>
        <v>18331.75</v>
      </c>
    </row>
    <row r="1141" spans="1:10" ht="11.25" hidden="1" customHeight="1" x14ac:dyDescent="0.2">
      <c r="A1141" s="12"/>
      <c r="B1141" s="13" t="s">
        <v>27</v>
      </c>
      <c r="C1141" s="13" t="s">
        <v>28</v>
      </c>
      <c r="D1141" s="14">
        <v>2005.13</v>
      </c>
      <c r="E1141" s="14">
        <v>0</v>
      </c>
      <c r="F1141" s="14">
        <v>0</v>
      </c>
      <c r="G1141" s="15">
        <f>(ROUND(E1141,2)- ROUND(D1141,2))</f>
        <v>-2005.13</v>
      </c>
      <c r="H1141" s="15">
        <f>(ROUND(F1141,2)- ROUND(D1141,2))</f>
        <v>-2005.13</v>
      </c>
      <c r="I1141" s="16">
        <f>(ROUND(F1141,2)- ROUND(E1141,2))</f>
        <v>0</v>
      </c>
      <c r="J1141" s="35">
        <f t="shared" si="170"/>
        <v>2005.13</v>
      </c>
    </row>
    <row r="1142" spans="1:10" ht="11.25" hidden="1" customHeight="1" x14ac:dyDescent="0.2">
      <c r="A1142" s="17" t="s">
        <v>245</v>
      </c>
      <c r="B1142" s="18"/>
      <c r="C1142" s="18"/>
      <c r="D1142" s="19">
        <f>SUM(D1140:D1141)</f>
        <v>10086.880000000001</v>
      </c>
      <c r="E1142" s="19">
        <f>SUM(E1140:E1141)</f>
        <v>10250</v>
      </c>
      <c r="F1142" s="19">
        <f>SUM(F1140:F1141)</f>
        <v>20500</v>
      </c>
      <c r="G1142" s="24">
        <f>(ROUND(E1142,2)- ROUND(D1142,2))</f>
        <v>163.1200000000008</v>
      </c>
      <c r="H1142" s="24">
        <f>(ROUND(F1142,2)- ROUND(D1142,2))</f>
        <v>10413.120000000001</v>
      </c>
      <c r="I1142" s="21">
        <f>(ROUND(F1142,2)- ROUND(E1142,2))</f>
        <v>10250</v>
      </c>
      <c r="J1142" s="35">
        <f t="shared" si="170"/>
        <v>20336.88</v>
      </c>
    </row>
    <row r="1143" spans="1:10" ht="11.25" hidden="1" customHeight="1" x14ac:dyDescent="0.2">
      <c r="A1143" s="22" t="s">
        <v>246</v>
      </c>
      <c r="B1143" s="18"/>
      <c r="C1143" s="18"/>
      <c r="D1143" s="19">
        <f>SUM(D1099,D1109,D1131,D1138,D1142)</f>
        <v>304576.03000000003</v>
      </c>
      <c r="E1143" s="19">
        <f>SUM(E1099,E1109,E1131,E1138,E1142)</f>
        <v>275036.74</v>
      </c>
      <c r="F1143" s="19">
        <f>SUM(F1099,F1109,F1131,F1138,F1142)</f>
        <v>332518.14</v>
      </c>
      <c r="G1143" s="20">
        <f>(ROUND(E1143,2)- ROUND(D1143,2))</f>
        <v>-29539.290000000037</v>
      </c>
      <c r="H1143" s="24">
        <f>(ROUND(F1143,2)- ROUND(D1143,2))</f>
        <v>27942.109999999986</v>
      </c>
      <c r="I1143" s="21">
        <f>(ROUND(F1143,2)- ROUND(E1143,2))</f>
        <v>57481.400000000023</v>
      </c>
      <c r="J1143" s="35">
        <f t="shared" si="170"/>
        <v>362057.43000000005</v>
      </c>
    </row>
    <row r="1144" spans="1:10" ht="11.25" customHeight="1" x14ac:dyDescent="0.2">
      <c r="A1144" s="10" t="s">
        <v>247</v>
      </c>
      <c r="B1144" s="5"/>
      <c r="C1144" s="5"/>
      <c r="D1144" s="6">
        <v>91489.04</v>
      </c>
      <c r="E1144" s="6">
        <v>104898.56999999999</v>
      </c>
      <c r="F1144" s="6">
        <v>119134.61</v>
      </c>
      <c r="G1144" s="7">
        <v>13409.530000000013</v>
      </c>
      <c r="H1144" s="7">
        <v>27645.570000000007</v>
      </c>
      <c r="I1144" s="8">
        <v>14236.039999999994</v>
      </c>
      <c r="J1144" s="35">
        <f t="shared" si="170"/>
        <v>105725.07999999999</v>
      </c>
    </row>
    <row r="1145" spans="1:10" ht="11.25" hidden="1" customHeight="1" x14ac:dyDescent="0.2">
      <c r="A1145" s="11" t="s">
        <v>248</v>
      </c>
      <c r="B1145" s="5"/>
      <c r="C1145" s="5"/>
      <c r="D1145" s="6"/>
      <c r="E1145" s="6"/>
      <c r="F1145" s="6"/>
      <c r="G1145" s="7"/>
      <c r="H1145" s="7"/>
      <c r="I1145" s="8"/>
      <c r="J1145" s="35">
        <f t="shared" si="170"/>
        <v>0</v>
      </c>
    </row>
    <row r="1146" spans="1:10" ht="11.25" hidden="1" customHeight="1" x14ac:dyDescent="0.2">
      <c r="A1146" s="12"/>
      <c r="B1146" s="13" t="s">
        <v>26</v>
      </c>
      <c r="C1146" s="13" t="s">
        <v>19</v>
      </c>
      <c r="D1146" s="14">
        <v>61.69</v>
      </c>
      <c r="E1146" s="14">
        <v>0</v>
      </c>
      <c r="F1146" s="14">
        <v>0</v>
      </c>
      <c r="G1146" s="15">
        <f t="shared" ref="G1146:G1175" si="174">(ROUND(E1146,2)- ROUND(D1146,2))</f>
        <v>-61.69</v>
      </c>
      <c r="H1146" s="15">
        <f t="shared" ref="H1146:H1175" si="175">(ROUND(F1146,2)- ROUND(D1146,2))</f>
        <v>-61.69</v>
      </c>
      <c r="I1146" s="16">
        <f t="shared" ref="I1146:I1175" si="176">(ROUND(F1146,2)- ROUND(E1146,2))</f>
        <v>0</v>
      </c>
      <c r="J1146" s="35">
        <f t="shared" si="170"/>
        <v>61.69</v>
      </c>
    </row>
    <row r="1147" spans="1:10" ht="11.25" hidden="1" customHeight="1" x14ac:dyDescent="0.2">
      <c r="A1147" s="12"/>
      <c r="B1147" s="13" t="s">
        <v>20</v>
      </c>
      <c r="C1147" s="13" t="s">
        <v>52</v>
      </c>
      <c r="D1147" s="14">
        <v>0</v>
      </c>
      <c r="E1147" s="14">
        <v>400</v>
      </c>
      <c r="F1147" s="14">
        <v>500</v>
      </c>
      <c r="G1147" s="23">
        <f t="shared" si="174"/>
        <v>400</v>
      </c>
      <c r="H1147" s="23">
        <f t="shared" si="175"/>
        <v>500</v>
      </c>
      <c r="I1147" s="16">
        <f t="shared" si="176"/>
        <v>100</v>
      </c>
      <c r="J1147" s="35">
        <f t="shared" si="170"/>
        <v>100</v>
      </c>
    </row>
    <row r="1148" spans="1:10" ht="11.25" hidden="1" customHeight="1" x14ac:dyDescent="0.2">
      <c r="A1148" s="12"/>
      <c r="B1148" s="13" t="s">
        <v>20</v>
      </c>
      <c r="C1148" s="13" t="s">
        <v>47</v>
      </c>
      <c r="D1148" s="14">
        <v>0</v>
      </c>
      <c r="E1148" s="14">
        <v>212.8</v>
      </c>
      <c r="F1148" s="14">
        <v>319.2</v>
      </c>
      <c r="G1148" s="23">
        <f t="shared" si="174"/>
        <v>212.8</v>
      </c>
      <c r="H1148" s="23">
        <f t="shared" si="175"/>
        <v>319.2</v>
      </c>
      <c r="I1148" s="16">
        <f t="shared" si="176"/>
        <v>106.39999999999998</v>
      </c>
      <c r="J1148" s="35">
        <f t="shared" si="170"/>
        <v>106.39999999999998</v>
      </c>
    </row>
    <row r="1149" spans="1:10" ht="11.25" hidden="1" customHeight="1" x14ac:dyDescent="0.2">
      <c r="A1149" s="12"/>
      <c r="B1149" s="13" t="s">
        <v>20</v>
      </c>
      <c r="C1149" s="13" t="s">
        <v>21</v>
      </c>
      <c r="D1149" s="14">
        <v>664.9</v>
      </c>
      <c r="E1149" s="14">
        <v>872.4</v>
      </c>
      <c r="F1149" s="14">
        <v>973.2</v>
      </c>
      <c r="G1149" s="23">
        <f t="shared" si="174"/>
        <v>207.5</v>
      </c>
      <c r="H1149" s="23">
        <f t="shared" si="175"/>
        <v>308.30000000000007</v>
      </c>
      <c r="I1149" s="16">
        <f t="shared" si="176"/>
        <v>100.80000000000007</v>
      </c>
      <c r="J1149" s="35">
        <f t="shared" si="170"/>
        <v>765.7</v>
      </c>
    </row>
    <row r="1150" spans="1:10" ht="11.25" hidden="1" customHeight="1" x14ac:dyDescent="0.2">
      <c r="A1150" s="12"/>
      <c r="B1150" s="13" t="s">
        <v>20</v>
      </c>
      <c r="C1150" s="13" t="s">
        <v>19</v>
      </c>
      <c r="D1150" s="14">
        <v>619.16</v>
      </c>
      <c r="E1150" s="14">
        <v>966</v>
      </c>
      <c r="F1150" s="14">
        <v>1166</v>
      </c>
      <c r="G1150" s="23">
        <f t="shared" si="174"/>
        <v>346.84000000000003</v>
      </c>
      <c r="H1150" s="23">
        <f t="shared" si="175"/>
        <v>546.84</v>
      </c>
      <c r="I1150" s="16">
        <f t="shared" si="176"/>
        <v>200</v>
      </c>
      <c r="J1150" s="35">
        <f t="shared" si="170"/>
        <v>819.16</v>
      </c>
    </row>
    <row r="1151" spans="1:10" ht="11.25" hidden="1" customHeight="1" x14ac:dyDescent="0.2">
      <c r="A1151" s="12"/>
      <c r="B1151" s="13" t="s">
        <v>27</v>
      </c>
      <c r="C1151" s="13" t="s">
        <v>37</v>
      </c>
      <c r="D1151" s="14">
        <v>0</v>
      </c>
      <c r="E1151" s="14">
        <v>200.12</v>
      </c>
      <c r="F1151" s="14">
        <v>200.12</v>
      </c>
      <c r="G1151" s="23">
        <f t="shared" si="174"/>
        <v>200.12</v>
      </c>
      <c r="H1151" s="23">
        <f t="shared" si="175"/>
        <v>200.12</v>
      </c>
      <c r="I1151" s="16">
        <f t="shared" si="176"/>
        <v>0</v>
      </c>
      <c r="J1151" s="35">
        <f t="shared" si="170"/>
        <v>0</v>
      </c>
    </row>
    <row r="1152" spans="1:10" ht="11.25" hidden="1" customHeight="1" x14ac:dyDescent="0.2">
      <c r="A1152" s="12"/>
      <c r="B1152" s="13" t="s">
        <v>27</v>
      </c>
      <c r="C1152" s="13" t="s">
        <v>84</v>
      </c>
      <c r="D1152" s="14">
        <v>18.899999999999999</v>
      </c>
      <c r="E1152" s="14">
        <v>20</v>
      </c>
      <c r="F1152" s="14">
        <v>20</v>
      </c>
      <c r="G1152" s="23">
        <f t="shared" si="174"/>
        <v>1.1000000000000014</v>
      </c>
      <c r="H1152" s="23">
        <f t="shared" si="175"/>
        <v>1.1000000000000014</v>
      </c>
      <c r="I1152" s="16">
        <f t="shared" si="176"/>
        <v>0</v>
      </c>
      <c r="J1152" s="35">
        <f t="shared" si="170"/>
        <v>18.899999999999999</v>
      </c>
    </row>
    <row r="1153" spans="1:10" ht="11.25" hidden="1" customHeight="1" x14ac:dyDescent="0.2">
      <c r="A1153" s="12"/>
      <c r="B1153" s="13" t="s">
        <v>27</v>
      </c>
      <c r="C1153" s="13" t="s">
        <v>76</v>
      </c>
      <c r="D1153" s="14">
        <v>0</v>
      </c>
      <c r="E1153" s="14">
        <v>100</v>
      </c>
      <c r="F1153" s="14">
        <v>100</v>
      </c>
      <c r="G1153" s="23">
        <f t="shared" si="174"/>
        <v>100</v>
      </c>
      <c r="H1153" s="23">
        <f t="shared" si="175"/>
        <v>100</v>
      </c>
      <c r="I1153" s="16">
        <f t="shared" si="176"/>
        <v>0</v>
      </c>
      <c r="J1153" s="35">
        <f t="shared" si="170"/>
        <v>0</v>
      </c>
    </row>
    <row r="1154" spans="1:10" ht="11.25" hidden="1" customHeight="1" x14ac:dyDescent="0.2">
      <c r="A1154" s="12"/>
      <c r="B1154" s="13" t="s">
        <v>27</v>
      </c>
      <c r="C1154" s="13" t="s">
        <v>77</v>
      </c>
      <c r="D1154" s="14">
        <v>472.41</v>
      </c>
      <c r="E1154" s="14">
        <v>565</v>
      </c>
      <c r="F1154" s="14">
        <v>605</v>
      </c>
      <c r="G1154" s="23">
        <f t="shared" si="174"/>
        <v>92.589999999999975</v>
      </c>
      <c r="H1154" s="23">
        <f t="shared" si="175"/>
        <v>132.58999999999997</v>
      </c>
      <c r="I1154" s="16">
        <f t="shared" si="176"/>
        <v>40</v>
      </c>
      <c r="J1154" s="35">
        <f t="shared" si="170"/>
        <v>512.41000000000008</v>
      </c>
    </row>
    <row r="1155" spans="1:10" ht="11.25" hidden="1" customHeight="1" x14ac:dyDescent="0.2">
      <c r="A1155" s="12"/>
      <c r="B1155" s="13" t="s">
        <v>27</v>
      </c>
      <c r="C1155" s="13" t="s">
        <v>50</v>
      </c>
      <c r="D1155" s="14">
        <v>293.18</v>
      </c>
      <c r="E1155" s="14">
        <v>677</v>
      </c>
      <c r="F1155" s="14">
        <v>867</v>
      </c>
      <c r="G1155" s="23">
        <f t="shared" si="174"/>
        <v>383.82</v>
      </c>
      <c r="H1155" s="23">
        <f t="shared" si="175"/>
        <v>573.81999999999994</v>
      </c>
      <c r="I1155" s="16">
        <f t="shared" si="176"/>
        <v>190</v>
      </c>
      <c r="J1155" s="35">
        <f t="shared" si="170"/>
        <v>483.18</v>
      </c>
    </row>
    <row r="1156" spans="1:10" ht="11.25" hidden="1" customHeight="1" x14ac:dyDescent="0.2">
      <c r="A1156" s="12"/>
      <c r="B1156" s="13" t="s">
        <v>27</v>
      </c>
      <c r="C1156" s="13" t="s">
        <v>88</v>
      </c>
      <c r="D1156" s="14">
        <v>0</v>
      </c>
      <c r="E1156" s="14">
        <v>200</v>
      </c>
      <c r="F1156" s="14">
        <v>400</v>
      </c>
      <c r="G1156" s="23">
        <f t="shared" si="174"/>
        <v>200</v>
      </c>
      <c r="H1156" s="23">
        <f t="shared" si="175"/>
        <v>400</v>
      </c>
      <c r="I1156" s="16">
        <f t="shared" si="176"/>
        <v>200</v>
      </c>
      <c r="J1156" s="35">
        <f t="shared" si="170"/>
        <v>200</v>
      </c>
    </row>
    <row r="1157" spans="1:10" ht="11.25" hidden="1" customHeight="1" x14ac:dyDescent="0.2">
      <c r="A1157" s="12"/>
      <c r="B1157" s="13" t="s">
        <v>27</v>
      </c>
      <c r="C1157" s="13" t="s">
        <v>78</v>
      </c>
      <c r="D1157" s="14">
        <v>775.25</v>
      </c>
      <c r="E1157" s="14">
        <v>1772</v>
      </c>
      <c r="F1157" s="14">
        <v>2492</v>
      </c>
      <c r="G1157" s="23">
        <f t="shared" si="174"/>
        <v>996.75</v>
      </c>
      <c r="H1157" s="23">
        <f t="shared" si="175"/>
        <v>1716.75</v>
      </c>
      <c r="I1157" s="16">
        <f t="shared" si="176"/>
        <v>720</v>
      </c>
      <c r="J1157" s="35">
        <f t="shared" si="170"/>
        <v>1495.25</v>
      </c>
    </row>
    <row r="1158" spans="1:10" ht="11.25" hidden="1" customHeight="1" x14ac:dyDescent="0.2">
      <c r="A1158" s="12"/>
      <c r="B1158" s="13" t="s">
        <v>27</v>
      </c>
      <c r="C1158" s="13" t="s">
        <v>28</v>
      </c>
      <c r="D1158" s="14">
        <v>626.12</v>
      </c>
      <c r="E1158" s="14">
        <v>763</v>
      </c>
      <c r="F1158" s="14">
        <v>963</v>
      </c>
      <c r="G1158" s="23">
        <f t="shared" si="174"/>
        <v>136.88</v>
      </c>
      <c r="H1158" s="23">
        <f t="shared" si="175"/>
        <v>336.88</v>
      </c>
      <c r="I1158" s="16">
        <f t="shared" si="176"/>
        <v>200</v>
      </c>
      <c r="J1158" s="35">
        <f t="shared" si="170"/>
        <v>826.12</v>
      </c>
    </row>
    <row r="1159" spans="1:10" ht="11.25" hidden="1" customHeight="1" x14ac:dyDescent="0.2">
      <c r="A1159" s="12"/>
      <c r="B1159" s="13" t="s">
        <v>70</v>
      </c>
      <c r="C1159" s="13" t="s">
        <v>19</v>
      </c>
      <c r="D1159" s="14">
        <v>11.34</v>
      </c>
      <c r="E1159" s="14">
        <v>0</v>
      </c>
      <c r="F1159" s="14">
        <v>0</v>
      </c>
      <c r="G1159" s="15">
        <f t="shared" si="174"/>
        <v>-11.34</v>
      </c>
      <c r="H1159" s="15">
        <f t="shared" si="175"/>
        <v>-11.34</v>
      </c>
      <c r="I1159" s="16">
        <f t="shared" si="176"/>
        <v>0</v>
      </c>
      <c r="J1159" s="35">
        <f t="shared" si="170"/>
        <v>11.34</v>
      </c>
    </row>
    <row r="1160" spans="1:10" ht="11.25" hidden="1" customHeight="1" x14ac:dyDescent="0.2">
      <c r="A1160" s="12"/>
      <c r="B1160" s="13" t="s">
        <v>129</v>
      </c>
      <c r="C1160" s="13" t="s">
        <v>19</v>
      </c>
      <c r="D1160" s="14">
        <v>34.56</v>
      </c>
      <c r="E1160" s="14">
        <v>35</v>
      </c>
      <c r="F1160" s="14">
        <v>35</v>
      </c>
      <c r="G1160" s="23">
        <f t="shared" si="174"/>
        <v>0.43999999999999773</v>
      </c>
      <c r="H1160" s="23">
        <f t="shared" si="175"/>
        <v>0.43999999999999773</v>
      </c>
      <c r="I1160" s="16">
        <f t="shared" si="176"/>
        <v>0</v>
      </c>
      <c r="J1160" s="35">
        <f t="shared" si="170"/>
        <v>34.56</v>
      </c>
    </row>
    <row r="1161" spans="1:10" ht="11.25" hidden="1" customHeight="1" x14ac:dyDescent="0.2">
      <c r="A1161" s="12"/>
      <c r="B1161" s="13" t="s">
        <v>23</v>
      </c>
      <c r="C1161" s="13" t="s">
        <v>19</v>
      </c>
      <c r="D1161" s="14">
        <v>120.11</v>
      </c>
      <c r="E1161" s="14">
        <v>450</v>
      </c>
      <c r="F1161" s="14">
        <v>600</v>
      </c>
      <c r="G1161" s="23">
        <f t="shared" si="174"/>
        <v>329.89</v>
      </c>
      <c r="H1161" s="23">
        <f t="shared" si="175"/>
        <v>479.89</v>
      </c>
      <c r="I1161" s="16">
        <f t="shared" si="176"/>
        <v>150</v>
      </c>
      <c r="J1161" s="35">
        <f t="shared" si="170"/>
        <v>270.11</v>
      </c>
    </row>
    <row r="1162" spans="1:10" ht="11.25" hidden="1" customHeight="1" x14ac:dyDescent="0.2">
      <c r="A1162" s="12"/>
      <c r="B1162" s="13" t="s">
        <v>43</v>
      </c>
      <c r="C1162" s="13" t="s">
        <v>44</v>
      </c>
      <c r="D1162" s="14">
        <v>322.38</v>
      </c>
      <c r="E1162" s="14">
        <v>410</v>
      </c>
      <c r="F1162" s="14">
        <v>470</v>
      </c>
      <c r="G1162" s="23">
        <f t="shared" si="174"/>
        <v>87.62</v>
      </c>
      <c r="H1162" s="23">
        <f t="shared" si="175"/>
        <v>147.62</v>
      </c>
      <c r="I1162" s="16">
        <f t="shared" si="176"/>
        <v>60</v>
      </c>
      <c r="J1162" s="35">
        <f t="shared" si="170"/>
        <v>382.38</v>
      </c>
    </row>
    <row r="1163" spans="1:10" ht="11.25" hidden="1" customHeight="1" x14ac:dyDescent="0.2">
      <c r="A1163" s="12"/>
      <c r="B1163" s="13" t="s">
        <v>43</v>
      </c>
      <c r="C1163" s="13" t="s">
        <v>21</v>
      </c>
      <c r="D1163" s="14">
        <v>0</v>
      </c>
      <c r="E1163" s="14">
        <v>350</v>
      </c>
      <c r="F1163" s="14">
        <v>420</v>
      </c>
      <c r="G1163" s="23">
        <f t="shared" si="174"/>
        <v>350</v>
      </c>
      <c r="H1163" s="23">
        <f t="shared" si="175"/>
        <v>420</v>
      </c>
      <c r="I1163" s="16">
        <f t="shared" si="176"/>
        <v>70</v>
      </c>
      <c r="J1163" s="35">
        <f t="shared" si="170"/>
        <v>70</v>
      </c>
    </row>
    <row r="1164" spans="1:10" ht="11.25" hidden="1" customHeight="1" x14ac:dyDescent="0.2">
      <c r="A1164" s="12"/>
      <c r="B1164" s="13" t="s">
        <v>43</v>
      </c>
      <c r="C1164" s="13" t="s">
        <v>22</v>
      </c>
      <c r="D1164" s="14">
        <v>0</v>
      </c>
      <c r="E1164" s="14">
        <v>90</v>
      </c>
      <c r="F1164" s="14">
        <v>120</v>
      </c>
      <c r="G1164" s="23">
        <f t="shared" si="174"/>
        <v>90</v>
      </c>
      <c r="H1164" s="23">
        <f t="shared" si="175"/>
        <v>120</v>
      </c>
      <c r="I1164" s="16">
        <f t="shared" si="176"/>
        <v>30</v>
      </c>
      <c r="J1164" s="35">
        <f t="shared" si="170"/>
        <v>30</v>
      </c>
    </row>
    <row r="1165" spans="1:10" ht="11.25" hidden="1" customHeight="1" x14ac:dyDescent="0.2">
      <c r="A1165" s="12"/>
      <c r="B1165" s="13" t="s">
        <v>43</v>
      </c>
      <c r="C1165" s="13" t="s">
        <v>19</v>
      </c>
      <c r="D1165" s="14">
        <v>91.51</v>
      </c>
      <c r="E1165" s="14">
        <v>163</v>
      </c>
      <c r="F1165" s="14">
        <v>203</v>
      </c>
      <c r="G1165" s="23">
        <f t="shared" si="174"/>
        <v>71.489999999999995</v>
      </c>
      <c r="H1165" s="23">
        <f t="shared" si="175"/>
        <v>111.49</v>
      </c>
      <c r="I1165" s="16">
        <f t="shared" si="176"/>
        <v>40</v>
      </c>
      <c r="J1165" s="35">
        <f t="shared" si="170"/>
        <v>131.51</v>
      </c>
    </row>
    <row r="1166" spans="1:10" ht="11.25" hidden="1" customHeight="1" x14ac:dyDescent="0.2">
      <c r="A1166" s="12"/>
      <c r="B1166" s="13" t="s">
        <v>51</v>
      </c>
      <c r="C1166" s="13" t="s">
        <v>19</v>
      </c>
      <c r="D1166" s="14">
        <v>0</v>
      </c>
      <c r="E1166" s="14">
        <v>60</v>
      </c>
      <c r="F1166" s="14">
        <v>80</v>
      </c>
      <c r="G1166" s="23">
        <f t="shared" si="174"/>
        <v>60</v>
      </c>
      <c r="H1166" s="23">
        <f t="shared" si="175"/>
        <v>80</v>
      </c>
      <c r="I1166" s="16">
        <f t="shared" si="176"/>
        <v>20</v>
      </c>
      <c r="J1166" s="35">
        <f t="shared" si="170"/>
        <v>20</v>
      </c>
    </row>
    <row r="1167" spans="1:10" ht="11.25" hidden="1" customHeight="1" x14ac:dyDescent="0.2">
      <c r="A1167" s="12"/>
      <c r="B1167" s="13" t="s">
        <v>29</v>
      </c>
      <c r="C1167" s="13" t="s">
        <v>19</v>
      </c>
      <c r="D1167" s="14">
        <v>123.37</v>
      </c>
      <c r="E1167" s="14">
        <v>75</v>
      </c>
      <c r="F1167" s="14">
        <v>75</v>
      </c>
      <c r="G1167" s="15">
        <f t="shared" si="174"/>
        <v>-48.370000000000005</v>
      </c>
      <c r="H1167" s="15">
        <f t="shared" si="175"/>
        <v>-48.370000000000005</v>
      </c>
      <c r="I1167" s="16">
        <f t="shared" si="176"/>
        <v>0</v>
      </c>
      <c r="J1167" s="35">
        <f t="shared" si="170"/>
        <v>123.37</v>
      </c>
    </row>
    <row r="1168" spans="1:10" ht="11.25" hidden="1" customHeight="1" x14ac:dyDescent="0.2">
      <c r="A1168" s="12"/>
      <c r="B1168" s="13" t="s">
        <v>32</v>
      </c>
      <c r="C1168" s="13" t="s">
        <v>52</v>
      </c>
      <c r="D1168" s="14">
        <v>0</v>
      </c>
      <c r="E1168" s="14">
        <v>160</v>
      </c>
      <c r="F1168" s="14">
        <v>200</v>
      </c>
      <c r="G1168" s="23">
        <f t="shared" si="174"/>
        <v>160</v>
      </c>
      <c r="H1168" s="23">
        <f t="shared" si="175"/>
        <v>200</v>
      </c>
      <c r="I1168" s="16">
        <f t="shared" si="176"/>
        <v>40</v>
      </c>
      <c r="J1168" s="35">
        <f t="shared" si="170"/>
        <v>40</v>
      </c>
    </row>
    <row r="1169" spans="1:10" ht="11.25" hidden="1" customHeight="1" x14ac:dyDescent="0.2">
      <c r="A1169" s="12"/>
      <c r="B1169" s="13" t="s">
        <v>32</v>
      </c>
      <c r="C1169" s="13" t="s">
        <v>42</v>
      </c>
      <c r="D1169" s="14">
        <v>0</v>
      </c>
      <c r="E1169" s="14">
        <v>140</v>
      </c>
      <c r="F1169" s="14">
        <v>180</v>
      </c>
      <c r="G1169" s="23">
        <f t="shared" si="174"/>
        <v>140</v>
      </c>
      <c r="H1169" s="23">
        <f t="shared" si="175"/>
        <v>180</v>
      </c>
      <c r="I1169" s="16">
        <f t="shared" si="176"/>
        <v>40</v>
      </c>
      <c r="J1169" s="35">
        <f t="shared" si="170"/>
        <v>40</v>
      </c>
    </row>
    <row r="1170" spans="1:10" ht="11.25" hidden="1" customHeight="1" x14ac:dyDescent="0.2">
      <c r="A1170" s="12"/>
      <c r="B1170" s="13" t="s">
        <v>32</v>
      </c>
      <c r="C1170" s="13" t="s">
        <v>44</v>
      </c>
      <c r="D1170" s="14">
        <v>595.24</v>
      </c>
      <c r="E1170" s="14">
        <v>354</v>
      </c>
      <c r="F1170" s="14">
        <v>354</v>
      </c>
      <c r="G1170" s="15">
        <f t="shared" si="174"/>
        <v>-241.24</v>
      </c>
      <c r="H1170" s="15">
        <f t="shared" si="175"/>
        <v>-241.24</v>
      </c>
      <c r="I1170" s="16">
        <f t="shared" si="176"/>
        <v>0</v>
      </c>
      <c r="J1170" s="35">
        <f t="shared" si="170"/>
        <v>595.24</v>
      </c>
    </row>
    <row r="1171" spans="1:10" ht="11.25" hidden="1" customHeight="1" x14ac:dyDescent="0.2">
      <c r="A1171" s="12"/>
      <c r="B1171" s="13" t="s">
        <v>32</v>
      </c>
      <c r="C1171" s="13" t="s">
        <v>47</v>
      </c>
      <c r="D1171" s="14">
        <v>279.81</v>
      </c>
      <c r="E1171" s="14">
        <v>437</v>
      </c>
      <c r="F1171" s="14">
        <v>857</v>
      </c>
      <c r="G1171" s="23">
        <f t="shared" si="174"/>
        <v>157.19</v>
      </c>
      <c r="H1171" s="23">
        <f t="shared" si="175"/>
        <v>577.19000000000005</v>
      </c>
      <c r="I1171" s="16">
        <f t="shared" si="176"/>
        <v>420</v>
      </c>
      <c r="J1171" s="35">
        <f t="shared" si="170"/>
        <v>699.81</v>
      </c>
    </row>
    <row r="1172" spans="1:10" ht="11.25" hidden="1" customHeight="1" x14ac:dyDescent="0.2">
      <c r="A1172" s="12"/>
      <c r="B1172" s="13" t="s">
        <v>32</v>
      </c>
      <c r="C1172" s="13" t="s">
        <v>21</v>
      </c>
      <c r="D1172" s="14">
        <v>194.79</v>
      </c>
      <c r="E1172" s="14">
        <v>779</v>
      </c>
      <c r="F1172" s="14">
        <v>1019</v>
      </c>
      <c r="G1172" s="23">
        <f t="shared" si="174"/>
        <v>584.21</v>
      </c>
      <c r="H1172" s="23">
        <f t="shared" si="175"/>
        <v>824.21</v>
      </c>
      <c r="I1172" s="16">
        <f t="shared" si="176"/>
        <v>240</v>
      </c>
      <c r="J1172" s="35">
        <f t="shared" si="170"/>
        <v>434.78999999999996</v>
      </c>
    </row>
    <row r="1173" spans="1:10" ht="11.25" hidden="1" customHeight="1" x14ac:dyDescent="0.2">
      <c r="A1173" s="12"/>
      <c r="B1173" s="13" t="s">
        <v>32</v>
      </c>
      <c r="C1173" s="13" t="s">
        <v>22</v>
      </c>
      <c r="D1173" s="14">
        <v>967.03</v>
      </c>
      <c r="E1173" s="14">
        <v>361</v>
      </c>
      <c r="F1173" s="14">
        <v>411</v>
      </c>
      <c r="G1173" s="15">
        <f t="shared" si="174"/>
        <v>-606.03</v>
      </c>
      <c r="H1173" s="15">
        <f t="shared" si="175"/>
        <v>-556.03</v>
      </c>
      <c r="I1173" s="16">
        <f t="shared" si="176"/>
        <v>50</v>
      </c>
      <c r="J1173" s="35">
        <f t="shared" si="170"/>
        <v>1017.03</v>
      </c>
    </row>
    <row r="1174" spans="1:10" ht="11.25" hidden="1" customHeight="1" x14ac:dyDescent="0.2">
      <c r="A1174" s="12"/>
      <c r="B1174" s="13" t="s">
        <v>58</v>
      </c>
      <c r="C1174" s="13" t="s">
        <v>42</v>
      </c>
      <c r="D1174" s="14">
        <v>255.25</v>
      </c>
      <c r="E1174" s="14">
        <v>0</v>
      </c>
      <c r="F1174" s="14">
        <v>0</v>
      </c>
      <c r="G1174" s="15">
        <f t="shared" si="174"/>
        <v>-255.25</v>
      </c>
      <c r="H1174" s="15">
        <f t="shared" si="175"/>
        <v>-255.25</v>
      </c>
      <c r="I1174" s="16">
        <f t="shared" si="176"/>
        <v>0</v>
      </c>
      <c r="J1174" s="35">
        <f t="shared" si="170"/>
        <v>255.25</v>
      </c>
    </row>
    <row r="1175" spans="1:10" ht="11.25" hidden="1" customHeight="1" x14ac:dyDescent="0.2">
      <c r="A1175" s="17" t="s">
        <v>249</v>
      </c>
      <c r="B1175" s="18"/>
      <c r="C1175" s="18"/>
      <c r="D1175" s="19">
        <f>SUM(D1146:D1174)</f>
        <v>6527</v>
      </c>
      <c r="E1175" s="19">
        <f>SUM(E1146:E1174)</f>
        <v>10612.32</v>
      </c>
      <c r="F1175" s="19">
        <f>SUM(F1146:F1174)</f>
        <v>13629.52</v>
      </c>
      <c r="G1175" s="24">
        <f t="shared" si="174"/>
        <v>4085.3199999999997</v>
      </c>
      <c r="H1175" s="24">
        <f t="shared" si="175"/>
        <v>7102.52</v>
      </c>
      <c r="I1175" s="21">
        <f t="shared" si="176"/>
        <v>3017.2000000000007</v>
      </c>
      <c r="J1175" s="35">
        <f t="shared" si="170"/>
        <v>9544.2000000000007</v>
      </c>
    </row>
    <row r="1176" spans="1:10" ht="11.25" hidden="1" customHeight="1" x14ac:dyDescent="0.2">
      <c r="A1176" s="11" t="s">
        <v>250</v>
      </c>
      <c r="B1176" s="5"/>
      <c r="C1176" s="5"/>
      <c r="D1176" s="6"/>
      <c r="E1176" s="6"/>
      <c r="F1176" s="6"/>
      <c r="G1176" s="7"/>
      <c r="H1176" s="7"/>
      <c r="I1176" s="8"/>
      <c r="J1176" s="35">
        <f t="shared" si="170"/>
        <v>0</v>
      </c>
    </row>
    <row r="1177" spans="1:10" ht="11.25" hidden="1" customHeight="1" x14ac:dyDescent="0.2">
      <c r="A1177" s="12"/>
      <c r="B1177" s="13" t="s">
        <v>26</v>
      </c>
      <c r="C1177" s="13" t="s">
        <v>19</v>
      </c>
      <c r="D1177" s="14">
        <v>318</v>
      </c>
      <c r="E1177" s="14">
        <v>339</v>
      </c>
      <c r="F1177" s="14">
        <v>339</v>
      </c>
      <c r="G1177" s="23">
        <f t="shared" ref="G1177:G1205" si="177">(ROUND(E1177,2)- ROUND(D1177,2))</f>
        <v>21</v>
      </c>
      <c r="H1177" s="23">
        <f t="shared" ref="H1177:H1205" si="178">(ROUND(F1177,2)- ROUND(D1177,2))</f>
        <v>21</v>
      </c>
      <c r="I1177" s="16">
        <f t="shared" ref="I1177:I1205" si="179">(ROUND(F1177,2)- ROUND(E1177,2))</f>
        <v>0</v>
      </c>
      <c r="J1177" s="35">
        <f t="shared" si="170"/>
        <v>318</v>
      </c>
    </row>
    <row r="1178" spans="1:10" ht="11.25" hidden="1" customHeight="1" x14ac:dyDescent="0.2">
      <c r="A1178" s="12"/>
      <c r="B1178" s="13" t="s">
        <v>18</v>
      </c>
      <c r="C1178" s="13" t="s">
        <v>19</v>
      </c>
      <c r="D1178" s="14">
        <v>0</v>
      </c>
      <c r="E1178" s="14">
        <v>40</v>
      </c>
      <c r="F1178" s="14">
        <v>60</v>
      </c>
      <c r="G1178" s="23">
        <f t="shared" si="177"/>
        <v>40</v>
      </c>
      <c r="H1178" s="23">
        <f t="shared" si="178"/>
        <v>60</v>
      </c>
      <c r="I1178" s="16">
        <f t="shared" si="179"/>
        <v>20</v>
      </c>
      <c r="J1178" s="35">
        <f t="shared" si="170"/>
        <v>20</v>
      </c>
    </row>
    <row r="1179" spans="1:10" ht="11.25" hidden="1" customHeight="1" x14ac:dyDescent="0.2">
      <c r="A1179" s="12"/>
      <c r="B1179" s="13" t="s">
        <v>20</v>
      </c>
      <c r="C1179" s="13" t="s">
        <v>52</v>
      </c>
      <c r="D1179" s="14">
        <v>20</v>
      </c>
      <c r="E1179" s="14">
        <v>0</v>
      </c>
      <c r="F1179" s="14">
        <v>0</v>
      </c>
      <c r="G1179" s="15">
        <f t="shared" si="177"/>
        <v>-20</v>
      </c>
      <c r="H1179" s="15">
        <f t="shared" si="178"/>
        <v>-20</v>
      </c>
      <c r="I1179" s="16">
        <f t="shared" si="179"/>
        <v>0</v>
      </c>
      <c r="J1179" s="35">
        <f t="shared" si="170"/>
        <v>20</v>
      </c>
    </row>
    <row r="1180" spans="1:10" ht="11.25" hidden="1" customHeight="1" x14ac:dyDescent="0.2">
      <c r="A1180" s="12"/>
      <c r="B1180" s="13" t="s">
        <v>20</v>
      </c>
      <c r="C1180" s="13" t="s">
        <v>42</v>
      </c>
      <c r="D1180" s="14">
        <v>18.37</v>
      </c>
      <c r="E1180" s="14">
        <v>18</v>
      </c>
      <c r="F1180" s="14">
        <v>18</v>
      </c>
      <c r="G1180" s="15">
        <f t="shared" si="177"/>
        <v>-0.37000000000000099</v>
      </c>
      <c r="H1180" s="15">
        <f t="shared" si="178"/>
        <v>-0.37000000000000099</v>
      </c>
      <c r="I1180" s="16">
        <f t="shared" si="179"/>
        <v>0</v>
      </c>
      <c r="J1180" s="35">
        <f t="shared" si="170"/>
        <v>18.37</v>
      </c>
    </row>
    <row r="1181" spans="1:10" ht="11.25" hidden="1" customHeight="1" x14ac:dyDescent="0.2">
      <c r="A1181" s="12"/>
      <c r="B1181" s="13" t="s">
        <v>20</v>
      </c>
      <c r="C1181" s="13" t="s">
        <v>19</v>
      </c>
      <c r="D1181" s="14">
        <v>0</v>
      </c>
      <c r="E1181" s="14">
        <v>60</v>
      </c>
      <c r="F1181" s="14">
        <v>80</v>
      </c>
      <c r="G1181" s="23">
        <f t="shared" si="177"/>
        <v>60</v>
      </c>
      <c r="H1181" s="23">
        <f t="shared" si="178"/>
        <v>80</v>
      </c>
      <c r="I1181" s="16">
        <f t="shared" si="179"/>
        <v>20</v>
      </c>
      <c r="J1181" s="35">
        <f t="shared" si="170"/>
        <v>20</v>
      </c>
    </row>
    <row r="1182" spans="1:10" ht="11.25" hidden="1" customHeight="1" x14ac:dyDescent="0.2">
      <c r="A1182" s="12"/>
      <c r="B1182" s="13" t="s">
        <v>27</v>
      </c>
      <c r="C1182" s="13" t="s">
        <v>37</v>
      </c>
      <c r="D1182" s="14">
        <v>528</v>
      </c>
      <c r="E1182" s="14">
        <v>528</v>
      </c>
      <c r="F1182" s="14">
        <v>528</v>
      </c>
      <c r="G1182" s="23">
        <f t="shared" si="177"/>
        <v>0</v>
      </c>
      <c r="H1182" s="23">
        <f t="shared" si="178"/>
        <v>0</v>
      </c>
      <c r="I1182" s="16">
        <f t="shared" si="179"/>
        <v>0</v>
      </c>
      <c r="J1182" s="35">
        <f t="shared" si="170"/>
        <v>528</v>
      </c>
    </row>
    <row r="1183" spans="1:10" ht="11.25" hidden="1" customHeight="1" x14ac:dyDescent="0.2">
      <c r="A1183" s="12"/>
      <c r="B1183" s="13" t="s">
        <v>27</v>
      </c>
      <c r="C1183" s="13" t="s">
        <v>84</v>
      </c>
      <c r="D1183" s="14">
        <v>30</v>
      </c>
      <c r="E1183" s="14">
        <v>0</v>
      </c>
      <c r="F1183" s="14">
        <v>0</v>
      </c>
      <c r="G1183" s="15">
        <f t="shared" si="177"/>
        <v>-30</v>
      </c>
      <c r="H1183" s="15">
        <f t="shared" si="178"/>
        <v>-30</v>
      </c>
      <c r="I1183" s="16">
        <f t="shared" si="179"/>
        <v>0</v>
      </c>
      <c r="J1183" s="35">
        <f t="shared" si="170"/>
        <v>30</v>
      </c>
    </row>
    <row r="1184" spans="1:10" ht="11.25" hidden="1" customHeight="1" x14ac:dyDescent="0.2">
      <c r="A1184" s="12"/>
      <c r="B1184" s="13" t="s">
        <v>27</v>
      </c>
      <c r="C1184" s="13" t="s">
        <v>42</v>
      </c>
      <c r="D1184" s="14">
        <v>1</v>
      </c>
      <c r="E1184" s="14">
        <v>0</v>
      </c>
      <c r="F1184" s="14">
        <v>0</v>
      </c>
      <c r="G1184" s="15">
        <f t="shared" si="177"/>
        <v>-1</v>
      </c>
      <c r="H1184" s="15">
        <f t="shared" si="178"/>
        <v>-1</v>
      </c>
      <c r="I1184" s="16">
        <f t="shared" si="179"/>
        <v>0</v>
      </c>
      <c r="J1184" s="35">
        <f t="shared" si="170"/>
        <v>1</v>
      </c>
    </row>
    <row r="1185" spans="1:10" ht="11.25" hidden="1" customHeight="1" x14ac:dyDescent="0.2">
      <c r="A1185" s="12"/>
      <c r="B1185" s="13" t="s">
        <v>27</v>
      </c>
      <c r="C1185" s="13" t="s">
        <v>76</v>
      </c>
      <c r="D1185" s="14">
        <v>112.77</v>
      </c>
      <c r="E1185" s="14">
        <v>0</v>
      </c>
      <c r="F1185" s="14">
        <v>0</v>
      </c>
      <c r="G1185" s="15">
        <f t="shared" si="177"/>
        <v>-112.77</v>
      </c>
      <c r="H1185" s="15">
        <f t="shared" si="178"/>
        <v>-112.77</v>
      </c>
      <c r="I1185" s="16">
        <f t="shared" si="179"/>
        <v>0</v>
      </c>
      <c r="J1185" s="35">
        <f t="shared" si="170"/>
        <v>112.77</v>
      </c>
    </row>
    <row r="1186" spans="1:10" ht="11.25" hidden="1" customHeight="1" x14ac:dyDescent="0.2">
      <c r="A1186" s="12"/>
      <c r="B1186" s="13" t="s">
        <v>27</v>
      </c>
      <c r="C1186" s="13" t="s">
        <v>77</v>
      </c>
      <c r="D1186" s="14">
        <v>11</v>
      </c>
      <c r="E1186" s="14">
        <v>0</v>
      </c>
      <c r="F1186" s="14">
        <v>0</v>
      </c>
      <c r="G1186" s="15">
        <f t="shared" si="177"/>
        <v>-11</v>
      </c>
      <c r="H1186" s="15">
        <f t="shared" si="178"/>
        <v>-11</v>
      </c>
      <c r="I1186" s="16">
        <f t="shared" si="179"/>
        <v>0</v>
      </c>
      <c r="J1186" s="35">
        <f t="shared" si="170"/>
        <v>11</v>
      </c>
    </row>
    <row r="1187" spans="1:10" ht="11.25" hidden="1" customHeight="1" x14ac:dyDescent="0.2">
      <c r="A1187" s="12"/>
      <c r="B1187" s="13" t="s">
        <v>27</v>
      </c>
      <c r="C1187" s="13" t="s">
        <v>78</v>
      </c>
      <c r="D1187" s="14">
        <v>58.5</v>
      </c>
      <c r="E1187" s="14">
        <v>0</v>
      </c>
      <c r="F1187" s="14">
        <v>0</v>
      </c>
      <c r="G1187" s="15">
        <f t="shared" si="177"/>
        <v>-58.5</v>
      </c>
      <c r="H1187" s="15">
        <f t="shared" si="178"/>
        <v>-58.5</v>
      </c>
      <c r="I1187" s="16">
        <f t="shared" si="179"/>
        <v>0</v>
      </c>
      <c r="J1187" s="35">
        <f t="shared" si="170"/>
        <v>58.5</v>
      </c>
    </row>
    <row r="1188" spans="1:10" ht="11.25" hidden="1" customHeight="1" x14ac:dyDescent="0.2">
      <c r="A1188" s="12"/>
      <c r="B1188" s="13" t="s">
        <v>27</v>
      </c>
      <c r="C1188" s="13" t="s">
        <v>22</v>
      </c>
      <c r="D1188" s="14">
        <v>4.5</v>
      </c>
      <c r="E1188" s="14">
        <v>0</v>
      </c>
      <c r="F1188" s="14">
        <v>0</v>
      </c>
      <c r="G1188" s="15">
        <f t="shared" si="177"/>
        <v>-4.5</v>
      </c>
      <c r="H1188" s="15">
        <f t="shared" si="178"/>
        <v>-4.5</v>
      </c>
      <c r="I1188" s="16">
        <f t="shared" si="179"/>
        <v>0</v>
      </c>
      <c r="J1188" s="35">
        <f t="shared" si="170"/>
        <v>4.5</v>
      </c>
    </row>
    <row r="1189" spans="1:10" ht="11.25" hidden="1" customHeight="1" x14ac:dyDescent="0.2">
      <c r="A1189" s="12"/>
      <c r="B1189" s="13" t="s">
        <v>27</v>
      </c>
      <c r="C1189" s="13" t="s">
        <v>79</v>
      </c>
      <c r="D1189" s="14">
        <v>18</v>
      </c>
      <c r="E1189" s="14">
        <v>0</v>
      </c>
      <c r="F1189" s="14">
        <v>0</v>
      </c>
      <c r="G1189" s="15">
        <f t="shared" si="177"/>
        <v>-18</v>
      </c>
      <c r="H1189" s="15">
        <f t="shared" si="178"/>
        <v>-18</v>
      </c>
      <c r="I1189" s="16">
        <f t="shared" si="179"/>
        <v>0</v>
      </c>
      <c r="J1189" s="35">
        <f t="shared" si="170"/>
        <v>18</v>
      </c>
    </row>
    <row r="1190" spans="1:10" ht="11.25" hidden="1" customHeight="1" x14ac:dyDescent="0.2">
      <c r="A1190" s="12"/>
      <c r="B1190" s="13" t="s">
        <v>27</v>
      </c>
      <c r="C1190" s="13" t="s">
        <v>28</v>
      </c>
      <c r="D1190" s="14">
        <v>13.45</v>
      </c>
      <c r="E1190" s="14">
        <v>13</v>
      </c>
      <c r="F1190" s="14">
        <v>13</v>
      </c>
      <c r="G1190" s="15">
        <f t="shared" si="177"/>
        <v>-0.44999999999999929</v>
      </c>
      <c r="H1190" s="15">
        <f t="shared" si="178"/>
        <v>-0.44999999999999929</v>
      </c>
      <c r="I1190" s="16">
        <f t="shared" si="179"/>
        <v>0</v>
      </c>
      <c r="J1190" s="35">
        <f t="shared" si="170"/>
        <v>13.45</v>
      </c>
    </row>
    <row r="1191" spans="1:10" ht="11.25" hidden="1" customHeight="1" x14ac:dyDescent="0.2">
      <c r="A1191" s="12"/>
      <c r="B1191" s="13" t="s">
        <v>129</v>
      </c>
      <c r="C1191" s="13" t="s">
        <v>19</v>
      </c>
      <c r="D1191" s="14">
        <v>0</v>
      </c>
      <c r="E1191" s="14">
        <v>6</v>
      </c>
      <c r="F1191" s="14">
        <v>6</v>
      </c>
      <c r="G1191" s="23">
        <f t="shared" si="177"/>
        <v>6</v>
      </c>
      <c r="H1191" s="23">
        <f t="shared" si="178"/>
        <v>6</v>
      </c>
      <c r="I1191" s="16">
        <f t="shared" si="179"/>
        <v>0</v>
      </c>
      <c r="J1191" s="35">
        <f t="shared" si="170"/>
        <v>0</v>
      </c>
    </row>
    <row r="1192" spans="1:10" ht="11.25" hidden="1" customHeight="1" x14ac:dyDescent="0.2">
      <c r="A1192" s="12"/>
      <c r="B1192" s="13" t="s">
        <v>43</v>
      </c>
      <c r="C1192" s="13" t="s">
        <v>44</v>
      </c>
      <c r="D1192" s="14">
        <v>2270.65</v>
      </c>
      <c r="E1192" s="14">
        <v>7605</v>
      </c>
      <c r="F1192" s="14">
        <v>8430</v>
      </c>
      <c r="G1192" s="23">
        <f t="shared" si="177"/>
        <v>5334.35</v>
      </c>
      <c r="H1192" s="23">
        <f t="shared" si="178"/>
        <v>6159.35</v>
      </c>
      <c r="I1192" s="16">
        <f t="shared" si="179"/>
        <v>825</v>
      </c>
      <c r="J1192" s="35">
        <f t="shared" si="170"/>
        <v>3095.65</v>
      </c>
    </row>
    <row r="1193" spans="1:10" ht="11.25" hidden="1" customHeight="1" x14ac:dyDescent="0.2">
      <c r="A1193" s="12"/>
      <c r="B1193" s="13" t="s">
        <v>43</v>
      </c>
      <c r="C1193" s="13" t="s">
        <v>21</v>
      </c>
      <c r="D1193" s="14">
        <v>0</v>
      </c>
      <c r="E1193" s="14">
        <v>500</v>
      </c>
      <c r="F1193" s="14">
        <v>600</v>
      </c>
      <c r="G1193" s="23">
        <f t="shared" si="177"/>
        <v>500</v>
      </c>
      <c r="H1193" s="23">
        <f t="shared" si="178"/>
        <v>600</v>
      </c>
      <c r="I1193" s="16">
        <f t="shared" si="179"/>
        <v>100</v>
      </c>
      <c r="J1193" s="35">
        <f t="shared" ref="J1193:J1256" si="180">D1193+I1193</f>
        <v>100</v>
      </c>
    </row>
    <row r="1194" spans="1:10" ht="11.25" hidden="1" customHeight="1" x14ac:dyDescent="0.2">
      <c r="A1194" s="12"/>
      <c r="B1194" s="13" t="s">
        <v>43</v>
      </c>
      <c r="C1194" s="13" t="s">
        <v>22</v>
      </c>
      <c r="D1194" s="14">
        <v>0</v>
      </c>
      <c r="E1194" s="14">
        <v>250</v>
      </c>
      <c r="F1194" s="14">
        <v>250</v>
      </c>
      <c r="G1194" s="23">
        <f t="shared" si="177"/>
        <v>250</v>
      </c>
      <c r="H1194" s="23">
        <f t="shared" si="178"/>
        <v>250</v>
      </c>
      <c r="I1194" s="16">
        <f t="shared" si="179"/>
        <v>0</v>
      </c>
      <c r="J1194" s="35">
        <f t="shared" si="180"/>
        <v>0</v>
      </c>
    </row>
    <row r="1195" spans="1:10" ht="11.25" hidden="1" customHeight="1" x14ac:dyDescent="0.2">
      <c r="A1195" s="12"/>
      <c r="B1195" s="13" t="s">
        <v>43</v>
      </c>
      <c r="C1195" s="13" t="s">
        <v>19</v>
      </c>
      <c r="D1195" s="14">
        <v>4618.1499999999996</v>
      </c>
      <c r="E1195" s="14">
        <v>8320</v>
      </c>
      <c r="F1195" s="14">
        <v>9940</v>
      </c>
      <c r="G1195" s="23">
        <f t="shared" si="177"/>
        <v>3701.8500000000004</v>
      </c>
      <c r="H1195" s="23">
        <f t="shared" si="178"/>
        <v>5321.85</v>
      </c>
      <c r="I1195" s="16">
        <f t="shared" si="179"/>
        <v>1620</v>
      </c>
      <c r="J1195" s="35">
        <f t="shared" si="180"/>
        <v>6238.15</v>
      </c>
    </row>
    <row r="1196" spans="1:10" ht="11.25" hidden="1" customHeight="1" x14ac:dyDescent="0.2">
      <c r="A1196" s="12"/>
      <c r="B1196" s="13" t="s">
        <v>51</v>
      </c>
      <c r="C1196" s="13" t="s">
        <v>19</v>
      </c>
      <c r="D1196" s="14">
        <v>19.5</v>
      </c>
      <c r="E1196" s="14">
        <v>82</v>
      </c>
      <c r="F1196" s="14">
        <v>102</v>
      </c>
      <c r="G1196" s="23">
        <f t="shared" si="177"/>
        <v>62.5</v>
      </c>
      <c r="H1196" s="23">
        <f t="shared" si="178"/>
        <v>82.5</v>
      </c>
      <c r="I1196" s="16">
        <f t="shared" si="179"/>
        <v>20</v>
      </c>
      <c r="J1196" s="35">
        <f t="shared" si="180"/>
        <v>39.5</v>
      </c>
    </row>
    <row r="1197" spans="1:10" ht="11.25" hidden="1" customHeight="1" x14ac:dyDescent="0.2">
      <c r="A1197" s="12"/>
      <c r="B1197" s="13" t="s">
        <v>29</v>
      </c>
      <c r="C1197" s="13" t="s">
        <v>19</v>
      </c>
      <c r="D1197" s="14">
        <v>0</v>
      </c>
      <c r="E1197" s="14">
        <v>212</v>
      </c>
      <c r="F1197" s="14">
        <v>212</v>
      </c>
      <c r="G1197" s="23">
        <f t="shared" si="177"/>
        <v>212</v>
      </c>
      <c r="H1197" s="23">
        <f t="shared" si="178"/>
        <v>212</v>
      </c>
      <c r="I1197" s="16">
        <f t="shared" si="179"/>
        <v>0</v>
      </c>
      <c r="J1197" s="35">
        <f t="shared" si="180"/>
        <v>0</v>
      </c>
    </row>
    <row r="1198" spans="1:10" ht="11.25" hidden="1" customHeight="1" x14ac:dyDescent="0.2">
      <c r="A1198" s="12"/>
      <c r="B1198" s="13" t="s">
        <v>32</v>
      </c>
      <c r="C1198" s="13" t="s">
        <v>52</v>
      </c>
      <c r="D1198" s="14">
        <v>0</v>
      </c>
      <c r="E1198" s="14">
        <v>6160</v>
      </c>
      <c r="F1198" s="14">
        <v>7700</v>
      </c>
      <c r="G1198" s="23">
        <f t="shared" si="177"/>
        <v>6160</v>
      </c>
      <c r="H1198" s="23">
        <f t="shared" si="178"/>
        <v>7700</v>
      </c>
      <c r="I1198" s="16">
        <f t="shared" si="179"/>
        <v>1540</v>
      </c>
      <c r="J1198" s="35">
        <f t="shared" si="180"/>
        <v>1540</v>
      </c>
    </row>
    <row r="1199" spans="1:10" ht="11.25" hidden="1" customHeight="1" x14ac:dyDescent="0.2">
      <c r="A1199" s="12"/>
      <c r="B1199" s="13" t="s">
        <v>32</v>
      </c>
      <c r="C1199" s="13" t="s">
        <v>42</v>
      </c>
      <c r="D1199" s="14">
        <v>33.630000000000003</v>
      </c>
      <c r="E1199" s="14">
        <v>3080</v>
      </c>
      <c r="F1199" s="14">
        <v>3850</v>
      </c>
      <c r="G1199" s="23">
        <f t="shared" si="177"/>
        <v>3046.37</v>
      </c>
      <c r="H1199" s="23">
        <f t="shared" si="178"/>
        <v>3816.37</v>
      </c>
      <c r="I1199" s="16">
        <f t="shared" si="179"/>
        <v>770</v>
      </c>
      <c r="J1199" s="35">
        <f t="shared" si="180"/>
        <v>803.63</v>
      </c>
    </row>
    <row r="1200" spans="1:10" ht="11.25" hidden="1" customHeight="1" x14ac:dyDescent="0.2">
      <c r="A1200" s="12"/>
      <c r="B1200" s="13" t="s">
        <v>32</v>
      </c>
      <c r="C1200" s="13" t="s">
        <v>44</v>
      </c>
      <c r="D1200" s="14">
        <v>0</v>
      </c>
      <c r="E1200" s="14">
        <v>3080</v>
      </c>
      <c r="F1200" s="14">
        <v>3850</v>
      </c>
      <c r="G1200" s="23">
        <f t="shared" si="177"/>
        <v>3080</v>
      </c>
      <c r="H1200" s="23">
        <f t="shared" si="178"/>
        <v>3850</v>
      </c>
      <c r="I1200" s="16">
        <f t="shared" si="179"/>
        <v>770</v>
      </c>
      <c r="J1200" s="35">
        <f t="shared" si="180"/>
        <v>770</v>
      </c>
    </row>
    <row r="1201" spans="1:10" ht="11.25" hidden="1" customHeight="1" x14ac:dyDescent="0.2">
      <c r="A1201" s="12"/>
      <c r="B1201" s="13" t="s">
        <v>32</v>
      </c>
      <c r="C1201" s="13" t="s">
        <v>47</v>
      </c>
      <c r="D1201" s="14">
        <v>0</v>
      </c>
      <c r="E1201" s="14">
        <v>481.25</v>
      </c>
      <c r="F1201" s="14">
        <v>1443.75</v>
      </c>
      <c r="G1201" s="23">
        <f t="shared" si="177"/>
        <v>481.25</v>
      </c>
      <c r="H1201" s="23">
        <f t="shared" si="178"/>
        <v>1443.75</v>
      </c>
      <c r="I1201" s="16">
        <f t="shared" si="179"/>
        <v>962.5</v>
      </c>
      <c r="J1201" s="35">
        <f t="shared" si="180"/>
        <v>962.5</v>
      </c>
    </row>
    <row r="1202" spans="1:10" ht="11.25" hidden="1" customHeight="1" x14ac:dyDescent="0.2">
      <c r="A1202" s="12"/>
      <c r="B1202" s="13" t="s">
        <v>32</v>
      </c>
      <c r="C1202" s="13" t="s">
        <v>21</v>
      </c>
      <c r="D1202" s="14">
        <v>0</v>
      </c>
      <c r="E1202" s="14">
        <v>770</v>
      </c>
      <c r="F1202" s="14">
        <v>1155</v>
      </c>
      <c r="G1202" s="23">
        <f t="shared" si="177"/>
        <v>770</v>
      </c>
      <c r="H1202" s="23">
        <f t="shared" si="178"/>
        <v>1155</v>
      </c>
      <c r="I1202" s="16">
        <f t="shared" si="179"/>
        <v>385</v>
      </c>
      <c r="J1202" s="35">
        <f t="shared" si="180"/>
        <v>385</v>
      </c>
    </row>
    <row r="1203" spans="1:10" ht="11.25" hidden="1" customHeight="1" x14ac:dyDescent="0.2">
      <c r="A1203" s="12"/>
      <c r="B1203" s="13" t="s">
        <v>32</v>
      </c>
      <c r="C1203" s="13" t="s">
        <v>22</v>
      </c>
      <c r="D1203" s="14">
        <v>800</v>
      </c>
      <c r="E1203" s="14">
        <v>250</v>
      </c>
      <c r="F1203" s="14">
        <v>250</v>
      </c>
      <c r="G1203" s="15">
        <f t="shared" si="177"/>
        <v>-550</v>
      </c>
      <c r="H1203" s="15">
        <f t="shared" si="178"/>
        <v>-550</v>
      </c>
      <c r="I1203" s="16">
        <f t="shared" si="179"/>
        <v>0</v>
      </c>
      <c r="J1203" s="35">
        <f t="shared" si="180"/>
        <v>800</v>
      </c>
    </row>
    <row r="1204" spans="1:10" ht="11.25" hidden="1" customHeight="1" x14ac:dyDescent="0.2">
      <c r="A1204" s="12"/>
      <c r="B1204" s="13" t="s">
        <v>58</v>
      </c>
      <c r="C1204" s="13" t="s">
        <v>42</v>
      </c>
      <c r="D1204" s="14">
        <v>2499.77</v>
      </c>
      <c r="E1204" s="14">
        <v>4855.9799999999996</v>
      </c>
      <c r="F1204" s="14">
        <v>4855.9799999999996</v>
      </c>
      <c r="G1204" s="23">
        <f t="shared" si="177"/>
        <v>2356.2099999999996</v>
      </c>
      <c r="H1204" s="23">
        <f t="shared" si="178"/>
        <v>2356.2099999999996</v>
      </c>
      <c r="I1204" s="16">
        <f t="shared" si="179"/>
        <v>0</v>
      </c>
      <c r="J1204" s="35">
        <f t="shared" si="180"/>
        <v>2499.77</v>
      </c>
    </row>
    <row r="1205" spans="1:10" ht="11.25" hidden="1" customHeight="1" x14ac:dyDescent="0.2">
      <c r="A1205" s="17" t="s">
        <v>251</v>
      </c>
      <c r="B1205" s="18"/>
      <c r="C1205" s="18"/>
      <c r="D1205" s="19">
        <f>SUM(D1177:D1204)</f>
        <v>11375.29</v>
      </c>
      <c r="E1205" s="19">
        <f>SUM(E1177:E1204)</f>
        <v>36650.229999999996</v>
      </c>
      <c r="F1205" s="19">
        <f>SUM(F1177:F1204)</f>
        <v>43682.729999999996</v>
      </c>
      <c r="G1205" s="24">
        <f t="shared" si="177"/>
        <v>25274.940000000002</v>
      </c>
      <c r="H1205" s="24">
        <f t="shared" si="178"/>
        <v>32307.440000000002</v>
      </c>
      <c r="I1205" s="21">
        <f t="shared" si="179"/>
        <v>7032.5</v>
      </c>
      <c r="J1205" s="35">
        <f t="shared" si="180"/>
        <v>18407.79</v>
      </c>
    </row>
    <row r="1206" spans="1:10" ht="11.25" hidden="1" customHeight="1" x14ac:dyDescent="0.2">
      <c r="A1206" s="11" t="s">
        <v>252</v>
      </c>
      <c r="B1206" s="5"/>
      <c r="C1206" s="5"/>
      <c r="D1206" s="6"/>
      <c r="E1206" s="6"/>
      <c r="F1206" s="6"/>
      <c r="G1206" s="7"/>
      <c r="H1206" s="7"/>
      <c r="I1206" s="8"/>
      <c r="J1206" s="35">
        <f t="shared" si="180"/>
        <v>0</v>
      </c>
    </row>
    <row r="1207" spans="1:10" ht="11.25" hidden="1" customHeight="1" x14ac:dyDescent="0.2">
      <c r="A1207" s="12"/>
      <c r="B1207" s="13" t="s">
        <v>26</v>
      </c>
      <c r="C1207" s="13" t="s">
        <v>19</v>
      </c>
      <c r="D1207" s="14">
        <v>35.090000000000003</v>
      </c>
      <c r="E1207" s="14">
        <v>0</v>
      </c>
      <c r="F1207" s="14">
        <v>0</v>
      </c>
      <c r="G1207" s="15">
        <f t="shared" ref="G1207:G1236" si="181">(ROUND(E1207,2)- ROUND(D1207,2))</f>
        <v>-35.090000000000003</v>
      </c>
      <c r="H1207" s="15">
        <f t="shared" ref="H1207:H1236" si="182">(ROUND(F1207,2)- ROUND(D1207,2))</f>
        <v>-35.090000000000003</v>
      </c>
      <c r="I1207" s="16">
        <f t="shared" ref="I1207:I1236" si="183">(ROUND(F1207,2)- ROUND(E1207,2))</f>
        <v>0</v>
      </c>
      <c r="J1207" s="35">
        <f t="shared" si="180"/>
        <v>35.090000000000003</v>
      </c>
    </row>
    <row r="1208" spans="1:10" ht="11.25" hidden="1" customHeight="1" x14ac:dyDescent="0.2">
      <c r="A1208" s="12"/>
      <c r="B1208" s="13" t="s">
        <v>69</v>
      </c>
      <c r="C1208" s="13" t="s">
        <v>19</v>
      </c>
      <c r="D1208" s="14">
        <v>104.26</v>
      </c>
      <c r="E1208" s="14">
        <v>0</v>
      </c>
      <c r="F1208" s="14">
        <v>0</v>
      </c>
      <c r="G1208" s="15">
        <f t="shared" si="181"/>
        <v>-104.26</v>
      </c>
      <c r="H1208" s="15">
        <f t="shared" si="182"/>
        <v>-104.26</v>
      </c>
      <c r="I1208" s="16">
        <f t="shared" si="183"/>
        <v>0</v>
      </c>
      <c r="J1208" s="35">
        <f t="shared" si="180"/>
        <v>104.26</v>
      </c>
    </row>
    <row r="1209" spans="1:10" ht="11.25" hidden="1" customHeight="1" x14ac:dyDescent="0.2">
      <c r="A1209" s="12"/>
      <c r="B1209" s="13" t="s">
        <v>20</v>
      </c>
      <c r="C1209" s="13" t="s">
        <v>52</v>
      </c>
      <c r="D1209" s="14">
        <v>120.72</v>
      </c>
      <c r="E1209" s="14">
        <v>118</v>
      </c>
      <c r="F1209" s="14">
        <v>138</v>
      </c>
      <c r="G1209" s="15">
        <f t="shared" si="181"/>
        <v>-2.7199999999999989</v>
      </c>
      <c r="H1209" s="23">
        <f t="shared" si="182"/>
        <v>17.28</v>
      </c>
      <c r="I1209" s="16">
        <f t="shared" si="183"/>
        <v>20</v>
      </c>
      <c r="J1209" s="35">
        <f t="shared" si="180"/>
        <v>140.72</v>
      </c>
    </row>
    <row r="1210" spans="1:10" ht="11.25" hidden="1" customHeight="1" x14ac:dyDescent="0.2">
      <c r="A1210" s="12"/>
      <c r="B1210" s="13" t="s">
        <v>20</v>
      </c>
      <c r="C1210" s="13" t="s">
        <v>45</v>
      </c>
      <c r="D1210" s="14">
        <v>55</v>
      </c>
      <c r="E1210" s="14">
        <v>0</v>
      </c>
      <c r="F1210" s="14">
        <v>0</v>
      </c>
      <c r="G1210" s="15">
        <f t="shared" si="181"/>
        <v>-55</v>
      </c>
      <c r="H1210" s="15">
        <f t="shared" si="182"/>
        <v>-55</v>
      </c>
      <c r="I1210" s="16">
        <f t="shared" si="183"/>
        <v>0</v>
      </c>
      <c r="J1210" s="35">
        <f t="shared" si="180"/>
        <v>55</v>
      </c>
    </row>
    <row r="1211" spans="1:10" ht="11.25" hidden="1" customHeight="1" x14ac:dyDescent="0.2">
      <c r="A1211" s="12"/>
      <c r="B1211" s="13" t="s">
        <v>20</v>
      </c>
      <c r="C1211" s="13" t="s">
        <v>46</v>
      </c>
      <c r="D1211" s="14">
        <v>91</v>
      </c>
      <c r="E1211" s="14">
        <v>0</v>
      </c>
      <c r="F1211" s="14">
        <v>0</v>
      </c>
      <c r="G1211" s="15">
        <f t="shared" si="181"/>
        <v>-91</v>
      </c>
      <c r="H1211" s="15">
        <f t="shared" si="182"/>
        <v>-91</v>
      </c>
      <c r="I1211" s="16">
        <f t="shared" si="183"/>
        <v>0</v>
      </c>
      <c r="J1211" s="35">
        <f t="shared" si="180"/>
        <v>91</v>
      </c>
    </row>
    <row r="1212" spans="1:10" ht="11.25" hidden="1" customHeight="1" x14ac:dyDescent="0.2">
      <c r="A1212" s="12"/>
      <c r="B1212" s="13" t="s">
        <v>20</v>
      </c>
      <c r="C1212" s="13" t="s">
        <v>42</v>
      </c>
      <c r="D1212" s="14">
        <v>150.01</v>
      </c>
      <c r="E1212" s="14">
        <v>150</v>
      </c>
      <c r="F1212" s="14">
        <v>150</v>
      </c>
      <c r="G1212" s="15">
        <f t="shared" si="181"/>
        <v>-9.9999999999909051E-3</v>
      </c>
      <c r="H1212" s="15">
        <f t="shared" si="182"/>
        <v>-9.9999999999909051E-3</v>
      </c>
      <c r="I1212" s="16">
        <f t="shared" si="183"/>
        <v>0</v>
      </c>
      <c r="J1212" s="35">
        <f t="shared" si="180"/>
        <v>150.01</v>
      </c>
    </row>
    <row r="1213" spans="1:10" ht="11.25" hidden="1" customHeight="1" x14ac:dyDescent="0.2">
      <c r="A1213" s="12"/>
      <c r="B1213" s="13" t="s">
        <v>20</v>
      </c>
      <c r="C1213" s="13" t="s">
        <v>22</v>
      </c>
      <c r="D1213" s="14">
        <v>167.99</v>
      </c>
      <c r="E1213" s="14">
        <v>114</v>
      </c>
      <c r="F1213" s="14">
        <v>114</v>
      </c>
      <c r="G1213" s="15">
        <f t="shared" si="181"/>
        <v>-53.990000000000009</v>
      </c>
      <c r="H1213" s="15">
        <f t="shared" si="182"/>
        <v>-53.990000000000009</v>
      </c>
      <c r="I1213" s="16">
        <f t="shared" si="183"/>
        <v>0</v>
      </c>
      <c r="J1213" s="35">
        <f t="shared" si="180"/>
        <v>167.99</v>
      </c>
    </row>
    <row r="1214" spans="1:10" ht="11.25" hidden="1" customHeight="1" x14ac:dyDescent="0.2">
      <c r="A1214" s="12"/>
      <c r="B1214" s="13" t="s">
        <v>20</v>
      </c>
      <c r="C1214" s="13" t="s">
        <v>19</v>
      </c>
      <c r="D1214" s="14">
        <v>769.29</v>
      </c>
      <c r="E1214" s="14">
        <v>288</v>
      </c>
      <c r="F1214" s="14">
        <v>328</v>
      </c>
      <c r="G1214" s="15">
        <f t="shared" si="181"/>
        <v>-481.28999999999996</v>
      </c>
      <c r="H1214" s="15">
        <f t="shared" si="182"/>
        <v>-441.28999999999996</v>
      </c>
      <c r="I1214" s="16">
        <f t="shared" si="183"/>
        <v>40</v>
      </c>
      <c r="J1214" s="35">
        <f t="shared" si="180"/>
        <v>809.29</v>
      </c>
    </row>
    <row r="1215" spans="1:10" ht="11.25" hidden="1" customHeight="1" x14ac:dyDescent="0.2">
      <c r="A1215" s="12"/>
      <c r="B1215" s="13" t="s">
        <v>27</v>
      </c>
      <c r="C1215" s="13" t="s">
        <v>82</v>
      </c>
      <c r="D1215" s="14">
        <v>21.44</v>
      </c>
      <c r="E1215" s="14">
        <v>21</v>
      </c>
      <c r="F1215" s="14">
        <v>21</v>
      </c>
      <c r="G1215" s="15">
        <f t="shared" si="181"/>
        <v>-0.44000000000000128</v>
      </c>
      <c r="H1215" s="15">
        <f t="shared" si="182"/>
        <v>-0.44000000000000128</v>
      </c>
      <c r="I1215" s="16">
        <f t="shared" si="183"/>
        <v>0</v>
      </c>
      <c r="J1215" s="35">
        <f t="shared" si="180"/>
        <v>21.44</v>
      </c>
    </row>
    <row r="1216" spans="1:10" ht="11.25" hidden="1" customHeight="1" x14ac:dyDescent="0.2">
      <c r="A1216" s="12"/>
      <c r="B1216" s="13" t="s">
        <v>27</v>
      </c>
      <c r="C1216" s="13" t="s">
        <v>37</v>
      </c>
      <c r="D1216" s="14">
        <v>13.65</v>
      </c>
      <c r="E1216" s="14">
        <v>14</v>
      </c>
      <c r="F1216" s="14">
        <v>14</v>
      </c>
      <c r="G1216" s="23">
        <f t="shared" si="181"/>
        <v>0.34999999999999964</v>
      </c>
      <c r="H1216" s="23">
        <f t="shared" si="182"/>
        <v>0.34999999999999964</v>
      </c>
      <c r="I1216" s="16">
        <f t="shared" si="183"/>
        <v>0</v>
      </c>
      <c r="J1216" s="35">
        <f t="shared" si="180"/>
        <v>13.65</v>
      </c>
    </row>
    <row r="1217" spans="1:10" ht="11.25" hidden="1" customHeight="1" x14ac:dyDescent="0.2">
      <c r="A1217" s="12"/>
      <c r="B1217" s="13" t="s">
        <v>27</v>
      </c>
      <c r="C1217" s="13" t="s">
        <v>83</v>
      </c>
      <c r="D1217" s="14">
        <v>122.22</v>
      </c>
      <c r="E1217" s="14">
        <v>162</v>
      </c>
      <c r="F1217" s="14">
        <v>162</v>
      </c>
      <c r="G1217" s="23">
        <f t="shared" si="181"/>
        <v>39.78</v>
      </c>
      <c r="H1217" s="23">
        <f t="shared" si="182"/>
        <v>39.78</v>
      </c>
      <c r="I1217" s="16">
        <f t="shared" si="183"/>
        <v>0</v>
      </c>
      <c r="J1217" s="35">
        <f t="shared" si="180"/>
        <v>122.22</v>
      </c>
    </row>
    <row r="1218" spans="1:10" ht="11.25" hidden="1" customHeight="1" x14ac:dyDescent="0.2">
      <c r="A1218" s="12"/>
      <c r="B1218" s="13" t="s">
        <v>27</v>
      </c>
      <c r="C1218" s="13" t="s">
        <v>84</v>
      </c>
      <c r="D1218" s="14">
        <v>196.31</v>
      </c>
      <c r="E1218" s="14">
        <v>258</v>
      </c>
      <c r="F1218" s="14">
        <v>258</v>
      </c>
      <c r="G1218" s="23">
        <f t="shared" si="181"/>
        <v>61.69</v>
      </c>
      <c r="H1218" s="23">
        <f t="shared" si="182"/>
        <v>61.69</v>
      </c>
      <c r="I1218" s="16">
        <f t="shared" si="183"/>
        <v>0</v>
      </c>
      <c r="J1218" s="35">
        <f t="shared" si="180"/>
        <v>196.31</v>
      </c>
    </row>
    <row r="1219" spans="1:10" ht="11.25" hidden="1" customHeight="1" x14ac:dyDescent="0.2">
      <c r="A1219" s="12"/>
      <c r="B1219" s="13" t="s">
        <v>27</v>
      </c>
      <c r="C1219" s="13" t="s">
        <v>86</v>
      </c>
      <c r="D1219" s="14">
        <v>0</v>
      </c>
      <c r="E1219" s="14">
        <v>315</v>
      </c>
      <c r="F1219" s="14">
        <v>315</v>
      </c>
      <c r="G1219" s="23">
        <f t="shared" si="181"/>
        <v>315</v>
      </c>
      <c r="H1219" s="23">
        <f t="shared" si="182"/>
        <v>315</v>
      </c>
      <c r="I1219" s="16">
        <f t="shared" si="183"/>
        <v>0</v>
      </c>
      <c r="J1219" s="35">
        <f t="shared" si="180"/>
        <v>0</v>
      </c>
    </row>
    <row r="1220" spans="1:10" ht="11.25" hidden="1" customHeight="1" x14ac:dyDescent="0.2">
      <c r="A1220" s="12"/>
      <c r="B1220" s="13" t="s">
        <v>27</v>
      </c>
      <c r="C1220" s="13" t="s">
        <v>42</v>
      </c>
      <c r="D1220" s="14">
        <v>92.39</v>
      </c>
      <c r="E1220" s="14">
        <v>0</v>
      </c>
      <c r="F1220" s="14">
        <v>0</v>
      </c>
      <c r="G1220" s="15">
        <f t="shared" si="181"/>
        <v>-92.39</v>
      </c>
      <c r="H1220" s="15">
        <f t="shared" si="182"/>
        <v>-92.39</v>
      </c>
      <c r="I1220" s="16">
        <f t="shared" si="183"/>
        <v>0</v>
      </c>
      <c r="J1220" s="35">
        <f t="shared" si="180"/>
        <v>92.39</v>
      </c>
    </row>
    <row r="1221" spans="1:10" ht="11.25" hidden="1" customHeight="1" x14ac:dyDescent="0.2">
      <c r="A1221" s="12"/>
      <c r="B1221" s="13" t="s">
        <v>27</v>
      </c>
      <c r="C1221" s="13" t="s">
        <v>76</v>
      </c>
      <c r="D1221" s="14">
        <v>19.489999999999998</v>
      </c>
      <c r="E1221" s="14">
        <v>20</v>
      </c>
      <c r="F1221" s="14">
        <v>20</v>
      </c>
      <c r="G1221" s="23">
        <f t="shared" si="181"/>
        <v>0.51000000000000156</v>
      </c>
      <c r="H1221" s="23">
        <f t="shared" si="182"/>
        <v>0.51000000000000156</v>
      </c>
      <c r="I1221" s="16">
        <f t="shared" si="183"/>
        <v>0</v>
      </c>
      <c r="J1221" s="35">
        <f t="shared" si="180"/>
        <v>19.489999999999998</v>
      </c>
    </row>
    <row r="1222" spans="1:10" ht="11.25" hidden="1" customHeight="1" x14ac:dyDescent="0.2">
      <c r="A1222" s="12"/>
      <c r="B1222" s="13" t="s">
        <v>27</v>
      </c>
      <c r="C1222" s="13" t="s">
        <v>78</v>
      </c>
      <c r="D1222" s="14">
        <v>43.18</v>
      </c>
      <c r="E1222" s="14">
        <v>0</v>
      </c>
      <c r="F1222" s="14">
        <v>0</v>
      </c>
      <c r="G1222" s="15">
        <f t="shared" si="181"/>
        <v>-43.18</v>
      </c>
      <c r="H1222" s="15">
        <f t="shared" si="182"/>
        <v>-43.18</v>
      </c>
      <c r="I1222" s="16">
        <f t="shared" si="183"/>
        <v>0</v>
      </c>
      <c r="J1222" s="35">
        <f t="shared" si="180"/>
        <v>43.18</v>
      </c>
    </row>
    <row r="1223" spans="1:10" ht="11.25" hidden="1" customHeight="1" x14ac:dyDescent="0.2">
      <c r="A1223" s="12"/>
      <c r="B1223" s="13" t="s">
        <v>27</v>
      </c>
      <c r="C1223" s="13" t="s">
        <v>28</v>
      </c>
      <c r="D1223" s="14">
        <v>60.45</v>
      </c>
      <c r="E1223" s="14">
        <v>29</v>
      </c>
      <c r="F1223" s="14">
        <v>29</v>
      </c>
      <c r="G1223" s="15">
        <f t="shared" si="181"/>
        <v>-31.450000000000003</v>
      </c>
      <c r="H1223" s="15">
        <f t="shared" si="182"/>
        <v>-31.450000000000003</v>
      </c>
      <c r="I1223" s="16">
        <f t="shared" si="183"/>
        <v>0</v>
      </c>
      <c r="J1223" s="35">
        <f t="shared" si="180"/>
        <v>60.45</v>
      </c>
    </row>
    <row r="1224" spans="1:10" ht="11.25" hidden="1" customHeight="1" x14ac:dyDescent="0.2">
      <c r="A1224" s="12"/>
      <c r="B1224" s="13" t="s">
        <v>70</v>
      </c>
      <c r="C1224" s="13" t="s">
        <v>19</v>
      </c>
      <c r="D1224" s="14">
        <v>148.81</v>
      </c>
      <c r="E1224" s="14">
        <v>0</v>
      </c>
      <c r="F1224" s="14">
        <v>0</v>
      </c>
      <c r="G1224" s="15">
        <f t="shared" si="181"/>
        <v>-148.81</v>
      </c>
      <c r="H1224" s="15">
        <f t="shared" si="182"/>
        <v>-148.81</v>
      </c>
      <c r="I1224" s="16">
        <f t="shared" si="183"/>
        <v>0</v>
      </c>
      <c r="J1224" s="35">
        <f t="shared" si="180"/>
        <v>148.81</v>
      </c>
    </row>
    <row r="1225" spans="1:10" ht="11.25" hidden="1" customHeight="1" x14ac:dyDescent="0.2">
      <c r="A1225" s="12"/>
      <c r="B1225" s="13" t="s">
        <v>129</v>
      </c>
      <c r="C1225" s="13" t="s">
        <v>19</v>
      </c>
      <c r="D1225" s="14">
        <v>5.51</v>
      </c>
      <c r="E1225" s="14">
        <v>0</v>
      </c>
      <c r="F1225" s="14">
        <v>0</v>
      </c>
      <c r="G1225" s="15">
        <f t="shared" si="181"/>
        <v>-5.51</v>
      </c>
      <c r="H1225" s="15">
        <f t="shared" si="182"/>
        <v>-5.51</v>
      </c>
      <c r="I1225" s="16">
        <f t="shared" si="183"/>
        <v>0</v>
      </c>
      <c r="J1225" s="35">
        <f t="shared" si="180"/>
        <v>5.51</v>
      </c>
    </row>
    <row r="1226" spans="1:10" ht="11.25" hidden="1" customHeight="1" x14ac:dyDescent="0.2">
      <c r="A1226" s="12"/>
      <c r="B1226" s="13" t="s">
        <v>23</v>
      </c>
      <c r="C1226" s="13" t="s">
        <v>19</v>
      </c>
      <c r="D1226" s="14">
        <v>0</v>
      </c>
      <c r="E1226" s="14">
        <v>50</v>
      </c>
      <c r="F1226" s="14">
        <v>50</v>
      </c>
      <c r="G1226" s="23">
        <f t="shared" si="181"/>
        <v>50</v>
      </c>
      <c r="H1226" s="23">
        <f t="shared" si="182"/>
        <v>50</v>
      </c>
      <c r="I1226" s="16">
        <f t="shared" si="183"/>
        <v>0</v>
      </c>
      <c r="J1226" s="35">
        <f t="shared" si="180"/>
        <v>0</v>
      </c>
    </row>
    <row r="1227" spans="1:10" ht="11.25" hidden="1" customHeight="1" x14ac:dyDescent="0.2">
      <c r="A1227" s="12"/>
      <c r="B1227" s="13" t="s">
        <v>43</v>
      </c>
      <c r="C1227" s="13" t="s">
        <v>44</v>
      </c>
      <c r="D1227" s="14">
        <v>3.99</v>
      </c>
      <c r="E1227" s="14">
        <v>35</v>
      </c>
      <c r="F1227" s="14">
        <v>45</v>
      </c>
      <c r="G1227" s="23">
        <f t="shared" si="181"/>
        <v>31.009999999999998</v>
      </c>
      <c r="H1227" s="23">
        <f t="shared" si="182"/>
        <v>41.01</v>
      </c>
      <c r="I1227" s="16">
        <f t="shared" si="183"/>
        <v>10</v>
      </c>
      <c r="J1227" s="35">
        <f t="shared" si="180"/>
        <v>13.99</v>
      </c>
    </row>
    <row r="1228" spans="1:10" ht="11.25" hidden="1" customHeight="1" x14ac:dyDescent="0.2">
      <c r="A1228" s="12"/>
      <c r="B1228" s="13" t="s">
        <v>43</v>
      </c>
      <c r="C1228" s="13" t="s">
        <v>19</v>
      </c>
      <c r="D1228" s="14">
        <v>57.99</v>
      </c>
      <c r="E1228" s="14">
        <v>70</v>
      </c>
      <c r="F1228" s="14">
        <v>90</v>
      </c>
      <c r="G1228" s="23">
        <f t="shared" si="181"/>
        <v>12.009999999999998</v>
      </c>
      <c r="H1228" s="23">
        <f t="shared" si="182"/>
        <v>32.01</v>
      </c>
      <c r="I1228" s="16">
        <f t="shared" si="183"/>
        <v>20</v>
      </c>
      <c r="J1228" s="35">
        <f t="shared" si="180"/>
        <v>77.990000000000009</v>
      </c>
    </row>
    <row r="1229" spans="1:10" ht="11.25" hidden="1" customHeight="1" x14ac:dyDescent="0.2">
      <c r="A1229" s="12"/>
      <c r="B1229" s="13" t="s">
        <v>51</v>
      </c>
      <c r="C1229" s="13" t="s">
        <v>19</v>
      </c>
      <c r="D1229" s="14">
        <v>261.89</v>
      </c>
      <c r="E1229" s="14">
        <v>492</v>
      </c>
      <c r="F1229" s="14">
        <v>492</v>
      </c>
      <c r="G1229" s="23">
        <f t="shared" si="181"/>
        <v>230.11</v>
      </c>
      <c r="H1229" s="23">
        <f t="shared" si="182"/>
        <v>230.11</v>
      </c>
      <c r="I1229" s="16">
        <f t="shared" si="183"/>
        <v>0</v>
      </c>
      <c r="J1229" s="35">
        <f t="shared" si="180"/>
        <v>261.89</v>
      </c>
    </row>
    <row r="1230" spans="1:10" ht="11.25" hidden="1" customHeight="1" x14ac:dyDescent="0.2">
      <c r="A1230" s="12"/>
      <c r="B1230" s="13" t="s">
        <v>29</v>
      </c>
      <c r="C1230" s="13" t="s">
        <v>19</v>
      </c>
      <c r="D1230" s="14">
        <v>39.46</v>
      </c>
      <c r="E1230" s="14">
        <v>0</v>
      </c>
      <c r="F1230" s="14">
        <v>0</v>
      </c>
      <c r="G1230" s="15">
        <f t="shared" si="181"/>
        <v>-39.46</v>
      </c>
      <c r="H1230" s="15">
        <f t="shared" si="182"/>
        <v>-39.46</v>
      </c>
      <c r="I1230" s="16">
        <f t="shared" si="183"/>
        <v>0</v>
      </c>
      <c r="J1230" s="35">
        <f t="shared" si="180"/>
        <v>39.46</v>
      </c>
    </row>
    <row r="1231" spans="1:10" ht="11.25" hidden="1" customHeight="1" x14ac:dyDescent="0.2">
      <c r="A1231" s="12"/>
      <c r="B1231" s="13" t="s">
        <v>32</v>
      </c>
      <c r="C1231" s="13" t="s">
        <v>52</v>
      </c>
      <c r="D1231" s="14">
        <v>97.12</v>
      </c>
      <c r="E1231" s="14">
        <v>366</v>
      </c>
      <c r="F1231" s="14">
        <v>366</v>
      </c>
      <c r="G1231" s="23">
        <f t="shared" si="181"/>
        <v>268.88</v>
      </c>
      <c r="H1231" s="23">
        <f t="shared" si="182"/>
        <v>268.88</v>
      </c>
      <c r="I1231" s="16">
        <f t="shared" si="183"/>
        <v>0</v>
      </c>
      <c r="J1231" s="35">
        <f t="shared" si="180"/>
        <v>97.12</v>
      </c>
    </row>
    <row r="1232" spans="1:10" ht="11.25" hidden="1" customHeight="1" x14ac:dyDescent="0.2">
      <c r="A1232" s="12"/>
      <c r="B1232" s="13" t="s">
        <v>32</v>
      </c>
      <c r="C1232" s="13" t="s">
        <v>42</v>
      </c>
      <c r="D1232" s="14">
        <v>181.48</v>
      </c>
      <c r="E1232" s="14">
        <v>286</v>
      </c>
      <c r="F1232" s="14">
        <v>316</v>
      </c>
      <c r="G1232" s="23">
        <f t="shared" si="181"/>
        <v>104.52000000000001</v>
      </c>
      <c r="H1232" s="23">
        <f t="shared" si="182"/>
        <v>134.52000000000001</v>
      </c>
      <c r="I1232" s="16">
        <f t="shared" si="183"/>
        <v>30</v>
      </c>
      <c r="J1232" s="35">
        <f t="shared" si="180"/>
        <v>211.48</v>
      </c>
    </row>
    <row r="1233" spans="1:10" ht="11.25" hidden="1" customHeight="1" x14ac:dyDescent="0.2">
      <c r="A1233" s="12"/>
      <c r="B1233" s="13" t="s">
        <v>32</v>
      </c>
      <c r="C1233" s="13" t="s">
        <v>44</v>
      </c>
      <c r="D1233" s="14">
        <v>39.799999999999997</v>
      </c>
      <c r="E1233" s="14">
        <v>7</v>
      </c>
      <c r="F1233" s="14">
        <v>7</v>
      </c>
      <c r="G1233" s="15">
        <f t="shared" si="181"/>
        <v>-32.799999999999997</v>
      </c>
      <c r="H1233" s="15">
        <f t="shared" si="182"/>
        <v>-32.799999999999997</v>
      </c>
      <c r="I1233" s="16">
        <f t="shared" si="183"/>
        <v>0</v>
      </c>
      <c r="J1233" s="35">
        <f t="shared" si="180"/>
        <v>39.799999999999997</v>
      </c>
    </row>
    <row r="1234" spans="1:10" ht="11.25" hidden="1" customHeight="1" x14ac:dyDescent="0.2">
      <c r="A1234" s="12"/>
      <c r="B1234" s="13" t="s">
        <v>32</v>
      </c>
      <c r="C1234" s="13" t="s">
        <v>21</v>
      </c>
      <c r="D1234" s="14">
        <v>89.82</v>
      </c>
      <c r="E1234" s="14">
        <v>0</v>
      </c>
      <c r="F1234" s="14">
        <v>0</v>
      </c>
      <c r="G1234" s="15">
        <f t="shared" si="181"/>
        <v>-89.82</v>
      </c>
      <c r="H1234" s="15">
        <f t="shared" si="182"/>
        <v>-89.82</v>
      </c>
      <c r="I1234" s="16">
        <f t="shared" si="183"/>
        <v>0</v>
      </c>
      <c r="J1234" s="35">
        <f t="shared" si="180"/>
        <v>89.82</v>
      </c>
    </row>
    <row r="1235" spans="1:10" ht="11.25" hidden="1" customHeight="1" x14ac:dyDescent="0.2">
      <c r="A1235" s="12"/>
      <c r="B1235" s="13" t="s">
        <v>58</v>
      </c>
      <c r="C1235" s="13" t="s">
        <v>42</v>
      </c>
      <c r="D1235" s="14">
        <v>897.79</v>
      </c>
      <c r="E1235" s="14">
        <v>0</v>
      </c>
      <c r="F1235" s="14">
        <v>0</v>
      </c>
      <c r="G1235" s="15">
        <f t="shared" si="181"/>
        <v>-897.79</v>
      </c>
      <c r="H1235" s="15">
        <f t="shared" si="182"/>
        <v>-897.79</v>
      </c>
      <c r="I1235" s="16">
        <f t="shared" si="183"/>
        <v>0</v>
      </c>
      <c r="J1235" s="35">
        <f t="shared" si="180"/>
        <v>897.79</v>
      </c>
    </row>
    <row r="1236" spans="1:10" ht="11.25" hidden="1" customHeight="1" x14ac:dyDescent="0.2">
      <c r="A1236" s="17" t="s">
        <v>253</v>
      </c>
      <c r="B1236" s="18"/>
      <c r="C1236" s="18"/>
      <c r="D1236" s="19">
        <f>SUM(D1207:D1235)</f>
        <v>3886.15</v>
      </c>
      <c r="E1236" s="19">
        <f>SUM(E1207:E1235)</f>
        <v>2795</v>
      </c>
      <c r="F1236" s="19">
        <f>SUM(F1207:F1235)</f>
        <v>2915</v>
      </c>
      <c r="G1236" s="20">
        <f t="shared" si="181"/>
        <v>-1091.1500000000001</v>
      </c>
      <c r="H1236" s="20">
        <f t="shared" si="182"/>
        <v>-971.15000000000009</v>
      </c>
      <c r="I1236" s="21">
        <f t="shared" si="183"/>
        <v>120</v>
      </c>
      <c r="J1236" s="35">
        <f t="shared" si="180"/>
        <v>4006.15</v>
      </c>
    </row>
    <row r="1237" spans="1:10" ht="11.25" hidden="1" customHeight="1" x14ac:dyDescent="0.2">
      <c r="A1237" s="11" t="s">
        <v>254</v>
      </c>
      <c r="B1237" s="5"/>
      <c r="C1237" s="5"/>
      <c r="D1237" s="6"/>
      <c r="E1237" s="6"/>
      <c r="F1237" s="6"/>
      <c r="G1237" s="7"/>
      <c r="H1237" s="7"/>
      <c r="I1237" s="8"/>
      <c r="J1237" s="35">
        <f t="shared" si="180"/>
        <v>0</v>
      </c>
    </row>
    <row r="1238" spans="1:10" ht="11.25" hidden="1" customHeight="1" x14ac:dyDescent="0.2">
      <c r="A1238" s="12"/>
      <c r="B1238" s="13" t="s">
        <v>69</v>
      </c>
      <c r="C1238" s="13" t="s">
        <v>19</v>
      </c>
      <c r="D1238" s="14">
        <v>1740.83</v>
      </c>
      <c r="E1238" s="14">
        <v>0</v>
      </c>
      <c r="F1238" s="14">
        <v>0</v>
      </c>
      <c r="G1238" s="15">
        <f t="shared" ref="G1238:G1246" si="184">(ROUND(E1238,2)- ROUND(D1238,2))</f>
        <v>-1740.83</v>
      </c>
      <c r="H1238" s="15">
        <f t="shared" ref="H1238:H1246" si="185">(ROUND(F1238,2)- ROUND(D1238,2))</f>
        <v>-1740.83</v>
      </c>
      <c r="I1238" s="16">
        <f t="shared" ref="I1238:I1246" si="186">(ROUND(F1238,2)- ROUND(E1238,2))</f>
        <v>0</v>
      </c>
      <c r="J1238" s="35">
        <f t="shared" si="180"/>
        <v>1740.83</v>
      </c>
    </row>
    <row r="1239" spans="1:10" ht="11.25" hidden="1" customHeight="1" x14ac:dyDescent="0.2">
      <c r="A1239" s="12"/>
      <c r="B1239" s="13" t="s">
        <v>20</v>
      </c>
      <c r="C1239" s="13" t="s">
        <v>52</v>
      </c>
      <c r="D1239" s="14">
        <v>9500</v>
      </c>
      <c r="E1239" s="14">
        <v>0</v>
      </c>
      <c r="F1239" s="14">
        <v>0</v>
      </c>
      <c r="G1239" s="15">
        <f t="shared" si="184"/>
        <v>-9500</v>
      </c>
      <c r="H1239" s="15">
        <f t="shared" si="185"/>
        <v>-9500</v>
      </c>
      <c r="I1239" s="16">
        <f t="shared" si="186"/>
        <v>0</v>
      </c>
      <c r="J1239" s="35">
        <f t="shared" si="180"/>
        <v>9500</v>
      </c>
    </row>
    <row r="1240" spans="1:10" ht="11.25" hidden="1" customHeight="1" x14ac:dyDescent="0.2">
      <c r="A1240" s="12"/>
      <c r="B1240" s="13" t="s">
        <v>27</v>
      </c>
      <c r="C1240" s="13" t="s">
        <v>83</v>
      </c>
      <c r="D1240" s="14">
        <v>706.49</v>
      </c>
      <c r="E1240" s="14">
        <v>0</v>
      </c>
      <c r="F1240" s="14">
        <v>0</v>
      </c>
      <c r="G1240" s="15">
        <f t="shared" si="184"/>
        <v>-706.49</v>
      </c>
      <c r="H1240" s="15">
        <f t="shared" si="185"/>
        <v>-706.49</v>
      </c>
      <c r="I1240" s="16">
        <f t="shared" si="186"/>
        <v>0</v>
      </c>
      <c r="J1240" s="35">
        <f t="shared" si="180"/>
        <v>706.49</v>
      </c>
    </row>
    <row r="1241" spans="1:10" ht="11.25" hidden="1" customHeight="1" x14ac:dyDescent="0.2">
      <c r="A1241" s="12"/>
      <c r="B1241" s="13" t="s">
        <v>27</v>
      </c>
      <c r="C1241" s="13" t="s">
        <v>28</v>
      </c>
      <c r="D1241" s="14">
        <v>130.80000000000001</v>
      </c>
      <c r="E1241" s="14">
        <v>131</v>
      </c>
      <c r="F1241" s="14">
        <v>131</v>
      </c>
      <c r="G1241" s="23">
        <f t="shared" si="184"/>
        <v>0.19999999999998863</v>
      </c>
      <c r="H1241" s="23">
        <f t="shared" si="185"/>
        <v>0.19999999999998863</v>
      </c>
      <c r="I1241" s="16">
        <f t="shared" si="186"/>
        <v>0</v>
      </c>
      <c r="J1241" s="35">
        <f t="shared" si="180"/>
        <v>130.80000000000001</v>
      </c>
    </row>
    <row r="1242" spans="1:10" ht="11.25" hidden="1" customHeight="1" x14ac:dyDescent="0.2">
      <c r="A1242" s="12"/>
      <c r="B1242" s="13" t="s">
        <v>57</v>
      </c>
      <c r="C1242" s="13" t="s">
        <v>19</v>
      </c>
      <c r="D1242" s="14">
        <v>540.58000000000004</v>
      </c>
      <c r="E1242" s="14">
        <v>0</v>
      </c>
      <c r="F1242" s="14">
        <v>0</v>
      </c>
      <c r="G1242" s="15">
        <f t="shared" si="184"/>
        <v>-540.58000000000004</v>
      </c>
      <c r="H1242" s="15">
        <f t="shared" si="185"/>
        <v>-540.58000000000004</v>
      </c>
      <c r="I1242" s="16">
        <f t="shared" si="186"/>
        <v>0</v>
      </c>
      <c r="J1242" s="35">
        <f t="shared" si="180"/>
        <v>540.58000000000004</v>
      </c>
    </row>
    <row r="1243" spans="1:10" ht="11.25" hidden="1" customHeight="1" x14ac:dyDescent="0.2">
      <c r="A1243" s="12"/>
      <c r="B1243" s="13" t="s">
        <v>43</v>
      </c>
      <c r="C1243" s="13" t="s">
        <v>44</v>
      </c>
      <c r="D1243" s="14">
        <v>2415.4499999999998</v>
      </c>
      <c r="E1243" s="14">
        <v>2790</v>
      </c>
      <c r="F1243" s="14">
        <v>2790</v>
      </c>
      <c r="G1243" s="23">
        <f t="shared" si="184"/>
        <v>374.55000000000018</v>
      </c>
      <c r="H1243" s="23">
        <f t="shared" si="185"/>
        <v>374.55000000000018</v>
      </c>
      <c r="I1243" s="16">
        <f t="shared" si="186"/>
        <v>0</v>
      </c>
      <c r="J1243" s="35">
        <f t="shared" si="180"/>
        <v>2415.4499999999998</v>
      </c>
    </row>
    <row r="1244" spans="1:10" ht="11.25" hidden="1" customHeight="1" x14ac:dyDescent="0.2">
      <c r="A1244" s="12"/>
      <c r="B1244" s="13" t="s">
        <v>43</v>
      </c>
      <c r="C1244" s="13" t="s">
        <v>21</v>
      </c>
      <c r="D1244" s="14">
        <v>0</v>
      </c>
      <c r="E1244" s="14">
        <v>500</v>
      </c>
      <c r="F1244" s="14">
        <v>500</v>
      </c>
      <c r="G1244" s="23">
        <f t="shared" si="184"/>
        <v>500</v>
      </c>
      <c r="H1244" s="23">
        <f t="shared" si="185"/>
        <v>500</v>
      </c>
      <c r="I1244" s="16">
        <f t="shared" si="186"/>
        <v>0</v>
      </c>
      <c r="J1244" s="35">
        <f t="shared" si="180"/>
        <v>0</v>
      </c>
    </row>
    <row r="1245" spans="1:10" ht="11.25" hidden="1" customHeight="1" x14ac:dyDescent="0.2">
      <c r="A1245" s="12"/>
      <c r="B1245" s="13" t="s">
        <v>43</v>
      </c>
      <c r="C1245" s="13" t="s">
        <v>19</v>
      </c>
      <c r="D1245" s="14">
        <v>5791.13</v>
      </c>
      <c r="E1245" s="14">
        <v>5577</v>
      </c>
      <c r="F1245" s="14">
        <v>5577</v>
      </c>
      <c r="G1245" s="15">
        <f t="shared" si="184"/>
        <v>-214.13000000000011</v>
      </c>
      <c r="H1245" s="15">
        <f t="shared" si="185"/>
        <v>-214.13000000000011</v>
      </c>
      <c r="I1245" s="16">
        <f t="shared" si="186"/>
        <v>0</v>
      </c>
      <c r="J1245" s="35">
        <f t="shared" si="180"/>
        <v>5791.13</v>
      </c>
    </row>
    <row r="1246" spans="1:10" ht="11.25" hidden="1" customHeight="1" x14ac:dyDescent="0.2">
      <c r="A1246" s="17" t="s">
        <v>255</v>
      </c>
      <c r="B1246" s="18"/>
      <c r="C1246" s="18"/>
      <c r="D1246" s="19">
        <f>SUM(D1238:D1245)</f>
        <v>20825.28</v>
      </c>
      <c r="E1246" s="19">
        <f>SUM(E1238:E1245)</f>
        <v>8998</v>
      </c>
      <c r="F1246" s="19">
        <f>SUM(F1238:F1245)</f>
        <v>8998</v>
      </c>
      <c r="G1246" s="20">
        <f t="shared" si="184"/>
        <v>-11827.279999999999</v>
      </c>
      <c r="H1246" s="20">
        <f t="shared" si="185"/>
        <v>-11827.279999999999</v>
      </c>
      <c r="I1246" s="21">
        <f t="shared" si="186"/>
        <v>0</v>
      </c>
      <c r="J1246" s="35">
        <f t="shared" si="180"/>
        <v>20825.28</v>
      </c>
    </row>
    <row r="1247" spans="1:10" ht="11.25" hidden="1" customHeight="1" x14ac:dyDescent="0.2">
      <c r="A1247" s="11" t="s">
        <v>256</v>
      </c>
      <c r="B1247" s="5"/>
      <c r="C1247" s="5"/>
      <c r="D1247" s="6"/>
      <c r="E1247" s="6"/>
      <c r="F1247" s="6"/>
      <c r="G1247" s="7"/>
      <c r="H1247" s="7"/>
      <c r="I1247" s="8"/>
      <c r="J1247" s="35">
        <f t="shared" si="180"/>
        <v>0</v>
      </c>
    </row>
    <row r="1248" spans="1:10" ht="11.25" hidden="1" customHeight="1" x14ac:dyDescent="0.2">
      <c r="A1248" s="12"/>
      <c r="B1248" s="13" t="s">
        <v>69</v>
      </c>
      <c r="C1248" s="13" t="s">
        <v>19</v>
      </c>
      <c r="D1248" s="14">
        <v>2154.56</v>
      </c>
      <c r="E1248" s="14">
        <v>500</v>
      </c>
      <c r="F1248" s="14">
        <v>500</v>
      </c>
      <c r="G1248" s="15">
        <f t="shared" ref="G1248:G1262" si="187">(ROUND(E1248,2)- ROUND(D1248,2))</f>
        <v>-1654.56</v>
      </c>
      <c r="H1248" s="15">
        <f t="shared" ref="H1248:H1262" si="188">(ROUND(F1248,2)- ROUND(D1248,2))</f>
        <v>-1654.56</v>
      </c>
      <c r="I1248" s="16">
        <f t="shared" ref="I1248:I1262" si="189">(ROUND(F1248,2)- ROUND(E1248,2))</f>
        <v>0</v>
      </c>
      <c r="J1248" s="35">
        <f t="shared" si="180"/>
        <v>2154.56</v>
      </c>
    </row>
    <row r="1249" spans="1:10" ht="11.25" hidden="1" customHeight="1" x14ac:dyDescent="0.2">
      <c r="A1249" s="12"/>
      <c r="B1249" s="13" t="s">
        <v>20</v>
      </c>
      <c r="C1249" s="13" t="s">
        <v>52</v>
      </c>
      <c r="D1249" s="14">
        <v>2837.1</v>
      </c>
      <c r="E1249" s="14">
        <v>824</v>
      </c>
      <c r="F1249" s="14">
        <v>1274</v>
      </c>
      <c r="G1249" s="15">
        <f t="shared" si="187"/>
        <v>-2013.1</v>
      </c>
      <c r="H1249" s="15">
        <f t="shared" si="188"/>
        <v>-1563.1</v>
      </c>
      <c r="I1249" s="16">
        <f t="shared" si="189"/>
        <v>450</v>
      </c>
      <c r="J1249" s="35">
        <f t="shared" si="180"/>
        <v>3287.1</v>
      </c>
    </row>
    <row r="1250" spans="1:10" ht="11.25" hidden="1" customHeight="1" x14ac:dyDescent="0.2">
      <c r="A1250" s="12"/>
      <c r="B1250" s="13" t="s">
        <v>20</v>
      </c>
      <c r="C1250" s="13" t="s">
        <v>46</v>
      </c>
      <c r="D1250" s="14">
        <v>419.36</v>
      </c>
      <c r="E1250" s="14">
        <v>0</v>
      </c>
      <c r="F1250" s="14">
        <v>0</v>
      </c>
      <c r="G1250" s="15">
        <f t="shared" si="187"/>
        <v>-419.36</v>
      </c>
      <c r="H1250" s="15">
        <f t="shared" si="188"/>
        <v>-419.36</v>
      </c>
      <c r="I1250" s="16">
        <f t="shared" si="189"/>
        <v>0</v>
      </c>
      <c r="J1250" s="35">
        <f t="shared" si="180"/>
        <v>419.36</v>
      </c>
    </row>
    <row r="1251" spans="1:10" ht="11.25" hidden="1" customHeight="1" x14ac:dyDescent="0.2">
      <c r="A1251" s="12"/>
      <c r="B1251" s="13" t="s">
        <v>20</v>
      </c>
      <c r="C1251" s="13" t="s">
        <v>42</v>
      </c>
      <c r="D1251" s="14">
        <v>2187.59</v>
      </c>
      <c r="E1251" s="14">
        <v>3088</v>
      </c>
      <c r="F1251" s="14">
        <v>3088</v>
      </c>
      <c r="G1251" s="23">
        <f t="shared" si="187"/>
        <v>900.40999999999985</v>
      </c>
      <c r="H1251" s="23">
        <f t="shared" si="188"/>
        <v>900.40999999999985</v>
      </c>
      <c r="I1251" s="16">
        <f t="shared" si="189"/>
        <v>0</v>
      </c>
      <c r="J1251" s="35">
        <f t="shared" si="180"/>
        <v>2187.59</v>
      </c>
    </row>
    <row r="1252" spans="1:10" ht="11.25" hidden="1" customHeight="1" x14ac:dyDescent="0.2">
      <c r="A1252" s="12"/>
      <c r="B1252" s="13" t="s">
        <v>20</v>
      </c>
      <c r="C1252" s="13" t="s">
        <v>22</v>
      </c>
      <c r="D1252" s="14">
        <v>716.24</v>
      </c>
      <c r="E1252" s="14">
        <v>1167</v>
      </c>
      <c r="F1252" s="14">
        <v>1617</v>
      </c>
      <c r="G1252" s="23">
        <f t="shared" si="187"/>
        <v>450.76</v>
      </c>
      <c r="H1252" s="23">
        <f t="shared" si="188"/>
        <v>900.76</v>
      </c>
      <c r="I1252" s="16">
        <f t="shared" si="189"/>
        <v>450</v>
      </c>
      <c r="J1252" s="35">
        <f t="shared" si="180"/>
        <v>1166.24</v>
      </c>
    </row>
    <row r="1253" spans="1:10" ht="11.25" hidden="1" customHeight="1" x14ac:dyDescent="0.2">
      <c r="A1253" s="12"/>
      <c r="B1253" s="13" t="s">
        <v>20</v>
      </c>
      <c r="C1253" s="13" t="s">
        <v>19</v>
      </c>
      <c r="D1253" s="14">
        <v>6247.02</v>
      </c>
      <c r="E1253" s="14">
        <v>2115</v>
      </c>
      <c r="F1253" s="14">
        <v>2515</v>
      </c>
      <c r="G1253" s="15">
        <f t="shared" si="187"/>
        <v>-4132.0200000000004</v>
      </c>
      <c r="H1253" s="15">
        <f t="shared" si="188"/>
        <v>-3732.0200000000004</v>
      </c>
      <c r="I1253" s="16">
        <f t="shared" si="189"/>
        <v>400</v>
      </c>
      <c r="J1253" s="35">
        <f t="shared" si="180"/>
        <v>6647.02</v>
      </c>
    </row>
    <row r="1254" spans="1:10" ht="11.25" hidden="1" customHeight="1" x14ac:dyDescent="0.2">
      <c r="A1254" s="12"/>
      <c r="B1254" s="13" t="s">
        <v>27</v>
      </c>
      <c r="C1254" s="13" t="s">
        <v>83</v>
      </c>
      <c r="D1254" s="14">
        <v>323.95999999999998</v>
      </c>
      <c r="E1254" s="14">
        <v>450</v>
      </c>
      <c r="F1254" s="14">
        <v>450</v>
      </c>
      <c r="G1254" s="23">
        <f t="shared" si="187"/>
        <v>126.04000000000002</v>
      </c>
      <c r="H1254" s="23">
        <f t="shared" si="188"/>
        <v>126.04000000000002</v>
      </c>
      <c r="I1254" s="16">
        <f t="shared" si="189"/>
        <v>0</v>
      </c>
      <c r="J1254" s="35">
        <f t="shared" si="180"/>
        <v>323.95999999999998</v>
      </c>
    </row>
    <row r="1255" spans="1:10" ht="11.25" hidden="1" customHeight="1" x14ac:dyDescent="0.2">
      <c r="A1255" s="12"/>
      <c r="B1255" s="13" t="s">
        <v>27</v>
      </c>
      <c r="C1255" s="13" t="s">
        <v>84</v>
      </c>
      <c r="D1255" s="14">
        <v>932.81</v>
      </c>
      <c r="E1255" s="14">
        <v>1383</v>
      </c>
      <c r="F1255" s="14">
        <v>1383</v>
      </c>
      <c r="G1255" s="23">
        <f t="shared" si="187"/>
        <v>450.19000000000005</v>
      </c>
      <c r="H1255" s="23">
        <f t="shared" si="188"/>
        <v>450.19000000000005</v>
      </c>
      <c r="I1255" s="16">
        <f t="shared" si="189"/>
        <v>0</v>
      </c>
      <c r="J1255" s="35">
        <f t="shared" si="180"/>
        <v>932.81</v>
      </c>
    </row>
    <row r="1256" spans="1:10" ht="11.25" hidden="1" customHeight="1" x14ac:dyDescent="0.2">
      <c r="A1256" s="12"/>
      <c r="B1256" s="13" t="s">
        <v>27</v>
      </c>
      <c r="C1256" s="13" t="s">
        <v>86</v>
      </c>
      <c r="D1256" s="14">
        <v>449.88</v>
      </c>
      <c r="E1256" s="14">
        <v>1350</v>
      </c>
      <c r="F1256" s="14">
        <v>1350</v>
      </c>
      <c r="G1256" s="23">
        <f t="shared" si="187"/>
        <v>900.12</v>
      </c>
      <c r="H1256" s="23">
        <f t="shared" si="188"/>
        <v>900.12</v>
      </c>
      <c r="I1256" s="16">
        <f t="shared" si="189"/>
        <v>0</v>
      </c>
      <c r="J1256" s="35">
        <f t="shared" si="180"/>
        <v>449.88</v>
      </c>
    </row>
    <row r="1257" spans="1:10" ht="11.25" hidden="1" customHeight="1" x14ac:dyDescent="0.2">
      <c r="A1257" s="12"/>
      <c r="B1257" s="13" t="s">
        <v>27</v>
      </c>
      <c r="C1257" s="13" t="s">
        <v>22</v>
      </c>
      <c r="D1257" s="14">
        <v>342</v>
      </c>
      <c r="E1257" s="14">
        <v>342</v>
      </c>
      <c r="F1257" s="14">
        <v>342</v>
      </c>
      <c r="G1257" s="23">
        <f t="shared" si="187"/>
        <v>0</v>
      </c>
      <c r="H1257" s="23">
        <f t="shared" si="188"/>
        <v>0</v>
      </c>
      <c r="I1257" s="16">
        <f t="shared" si="189"/>
        <v>0</v>
      </c>
      <c r="J1257" s="35">
        <f t="shared" ref="J1257:J1320" si="190">D1257+I1257</f>
        <v>342</v>
      </c>
    </row>
    <row r="1258" spans="1:10" ht="11.25" hidden="1" customHeight="1" x14ac:dyDescent="0.2">
      <c r="A1258" s="12"/>
      <c r="B1258" s="13" t="s">
        <v>57</v>
      </c>
      <c r="C1258" s="13" t="s">
        <v>19</v>
      </c>
      <c r="D1258" s="14">
        <v>502.8</v>
      </c>
      <c r="E1258" s="14">
        <v>0</v>
      </c>
      <c r="F1258" s="14">
        <v>0</v>
      </c>
      <c r="G1258" s="15">
        <f t="shared" si="187"/>
        <v>-502.8</v>
      </c>
      <c r="H1258" s="15">
        <f t="shared" si="188"/>
        <v>-502.8</v>
      </c>
      <c r="I1258" s="16">
        <f t="shared" si="189"/>
        <v>0</v>
      </c>
      <c r="J1258" s="35">
        <f t="shared" si="190"/>
        <v>502.8</v>
      </c>
    </row>
    <row r="1259" spans="1:10" ht="11.25" hidden="1" customHeight="1" x14ac:dyDescent="0.2">
      <c r="A1259" s="12"/>
      <c r="B1259" s="13" t="s">
        <v>23</v>
      </c>
      <c r="C1259" s="13" t="s">
        <v>19</v>
      </c>
      <c r="D1259" s="14">
        <v>0</v>
      </c>
      <c r="E1259" s="14">
        <v>600</v>
      </c>
      <c r="F1259" s="14">
        <v>600</v>
      </c>
      <c r="G1259" s="23">
        <f t="shared" si="187"/>
        <v>600</v>
      </c>
      <c r="H1259" s="23">
        <f t="shared" si="188"/>
        <v>600</v>
      </c>
      <c r="I1259" s="16">
        <f t="shared" si="189"/>
        <v>0</v>
      </c>
      <c r="J1259" s="35">
        <f t="shared" si="190"/>
        <v>0</v>
      </c>
    </row>
    <row r="1260" spans="1:10" ht="11.25" hidden="1" customHeight="1" x14ac:dyDescent="0.2">
      <c r="A1260" s="12"/>
      <c r="B1260" s="13" t="s">
        <v>51</v>
      </c>
      <c r="C1260" s="13" t="s">
        <v>19</v>
      </c>
      <c r="D1260" s="14">
        <v>1896.16</v>
      </c>
      <c r="E1260" s="14">
        <v>2500</v>
      </c>
      <c r="F1260" s="14">
        <v>2500</v>
      </c>
      <c r="G1260" s="23">
        <f t="shared" si="187"/>
        <v>603.83999999999992</v>
      </c>
      <c r="H1260" s="23">
        <f t="shared" si="188"/>
        <v>603.83999999999992</v>
      </c>
      <c r="I1260" s="16">
        <f t="shared" si="189"/>
        <v>0</v>
      </c>
      <c r="J1260" s="35">
        <f t="shared" si="190"/>
        <v>1896.16</v>
      </c>
    </row>
    <row r="1261" spans="1:10" ht="11.25" hidden="1" customHeight="1" x14ac:dyDescent="0.2">
      <c r="A1261" s="12"/>
      <c r="B1261" s="13" t="s">
        <v>32</v>
      </c>
      <c r="C1261" s="13" t="s">
        <v>52</v>
      </c>
      <c r="D1261" s="14">
        <v>0</v>
      </c>
      <c r="E1261" s="14">
        <v>1000</v>
      </c>
      <c r="F1261" s="14">
        <v>1000</v>
      </c>
      <c r="G1261" s="23">
        <f t="shared" si="187"/>
        <v>1000</v>
      </c>
      <c r="H1261" s="23">
        <f t="shared" si="188"/>
        <v>1000</v>
      </c>
      <c r="I1261" s="16">
        <f t="shared" si="189"/>
        <v>0</v>
      </c>
      <c r="J1261" s="35">
        <f t="shared" si="190"/>
        <v>0</v>
      </c>
    </row>
    <row r="1262" spans="1:10" ht="11.25" hidden="1" customHeight="1" x14ac:dyDescent="0.2">
      <c r="A1262" s="17" t="s">
        <v>257</v>
      </c>
      <c r="B1262" s="18"/>
      <c r="C1262" s="18"/>
      <c r="D1262" s="19">
        <f>SUM(D1248:D1261)</f>
        <v>19009.479999999996</v>
      </c>
      <c r="E1262" s="19">
        <f>SUM(E1248:E1261)</f>
        <v>15319</v>
      </c>
      <c r="F1262" s="19">
        <f>SUM(F1248:F1261)</f>
        <v>16619</v>
      </c>
      <c r="G1262" s="20">
        <f t="shared" si="187"/>
        <v>-3690.4799999999996</v>
      </c>
      <c r="H1262" s="20">
        <f t="shared" si="188"/>
        <v>-2390.4799999999996</v>
      </c>
      <c r="I1262" s="21">
        <f t="shared" si="189"/>
        <v>1300</v>
      </c>
      <c r="J1262" s="35">
        <f t="shared" si="190"/>
        <v>20309.479999999996</v>
      </c>
    </row>
    <row r="1263" spans="1:10" ht="11.25" hidden="1" customHeight="1" x14ac:dyDescent="0.2">
      <c r="A1263" s="11" t="s">
        <v>258</v>
      </c>
      <c r="B1263" s="5"/>
      <c r="C1263" s="5"/>
      <c r="D1263" s="6"/>
      <c r="E1263" s="6"/>
      <c r="F1263" s="6"/>
      <c r="G1263" s="7"/>
      <c r="H1263" s="7"/>
      <c r="I1263" s="8"/>
      <c r="J1263" s="35">
        <f t="shared" si="190"/>
        <v>0</v>
      </c>
    </row>
    <row r="1264" spans="1:10" ht="11.25" hidden="1" customHeight="1" x14ac:dyDescent="0.2">
      <c r="A1264" s="12"/>
      <c r="B1264" s="13" t="s">
        <v>69</v>
      </c>
      <c r="C1264" s="13" t="s">
        <v>19</v>
      </c>
      <c r="D1264" s="14">
        <v>1073.95</v>
      </c>
      <c r="E1264" s="14">
        <v>200</v>
      </c>
      <c r="F1264" s="14">
        <v>200</v>
      </c>
      <c r="G1264" s="15">
        <f t="shared" ref="G1264:G1283" si="191">(ROUND(E1264,2)- ROUND(D1264,2))</f>
        <v>-873.95</v>
      </c>
      <c r="H1264" s="15">
        <f t="shared" ref="H1264:H1283" si="192">(ROUND(F1264,2)- ROUND(D1264,2))</f>
        <v>-873.95</v>
      </c>
      <c r="I1264" s="16">
        <f t="shared" ref="I1264:I1283" si="193">(ROUND(F1264,2)- ROUND(E1264,2))</f>
        <v>0</v>
      </c>
      <c r="J1264" s="35">
        <f t="shared" si="190"/>
        <v>1073.95</v>
      </c>
    </row>
    <row r="1265" spans="1:10" ht="11.25" hidden="1" customHeight="1" x14ac:dyDescent="0.2">
      <c r="A1265" s="12"/>
      <c r="B1265" s="13" t="s">
        <v>20</v>
      </c>
      <c r="C1265" s="13" t="s">
        <v>52</v>
      </c>
      <c r="D1265" s="14">
        <v>1197.27</v>
      </c>
      <c r="E1265" s="14">
        <v>557</v>
      </c>
      <c r="F1265" s="14">
        <v>857</v>
      </c>
      <c r="G1265" s="15">
        <f t="shared" si="191"/>
        <v>-640.27</v>
      </c>
      <c r="H1265" s="15">
        <f t="shared" si="192"/>
        <v>-340.27</v>
      </c>
      <c r="I1265" s="16">
        <f t="shared" si="193"/>
        <v>300</v>
      </c>
      <c r="J1265" s="35">
        <f t="shared" si="190"/>
        <v>1497.27</v>
      </c>
    </row>
    <row r="1266" spans="1:10" ht="11.25" hidden="1" customHeight="1" x14ac:dyDescent="0.2">
      <c r="A1266" s="12"/>
      <c r="B1266" s="13" t="s">
        <v>20</v>
      </c>
      <c r="C1266" s="13" t="s">
        <v>42</v>
      </c>
      <c r="D1266" s="14">
        <v>-350.9</v>
      </c>
      <c r="E1266" s="14">
        <v>800</v>
      </c>
      <c r="F1266" s="14">
        <v>800</v>
      </c>
      <c r="G1266" s="23">
        <f t="shared" si="191"/>
        <v>1150.9000000000001</v>
      </c>
      <c r="H1266" s="23">
        <f t="shared" si="192"/>
        <v>1150.9000000000001</v>
      </c>
      <c r="I1266" s="16">
        <f t="shared" si="193"/>
        <v>0</v>
      </c>
      <c r="J1266" s="35">
        <f t="shared" si="190"/>
        <v>-350.9</v>
      </c>
    </row>
    <row r="1267" spans="1:10" ht="11.25" hidden="1" customHeight="1" x14ac:dyDescent="0.2">
      <c r="A1267" s="12"/>
      <c r="B1267" s="13" t="s">
        <v>20</v>
      </c>
      <c r="C1267" s="13" t="s">
        <v>22</v>
      </c>
      <c r="D1267" s="14">
        <v>209.5</v>
      </c>
      <c r="E1267" s="14">
        <v>400</v>
      </c>
      <c r="F1267" s="14">
        <v>800</v>
      </c>
      <c r="G1267" s="23">
        <f t="shared" si="191"/>
        <v>190.5</v>
      </c>
      <c r="H1267" s="23">
        <f t="shared" si="192"/>
        <v>590.5</v>
      </c>
      <c r="I1267" s="16">
        <f t="shared" si="193"/>
        <v>400</v>
      </c>
      <c r="J1267" s="35">
        <f t="shared" si="190"/>
        <v>609.5</v>
      </c>
    </row>
    <row r="1268" spans="1:10" ht="11.25" hidden="1" customHeight="1" x14ac:dyDescent="0.2">
      <c r="A1268" s="12"/>
      <c r="B1268" s="13" t="s">
        <v>20</v>
      </c>
      <c r="C1268" s="13" t="s">
        <v>19</v>
      </c>
      <c r="D1268" s="14">
        <v>3691.69</v>
      </c>
      <c r="E1268" s="14">
        <v>1914</v>
      </c>
      <c r="F1268" s="14">
        <v>2214</v>
      </c>
      <c r="G1268" s="15">
        <f t="shared" si="191"/>
        <v>-1777.69</v>
      </c>
      <c r="H1268" s="15">
        <f t="shared" si="192"/>
        <v>-1477.69</v>
      </c>
      <c r="I1268" s="16">
        <f t="shared" si="193"/>
        <v>300</v>
      </c>
      <c r="J1268" s="35">
        <f t="shared" si="190"/>
        <v>3991.69</v>
      </c>
    </row>
    <row r="1269" spans="1:10" ht="11.25" hidden="1" customHeight="1" x14ac:dyDescent="0.2">
      <c r="A1269" s="12"/>
      <c r="B1269" s="13" t="s">
        <v>27</v>
      </c>
      <c r="C1269" s="13" t="s">
        <v>37</v>
      </c>
      <c r="D1269" s="14">
        <v>0</v>
      </c>
      <c r="E1269" s="14">
        <v>54</v>
      </c>
      <c r="F1269" s="14">
        <v>54</v>
      </c>
      <c r="G1269" s="23">
        <f t="shared" si="191"/>
        <v>54</v>
      </c>
      <c r="H1269" s="23">
        <f t="shared" si="192"/>
        <v>54</v>
      </c>
      <c r="I1269" s="16">
        <f t="shared" si="193"/>
        <v>0</v>
      </c>
      <c r="J1269" s="35">
        <f t="shared" si="190"/>
        <v>0</v>
      </c>
    </row>
    <row r="1270" spans="1:10" ht="11.25" hidden="1" customHeight="1" x14ac:dyDescent="0.2">
      <c r="A1270" s="12"/>
      <c r="B1270" s="13" t="s">
        <v>27</v>
      </c>
      <c r="C1270" s="13" t="s">
        <v>83</v>
      </c>
      <c r="D1270" s="14">
        <v>0</v>
      </c>
      <c r="E1270" s="14">
        <v>450</v>
      </c>
      <c r="F1270" s="14">
        <v>450</v>
      </c>
      <c r="G1270" s="23">
        <f t="shared" si="191"/>
        <v>450</v>
      </c>
      <c r="H1270" s="23">
        <f t="shared" si="192"/>
        <v>450</v>
      </c>
      <c r="I1270" s="16">
        <f t="shared" si="193"/>
        <v>0</v>
      </c>
      <c r="J1270" s="35">
        <f t="shared" si="190"/>
        <v>0</v>
      </c>
    </row>
    <row r="1271" spans="1:10" ht="11.25" hidden="1" customHeight="1" x14ac:dyDescent="0.2">
      <c r="A1271" s="12"/>
      <c r="B1271" s="13" t="s">
        <v>27</v>
      </c>
      <c r="C1271" s="13" t="s">
        <v>84</v>
      </c>
      <c r="D1271" s="14">
        <v>1851.09</v>
      </c>
      <c r="E1271" s="14">
        <v>2181</v>
      </c>
      <c r="F1271" s="14">
        <v>2181</v>
      </c>
      <c r="G1271" s="23">
        <f t="shared" si="191"/>
        <v>329.91000000000008</v>
      </c>
      <c r="H1271" s="23">
        <f t="shared" si="192"/>
        <v>329.91000000000008</v>
      </c>
      <c r="I1271" s="16">
        <f t="shared" si="193"/>
        <v>0</v>
      </c>
      <c r="J1271" s="35">
        <f t="shared" si="190"/>
        <v>1851.09</v>
      </c>
    </row>
    <row r="1272" spans="1:10" ht="11.25" hidden="1" customHeight="1" x14ac:dyDescent="0.2">
      <c r="A1272" s="12"/>
      <c r="B1272" s="13" t="s">
        <v>27</v>
      </c>
      <c r="C1272" s="13" t="s">
        <v>46</v>
      </c>
      <c r="D1272" s="14">
        <v>409.99</v>
      </c>
      <c r="E1272" s="14">
        <v>410</v>
      </c>
      <c r="F1272" s="14">
        <v>410</v>
      </c>
      <c r="G1272" s="23">
        <f t="shared" si="191"/>
        <v>9.9999999999909051E-3</v>
      </c>
      <c r="H1272" s="23">
        <f t="shared" si="192"/>
        <v>9.9999999999909051E-3</v>
      </c>
      <c r="I1272" s="16">
        <f t="shared" si="193"/>
        <v>0</v>
      </c>
      <c r="J1272" s="35">
        <f t="shared" si="190"/>
        <v>409.99</v>
      </c>
    </row>
    <row r="1273" spans="1:10" ht="11.25" hidden="1" customHeight="1" x14ac:dyDescent="0.2">
      <c r="A1273" s="12"/>
      <c r="B1273" s="13" t="s">
        <v>27</v>
      </c>
      <c r="C1273" s="13" t="s">
        <v>86</v>
      </c>
      <c r="D1273" s="14">
        <v>0</v>
      </c>
      <c r="E1273" s="14">
        <v>1350</v>
      </c>
      <c r="F1273" s="14">
        <v>1350</v>
      </c>
      <c r="G1273" s="23">
        <f t="shared" si="191"/>
        <v>1350</v>
      </c>
      <c r="H1273" s="23">
        <f t="shared" si="192"/>
        <v>1350</v>
      </c>
      <c r="I1273" s="16">
        <f t="shared" si="193"/>
        <v>0</v>
      </c>
      <c r="J1273" s="35">
        <f t="shared" si="190"/>
        <v>0</v>
      </c>
    </row>
    <row r="1274" spans="1:10" ht="11.25" hidden="1" customHeight="1" x14ac:dyDescent="0.2">
      <c r="A1274" s="12"/>
      <c r="B1274" s="13" t="s">
        <v>27</v>
      </c>
      <c r="C1274" s="13" t="s">
        <v>78</v>
      </c>
      <c r="D1274" s="14">
        <v>102.88</v>
      </c>
      <c r="E1274" s="14">
        <v>103</v>
      </c>
      <c r="F1274" s="14">
        <v>103</v>
      </c>
      <c r="G1274" s="23">
        <f t="shared" si="191"/>
        <v>0.12000000000000455</v>
      </c>
      <c r="H1274" s="23">
        <f t="shared" si="192"/>
        <v>0.12000000000000455</v>
      </c>
      <c r="I1274" s="16">
        <f t="shared" si="193"/>
        <v>0</v>
      </c>
      <c r="J1274" s="35">
        <f t="shared" si="190"/>
        <v>102.88</v>
      </c>
    </row>
    <row r="1275" spans="1:10" ht="11.25" hidden="1" customHeight="1" x14ac:dyDescent="0.2">
      <c r="A1275" s="12"/>
      <c r="B1275" s="13" t="s">
        <v>27</v>
      </c>
      <c r="C1275" s="13" t="s">
        <v>22</v>
      </c>
      <c r="D1275" s="14">
        <v>343.65</v>
      </c>
      <c r="E1275" s="14">
        <v>344</v>
      </c>
      <c r="F1275" s="14">
        <v>344</v>
      </c>
      <c r="G1275" s="23">
        <f t="shared" si="191"/>
        <v>0.35000000000002274</v>
      </c>
      <c r="H1275" s="23">
        <f t="shared" si="192"/>
        <v>0.35000000000002274</v>
      </c>
      <c r="I1275" s="16">
        <f t="shared" si="193"/>
        <v>0</v>
      </c>
      <c r="J1275" s="35">
        <f t="shared" si="190"/>
        <v>343.65</v>
      </c>
    </row>
    <row r="1276" spans="1:10" ht="11.25" hidden="1" customHeight="1" x14ac:dyDescent="0.2">
      <c r="A1276" s="12"/>
      <c r="B1276" s="13" t="s">
        <v>70</v>
      </c>
      <c r="C1276" s="13" t="s">
        <v>19</v>
      </c>
      <c r="D1276" s="14">
        <v>42.74</v>
      </c>
      <c r="E1276" s="14">
        <v>0</v>
      </c>
      <c r="F1276" s="14">
        <v>0</v>
      </c>
      <c r="G1276" s="15">
        <f t="shared" si="191"/>
        <v>-42.74</v>
      </c>
      <c r="H1276" s="15">
        <f t="shared" si="192"/>
        <v>-42.74</v>
      </c>
      <c r="I1276" s="16">
        <f t="shared" si="193"/>
        <v>0</v>
      </c>
      <c r="J1276" s="35">
        <f t="shared" si="190"/>
        <v>42.74</v>
      </c>
    </row>
    <row r="1277" spans="1:10" ht="11.25" hidden="1" customHeight="1" x14ac:dyDescent="0.2">
      <c r="A1277" s="12"/>
      <c r="B1277" s="13" t="s">
        <v>57</v>
      </c>
      <c r="C1277" s="13" t="s">
        <v>19</v>
      </c>
      <c r="D1277" s="14">
        <v>490.32</v>
      </c>
      <c r="E1277" s="14">
        <v>0</v>
      </c>
      <c r="F1277" s="14">
        <v>0</v>
      </c>
      <c r="G1277" s="15">
        <f t="shared" si="191"/>
        <v>-490.32</v>
      </c>
      <c r="H1277" s="15">
        <f t="shared" si="192"/>
        <v>-490.32</v>
      </c>
      <c r="I1277" s="16">
        <f t="shared" si="193"/>
        <v>0</v>
      </c>
      <c r="J1277" s="35">
        <f t="shared" si="190"/>
        <v>490.32</v>
      </c>
    </row>
    <row r="1278" spans="1:10" ht="11.25" hidden="1" customHeight="1" x14ac:dyDescent="0.2">
      <c r="A1278" s="12"/>
      <c r="B1278" s="13" t="s">
        <v>23</v>
      </c>
      <c r="C1278" s="13" t="s">
        <v>19</v>
      </c>
      <c r="D1278" s="14">
        <v>0</v>
      </c>
      <c r="E1278" s="14">
        <v>350</v>
      </c>
      <c r="F1278" s="14">
        <v>350</v>
      </c>
      <c r="G1278" s="23">
        <f t="shared" si="191"/>
        <v>350</v>
      </c>
      <c r="H1278" s="23">
        <f t="shared" si="192"/>
        <v>350</v>
      </c>
      <c r="I1278" s="16">
        <f t="shared" si="193"/>
        <v>0</v>
      </c>
      <c r="J1278" s="35">
        <f t="shared" si="190"/>
        <v>0</v>
      </c>
    </row>
    <row r="1279" spans="1:10" ht="11.25" hidden="1" customHeight="1" x14ac:dyDescent="0.2">
      <c r="A1279" s="12"/>
      <c r="B1279" s="13" t="s">
        <v>43</v>
      </c>
      <c r="C1279" s="13" t="s">
        <v>44</v>
      </c>
      <c r="D1279" s="14">
        <v>1716.57</v>
      </c>
      <c r="E1279" s="14">
        <v>1563</v>
      </c>
      <c r="F1279" s="14">
        <v>1563</v>
      </c>
      <c r="G1279" s="15">
        <f t="shared" si="191"/>
        <v>-153.56999999999994</v>
      </c>
      <c r="H1279" s="15">
        <f t="shared" si="192"/>
        <v>-153.56999999999994</v>
      </c>
      <c r="I1279" s="16">
        <f t="shared" si="193"/>
        <v>0</v>
      </c>
      <c r="J1279" s="35">
        <f t="shared" si="190"/>
        <v>1716.57</v>
      </c>
    </row>
    <row r="1280" spans="1:10" ht="11.25" hidden="1" customHeight="1" x14ac:dyDescent="0.2">
      <c r="A1280" s="12"/>
      <c r="B1280" s="13" t="s">
        <v>43</v>
      </c>
      <c r="C1280" s="13" t="s">
        <v>19</v>
      </c>
      <c r="D1280" s="14">
        <v>3813.15</v>
      </c>
      <c r="E1280" s="14">
        <v>3772</v>
      </c>
      <c r="F1280" s="14">
        <v>3772</v>
      </c>
      <c r="G1280" s="15">
        <f t="shared" si="191"/>
        <v>-41.150000000000091</v>
      </c>
      <c r="H1280" s="15">
        <f t="shared" si="192"/>
        <v>-41.150000000000091</v>
      </c>
      <c r="I1280" s="16">
        <f t="shared" si="193"/>
        <v>0</v>
      </c>
      <c r="J1280" s="35">
        <f t="shared" si="190"/>
        <v>3813.15</v>
      </c>
    </row>
    <row r="1281" spans="1:10" ht="11.25" hidden="1" customHeight="1" x14ac:dyDescent="0.2">
      <c r="A1281" s="12"/>
      <c r="B1281" s="13" t="s">
        <v>51</v>
      </c>
      <c r="C1281" s="13" t="s">
        <v>19</v>
      </c>
      <c r="D1281" s="14">
        <v>1754.86</v>
      </c>
      <c r="E1281" s="14">
        <v>1350</v>
      </c>
      <c r="F1281" s="14">
        <v>1350</v>
      </c>
      <c r="G1281" s="15">
        <f t="shared" si="191"/>
        <v>-404.8599999999999</v>
      </c>
      <c r="H1281" s="15">
        <f t="shared" si="192"/>
        <v>-404.8599999999999</v>
      </c>
      <c r="I1281" s="16">
        <f t="shared" si="193"/>
        <v>0</v>
      </c>
      <c r="J1281" s="35">
        <f t="shared" si="190"/>
        <v>1754.86</v>
      </c>
    </row>
    <row r="1282" spans="1:10" ht="11.25" hidden="1" customHeight="1" x14ac:dyDescent="0.2">
      <c r="A1282" s="12"/>
      <c r="B1282" s="13" t="s">
        <v>32</v>
      </c>
      <c r="C1282" s="13" t="s">
        <v>52</v>
      </c>
      <c r="D1282" s="14">
        <v>655.38</v>
      </c>
      <c r="E1282" s="14">
        <v>1456</v>
      </c>
      <c r="F1282" s="14">
        <v>1456</v>
      </c>
      <c r="G1282" s="23">
        <f t="shared" si="191"/>
        <v>800.62</v>
      </c>
      <c r="H1282" s="23">
        <f t="shared" si="192"/>
        <v>800.62</v>
      </c>
      <c r="I1282" s="16">
        <f t="shared" si="193"/>
        <v>0</v>
      </c>
      <c r="J1282" s="35">
        <f t="shared" si="190"/>
        <v>655.38</v>
      </c>
    </row>
    <row r="1283" spans="1:10" ht="11.25" hidden="1" customHeight="1" x14ac:dyDescent="0.2">
      <c r="A1283" s="17" t="s">
        <v>259</v>
      </c>
      <c r="B1283" s="18"/>
      <c r="C1283" s="18"/>
      <c r="D1283" s="19">
        <f>SUM(D1264:D1282)</f>
        <v>17002.14</v>
      </c>
      <c r="E1283" s="19">
        <f>SUM(E1264:E1282)</f>
        <v>17254</v>
      </c>
      <c r="F1283" s="19">
        <f>SUM(F1264:F1282)</f>
        <v>18254</v>
      </c>
      <c r="G1283" s="24">
        <f t="shared" si="191"/>
        <v>251.86000000000058</v>
      </c>
      <c r="H1283" s="24">
        <f t="shared" si="192"/>
        <v>1251.8600000000006</v>
      </c>
      <c r="I1283" s="21">
        <f t="shared" si="193"/>
        <v>1000</v>
      </c>
      <c r="J1283" s="35">
        <f t="shared" si="190"/>
        <v>18002.14</v>
      </c>
    </row>
    <row r="1284" spans="1:10" ht="11.25" hidden="1" customHeight="1" x14ac:dyDescent="0.2">
      <c r="A1284" s="11" t="s">
        <v>260</v>
      </c>
      <c r="B1284" s="5"/>
      <c r="C1284" s="5"/>
      <c r="D1284" s="6"/>
      <c r="E1284" s="6"/>
      <c r="F1284" s="6"/>
      <c r="G1284" s="7"/>
      <c r="H1284" s="7"/>
      <c r="I1284" s="8"/>
      <c r="J1284" s="35">
        <f t="shared" si="190"/>
        <v>0</v>
      </c>
    </row>
    <row r="1285" spans="1:10" ht="11.25" hidden="1" customHeight="1" x14ac:dyDescent="0.2">
      <c r="A1285" s="12"/>
      <c r="B1285" s="13" t="s">
        <v>69</v>
      </c>
      <c r="C1285" s="13" t="s">
        <v>19</v>
      </c>
      <c r="D1285" s="14">
        <v>219.64</v>
      </c>
      <c r="E1285" s="14">
        <v>150</v>
      </c>
      <c r="F1285" s="14">
        <v>150</v>
      </c>
      <c r="G1285" s="15">
        <f t="shared" ref="G1285:G1314" si="194">(ROUND(E1285,2)- ROUND(D1285,2))</f>
        <v>-69.639999999999986</v>
      </c>
      <c r="H1285" s="15">
        <f t="shared" ref="H1285:H1314" si="195">(ROUND(F1285,2)- ROUND(D1285,2))</f>
        <v>-69.639999999999986</v>
      </c>
      <c r="I1285" s="16">
        <f t="shared" ref="I1285:I1314" si="196">(ROUND(F1285,2)- ROUND(E1285,2))</f>
        <v>0</v>
      </c>
      <c r="J1285" s="35">
        <f t="shared" si="190"/>
        <v>219.64</v>
      </c>
    </row>
    <row r="1286" spans="1:10" ht="11.25" hidden="1" customHeight="1" x14ac:dyDescent="0.2">
      <c r="A1286" s="12"/>
      <c r="B1286" s="13" t="s">
        <v>20</v>
      </c>
      <c r="C1286" s="13" t="s">
        <v>52</v>
      </c>
      <c r="D1286" s="14">
        <v>263.25</v>
      </c>
      <c r="E1286" s="14">
        <v>1053</v>
      </c>
      <c r="F1286" s="14">
        <v>1466</v>
      </c>
      <c r="G1286" s="23">
        <f t="shared" si="194"/>
        <v>789.75</v>
      </c>
      <c r="H1286" s="23">
        <f t="shared" si="195"/>
        <v>1202.75</v>
      </c>
      <c r="I1286" s="16">
        <f t="shared" si="196"/>
        <v>413</v>
      </c>
      <c r="J1286" s="35">
        <f t="shared" si="190"/>
        <v>676.25</v>
      </c>
    </row>
    <row r="1287" spans="1:10" ht="11.25" hidden="1" customHeight="1" x14ac:dyDescent="0.2">
      <c r="A1287" s="12"/>
      <c r="B1287" s="13" t="s">
        <v>20</v>
      </c>
      <c r="C1287" s="13" t="s">
        <v>45</v>
      </c>
      <c r="D1287" s="14">
        <v>44.95</v>
      </c>
      <c r="E1287" s="14">
        <v>0</v>
      </c>
      <c r="F1287" s="14">
        <v>0</v>
      </c>
      <c r="G1287" s="15">
        <f t="shared" si="194"/>
        <v>-44.95</v>
      </c>
      <c r="H1287" s="15">
        <f t="shared" si="195"/>
        <v>-44.95</v>
      </c>
      <c r="I1287" s="16">
        <f t="shared" si="196"/>
        <v>0</v>
      </c>
      <c r="J1287" s="35">
        <f t="shared" si="190"/>
        <v>44.95</v>
      </c>
    </row>
    <row r="1288" spans="1:10" ht="11.25" hidden="1" customHeight="1" x14ac:dyDescent="0.2">
      <c r="A1288" s="12"/>
      <c r="B1288" s="13" t="s">
        <v>20</v>
      </c>
      <c r="C1288" s="13" t="s">
        <v>46</v>
      </c>
      <c r="D1288" s="14">
        <v>33.770000000000003</v>
      </c>
      <c r="E1288" s="14">
        <v>0</v>
      </c>
      <c r="F1288" s="14">
        <v>0</v>
      </c>
      <c r="G1288" s="15">
        <f t="shared" si="194"/>
        <v>-33.770000000000003</v>
      </c>
      <c r="H1288" s="15">
        <f t="shared" si="195"/>
        <v>-33.770000000000003</v>
      </c>
      <c r="I1288" s="16">
        <f t="shared" si="196"/>
        <v>0</v>
      </c>
      <c r="J1288" s="35">
        <f t="shared" si="190"/>
        <v>33.770000000000003</v>
      </c>
    </row>
    <row r="1289" spans="1:10" ht="11.25" hidden="1" customHeight="1" x14ac:dyDescent="0.2">
      <c r="A1289" s="12"/>
      <c r="B1289" s="13" t="s">
        <v>20</v>
      </c>
      <c r="C1289" s="13" t="s">
        <v>42</v>
      </c>
      <c r="D1289" s="14">
        <v>459.39</v>
      </c>
      <c r="E1289" s="14">
        <v>885</v>
      </c>
      <c r="F1289" s="14">
        <v>885</v>
      </c>
      <c r="G1289" s="23">
        <f t="shared" si="194"/>
        <v>425.61</v>
      </c>
      <c r="H1289" s="23">
        <f t="shared" si="195"/>
        <v>425.61</v>
      </c>
      <c r="I1289" s="16">
        <f t="shared" si="196"/>
        <v>0</v>
      </c>
      <c r="J1289" s="35">
        <f t="shared" si="190"/>
        <v>459.39</v>
      </c>
    </row>
    <row r="1290" spans="1:10" ht="11.25" hidden="1" customHeight="1" x14ac:dyDescent="0.2">
      <c r="A1290" s="12"/>
      <c r="B1290" s="13" t="s">
        <v>20</v>
      </c>
      <c r="C1290" s="13" t="s">
        <v>47</v>
      </c>
      <c r="D1290" s="14">
        <v>63.21</v>
      </c>
      <c r="E1290" s="14">
        <v>100</v>
      </c>
      <c r="F1290" s="14">
        <v>150</v>
      </c>
      <c r="G1290" s="23">
        <f t="shared" si="194"/>
        <v>36.79</v>
      </c>
      <c r="H1290" s="23">
        <f t="shared" si="195"/>
        <v>86.789999999999992</v>
      </c>
      <c r="I1290" s="16">
        <f t="shared" si="196"/>
        <v>50</v>
      </c>
      <c r="J1290" s="35">
        <f t="shared" si="190"/>
        <v>113.21000000000001</v>
      </c>
    </row>
    <row r="1291" spans="1:10" ht="11.25" hidden="1" customHeight="1" x14ac:dyDescent="0.2">
      <c r="A1291" s="12"/>
      <c r="B1291" s="13" t="s">
        <v>20</v>
      </c>
      <c r="C1291" s="13" t="s">
        <v>22</v>
      </c>
      <c r="D1291" s="14">
        <v>408.68</v>
      </c>
      <c r="E1291" s="14">
        <v>498</v>
      </c>
      <c r="F1291" s="14">
        <v>720</v>
      </c>
      <c r="G1291" s="23">
        <f t="shared" si="194"/>
        <v>89.32</v>
      </c>
      <c r="H1291" s="23">
        <f t="shared" si="195"/>
        <v>311.32</v>
      </c>
      <c r="I1291" s="16">
        <f t="shared" si="196"/>
        <v>222</v>
      </c>
      <c r="J1291" s="35">
        <f t="shared" si="190"/>
        <v>630.68000000000006</v>
      </c>
    </row>
    <row r="1292" spans="1:10" ht="11.25" hidden="1" customHeight="1" x14ac:dyDescent="0.2">
      <c r="A1292" s="12"/>
      <c r="B1292" s="13" t="s">
        <v>20</v>
      </c>
      <c r="C1292" s="13" t="s">
        <v>19</v>
      </c>
      <c r="D1292" s="14">
        <v>572.87</v>
      </c>
      <c r="E1292" s="14">
        <v>670</v>
      </c>
      <c r="F1292" s="14">
        <v>883</v>
      </c>
      <c r="G1292" s="23">
        <f t="shared" si="194"/>
        <v>97.13</v>
      </c>
      <c r="H1292" s="23">
        <f t="shared" si="195"/>
        <v>310.13</v>
      </c>
      <c r="I1292" s="16">
        <f t="shared" si="196"/>
        <v>213</v>
      </c>
      <c r="J1292" s="35">
        <f t="shared" si="190"/>
        <v>785.87</v>
      </c>
    </row>
    <row r="1293" spans="1:10" ht="11.25" hidden="1" customHeight="1" x14ac:dyDescent="0.2">
      <c r="A1293" s="12"/>
      <c r="B1293" s="13" t="s">
        <v>27</v>
      </c>
      <c r="C1293" s="13" t="s">
        <v>37</v>
      </c>
      <c r="D1293" s="14">
        <v>54.3</v>
      </c>
      <c r="E1293" s="14">
        <v>0</v>
      </c>
      <c r="F1293" s="14">
        <v>0</v>
      </c>
      <c r="G1293" s="15">
        <f t="shared" si="194"/>
        <v>-54.3</v>
      </c>
      <c r="H1293" s="15">
        <f t="shared" si="195"/>
        <v>-54.3</v>
      </c>
      <c r="I1293" s="16">
        <f t="shared" si="196"/>
        <v>0</v>
      </c>
      <c r="J1293" s="35">
        <f t="shared" si="190"/>
        <v>54.3</v>
      </c>
    </row>
    <row r="1294" spans="1:10" ht="11.25" hidden="1" customHeight="1" x14ac:dyDescent="0.2">
      <c r="A1294" s="12"/>
      <c r="B1294" s="13" t="s">
        <v>27</v>
      </c>
      <c r="C1294" s="13" t="s">
        <v>83</v>
      </c>
      <c r="D1294" s="14">
        <v>0</v>
      </c>
      <c r="E1294" s="14">
        <v>215</v>
      </c>
      <c r="F1294" s="14">
        <v>215</v>
      </c>
      <c r="G1294" s="23">
        <f t="shared" si="194"/>
        <v>215</v>
      </c>
      <c r="H1294" s="23">
        <f t="shared" si="195"/>
        <v>215</v>
      </c>
      <c r="I1294" s="16">
        <f t="shared" si="196"/>
        <v>0</v>
      </c>
      <c r="J1294" s="35">
        <f t="shared" si="190"/>
        <v>0</v>
      </c>
    </row>
    <row r="1295" spans="1:10" ht="11.25" hidden="1" customHeight="1" x14ac:dyDescent="0.2">
      <c r="A1295" s="12"/>
      <c r="B1295" s="13" t="s">
        <v>27</v>
      </c>
      <c r="C1295" s="13" t="s">
        <v>84</v>
      </c>
      <c r="D1295" s="14">
        <v>29.73</v>
      </c>
      <c r="E1295" s="14">
        <v>245</v>
      </c>
      <c r="F1295" s="14">
        <v>245</v>
      </c>
      <c r="G1295" s="23">
        <f t="shared" si="194"/>
        <v>215.27</v>
      </c>
      <c r="H1295" s="23">
        <f t="shared" si="195"/>
        <v>215.27</v>
      </c>
      <c r="I1295" s="16">
        <f t="shared" si="196"/>
        <v>0</v>
      </c>
      <c r="J1295" s="35">
        <f t="shared" si="190"/>
        <v>29.73</v>
      </c>
    </row>
    <row r="1296" spans="1:10" ht="11.25" hidden="1" customHeight="1" x14ac:dyDescent="0.2">
      <c r="A1296" s="12"/>
      <c r="B1296" s="13" t="s">
        <v>27</v>
      </c>
      <c r="C1296" s="13" t="s">
        <v>86</v>
      </c>
      <c r="D1296" s="14">
        <v>0</v>
      </c>
      <c r="E1296" s="14">
        <v>645</v>
      </c>
      <c r="F1296" s="14">
        <v>645</v>
      </c>
      <c r="G1296" s="23">
        <f t="shared" si="194"/>
        <v>645</v>
      </c>
      <c r="H1296" s="23">
        <f t="shared" si="195"/>
        <v>645</v>
      </c>
      <c r="I1296" s="16">
        <f t="shared" si="196"/>
        <v>0</v>
      </c>
      <c r="J1296" s="35">
        <f t="shared" si="190"/>
        <v>0</v>
      </c>
    </row>
    <row r="1297" spans="1:10" ht="11.25" hidden="1" customHeight="1" x14ac:dyDescent="0.2">
      <c r="A1297" s="12"/>
      <c r="B1297" s="13" t="s">
        <v>27</v>
      </c>
      <c r="C1297" s="13" t="s">
        <v>77</v>
      </c>
      <c r="D1297" s="14">
        <v>152.22</v>
      </c>
      <c r="E1297" s="14">
        <v>91</v>
      </c>
      <c r="F1297" s="14">
        <v>91</v>
      </c>
      <c r="G1297" s="15">
        <f t="shared" si="194"/>
        <v>-61.22</v>
      </c>
      <c r="H1297" s="15">
        <f t="shared" si="195"/>
        <v>-61.22</v>
      </c>
      <c r="I1297" s="16">
        <f t="shared" si="196"/>
        <v>0</v>
      </c>
      <c r="J1297" s="35">
        <f t="shared" si="190"/>
        <v>152.22</v>
      </c>
    </row>
    <row r="1298" spans="1:10" ht="11.25" hidden="1" customHeight="1" x14ac:dyDescent="0.2">
      <c r="A1298" s="12"/>
      <c r="B1298" s="13" t="s">
        <v>27</v>
      </c>
      <c r="C1298" s="13" t="s">
        <v>50</v>
      </c>
      <c r="D1298" s="14">
        <v>38.78</v>
      </c>
      <c r="E1298" s="14">
        <v>0</v>
      </c>
      <c r="F1298" s="14">
        <v>0</v>
      </c>
      <c r="G1298" s="15">
        <f t="shared" si="194"/>
        <v>-38.78</v>
      </c>
      <c r="H1298" s="15">
        <f t="shared" si="195"/>
        <v>-38.78</v>
      </c>
      <c r="I1298" s="16">
        <f t="shared" si="196"/>
        <v>0</v>
      </c>
      <c r="J1298" s="35">
        <f t="shared" si="190"/>
        <v>38.78</v>
      </c>
    </row>
    <row r="1299" spans="1:10" ht="11.25" hidden="1" customHeight="1" x14ac:dyDescent="0.2">
      <c r="A1299" s="12"/>
      <c r="B1299" s="13" t="s">
        <v>27</v>
      </c>
      <c r="C1299" s="13" t="s">
        <v>88</v>
      </c>
      <c r="D1299" s="14">
        <v>28.38</v>
      </c>
      <c r="E1299" s="14">
        <v>0</v>
      </c>
      <c r="F1299" s="14">
        <v>0</v>
      </c>
      <c r="G1299" s="15">
        <f t="shared" si="194"/>
        <v>-28.38</v>
      </c>
      <c r="H1299" s="15">
        <f t="shared" si="195"/>
        <v>-28.38</v>
      </c>
      <c r="I1299" s="16">
        <f t="shared" si="196"/>
        <v>0</v>
      </c>
      <c r="J1299" s="35">
        <f t="shared" si="190"/>
        <v>28.38</v>
      </c>
    </row>
    <row r="1300" spans="1:10" ht="11.25" hidden="1" customHeight="1" x14ac:dyDescent="0.2">
      <c r="A1300" s="12"/>
      <c r="B1300" s="13" t="s">
        <v>27</v>
      </c>
      <c r="C1300" s="13" t="s">
        <v>78</v>
      </c>
      <c r="D1300" s="14">
        <v>208.31</v>
      </c>
      <c r="E1300" s="14">
        <v>690</v>
      </c>
      <c r="F1300" s="14">
        <v>900</v>
      </c>
      <c r="G1300" s="23">
        <f t="shared" si="194"/>
        <v>481.69</v>
      </c>
      <c r="H1300" s="23">
        <f t="shared" si="195"/>
        <v>691.69</v>
      </c>
      <c r="I1300" s="16">
        <f t="shared" si="196"/>
        <v>210</v>
      </c>
      <c r="J1300" s="35">
        <f t="shared" si="190"/>
        <v>418.31</v>
      </c>
    </row>
    <row r="1301" spans="1:10" ht="11.25" hidden="1" customHeight="1" x14ac:dyDescent="0.2">
      <c r="A1301" s="12"/>
      <c r="B1301" s="13" t="s">
        <v>27</v>
      </c>
      <c r="C1301" s="13" t="s">
        <v>28</v>
      </c>
      <c r="D1301" s="14">
        <v>19.53</v>
      </c>
      <c r="E1301" s="14">
        <v>6</v>
      </c>
      <c r="F1301" s="14">
        <v>6</v>
      </c>
      <c r="G1301" s="15">
        <f t="shared" si="194"/>
        <v>-13.530000000000001</v>
      </c>
      <c r="H1301" s="15">
        <f t="shared" si="195"/>
        <v>-13.530000000000001</v>
      </c>
      <c r="I1301" s="16">
        <f t="shared" si="196"/>
        <v>0</v>
      </c>
      <c r="J1301" s="35">
        <f t="shared" si="190"/>
        <v>19.53</v>
      </c>
    </row>
    <row r="1302" spans="1:10" ht="11.25" hidden="1" customHeight="1" x14ac:dyDescent="0.2">
      <c r="A1302" s="12"/>
      <c r="B1302" s="13" t="s">
        <v>70</v>
      </c>
      <c r="C1302" s="13" t="s">
        <v>19</v>
      </c>
      <c r="D1302" s="14">
        <v>154.27000000000001</v>
      </c>
      <c r="E1302" s="14">
        <v>0</v>
      </c>
      <c r="F1302" s="14">
        <v>0</v>
      </c>
      <c r="G1302" s="15">
        <f t="shared" si="194"/>
        <v>-154.27000000000001</v>
      </c>
      <c r="H1302" s="15">
        <f t="shared" si="195"/>
        <v>-154.27000000000001</v>
      </c>
      <c r="I1302" s="16">
        <f t="shared" si="196"/>
        <v>0</v>
      </c>
      <c r="J1302" s="35">
        <f t="shared" si="190"/>
        <v>154.27000000000001</v>
      </c>
    </row>
    <row r="1303" spans="1:10" ht="11.25" hidden="1" customHeight="1" x14ac:dyDescent="0.2">
      <c r="A1303" s="12"/>
      <c r="B1303" s="13" t="s">
        <v>57</v>
      </c>
      <c r="C1303" s="13" t="s">
        <v>19</v>
      </c>
      <c r="D1303" s="14">
        <v>53.17</v>
      </c>
      <c r="E1303" s="14">
        <v>0</v>
      </c>
      <c r="F1303" s="14">
        <v>0</v>
      </c>
      <c r="G1303" s="15">
        <f t="shared" si="194"/>
        <v>-53.17</v>
      </c>
      <c r="H1303" s="15">
        <f t="shared" si="195"/>
        <v>-53.17</v>
      </c>
      <c r="I1303" s="16">
        <f t="shared" si="196"/>
        <v>0</v>
      </c>
      <c r="J1303" s="35">
        <f t="shared" si="190"/>
        <v>53.17</v>
      </c>
    </row>
    <row r="1304" spans="1:10" ht="11.25" hidden="1" customHeight="1" x14ac:dyDescent="0.2">
      <c r="A1304" s="12"/>
      <c r="B1304" s="13" t="s">
        <v>23</v>
      </c>
      <c r="C1304" s="13" t="s">
        <v>19</v>
      </c>
      <c r="D1304" s="14">
        <v>0</v>
      </c>
      <c r="E1304" s="14">
        <v>120</v>
      </c>
      <c r="F1304" s="14">
        <v>120</v>
      </c>
      <c r="G1304" s="23">
        <f t="shared" si="194"/>
        <v>120</v>
      </c>
      <c r="H1304" s="23">
        <f t="shared" si="195"/>
        <v>120</v>
      </c>
      <c r="I1304" s="16">
        <f t="shared" si="196"/>
        <v>0</v>
      </c>
      <c r="J1304" s="35">
        <f t="shared" si="190"/>
        <v>0</v>
      </c>
    </row>
    <row r="1305" spans="1:10" ht="11.25" hidden="1" customHeight="1" x14ac:dyDescent="0.2">
      <c r="A1305" s="12"/>
      <c r="B1305" s="13" t="s">
        <v>43</v>
      </c>
      <c r="C1305" s="13" t="s">
        <v>44</v>
      </c>
      <c r="D1305" s="14">
        <v>0</v>
      </c>
      <c r="E1305" s="14">
        <v>30</v>
      </c>
      <c r="F1305" s="14">
        <v>30</v>
      </c>
      <c r="G1305" s="23">
        <f t="shared" si="194"/>
        <v>30</v>
      </c>
      <c r="H1305" s="23">
        <f t="shared" si="195"/>
        <v>30</v>
      </c>
      <c r="I1305" s="16">
        <f t="shared" si="196"/>
        <v>0</v>
      </c>
      <c r="J1305" s="35">
        <f t="shared" si="190"/>
        <v>0</v>
      </c>
    </row>
    <row r="1306" spans="1:10" ht="11.25" hidden="1" customHeight="1" x14ac:dyDescent="0.2">
      <c r="A1306" s="12"/>
      <c r="B1306" s="13" t="s">
        <v>43</v>
      </c>
      <c r="C1306" s="13" t="s">
        <v>21</v>
      </c>
      <c r="D1306" s="14">
        <v>0</v>
      </c>
      <c r="E1306" s="14">
        <v>200</v>
      </c>
      <c r="F1306" s="14">
        <v>200</v>
      </c>
      <c r="G1306" s="23">
        <f t="shared" si="194"/>
        <v>200</v>
      </c>
      <c r="H1306" s="23">
        <f t="shared" si="195"/>
        <v>200</v>
      </c>
      <c r="I1306" s="16">
        <f t="shared" si="196"/>
        <v>0</v>
      </c>
      <c r="J1306" s="35">
        <f t="shared" si="190"/>
        <v>0</v>
      </c>
    </row>
    <row r="1307" spans="1:10" ht="11.25" hidden="1" customHeight="1" x14ac:dyDescent="0.2">
      <c r="A1307" s="12"/>
      <c r="B1307" s="13" t="s">
        <v>43</v>
      </c>
      <c r="C1307" s="13" t="s">
        <v>19</v>
      </c>
      <c r="D1307" s="14">
        <v>37.700000000000003</v>
      </c>
      <c r="E1307" s="14">
        <v>150</v>
      </c>
      <c r="F1307" s="14">
        <v>150</v>
      </c>
      <c r="G1307" s="23">
        <f t="shared" si="194"/>
        <v>112.3</v>
      </c>
      <c r="H1307" s="23">
        <f t="shared" si="195"/>
        <v>112.3</v>
      </c>
      <c r="I1307" s="16">
        <f t="shared" si="196"/>
        <v>0</v>
      </c>
      <c r="J1307" s="35">
        <f t="shared" si="190"/>
        <v>37.700000000000003</v>
      </c>
    </row>
    <row r="1308" spans="1:10" ht="11.25" hidden="1" customHeight="1" x14ac:dyDescent="0.2">
      <c r="A1308" s="12"/>
      <c r="B1308" s="13" t="s">
        <v>51</v>
      </c>
      <c r="C1308" s="13" t="s">
        <v>19</v>
      </c>
      <c r="D1308" s="14">
        <v>744.62</v>
      </c>
      <c r="E1308" s="14">
        <v>946</v>
      </c>
      <c r="F1308" s="14">
        <v>946</v>
      </c>
      <c r="G1308" s="23">
        <f t="shared" si="194"/>
        <v>201.38</v>
      </c>
      <c r="H1308" s="23">
        <f t="shared" si="195"/>
        <v>201.38</v>
      </c>
      <c r="I1308" s="16">
        <f t="shared" si="196"/>
        <v>0</v>
      </c>
      <c r="J1308" s="35">
        <f t="shared" si="190"/>
        <v>744.62</v>
      </c>
    </row>
    <row r="1309" spans="1:10" ht="11.25" hidden="1" customHeight="1" x14ac:dyDescent="0.2">
      <c r="A1309" s="12"/>
      <c r="B1309" s="13" t="s">
        <v>32</v>
      </c>
      <c r="C1309" s="13" t="s">
        <v>52</v>
      </c>
      <c r="D1309" s="14">
        <v>0</v>
      </c>
      <c r="E1309" s="14">
        <v>296</v>
      </c>
      <c r="F1309" s="14">
        <v>296</v>
      </c>
      <c r="G1309" s="23">
        <f t="shared" si="194"/>
        <v>296</v>
      </c>
      <c r="H1309" s="23">
        <f t="shared" si="195"/>
        <v>296</v>
      </c>
      <c r="I1309" s="16">
        <f t="shared" si="196"/>
        <v>0</v>
      </c>
      <c r="J1309" s="35">
        <f t="shared" si="190"/>
        <v>0</v>
      </c>
    </row>
    <row r="1310" spans="1:10" ht="11.25" hidden="1" customHeight="1" x14ac:dyDescent="0.2">
      <c r="A1310" s="12"/>
      <c r="B1310" s="13" t="s">
        <v>32</v>
      </c>
      <c r="C1310" s="13" t="s">
        <v>44</v>
      </c>
      <c r="D1310" s="14">
        <v>13.45</v>
      </c>
      <c r="E1310" s="14">
        <v>0</v>
      </c>
      <c r="F1310" s="14">
        <v>0</v>
      </c>
      <c r="G1310" s="15">
        <f t="shared" si="194"/>
        <v>-13.45</v>
      </c>
      <c r="H1310" s="15">
        <f t="shared" si="195"/>
        <v>-13.45</v>
      </c>
      <c r="I1310" s="16">
        <f t="shared" si="196"/>
        <v>0</v>
      </c>
      <c r="J1310" s="35">
        <f t="shared" si="190"/>
        <v>13.45</v>
      </c>
    </row>
    <row r="1311" spans="1:10" ht="11.25" hidden="1" customHeight="1" x14ac:dyDescent="0.2">
      <c r="A1311" s="12"/>
      <c r="B1311" s="13" t="s">
        <v>32</v>
      </c>
      <c r="C1311" s="13" t="s">
        <v>47</v>
      </c>
      <c r="D1311" s="14">
        <v>0</v>
      </c>
      <c r="E1311" s="14">
        <v>225</v>
      </c>
      <c r="F1311" s="14">
        <v>375</v>
      </c>
      <c r="G1311" s="23">
        <f t="shared" si="194"/>
        <v>225</v>
      </c>
      <c r="H1311" s="23">
        <f t="shared" si="195"/>
        <v>375</v>
      </c>
      <c r="I1311" s="16">
        <f t="shared" si="196"/>
        <v>150</v>
      </c>
      <c r="J1311" s="35">
        <f t="shared" si="190"/>
        <v>150</v>
      </c>
    </row>
    <row r="1312" spans="1:10" ht="11.25" hidden="1" customHeight="1" x14ac:dyDescent="0.2">
      <c r="A1312" s="12"/>
      <c r="B1312" s="13" t="s">
        <v>32</v>
      </c>
      <c r="C1312" s="13" t="s">
        <v>21</v>
      </c>
      <c r="D1312" s="14">
        <v>80.900000000000006</v>
      </c>
      <c r="E1312" s="14">
        <v>14</v>
      </c>
      <c r="F1312" s="14">
        <v>14</v>
      </c>
      <c r="G1312" s="15">
        <f t="shared" si="194"/>
        <v>-66.900000000000006</v>
      </c>
      <c r="H1312" s="15">
        <f t="shared" si="195"/>
        <v>-66.900000000000006</v>
      </c>
      <c r="I1312" s="16">
        <f t="shared" si="196"/>
        <v>0</v>
      </c>
      <c r="J1312" s="35">
        <f t="shared" si="190"/>
        <v>80.900000000000006</v>
      </c>
    </row>
    <row r="1313" spans="1:10" ht="11.25" hidden="1" customHeight="1" x14ac:dyDescent="0.2">
      <c r="A1313" s="12"/>
      <c r="B1313" s="13" t="s">
        <v>58</v>
      </c>
      <c r="C1313" s="13" t="s">
        <v>42</v>
      </c>
      <c r="D1313" s="14">
        <v>22.13</v>
      </c>
      <c r="E1313" s="14">
        <v>0</v>
      </c>
      <c r="F1313" s="14">
        <v>0</v>
      </c>
      <c r="G1313" s="15">
        <f t="shared" si="194"/>
        <v>-22.13</v>
      </c>
      <c r="H1313" s="15">
        <f t="shared" si="195"/>
        <v>-22.13</v>
      </c>
      <c r="I1313" s="16">
        <f t="shared" si="196"/>
        <v>0</v>
      </c>
      <c r="J1313" s="35">
        <f t="shared" si="190"/>
        <v>22.13</v>
      </c>
    </row>
    <row r="1314" spans="1:10" ht="11.25" hidden="1" customHeight="1" x14ac:dyDescent="0.2">
      <c r="A1314" s="17" t="s">
        <v>261</v>
      </c>
      <c r="B1314" s="18"/>
      <c r="C1314" s="18"/>
      <c r="D1314" s="19">
        <f>SUM(D1285:D1313)</f>
        <v>3703.2500000000005</v>
      </c>
      <c r="E1314" s="19">
        <f>SUM(E1285:E1313)</f>
        <v>7229</v>
      </c>
      <c r="F1314" s="19">
        <f>SUM(F1285:F1313)</f>
        <v>8487</v>
      </c>
      <c r="G1314" s="24">
        <f t="shared" si="194"/>
        <v>3525.75</v>
      </c>
      <c r="H1314" s="24">
        <f t="shared" si="195"/>
        <v>4783.75</v>
      </c>
      <c r="I1314" s="21">
        <f t="shared" si="196"/>
        <v>1258</v>
      </c>
      <c r="J1314" s="35">
        <f t="shared" si="190"/>
        <v>4961.25</v>
      </c>
    </row>
    <row r="1315" spans="1:10" ht="11.25" hidden="1" customHeight="1" x14ac:dyDescent="0.2">
      <c r="A1315" s="11" t="s">
        <v>262</v>
      </c>
      <c r="B1315" s="5"/>
      <c r="C1315" s="5"/>
      <c r="D1315" s="6"/>
      <c r="E1315" s="6"/>
      <c r="F1315" s="6"/>
      <c r="G1315" s="7"/>
      <c r="H1315" s="7"/>
      <c r="I1315" s="8"/>
      <c r="J1315" s="35">
        <f t="shared" si="190"/>
        <v>0</v>
      </c>
    </row>
    <row r="1316" spans="1:10" ht="11.25" hidden="1" customHeight="1" x14ac:dyDescent="0.2">
      <c r="A1316" s="12"/>
      <c r="B1316" s="13" t="s">
        <v>26</v>
      </c>
      <c r="C1316" s="13" t="s">
        <v>19</v>
      </c>
      <c r="D1316" s="14">
        <v>20</v>
      </c>
      <c r="E1316" s="14">
        <v>20</v>
      </c>
      <c r="F1316" s="14">
        <v>20</v>
      </c>
      <c r="G1316" s="23">
        <f t="shared" ref="G1316:G1363" si="197">(ROUND(E1316,2)- ROUND(D1316,2))</f>
        <v>0</v>
      </c>
      <c r="H1316" s="23">
        <f t="shared" ref="H1316:H1363" si="198">(ROUND(F1316,2)- ROUND(D1316,2))</f>
        <v>0</v>
      </c>
      <c r="I1316" s="16">
        <f t="shared" ref="I1316:I1363" si="199">(ROUND(F1316,2)- ROUND(E1316,2))</f>
        <v>0</v>
      </c>
      <c r="J1316" s="35">
        <f t="shared" si="190"/>
        <v>20</v>
      </c>
    </row>
    <row r="1317" spans="1:10" ht="11.25" hidden="1" customHeight="1" x14ac:dyDescent="0.2">
      <c r="A1317" s="12"/>
      <c r="B1317" s="13" t="s">
        <v>18</v>
      </c>
      <c r="C1317" s="13" t="s">
        <v>19</v>
      </c>
      <c r="D1317" s="14">
        <v>0</v>
      </c>
      <c r="E1317" s="14">
        <v>20</v>
      </c>
      <c r="F1317" s="14">
        <v>25</v>
      </c>
      <c r="G1317" s="23">
        <f t="shared" si="197"/>
        <v>20</v>
      </c>
      <c r="H1317" s="23">
        <f t="shared" si="198"/>
        <v>25</v>
      </c>
      <c r="I1317" s="16">
        <f t="shared" si="199"/>
        <v>5</v>
      </c>
      <c r="J1317" s="35">
        <f t="shared" si="190"/>
        <v>5</v>
      </c>
    </row>
    <row r="1318" spans="1:10" ht="11.25" hidden="1" customHeight="1" x14ac:dyDescent="0.2">
      <c r="A1318" s="12"/>
      <c r="B1318" s="13" t="s">
        <v>69</v>
      </c>
      <c r="C1318" s="13" t="s">
        <v>19</v>
      </c>
      <c r="D1318" s="14">
        <v>461.01</v>
      </c>
      <c r="E1318" s="14">
        <v>1000</v>
      </c>
      <c r="F1318" s="14">
        <v>1000</v>
      </c>
      <c r="G1318" s="23">
        <f t="shared" si="197"/>
        <v>538.99</v>
      </c>
      <c r="H1318" s="23">
        <f t="shared" si="198"/>
        <v>538.99</v>
      </c>
      <c r="I1318" s="16">
        <f t="shared" si="199"/>
        <v>0</v>
      </c>
      <c r="J1318" s="35">
        <f t="shared" si="190"/>
        <v>461.01</v>
      </c>
    </row>
    <row r="1319" spans="1:10" ht="11.25" hidden="1" customHeight="1" x14ac:dyDescent="0.2">
      <c r="A1319" s="12"/>
      <c r="B1319" s="13" t="s">
        <v>20</v>
      </c>
      <c r="C1319" s="13" t="s">
        <v>52</v>
      </c>
      <c r="D1319" s="14">
        <v>111.27</v>
      </c>
      <c r="E1319" s="14">
        <v>60</v>
      </c>
      <c r="F1319" s="14">
        <v>60</v>
      </c>
      <c r="G1319" s="15">
        <f t="shared" si="197"/>
        <v>-51.269999999999996</v>
      </c>
      <c r="H1319" s="15">
        <f t="shared" si="198"/>
        <v>-51.269999999999996</v>
      </c>
      <c r="I1319" s="16">
        <f t="shared" si="199"/>
        <v>0</v>
      </c>
      <c r="J1319" s="35">
        <f t="shared" si="190"/>
        <v>111.27</v>
      </c>
    </row>
    <row r="1320" spans="1:10" ht="11.25" hidden="1" customHeight="1" x14ac:dyDescent="0.2">
      <c r="A1320" s="12"/>
      <c r="B1320" s="13" t="s">
        <v>20</v>
      </c>
      <c r="C1320" s="13" t="s">
        <v>46</v>
      </c>
      <c r="D1320" s="14">
        <v>120</v>
      </c>
      <c r="E1320" s="14">
        <v>0</v>
      </c>
      <c r="F1320" s="14">
        <v>0</v>
      </c>
      <c r="G1320" s="15">
        <f t="shared" si="197"/>
        <v>-120</v>
      </c>
      <c r="H1320" s="15">
        <f t="shared" si="198"/>
        <v>-120</v>
      </c>
      <c r="I1320" s="16">
        <f t="shared" si="199"/>
        <v>0</v>
      </c>
      <c r="J1320" s="35">
        <f t="shared" si="190"/>
        <v>120</v>
      </c>
    </row>
    <row r="1321" spans="1:10" ht="11.25" hidden="1" customHeight="1" x14ac:dyDescent="0.2">
      <c r="A1321" s="12"/>
      <c r="B1321" s="13" t="s">
        <v>20</v>
      </c>
      <c r="C1321" s="13" t="s">
        <v>42</v>
      </c>
      <c r="D1321" s="14">
        <v>188.05</v>
      </c>
      <c r="E1321" s="14">
        <v>142</v>
      </c>
      <c r="F1321" s="14">
        <v>142</v>
      </c>
      <c r="G1321" s="15">
        <f t="shared" si="197"/>
        <v>-46.050000000000011</v>
      </c>
      <c r="H1321" s="15">
        <f t="shared" si="198"/>
        <v>-46.050000000000011</v>
      </c>
      <c r="I1321" s="16">
        <f t="shared" si="199"/>
        <v>0</v>
      </c>
      <c r="J1321" s="35">
        <f t="shared" ref="J1321:J1384" si="200">D1321+I1321</f>
        <v>188.05</v>
      </c>
    </row>
    <row r="1322" spans="1:10" ht="11.25" hidden="1" customHeight="1" x14ac:dyDescent="0.2">
      <c r="A1322" s="12"/>
      <c r="B1322" s="13" t="s">
        <v>20</v>
      </c>
      <c r="C1322" s="13" t="s">
        <v>47</v>
      </c>
      <c r="D1322" s="14">
        <v>133</v>
      </c>
      <c r="E1322" s="14">
        <v>64</v>
      </c>
      <c r="F1322" s="14">
        <v>84</v>
      </c>
      <c r="G1322" s="15">
        <f t="shared" si="197"/>
        <v>-69</v>
      </c>
      <c r="H1322" s="15">
        <f t="shared" si="198"/>
        <v>-49</v>
      </c>
      <c r="I1322" s="16">
        <f t="shared" si="199"/>
        <v>20</v>
      </c>
      <c r="J1322" s="35">
        <f t="shared" si="200"/>
        <v>153</v>
      </c>
    </row>
    <row r="1323" spans="1:10" ht="11.25" hidden="1" customHeight="1" x14ac:dyDescent="0.2">
      <c r="A1323" s="12"/>
      <c r="B1323" s="13" t="s">
        <v>20</v>
      </c>
      <c r="C1323" s="13" t="s">
        <v>21</v>
      </c>
      <c r="D1323" s="14">
        <v>294</v>
      </c>
      <c r="E1323" s="14">
        <v>170</v>
      </c>
      <c r="F1323" s="14">
        <v>170</v>
      </c>
      <c r="G1323" s="15">
        <f t="shared" si="197"/>
        <v>-124</v>
      </c>
      <c r="H1323" s="15">
        <f t="shared" si="198"/>
        <v>-124</v>
      </c>
      <c r="I1323" s="16">
        <f t="shared" si="199"/>
        <v>0</v>
      </c>
      <c r="J1323" s="35">
        <f t="shared" si="200"/>
        <v>294</v>
      </c>
    </row>
    <row r="1324" spans="1:10" ht="11.25" hidden="1" customHeight="1" x14ac:dyDescent="0.2">
      <c r="A1324" s="12"/>
      <c r="B1324" s="13" t="s">
        <v>20</v>
      </c>
      <c r="C1324" s="13" t="s">
        <v>22</v>
      </c>
      <c r="D1324" s="14">
        <v>291.94</v>
      </c>
      <c r="E1324" s="14">
        <v>341</v>
      </c>
      <c r="F1324" s="14">
        <v>401</v>
      </c>
      <c r="G1324" s="23">
        <f t="shared" si="197"/>
        <v>49.06</v>
      </c>
      <c r="H1324" s="23">
        <f t="shared" si="198"/>
        <v>109.06</v>
      </c>
      <c r="I1324" s="16">
        <f t="shared" si="199"/>
        <v>60</v>
      </c>
      <c r="J1324" s="35">
        <f t="shared" si="200"/>
        <v>351.94</v>
      </c>
    </row>
    <row r="1325" spans="1:10" ht="11.25" hidden="1" customHeight="1" x14ac:dyDescent="0.2">
      <c r="A1325" s="12"/>
      <c r="B1325" s="13" t="s">
        <v>20</v>
      </c>
      <c r="C1325" s="13" t="s">
        <v>19</v>
      </c>
      <c r="D1325" s="14">
        <v>179.4</v>
      </c>
      <c r="E1325" s="14">
        <v>230</v>
      </c>
      <c r="F1325" s="14">
        <v>300</v>
      </c>
      <c r="G1325" s="23">
        <f t="shared" si="197"/>
        <v>50.599999999999994</v>
      </c>
      <c r="H1325" s="23">
        <f t="shared" si="198"/>
        <v>120.6</v>
      </c>
      <c r="I1325" s="16">
        <f t="shared" si="199"/>
        <v>70</v>
      </c>
      <c r="J1325" s="35">
        <f t="shared" si="200"/>
        <v>249.4</v>
      </c>
    </row>
    <row r="1326" spans="1:10" ht="11.25" hidden="1" customHeight="1" x14ac:dyDescent="0.2">
      <c r="A1326" s="12"/>
      <c r="B1326" s="13" t="s">
        <v>27</v>
      </c>
      <c r="C1326" s="13" t="s">
        <v>52</v>
      </c>
      <c r="D1326" s="14">
        <v>37</v>
      </c>
      <c r="E1326" s="14">
        <v>0</v>
      </c>
      <c r="F1326" s="14">
        <v>0</v>
      </c>
      <c r="G1326" s="15">
        <f t="shared" si="197"/>
        <v>-37</v>
      </c>
      <c r="H1326" s="15">
        <f t="shared" si="198"/>
        <v>-37</v>
      </c>
      <c r="I1326" s="16">
        <f t="shared" si="199"/>
        <v>0</v>
      </c>
      <c r="J1326" s="35">
        <f t="shared" si="200"/>
        <v>37</v>
      </c>
    </row>
    <row r="1327" spans="1:10" ht="11.25" hidden="1" customHeight="1" x14ac:dyDescent="0.2">
      <c r="A1327" s="12"/>
      <c r="B1327" s="13" t="s">
        <v>27</v>
      </c>
      <c r="C1327" s="13" t="s">
        <v>82</v>
      </c>
      <c r="D1327" s="14">
        <v>25</v>
      </c>
      <c r="E1327" s="14">
        <v>0</v>
      </c>
      <c r="F1327" s="14">
        <v>0</v>
      </c>
      <c r="G1327" s="15">
        <f t="shared" si="197"/>
        <v>-25</v>
      </c>
      <c r="H1327" s="15">
        <f t="shared" si="198"/>
        <v>-25</v>
      </c>
      <c r="I1327" s="16">
        <f t="shared" si="199"/>
        <v>0</v>
      </c>
      <c r="J1327" s="35">
        <f t="shared" si="200"/>
        <v>25</v>
      </c>
    </row>
    <row r="1328" spans="1:10" ht="11.25" hidden="1" customHeight="1" x14ac:dyDescent="0.2">
      <c r="A1328" s="12"/>
      <c r="B1328" s="13" t="s">
        <v>27</v>
      </c>
      <c r="C1328" s="13" t="s">
        <v>83</v>
      </c>
      <c r="D1328" s="14">
        <v>66.66</v>
      </c>
      <c r="E1328" s="14">
        <v>7</v>
      </c>
      <c r="F1328" s="14">
        <v>7</v>
      </c>
      <c r="G1328" s="15">
        <f t="shared" si="197"/>
        <v>-59.66</v>
      </c>
      <c r="H1328" s="15">
        <f t="shared" si="198"/>
        <v>-59.66</v>
      </c>
      <c r="I1328" s="16">
        <f t="shared" si="199"/>
        <v>0</v>
      </c>
      <c r="J1328" s="35">
        <f t="shared" si="200"/>
        <v>66.66</v>
      </c>
    </row>
    <row r="1329" spans="1:10" ht="11.25" hidden="1" customHeight="1" x14ac:dyDescent="0.2">
      <c r="A1329" s="12"/>
      <c r="B1329" s="13" t="s">
        <v>27</v>
      </c>
      <c r="C1329" s="13" t="s">
        <v>84</v>
      </c>
      <c r="D1329" s="14">
        <v>110</v>
      </c>
      <c r="E1329" s="14">
        <v>53</v>
      </c>
      <c r="F1329" s="14">
        <v>53</v>
      </c>
      <c r="G1329" s="15">
        <f t="shared" si="197"/>
        <v>-57</v>
      </c>
      <c r="H1329" s="15">
        <f t="shared" si="198"/>
        <v>-57</v>
      </c>
      <c r="I1329" s="16">
        <f t="shared" si="199"/>
        <v>0</v>
      </c>
      <c r="J1329" s="35">
        <f t="shared" si="200"/>
        <v>110</v>
      </c>
    </row>
    <row r="1330" spans="1:10" ht="11.25" hidden="1" customHeight="1" x14ac:dyDescent="0.2">
      <c r="A1330" s="12"/>
      <c r="B1330" s="13" t="s">
        <v>27</v>
      </c>
      <c r="C1330" s="13" t="s">
        <v>46</v>
      </c>
      <c r="D1330" s="14">
        <v>8</v>
      </c>
      <c r="E1330" s="14">
        <v>0</v>
      </c>
      <c r="F1330" s="14">
        <v>0</v>
      </c>
      <c r="G1330" s="15">
        <f t="shared" si="197"/>
        <v>-8</v>
      </c>
      <c r="H1330" s="15">
        <f t="shared" si="198"/>
        <v>-8</v>
      </c>
      <c r="I1330" s="16">
        <f t="shared" si="199"/>
        <v>0</v>
      </c>
      <c r="J1330" s="35">
        <f t="shared" si="200"/>
        <v>8</v>
      </c>
    </row>
    <row r="1331" spans="1:10" ht="11.25" hidden="1" customHeight="1" x14ac:dyDescent="0.2">
      <c r="A1331" s="12"/>
      <c r="B1331" s="13" t="s">
        <v>27</v>
      </c>
      <c r="C1331" s="13" t="s">
        <v>42</v>
      </c>
      <c r="D1331" s="14">
        <v>38</v>
      </c>
      <c r="E1331" s="14">
        <v>0</v>
      </c>
      <c r="F1331" s="14">
        <v>0</v>
      </c>
      <c r="G1331" s="15">
        <f t="shared" si="197"/>
        <v>-38</v>
      </c>
      <c r="H1331" s="15">
        <f t="shared" si="198"/>
        <v>-38</v>
      </c>
      <c r="I1331" s="16">
        <f t="shared" si="199"/>
        <v>0</v>
      </c>
      <c r="J1331" s="35">
        <f t="shared" si="200"/>
        <v>38</v>
      </c>
    </row>
    <row r="1332" spans="1:10" ht="11.25" hidden="1" customHeight="1" x14ac:dyDescent="0.2">
      <c r="A1332" s="12"/>
      <c r="B1332" s="13" t="s">
        <v>27</v>
      </c>
      <c r="C1332" s="13" t="s">
        <v>75</v>
      </c>
      <c r="D1332" s="14">
        <v>3</v>
      </c>
      <c r="E1332" s="14">
        <v>0</v>
      </c>
      <c r="F1332" s="14">
        <v>0</v>
      </c>
      <c r="G1332" s="15">
        <f t="shared" si="197"/>
        <v>-3</v>
      </c>
      <c r="H1332" s="15">
        <f t="shared" si="198"/>
        <v>-3</v>
      </c>
      <c r="I1332" s="16">
        <f t="shared" si="199"/>
        <v>0</v>
      </c>
      <c r="J1332" s="35">
        <f t="shared" si="200"/>
        <v>3</v>
      </c>
    </row>
    <row r="1333" spans="1:10" ht="11.25" hidden="1" customHeight="1" x14ac:dyDescent="0.2">
      <c r="A1333" s="12"/>
      <c r="B1333" s="13" t="s">
        <v>27</v>
      </c>
      <c r="C1333" s="13" t="s">
        <v>76</v>
      </c>
      <c r="D1333" s="14">
        <v>12.5</v>
      </c>
      <c r="E1333" s="14">
        <v>0</v>
      </c>
      <c r="F1333" s="14">
        <v>0</v>
      </c>
      <c r="G1333" s="15">
        <f t="shared" si="197"/>
        <v>-12.5</v>
      </c>
      <c r="H1333" s="15">
        <f t="shared" si="198"/>
        <v>-12.5</v>
      </c>
      <c r="I1333" s="16">
        <f t="shared" si="199"/>
        <v>0</v>
      </c>
      <c r="J1333" s="35">
        <f t="shared" si="200"/>
        <v>12.5</v>
      </c>
    </row>
    <row r="1334" spans="1:10" ht="11.25" hidden="1" customHeight="1" x14ac:dyDescent="0.2">
      <c r="A1334" s="12"/>
      <c r="B1334" s="13" t="s">
        <v>27</v>
      </c>
      <c r="C1334" s="13" t="s">
        <v>44</v>
      </c>
      <c r="D1334" s="14">
        <v>136.08000000000001</v>
      </c>
      <c r="E1334" s="14">
        <v>0</v>
      </c>
      <c r="F1334" s="14">
        <v>0</v>
      </c>
      <c r="G1334" s="15">
        <f t="shared" si="197"/>
        <v>-136.08000000000001</v>
      </c>
      <c r="H1334" s="15">
        <f t="shared" si="198"/>
        <v>-136.08000000000001</v>
      </c>
      <c r="I1334" s="16">
        <f t="shared" si="199"/>
        <v>0</v>
      </c>
      <c r="J1334" s="35">
        <f t="shared" si="200"/>
        <v>136.08000000000001</v>
      </c>
    </row>
    <row r="1335" spans="1:10" ht="11.25" hidden="1" customHeight="1" x14ac:dyDescent="0.2">
      <c r="A1335" s="12"/>
      <c r="B1335" s="13" t="s">
        <v>27</v>
      </c>
      <c r="C1335" s="13" t="s">
        <v>77</v>
      </c>
      <c r="D1335" s="14">
        <v>481.96</v>
      </c>
      <c r="E1335" s="14">
        <v>296</v>
      </c>
      <c r="F1335" s="14">
        <v>296</v>
      </c>
      <c r="G1335" s="15">
        <f t="shared" si="197"/>
        <v>-185.95999999999998</v>
      </c>
      <c r="H1335" s="15">
        <f t="shared" si="198"/>
        <v>-185.95999999999998</v>
      </c>
      <c r="I1335" s="16">
        <f t="shared" si="199"/>
        <v>0</v>
      </c>
      <c r="J1335" s="35">
        <f t="shared" si="200"/>
        <v>481.96</v>
      </c>
    </row>
    <row r="1336" spans="1:10" ht="11.25" hidden="1" customHeight="1" x14ac:dyDescent="0.2">
      <c r="A1336" s="12"/>
      <c r="B1336" s="13" t="s">
        <v>27</v>
      </c>
      <c r="C1336" s="13" t="s">
        <v>50</v>
      </c>
      <c r="D1336" s="14">
        <v>331.99</v>
      </c>
      <c r="E1336" s="14">
        <v>76</v>
      </c>
      <c r="F1336" s="14">
        <v>76</v>
      </c>
      <c r="G1336" s="15">
        <f t="shared" si="197"/>
        <v>-255.99</v>
      </c>
      <c r="H1336" s="15">
        <f t="shared" si="198"/>
        <v>-255.99</v>
      </c>
      <c r="I1336" s="16">
        <f t="shared" si="199"/>
        <v>0</v>
      </c>
      <c r="J1336" s="35">
        <f t="shared" si="200"/>
        <v>331.99</v>
      </c>
    </row>
    <row r="1337" spans="1:10" ht="11.25" hidden="1" customHeight="1" x14ac:dyDescent="0.2">
      <c r="A1337" s="12"/>
      <c r="B1337" s="13" t="s">
        <v>27</v>
      </c>
      <c r="C1337" s="13" t="s">
        <v>88</v>
      </c>
      <c r="D1337" s="14">
        <v>13</v>
      </c>
      <c r="E1337" s="14">
        <v>0</v>
      </c>
      <c r="F1337" s="14">
        <v>0</v>
      </c>
      <c r="G1337" s="15">
        <f t="shared" si="197"/>
        <v>-13</v>
      </c>
      <c r="H1337" s="15">
        <f t="shared" si="198"/>
        <v>-13</v>
      </c>
      <c r="I1337" s="16">
        <f t="shared" si="199"/>
        <v>0</v>
      </c>
      <c r="J1337" s="35">
        <f t="shared" si="200"/>
        <v>13</v>
      </c>
    </row>
    <row r="1338" spans="1:10" ht="11.25" hidden="1" customHeight="1" x14ac:dyDescent="0.2">
      <c r="A1338" s="12"/>
      <c r="B1338" s="13" t="s">
        <v>27</v>
      </c>
      <c r="C1338" s="13" t="s">
        <v>78</v>
      </c>
      <c r="D1338" s="14">
        <v>763.28</v>
      </c>
      <c r="E1338" s="14">
        <v>143</v>
      </c>
      <c r="F1338" s="14">
        <v>143</v>
      </c>
      <c r="G1338" s="15">
        <f t="shared" si="197"/>
        <v>-620.28</v>
      </c>
      <c r="H1338" s="15">
        <f t="shared" si="198"/>
        <v>-620.28</v>
      </c>
      <c r="I1338" s="16">
        <f t="shared" si="199"/>
        <v>0</v>
      </c>
      <c r="J1338" s="35">
        <f t="shared" si="200"/>
        <v>763.28</v>
      </c>
    </row>
    <row r="1339" spans="1:10" ht="11.25" hidden="1" customHeight="1" x14ac:dyDescent="0.2">
      <c r="A1339" s="12"/>
      <c r="B1339" s="13" t="s">
        <v>27</v>
      </c>
      <c r="C1339" s="13" t="s">
        <v>22</v>
      </c>
      <c r="D1339" s="14">
        <v>93</v>
      </c>
      <c r="E1339" s="14">
        <v>3</v>
      </c>
      <c r="F1339" s="14">
        <v>3</v>
      </c>
      <c r="G1339" s="15">
        <f t="shared" si="197"/>
        <v>-90</v>
      </c>
      <c r="H1339" s="15">
        <f t="shared" si="198"/>
        <v>-90</v>
      </c>
      <c r="I1339" s="16">
        <f t="shared" si="199"/>
        <v>0</v>
      </c>
      <c r="J1339" s="35">
        <f t="shared" si="200"/>
        <v>93</v>
      </c>
    </row>
    <row r="1340" spans="1:10" ht="11.25" hidden="1" customHeight="1" x14ac:dyDescent="0.2">
      <c r="A1340" s="12"/>
      <c r="B1340" s="13" t="s">
        <v>27</v>
      </c>
      <c r="C1340" s="13" t="s">
        <v>55</v>
      </c>
      <c r="D1340" s="14">
        <v>92.93</v>
      </c>
      <c r="E1340" s="14">
        <v>0</v>
      </c>
      <c r="F1340" s="14">
        <v>0</v>
      </c>
      <c r="G1340" s="15">
        <f t="shared" si="197"/>
        <v>-92.93</v>
      </c>
      <c r="H1340" s="15">
        <f t="shared" si="198"/>
        <v>-92.93</v>
      </c>
      <c r="I1340" s="16">
        <f t="shared" si="199"/>
        <v>0</v>
      </c>
      <c r="J1340" s="35">
        <f t="shared" si="200"/>
        <v>92.93</v>
      </c>
    </row>
    <row r="1341" spans="1:10" ht="11.25" hidden="1" customHeight="1" x14ac:dyDescent="0.2">
      <c r="A1341" s="12"/>
      <c r="B1341" s="13" t="s">
        <v>27</v>
      </c>
      <c r="C1341" s="13" t="s">
        <v>56</v>
      </c>
      <c r="D1341" s="14">
        <v>91.71</v>
      </c>
      <c r="E1341" s="14">
        <v>0</v>
      </c>
      <c r="F1341" s="14">
        <v>0</v>
      </c>
      <c r="G1341" s="15">
        <f t="shared" si="197"/>
        <v>-91.71</v>
      </c>
      <c r="H1341" s="15">
        <f t="shared" si="198"/>
        <v>-91.71</v>
      </c>
      <c r="I1341" s="16">
        <f t="shared" si="199"/>
        <v>0</v>
      </c>
      <c r="J1341" s="35">
        <f t="shared" si="200"/>
        <v>91.71</v>
      </c>
    </row>
    <row r="1342" spans="1:10" ht="11.25" hidden="1" customHeight="1" x14ac:dyDescent="0.2">
      <c r="A1342" s="12"/>
      <c r="B1342" s="13" t="s">
        <v>27</v>
      </c>
      <c r="C1342" s="13" t="s">
        <v>79</v>
      </c>
      <c r="D1342" s="14">
        <v>90.75</v>
      </c>
      <c r="E1342" s="14">
        <v>0</v>
      </c>
      <c r="F1342" s="14">
        <v>0</v>
      </c>
      <c r="G1342" s="15">
        <f t="shared" si="197"/>
        <v>-90.75</v>
      </c>
      <c r="H1342" s="15">
        <f t="shared" si="198"/>
        <v>-90.75</v>
      </c>
      <c r="I1342" s="16">
        <f t="shared" si="199"/>
        <v>0</v>
      </c>
      <c r="J1342" s="35">
        <f t="shared" si="200"/>
        <v>90.75</v>
      </c>
    </row>
    <row r="1343" spans="1:10" ht="11.25" hidden="1" customHeight="1" x14ac:dyDescent="0.2">
      <c r="A1343" s="12"/>
      <c r="B1343" s="13" t="s">
        <v>27</v>
      </c>
      <c r="C1343" s="13" t="s">
        <v>19</v>
      </c>
      <c r="D1343" s="14">
        <v>267.85000000000002</v>
      </c>
      <c r="E1343" s="14">
        <v>0</v>
      </c>
      <c r="F1343" s="14">
        <v>0</v>
      </c>
      <c r="G1343" s="15">
        <f t="shared" si="197"/>
        <v>-267.85000000000002</v>
      </c>
      <c r="H1343" s="15">
        <f t="shared" si="198"/>
        <v>-267.85000000000002</v>
      </c>
      <c r="I1343" s="16">
        <f t="shared" si="199"/>
        <v>0</v>
      </c>
      <c r="J1343" s="35">
        <f t="shared" si="200"/>
        <v>267.85000000000002</v>
      </c>
    </row>
    <row r="1344" spans="1:10" ht="11.25" hidden="1" customHeight="1" x14ac:dyDescent="0.2">
      <c r="A1344" s="12"/>
      <c r="B1344" s="13" t="s">
        <v>27</v>
      </c>
      <c r="C1344" s="13" t="s">
        <v>28</v>
      </c>
      <c r="D1344" s="14">
        <v>1701.15</v>
      </c>
      <c r="E1344" s="14">
        <v>1421</v>
      </c>
      <c r="F1344" s="14">
        <v>1421</v>
      </c>
      <c r="G1344" s="15">
        <f t="shared" si="197"/>
        <v>-280.15000000000009</v>
      </c>
      <c r="H1344" s="15">
        <f t="shared" si="198"/>
        <v>-280.15000000000009</v>
      </c>
      <c r="I1344" s="16">
        <f t="shared" si="199"/>
        <v>0</v>
      </c>
      <c r="J1344" s="35">
        <f t="shared" si="200"/>
        <v>1701.15</v>
      </c>
    </row>
    <row r="1345" spans="1:10" ht="11.25" hidden="1" customHeight="1" x14ac:dyDescent="0.2">
      <c r="A1345" s="12"/>
      <c r="B1345" s="13" t="s">
        <v>70</v>
      </c>
      <c r="C1345" s="13" t="s">
        <v>19</v>
      </c>
      <c r="D1345" s="14">
        <v>25.99</v>
      </c>
      <c r="E1345" s="14">
        <v>0</v>
      </c>
      <c r="F1345" s="14">
        <v>0</v>
      </c>
      <c r="G1345" s="15">
        <f t="shared" si="197"/>
        <v>-25.99</v>
      </c>
      <c r="H1345" s="15">
        <f t="shared" si="198"/>
        <v>-25.99</v>
      </c>
      <c r="I1345" s="16">
        <f t="shared" si="199"/>
        <v>0</v>
      </c>
      <c r="J1345" s="35">
        <f t="shared" si="200"/>
        <v>25.99</v>
      </c>
    </row>
    <row r="1346" spans="1:10" ht="11.25" hidden="1" customHeight="1" x14ac:dyDescent="0.2">
      <c r="A1346" s="12"/>
      <c r="B1346" s="13" t="s">
        <v>129</v>
      </c>
      <c r="C1346" s="13" t="s">
        <v>19</v>
      </c>
      <c r="D1346" s="14">
        <v>16.579999999999998</v>
      </c>
      <c r="E1346" s="14">
        <v>17</v>
      </c>
      <c r="F1346" s="14">
        <v>17</v>
      </c>
      <c r="G1346" s="23">
        <f t="shared" si="197"/>
        <v>0.42000000000000171</v>
      </c>
      <c r="H1346" s="23">
        <f t="shared" si="198"/>
        <v>0.42000000000000171</v>
      </c>
      <c r="I1346" s="16">
        <f t="shared" si="199"/>
        <v>0</v>
      </c>
      <c r="J1346" s="35">
        <f t="shared" si="200"/>
        <v>16.579999999999998</v>
      </c>
    </row>
    <row r="1347" spans="1:10" ht="11.25" hidden="1" customHeight="1" x14ac:dyDescent="0.2">
      <c r="A1347" s="12"/>
      <c r="B1347" s="13" t="s">
        <v>23</v>
      </c>
      <c r="C1347" s="13" t="s">
        <v>19</v>
      </c>
      <c r="D1347" s="14">
        <v>174</v>
      </c>
      <c r="E1347" s="14">
        <v>100.02</v>
      </c>
      <c r="F1347" s="14">
        <v>133.36000000000001</v>
      </c>
      <c r="G1347" s="15">
        <f t="shared" si="197"/>
        <v>-73.98</v>
      </c>
      <c r="H1347" s="15">
        <f t="shared" si="198"/>
        <v>-40.639999999999986</v>
      </c>
      <c r="I1347" s="16">
        <f t="shared" si="199"/>
        <v>33.340000000000018</v>
      </c>
      <c r="J1347" s="35">
        <f t="shared" si="200"/>
        <v>207.34000000000003</v>
      </c>
    </row>
    <row r="1348" spans="1:10" ht="11.25" hidden="1" customHeight="1" x14ac:dyDescent="0.2">
      <c r="A1348" s="12"/>
      <c r="B1348" s="13" t="s">
        <v>43</v>
      </c>
      <c r="C1348" s="13" t="s">
        <v>44</v>
      </c>
      <c r="D1348" s="14">
        <v>50.1</v>
      </c>
      <c r="E1348" s="14">
        <v>70</v>
      </c>
      <c r="F1348" s="14">
        <v>90</v>
      </c>
      <c r="G1348" s="23">
        <f t="shared" si="197"/>
        <v>19.899999999999999</v>
      </c>
      <c r="H1348" s="23">
        <f t="shared" si="198"/>
        <v>39.9</v>
      </c>
      <c r="I1348" s="16">
        <f t="shared" si="199"/>
        <v>20</v>
      </c>
      <c r="J1348" s="35">
        <f t="shared" si="200"/>
        <v>70.099999999999994</v>
      </c>
    </row>
    <row r="1349" spans="1:10" ht="11.25" hidden="1" customHeight="1" x14ac:dyDescent="0.2">
      <c r="A1349" s="12"/>
      <c r="B1349" s="13" t="s">
        <v>43</v>
      </c>
      <c r="C1349" s="13" t="s">
        <v>21</v>
      </c>
      <c r="D1349" s="14">
        <v>100</v>
      </c>
      <c r="E1349" s="14">
        <v>0</v>
      </c>
      <c r="F1349" s="14">
        <v>0</v>
      </c>
      <c r="G1349" s="15">
        <f t="shared" si="197"/>
        <v>-100</v>
      </c>
      <c r="H1349" s="15">
        <f t="shared" si="198"/>
        <v>-100</v>
      </c>
      <c r="I1349" s="16">
        <f t="shared" si="199"/>
        <v>0</v>
      </c>
      <c r="J1349" s="35">
        <f t="shared" si="200"/>
        <v>100</v>
      </c>
    </row>
    <row r="1350" spans="1:10" ht="11.25" hidden="1" customHeight="1" x14ac:dyDescent="0.2">
      <c r="A1350" s="12"/>
      <c r="B1350" s="13" t="s">
        <v>43</v>
      </c>
      <c r="C1350" s="13" t="s">
        <v>22</v>
      </c>
      <c r="D1350" s="14">
        <v>128.12</v>
      </c>
      <c r="E1350" s="14">
        <v>70</v>
      </c>
      <c r="F1350" s="14">
        <v>90</v>
      </c>
      <c r="G1350" s="15">
        <f t="shared" si="197"/>
        <v>-58.120000000000005</v>
      </c>
      <c r="H1350" s="15">
        <f t="shared" si="198"/>
        <v>-38.120000000000005</v>
      </c>
      <c r="I1350" s="16">
        <f t="shared" si="199"/>
        <v>20</v>
      </c>
      <c r="J1350" s="35">
        <f t="shared" si="200"/>
        <v>148.12</v>
      </c>
    </row>
    <row r="1351" spans="1:10" ht="11.25" hidden="1" customHeight="1" x14ac:dyDescent="0.2">
      <c r="A1351" s="12"/>
      <c r="B1351" s="13" t="s">
        <v>43</v>
      </c>
      <c r="C1351" s="13" t="s">
        <v>19</v>
      </c>
      <c r="D1351" s="14">
        <v>162.1</v>
      </c>
      <c r="E1351" s="14">
        <v>240</v>
      </c>
      <c r="F1351" s="14">
        <v>280</v>
      </c>
      <c r="G1351" s="23">
        <f t="shared" si="197"/>
        <v>77.900000000000006</v>
      </c>
      <c r="H1351" s="23">
        <f t="shared" si="198"/>
        <v>117.9</v>
      </c>
      <c r="I1351" s="16">
        <f t="shared" si="199"/>
        <v>40</v>
      </c>
      <c r="J1351" s="35">
        <f t="shared" si="200"/>
        <v>202.1</v>
      </c>
    </row>
    <row r="1352" spans="1:10" ht="11.25" hidden="1" customHeight="1" x14ac:dyDescent="0.2">
      <c r="A1352" s="12"/>
      <c r="B1352" s="13" t="s">
        <v>51</v>
      </c>
      <c r="C1352" s="13" t="s">
        <v>19</v>
      </c>
      <c r="D1352" s="14">
        <v>146.94</v>
      </c>
      <c r="E1352" s="14">
        <v>140</v>
      </c>
      <c r="F1352" s="14">
        <v>140</v>
      </c>
      <c r="G1352" s="15">
        <f t="shared" si="197"/>
        <v>-6.9399999999999977</v>
      </c>
      <c r="H1352" s="15">
        <f t="shared" si="198"/>
        <v>-6.9399999999999977</v>
      </c>
      <c r="I1352" s="16">
        <f t="shared" si="199"/>
        <v>0</v>
      </c>
      <c r="J1352" s="35">
        <f t="shared" si="200"/>
        <v>146.94</v>
      </c>
    </row>
    <row r="1353" spans="1:10" ht="11.25" hidden="1" customHeight="1" x14ac:dyDescent="0.2">
      <c r="A1353" s="12"/>
      <c r="B1353" s="13" t="s">
        <v>29</v>
      </c>
      <c r="C1353" s="13" t="s">
        <v>19</v>
      </c>
      <c r="D1353" s="14">
        <v>84</v>
      </c>
      <c r="E1353" s="14">
        <v>0</v>
      </c>
      <c r="F1353" s="14">
        <v>0</v>
      </c>
      <c r="G1353" s="15">
        <f t="shared" si="197"/>
        <v>-84</v>
      </c>
      <c r="H1353" s="15">
        <f t="shared" si="198"/>
        <v>-84</v>
      </c>
      <c r="I1353" s="16">
        <f t="shared" si="199"/>
        <v>0</v>
      </c>
      <c r="J1353" s="35">
        <f t="shared" si="200"/>
        <v>84</v>
      </c>
    </row>
    <row r="1354" spans="1:10" ht="11.25" hidden="1" customHeight="1" x14ac:dyDescent="0.2">
      <c r="A1354" s="12"/>
      <c r="B1354" s="13" t="s">
        <v>32</v>
      </c>
      <c r="C1354" s="13" t="s">
        <v>52</v>
      </c>
      <c r="D1354" s="14">
        <v>101.5</v>
      </c>
      <c r="E1354" s="14">
        <v>158</v>
      </c>
      <c r="F1354" s="14">
        <v>178</v>
      </c>
      <c r="G1354" s="23">
        <f t="shared" si="197"/>
        <v>56.5</v>
      </c>
      <c r="H1354" s="23">
        <f t="shared" si="198"/>
        <v>76.5</v>
      </c>
      <c r="I1354" s="16">
        <f t="shared" si="199"/>
        <v>20</v>
      </c>
      <c r="J1354" s="35">
        <f t="shared" si="200"/>
        <v>121.5</v>
      </c>
    </row>
    <row r="1355" spans="1:10" ht="11.25" hidden="1" customHeight="1" x14ac:dyDescent="0.2">
      <c r="A1355" s="12"/>
      <c r="B1355" s="13" t="s">
        <v>32</v>
      </c>
      <c r="C1355" s="13" t="s">
        <v>42</v>
      </c>
      <c r="D1355" s="14">
        <v>119.3</v>
      </c>
      <c r="E1355" s="14">
        <v>95</v>
      </c>
      <c r="F1355" s="14">
        <v>95</v>
      </c>
      <c r="G1355" s="15">
        <f t="shared" si="197"/>
        <v>-24.299999999999997</v>
      </c>
      <c r="H1355" s="15">
        <f t="shared" si="198"/>
        <v>-24.299999999999997</v>
      </c>
      <c r="I1355" s="16">
        <f t="shared" si="199"/>
        <v>0</v>
      </c>
      <c r="J1355" s="35">
        <f t="shared" si="200"/>
        <v>119.3</v>
      </c>
    </row>
    <row r="1356" spans="1:10" ht="11.25" hidden="1" customHeight="1" x14ac:dyDescent="0.2">
      <c r="A1356" s="12"/>
      <c r="B1356" s="13" t="s">
        <v>32</v>
      </c>
      <c r="C1356" s="13" t="s">
        <v>44</v>
      </c>
      <c r="D1356" s="14">
        <v>241.88</v>
      </c>
      <c r="E1356" s="14">
        <v>165</v>
      </c>
      <c r="F1356" s="14">
        <v>165</v>
      </c>
      <c r="G1356" s="15">
        <f t="shared" si="197"/>
        <v>-76.88</v>
      </c>
      <c r="H1356" s="15">
        <f t="shared" si="198"/>
        <v>-76.88</v>
      </c>
      <c r="I1356" s="16">
        <f t="shared" si="199"/>
        <v>0</v>
      </c>
      <c r="J1356" s="35">
        <f t="shared" si="200"/>
        <v>241.88</v>
      </c>
    </row>
    <row r="1357" spans="1:10" ht="11.25" hidden="1" customHeight="1" x14ac:dyDescent="0.2">
      <c r="A1357" s="12"/>
      <c r="B1357" s="13" t="s">
        <v>32</v>
      </c>
      <c r="C1357" s="13" t="s">
        <v>47</v>
      </c>
      <c r="D1357" s="14">
        <v>87</v>
      </c>
      <c r="E1357" s="14">
        <v>20</v>
      </c>
      <c r="F1357" s="14">
        <v>20</v>
      </c>
      <c r="G1357" s="15">
        <f t="shared" si="197"/>
        <v>-67</v>
      </c>
      <c r="H1357" s="15">
        <f t="shared" si="198"/>
        <v>-67</v>
      </c>
      <c r="I1357" s="16">
        <f t="shared" si="199"/>
        <v>0</v>
      </c>
      <c r="J1357" s="35">
        <f t="shared" si="200"/>
        <v>87</v>
      </c>
    </row>
    <row r="1358" spans="1:10" ht="11.25" hidden="1" customHeight="1" x14ac:dyDescent="0.2">
      <c r="A1358" s="12"/>
      <c r="B1358" s="13" t="s">
        <v>32</v>
      </c>
      <c r="C1358" s="13" t="s">
        <v>21</v>
      </c>
      <c r="D1358" s="14">
        <v>696.8</v>
      </c>
      <c r="E1358" s="14">
        <v>747</v>
      </c>
      <c r="F1358" s="14">
        <v>947</v>
      </c>
      <c r="G1358" s="23">
        <f t="shared" si="197"/>
        <v>50.200000000000045</v>
      </c>
      <c r="H1358" s="23">
        <f t="shared" si="198"/>
        <v>250.20000000000005</v>
      </c>
      <c r="I1358" s="16">
        <f t="shared" si="199"/>
        <v>200</v>
      </c>
      <c r="J1358" s="35">
        <f t="shared" si="200"/>
        <v>896.8</v>
      </c>
    </row>
    <row r="1359" spans="1:10" ht="11.25" hidden="1" customHeight="1" x14ac:dyDescent="0.2">
      <c r="A1359" s="12"/>
      <c r="B1359" s="13" t="s">
        <v>32</v>
      </c>
      <c r="C1359" s="13" t="s">
        <v>78</v>
      </c>
      <c r="D1359" s="14">
        <v>12.18</v>
      </c>
      <c r="E1359" s="14">
        <v>0</v>
      </c>
      <c r="F1359" s="14">
        <v>0</v>
      </c>
      <c r="G1359" s="15">
        <f t="shared" si="197"/>
        <v>-12.18</v>
      </c>
      <c r="H1359" s="15">
        <f t="shared" si="198"/>
        <v>-12.18</v>
      </c>
      <c r="I1359" s="16">
        <f t="shared" si="199"/>
        <v>0</v>
      </c>
      <c r="J1359" s="35">
        <f t="shared" si="200"/>
        <v>12.18</v>
      </c>
    </row>
    <row r="1360" spans="1:10" ht="11.25" hidden="1" customHeight="1" x14ac:dyDescent="0.2">
      <c r="A1360" s="12"/>
      <c r="B1360" s="13" t="s">
        <v>32</v>
      </c>
      <c r="C1360" s="13" t="s">
        <v>22</v>
      </c>
      <c r="D1360" s="14">
        <v>287.98</v>
      </c>
      <c r="E1360" s="14">
        <v>173</v>
      </c>
      <c r="F1360" s="14">
        <v>193</v>
      </c>
      <c r="G1360" s="15">
        <f t="shared" si="197"/>
        <v>-114.98000000000002</v>
      </c>
      <c r="H1360" s="15">
        <f t="shared" si="198"/>
        <v>-94.980000000000018</v>
      </c>
      <c r="I1360" s="16">
        <f t="shared" si="199"/>
        <v>20</v>
      </c>
      <c r="J1360" s="35">
        <f t="shared" si="200"/>
        <v>307.98</v>
      </c>
    </row>
    <row r="1361" spans="1:10" ht="11.25" hidden="1" customHeight="1" x14ac:dyDescent="0.2">
      <c r="A1361" s="12"/>
      <c r="B1361" s="13" t="s">
        <v>58</v>
      </c>
      <c r="C1361" s="13" t="s">
        <v>42</v>
      </c>
      <c r="D1361" s="14">
        <v>563.45000000000005</v>
      </c>
      <c r="E1361" s="14">
        <v>0</v>
      </c>
      <c r="F1361" s="14">
        <v>0</v>
      </c>
      <c r="G1361" s="15">
        <f t="shared" si="197"/>
        <v>-563.45000000000005</v>
      </c>
      <c r="H1361" s="15">
        <f t="shared" si="198"/>
        <v>-563.45000000000005</v>
      </c>
      <c r="I1361" s="16">
        <f t="shared" si="199"/>
        <v>0</v>
      </c>
      <c r="J1361" s="35">
        <f t="shared" si="200"/>
        <v>563.45000000000005</v>
      </c>
    </row>
    <row r="1362" spans="1:10" ht="11.25" hidden="1" customHeight="1" x14ac:dyDescent="0.2">
      <c r="A1362" s="17" t="s">
        <v>263</v>
      </c>
      <c r="B1362" s="18"/>
      <c r="C1362" s="18"/>
      <c r="D1362" s="19">
        <f>SUM(D1316:D1361)</f>
        <v>9160.4499999999989</v>
      </c>
      <c r="E1362" s="19">
        <f>SUM(E1316:E1361)</f>
        <v>6041.02</v>
      </c>
      <c r="F1362" s="19">
        <f>SUM(F1316:F1361)</f>
        <v>6549.36</v>
      </c>
      <c r="G1362" s="20">
        <f t="shared" si="197"/>
        <v>-3119.4300000000003</v>
      </c>
      <c r="H1362" s="20">
        <f t="shared" si="198"/>
        <v>-2611.0900000000011</v>
      </c>
      <c r="I1362" s="21">
        <f t="shared" si="199"/>
        <v>508.33999999999924</v>
      </c>
      <c r="J1362" s="35">
        <f t="shared" si="200"/>
        <v>9668.7899999999972</v>
      </c>
    </row>
    <row r="1363" spans="1:10" ht="11.25" hidden="1" customHeight="1" x14ac:dyDescent="0.2">
      <c r="A1363" s="22" t="s">
        <v>264</v>
      </c>
      <c r="B1363" s="18"/>
      <c r="C1363" s="18"/>
      <c r="D1363" s="19">
        <f>SUM(D1175,D1205,D1236,D1246,D1262,D1283,D1314,D1362)</f>
        <v>91489.04</v>
      </c>
      <c r="E1363" s="19">
        <f>SUM(E1175,E1205,E1236,E1246,E1262,E1283,E1314,E1362)</f>
        <v>104898.56999999999</v>
      </c>
      <c r="F1363" s="19">
        <f>SUM(F1175,F1205,F1236,F1246,F1262,F1283,F1314,F1362)</f>
        <v>119134.61</v>
      </c>
      <c r="G1363" s="24">
        <f t="shared" si="197"/>
        <v>13409.530000000013</v>
      </c>
      <c r="H1363" s="24">
        <f t="shared" si="198"/>
        <v>27645.570000000007</v>
      </c>
      <c r="I1363" s="21">
        <f t="shared" si="199"/>
        <v>14236.039999999994</v>
      </c>
      <c r="J1363" s="35">
        <f t="shared" si="200"/>
        <v>105725.07999999999</v>
      </c>
    </row>
    <row r="1364" spans="1:10" ht="11.25" customHeight="1" x14ac:dyDescent="0.2">
      <c r="A1364" s="10" t="s">
        <v>265</v>
      </c>
      <c r="B1364" s="5"/>
      <c r="C1364" s="5"/>
      <c r="D1364" s="6">
        <v>54689.610000000008</v>
      </c>
      <c r="E1364" s="6">
        <v>61533.270000000004</v>
      </c>
      <c r="F1364" s="6">
        <v>67475.77</v>
      </c>
      <c r="G1364" s="7">
        <v>6843.6599999999962</v>
      </c>
      <c r="H1364" s="7">
        <v>12786.160000000003</v>
      </c>
      <c r="I1364" s="8">
        <v>5942.5000000000073</v>
      </c>
      <c r="J1364" s="35">
        <f t="shared" si="200"/>
        <v>60632.110000000015</v>
      </c>
    </row>
    <row r="1365" spans="1:10" ht="11.25" hidden="1" customHeight="1" x14ac:dyDescent="0.2">
      <c r="A1365" s="11" t="s">
        <v>266</v>
      </c>
      <c r="B1365" s="5"/>
      <c r="C1365" s="5"/>
      <c r="D1365" s="6"/>
      <c r="E1365" s="6"/>
      <c r="F1365" s="6"/>
      <c r="G1365" s="7"/>
      <c r="H1365" s="7"/>
      <c r="I1365" s="8"/>
      <c r="J1365" s="35">
        <f t="shared" si="200"/>
        <v>0</v>
      </c>
    </row>
    <row r="1366" spans="1:10" ht="11.25" hidden="1" customHeight="1" x14ac:dyDescent="0.2">
      <c r="A1366" s="12"/>
      <c r="B1366" s="13" t="s">
        <v>267</v>
      </c>
      <c r="C1366" s="13" t="s">
        <v>19</v>
      </c>
      <c r="D1366" s="14">
        <v>0</v>
      </c>
      <c r="E1366" s="14">
        <v>800</v>
      </c>
      <c r="F1366" s="14">
        <v>800</v>
      </c>
      <c r="G1366" s="23">
        <f t="shared" ref="G1366:G1374" si="201">(ROUND(E1366,2)- ROUND(D1366,2))</f>
        <v>800</v>
      </c>
      <c r="H1366" s="23">
        <f t="shared" ref="H1366:H1374" si="202">(ROUND(F1366,2)- ROUND(D1366,2))</f>
        <v>800</v>
      </c>
      <c r="I1366" s="16">
        <f t="shared" ref="I1366:I1374" si="203">(ROUND(F1366,2)- ROUND(E1366,2))</f>
        <v>0</v>
      </c>
      <c r="J1366" s="35">
        <f t="shared" si="200"/>
        <v>0</v>
      </c>
    </row>
    <row r="1367" spans="1:10" ht="11.25" hidden="1" customHeight="1" x14ac:dyDescent="0.2">
      <c r="A1367" s="12"/>
      <c r="B1367" s="13" t="s">
        <v>27</v>
      </c>
      <c r="C1367" s="13" t="s">
        <v>46</v>
      </c>
      <c r="D1367" s="14">
        <v>52.51</v>
      </c>
      <c r="E1367" s="14">
        <v>0</v>
      </c>
      <c r="F1367" s="14">
        <v>0</v>
      </c>
      <c r="G1367" s="15">
        <f t="shared" si="201"/>
        <v>-52.51</v>
      </c>
      <c r="H1367" s="15">
        <f t="shared" si="202"/>
        <v>-52.51</v>
      </c>
      <c r="I1367" s="16">
        <f t="shared" si="203"/>
        <v>0</v>
      </c>
      <c r="J1367" s="35">
        <f t="shared" si="200"/>
        <v>52.51</v>
      </c>
    </row>
    <row r="1368" spans="1:10" ht="11.25" hidden="1" customHeight="1" x14ac:dyDescent="0.2">
      <c r="A1368" s="12"/>
      <c r="B1368" s="13" t="s">
        <v>27</v>
      </c>
      <c r="C1368" s="13" t="s">
        <v>28</v>
      </c>
      <c r="D1368" s="14">
        <v>197.45</v>
      </c>
      <c r="E1368" s="14">
        <v>197</v>
      </c>
      <c r="F1368" s="14">
        <v>197</v>
      </c>
      <c r="G1368" s="15">
        <f t="shared" si="201"/>
        <v>-0.44999999999998863</v>
      </c>
      <c r="H1368" s="15">
        <f t="shared" si="202"/>
        <v>-0.44999999999998863</v>
      </c>
      <c r="I1368" s="16">
        <f t="shared" si="203"/>
        <v>0</v>
      </c>
      <c r="J1368" s="35">
        <f t="shared" si="200"/>
        <v>197.45</v>
      </c>
    </row>
    <row r="1369" spans="1:10" ht="11.25" hidden="1" customHeight="1" x14ac:dyDescent="0.2">
      <c r="A1369" s="12"/>
      <c r="B1369" s="13" t="s">
        <v>43</v>
      </c>
      <c r="C1369" s="13" t="s">
        <v>44</v>
      </c>
      <c r="D1369" s="14">
        <v>69.44</v>
      </c>
      <c r="E1369" s="14">
        <v>390</v>
      </c>
      <c r="F1369" s="14">
        <v>390</v>
      </c>
      <c r="G1369" s="23">
        <f t="shared" si="201"/>
        <v>320.56</v>
      </c>
      <c r="H1369" s="23">
        <f t="shared" si="202"/>
        <v>320.56</v>
      </c>
      <c r="I1369" s="16">
        <f t="shared" si="203"/>
        <v>0</v>
      </c>
      <c r="J1369" s="35">
        <f t="shared" si="200"/>
        <v>69.44</v>
      </c>
    </row>
    <row r="1370" spans="1:10" ht="11.25" hidden="1" customHeight="1" x14ac:dyDescent="0.2">
      <c r="A1370" s="12"/>
      <c r="B1370" s="13" t="s">
        <v>43</v>
      </c>
      <c r="C1370" s="13" t="s">
        <v>19</v>
      </c>
      <c r="D1370" s="14">
        <v>622.54</v>
      </c>
      <c r="E1370" s="14">
        <v>967</v>
      </c>
      <c r="F1370" s="14">
        <v>967</v>
      </c>
      <c r="G1370" s="23">
        <f t="shared" si="201"/>
        <v>344.46000000000004</v>
      </c>
      <c r="H1370" s="23">
        <f t="shared" si="202"/>
        <v>344.46000000000004</v>
      </c>
      <c r="I1370" s="16">
        <f t="shared" si="203"/>
        <v>0</v>
      </c>
      <c r="J1370" s="35">
        <f t="shared" si="200"/>
        <v>622.54</v>
      </c>
    </row>
    <row r="1371" spans="1:10" ht="11.25" hidden="1" customHeight="1" x14ac:dyDescent="0.2">
      <c r="A1371" s="12"/>
      <c r="B1371" s="13" t="s">
        <v>32</v>
      </c>
      <c r="C1371" s="13" t="s">
        <v>52</v>
      </c>
      <c r="D1371" s="14">
        <v>0</v>
      </c>
      <c r="E1371" s="14">
        <v>500</v>
      </c>
      <c r="F1371" s="14">
        <v>500</v>
      </c>
      <c r="G1371" s="23">
        <f t="shared" si="201"/>
        <v>500</v>
      </c>
      <c r="H1371" s="23">
        <f t="shared" si="202"/>
        <v>500</v>
      </c>
      <c r="I1371" s="16">
        <f t="shared" si="203"/>
        <v>0</v>
      </c>
      <c r="J1371" s="35">
        <f t="shared" si="200"/>
        <v>0</v>
      </c>
    </row>
    <row r="1372" spans="1:10" ht="11.25" hidden="1" customHeight="1" x14ac:dyDescent="0.2">
      <c r="A1372" s="12"/>
      <c r="B1372" s="13" t="s">
        <v>32</v>
      </c>
      <c r="C1372" s="13" t="s">
        <v>22</v>
      </c>
      <c r="D1372" s="14">
        <v>0</v>
      </c>
      <c r="E1372" s="14">
        <v>300</v>
      </c>
      <c r="F1372" s="14">
        <v>500</v>
      </c>
      <c r="G1372" s="23">
        <f t="shared" si="201"/>
        <v>300</v>
      </c>
      <c r="H1372" s="23">
        <f t="shared" si="202"/>
        <v>500</v>
      </c>
      <c r="I1372" s="16">
        <f t="shared" si="203"/>
        <v>200</v>
      </c>
      <c r="J1372" s="35">
        <f t="shared" si="200"/>
        <v>200</v>
      </c>
    </row>
    <row r="1373" spans="1:10" ht="11.25" hidden="1" customHeight="1" x14ac:dyDescent="0.2">
      <c r="A1373" s="12"/>
      <c r="B1373" s="13" t="s">
        <v>58</v>
      </c>
      <c r="C1373" s="13" t="s">
        <v>42</v>
      </c>
      <c r="D1373" s="14">
        <v>3407.09</v>
      </c>
      <c r="E1373" s="14">
        <v>1102</v>
      </c>
      <c r="F1373" s="14">
        <v>1102</v>
      </c>
      <c r="G1373" s="15">
        <f t="shared" si="201"/>
        <v>-2305.09</v>
      </c>
      <c r="H1373" s="15">
        <f t="shared" si="202"/>
        <v>-2305.09</v>
      </c>
      <c r="I1373" s="16">
        <f t="shared" si="203"/>
        <v>0</v>
      </c>
      <c r="J1373" s="35">
        <f t="shared" si="200"/>
        <v>3407.09</v>
      </c>
    </row>
    <row r="1374" spans="1:10" ht="11.25" hidden="1" customHeight="1" x14ac:dyDescent="0.2">
      <c r="A1374" s="17" t="s">
        <v>268</v>
      </c>
      <c r="B1374" s="18"/>
      <c r="C1374" s="18"/>
      <c r="D1374" s="19">
        <f>SUM(D1366:D1373)</f>
        <v>4349.03</v>
      </c>
      <c r="E1374" s="19">
        <f>SUM(E1366:E1373)</f>
        <v>4256</v>
      </c>
      <c r="F1374" s="19">
        <f>SUM(F1366:F1373)</f>
        <v>4456</v>
      </c>
      <c r="G1374" s="20">
        <f t="shared" si="201"/>
        <v>-93.029999999999745</v>
      </c>
      <c r="H1374" s="24">
        <f t="shared" si="202"/>
        <v>106.97000000000025</v>
      </c>
      <c r="I1374" s="21">
        <f t="shared" si="203"/>
        <v>200</v>
      </c>
      <c r="J1374" s="35">
        <f t="shared" si="200"/>
        <v>4549.03</v>
      </c>
    </row>
    <row r="1375" spans="1:10" ht="11.25" hidden="1" customHeight="1" x14ac:dyDescent="0.2">
      <c r="A1375" s="11" t="s">
        <v>269</v>
      </c>
      <c r="B1375" s="5"/>
      <c r="C1375" s="5"/>
      <c r="D1375" s="6"/>
      <c r="E1375" s="6"/>
      <c r="F1375" s="6"/>
      <c r="G1375" s="7"/>
      <c r="H1375" s="7"/>
      <c r="I1375" s="8"/>
      <c r="J1375" s="35">
        <f t="shared" si="200"/>
        <v>0</v>
      </c>
    </row>
    <row r="1376" spans="1:10" ht="11.25" hidden="1" customHeight="1" x14ac:dyDescent="0.2">
      <c r="A1376" s="12"/>
      <c r="B1376" s="13" t="s">
        <v>26</v>
      </c>
      <c r="C1376" s="13" t="s">
        <v>19</v>
      </c>
      <c r="D1376" s="14">
        <v>253</v>
      </c>
      <c r="E1376" s="14">
        <v>15</v>
      </c>
      <c r="F1376" s="14">
        <v>15</v>
      </c>
      <c r="G1376" s="15">
        <f t="shared" ref="G1376:G1390" si="204">(ROUND(E1376,2)- ROUND(D1376,2))</f>
        <v>-238</v>
      </c>
      <c r="H1376" s="15">
        <f t="shared" ref="H1376:H1390" si="205">(ROUND(F1376,2)- ROUND(D1376,2))</f>
        <v>-238</v>
      </c>
      <c r="I1376" s="16">
        <f t="shared" ref="I1376:I1390" si="206">(ROUND(F1376,2)- ROUND(E1376,2))</f>
        <v>0</v>
      </c>
      <c r="J1376" s="35">
        <f t="shared" si="200"/>
        <v>253</v>
      </c>
    </row>
    <row r="1377" spans="1:10" ht="11.25" hidden="1" customHeight="1" x14ac:dyDescent="0.2">
      <c r="A1377" s="12"/>
      <c r="B1377" s="13" t="s">
        <v>20</v>
      </c>
      <c r="C1377" s="13" t="s">
        <v>52</v>
      </c>
      <c r="D1377" s="14">
        <v>125</v>
      </c>
      <c r="E1377" s="14">
        <v>250</v>
      </c>
      <c r="F1377" s="14">
        <v>300</v>
      </c>
      <c r="G1377" s="23">
        <f t="shared" si="204"/>
        <v>125</v>
      </c>
      <c r="H1377" s="23">
        <f t="shared" si="205"/>
        <v>175</v>
      </c>
      <c r="I1377" s="16">
        <f t="shared" si="206"/>
        <v>50</v>
      </c>
      <c r="J1377" s="35">
        <f t="shared" si="200"/>
        <v>175</v>
      </c>
    </row>
    <row r="1378" spans="1:10" ht="11.25" hidden="1" customHeight="1" x14ac:dyDescent="0.2">
      <c r="A1378" s="12"/>
      <c r="B1378" s="13" t="s">
        <v>20</v>
      </c>
      <c r="C1378" s="13" t="s">
        <v>46</v>
      </c>
      <c r="D1378" s="14">
        <v>15</v>
      </c>
      <c r="E1378" s="14">
        <v>0</v>
      </c>
      <c r="F1378" s="14">
        <v>0</v>
      </c>
      <c r="G1378" s="15">
        <f t="shared" si="204"/>
        <v>-15</v>
      </c>
      <c r="H1378" s="15">
        <f t="shared" si="205"/>
        <v>-15</v>
      </c>
      <c r="I1378" s="16">
        <f t="shared" si="206"/>
        <v>0</v>
      </c>
      <c r="J1378" s="35">
        <f t="shared" si="200"/>
        <v>15</v>
      </c>
    </row>
    <row r="1379" spans="1:10" ht="11.25" hidden="1" customHeight="1" x14ac:dyDescent="0.2">
      <c r="A1379" s="12"/>
      <c r="B1379" s="13" t="s">
        <v>20</v>
      </c>
      <c r="C1379" s="13" t="s">
        <v>21</v>
      </c>
      <c r="D1379" s="14">
        <v>0</v>
      </c>
      <c r="E1379" s="14">
        <v>150</v>
      </c>
      <c r="F1379" s="14">
        <v>200</v>
      </c>
      <c r="G1379" s="23">
        <f t="shared" si="204"/>
        <v>150</v>
      </c>
      <c r="H1379" s="23">
        <f t="shared" si="205"/>
        <v>200</v>
      </c>
      <c r="I1379" s="16">
        <f t="shared" si="206"/>
        <v>50</v>
      </c>
      <c r="J1379" s="35">
        <f t="shared" si="200"/>
        <v>50</v>
      </c>
    </row>
    <row r="1380" spans="1:10" ht="11.25" hidden="1" customHeight="1" x14ac:dyDescent="0.2">
      <c r="A1380" s="12"/>
      <c r="B1380" s="13" t="s">
        <v>20</v>
      </c>
      <c r="C1380" s="13" t="s">
        <v>22</v>
      </c>
      <c r="D1380" s="14">
        <v>7480</v>
      </c>
      <c r="E1380" s="14">
        <v>3750</v>
      </c>
      <c r="F1380" s="14">
        <v>3800</v>
      </c>
      <c r="G1380" s="15">
        <f t="shared" si="204"/>
        <v>-3730</v>
      </c>
      <c r="H1380" s="15">
        <f t="shared" si="205"/>
        <v>-3680</v>
      </c>
      <c r="I1380" s="16">
        <f t="shared" si="206"/>
        <v>50</v>
      </c>
      <c r="J1380" s="35">
        <f t="shared" si="200"/>
        <v>7530</v>
      </c>
    </row>
    <row r="1381" spans="1:10" ht="11.25" hidden="1" customHeight="1" x14ac:dyDescent="0.2">
      <c r="A1381" s="12"/>
      <c r="B1381" s="13" t="s">
        <v>20</v>
      </c>
      <c r="C1381" s="13" t="s">
        <v>19</v>
      </c>
      <c r="D1381" s="14">
        <v>3165</v>
      </c>
      <c r="E1381" s="14">
        <v>1855</v>
      </c>
      <c r="F1381" s="14">
        <v>1955</v>
      </c>
      <c r="G1381" s="15">
        <f t="shared" si="204"/>
        <v>-1310</v>
      </c>
      <c r="H1381" s="15">
        <f t="shared" si="205"/>
        <v>-1210</v>
      </c>
      <c r="I1381" s="16">
        <f t="shared" si="206"/>
        <v>100</v>
      </c>
      <c r="J1381" s="35">
        <f t="shared" si="200"/>
        <v>3265</v>
      </c>
    </row>
    <row r="1382" spans="1:10" ht="11.25" hidden="1" customHeight="1" x14ac:dyDescent="0.2">
      <c r="A1382" s="12"/>
      <c r="B1382" s="13" t="s">
        <v>27</v>
      </c>
      <c r="C1382" s="13" t="s">
        <v>50</v>
      </c>
      <c r="D1382" s="14">
        <v>273</v>
      </c>
      <c r="E1382" s="14">
        <v>273</v>
      </c>
      <c r="F1382" s="14">
        <v>273</v>
      </c>
      <c r="G1382" s="23">
        <f t="shared" si="204"/>
        <v>0</v>
      </c>
      <c r="H1382" s="23">
        <f t="shared" si="205"/>
        <v>0</v>
      </c>
      <c r="I1382" s="16">
        <f t="shared" si="206"/>
        <v>0</v>
      </c>
      <c r="J1382" s="35">
        <f t="shared" si="200"/>
        <v>273</v>
      </c>
    </row>
    <row r="1383" spans="1:10" ht="11.25" hidden="1" customHeight="1" x14ac:dyDescent="0.2">
      <c r="A1383" s="12"/>
      <c r="B1383" s="13" t="s">
        <v>27</v>
      </c>
      <c r="C1383" s="13" t="s">
        <v>78</v>
      </c>
      <c r="D1383" s="14">
        <v>0</v>
      </c>
      <c r="E1383" s="14">
        <v>100</v>
      </c>
      <c r="F1383" s="14">
        <v>100</v>
      </c>
      <c r="G1383" s="23">
        <f t="shared" si="204"/>
        <v>100</v>
      </c>
      <c r="H1383" s="23">
        <f t="shared" si="205"/>
        <v>100</v>
      </c>
      <c r="I1383" s="16">
        <f t="shared" si="206"/>
        <v>0</v>
      </c>
      <c r="J1383" s="35">
        <f t="shared" si="200"/>
        <v>0</v>
      </c>
    </row>
    <row r="1384" spans="1:10" ht="11.25" hidden="1" customHeight="1" x14ac:dyDescent="0.2">
      <c r="A1384" s="12"/>
      <c r="B1384" s="13" t="s">
        <v>70</v>
      </c>
      <c r="C1384" s="13" t="s">
        <v>19</v>
      </c>
      <c r="D1384" s="14">
        <v>177.9</v>
      </c>
      <c r="E1384" s="14">
        <v>178</v>
      </c>
      <c r="F1384" s="14">
        <v>178</v>
      </c>
      <c r="G1384" s="23">
        <f t="shared" si="204"/>
        <v>9.9999999999994316E-2</v>
      </c>
      <c r="H1384" s="23">
        <f t="shared" si="205"/>
        <v>9.9999999999994316E-2</v>
      </c>
      <c r="I1384" s="16">
        <f t="shared" si="206"/>
        <v>0</v>
      </c>
      <c r="J1384" s="35">
        <f t="shared" si="200"/>
        <v>177.9</v>
      </c>
    </row>
    <row r="1385" spans="1:10" ht="11.25" hidden="1" customHeight="1" x14ac:dyDescent="0.2">
      <c r="A1385" s="12"/>
      <c r="B1385" s="13" t="s">
        <v>43</v>
      </c>
      <c r="C1385" s="13" t="s">
        <v>44</v>
      </c>
      <c r="D1385" s="14">
        <v>0</v>
      </c>
      <c r="E1385" s="14">
        <v>90</v>
      </c>
      <c r="F1385" s="14">
        <v>90</v>
      </c>
      <c r="G1385" s="23">
        <f t="shared" si="204"/>
        <v>90</v>
      </c>
      <c r="H1385" s="23">
        <f t="shared" si="205"/>
        <v>90</v>
      </c>
      <c r="I1385" s="16">
        <f t="shared" si="206"/>
        <v>0</v>
      </c>
      <c r="J1385" s="35">
        <f t="shared" ref="J1385:J1448" si="207">D1385+I1385</f>
        <v>0</v>
      </c>
    </row>
    <row r="1386" spans="1:10" ht="11.25" hidden="1" customHeight="1" x14ac:dyDescent="0.2">
      <c r="A1386" s="12"/>
      <c r="B1386" s="13" t="s">
        <v>43</v>
      </c>
      <c r="C1386" s="13" t="s">
        <v>19</v>
      </c>
      <c r="D1386" s="14">
        <v>208.36</v>
      </c>
      <c r="E1386" s="14">
        <v>180</v>
      </c>
      <c r="F1386" s="14">
        <v>180</v>
      </c>
      <c r="G1386" s="15">
        <f t="shared" si="204"/>
        <v>-28.360000000000014</v>
      </c>
      <c r="H1386" s="15">
        <f t="shared" si="205"/>
        <v>-28.360000000000014</v>
      </c>
      <c r="I1386" s="16">
        <f t="shared" si="206"/>
        <v>0</v>
      </c>
      <c r="J1386" s="35">
        <f t="shared" si="207"/>
        <v>208.36</v>
      </c>
    </row>
    <row r="1387" spans="1:10" ht="11.25" hidden="1" customHeight="1" x14ac:dyDescent="0.2">
      <c r="A1387" s="12"/>
      <c r="B1387" s="13" t="s">
        <v>32</v>
      </c>
      <c r="C1387" s="13" t="s">
        <v>42</v>
      </c>
      <c r="D1387" s="14">
        <v>250</v>
      </c>
      <c r="E1387" s="14">
        <v>0</v>
      </c>
      <c r="F1387" s="14">
        <v>0</v>
      </c>
      <c r="G1387" s="15">
        <f t="shared" si="204"/>
        <v>-250</v>
      </c>
      <c r="H1387" s="15">
        <f t="shared" si="205"/>
        <v>-250</v>
      </c>
      <c r="I1387" s="16">
        <f t="shared" si="206"/>
        <v>0</v>
      </c>
      <c r="J1387" s="35">
        <f t="shared" si="207"/>
        <v>250</v>
      </c>
    </row>
    <row r="1388" spans="1:10" ht="11.25" hidden="1" customHeight="1" x14ac:dyDescent="0.2">
      <c r="A1388" s="12"/>
      <c r="B1388" s="13" t="s">
        <v>32</v>
      </c>
      <c r="C1388" s="13" t="s">
        <v>44</v>
      </c>
      <c r="D1388" s="14">
        <v>214</v>
      </c>
      <c r="E1388" s="14">
        <v>0</v>
      </c>
      <c r="F1388" s="14">
        <v>0</v>
      </c>
      <c r="G1388" s="15">
        <f t="shared" si="204"/>
        <v>-214</v>
      </c>
      <c r="H1388" s="15">
        <f t="shared" si="205"/>
        <v>-214</v>
      </c>
      <c r="I1388" s="16">
        <f t="shared" si="206"/>
        <v>0</v>
      </c>
      <c r="J1388" s="35">
        <f t="shared" si="207"/>
        <v>214</v>
      </c>
    </row>
    <row r="1389" spans="1:10" ht="11.25" hidden="1" customHeight="1" x14ac:dyDescent="0.2">
      <c r="A1389" s="12"/>
      <c r="B1389" s="13" t="s">
        <v>32</v>
      </c>
      <c r="C1389" s="13" t="s">
        <v>22</v>
      </c>
      <c r="D1389" s="14">
        <v>179</v>
      </c>
      <c r="E1389" s="14">
        <v>0</v>
      </c>
      <c r="F1389" s="14">
        <v>0</v>
      </c>
      <c r="G1389" s="15">
        <f t="shared" si="204"/>
        <v>-179</v>
      </c>
      <c r="H1389" s="15">
        <f t="shared" si="205"/>
        <v>-179</v>
      </c>
      <c r="I1389" s="16">
        <f t="shared" si="206"/>
        <v>0</v>
      </c>
      <c r="J1389" s="35">
        <f t="shared" si="207"/>
        <v>179</v>
      </c>
    </row>
    <row r="1390" spans="1:10" ht="11.25" hidden="1" customHeight="1" x14ac:dyDescent="0.2">
      <c r="A1390" s="17" t="s">
        <v>270</v>
      </c>
      <c r="B1390" s="18"/>
      <c r="C1390" s="18"/>
      <c r="D1390" s="19">
        <f>SUM(D1376:D1389)</f>
        <v>12340.26</v>
      </c>
      <c r="E1390" s="19">
        <f>SUM(E1376:E1389)</f>
        <v>6841</v>
      </c>
      <c r="F1390" s="19">
        <f>SUM(F1376:F1389)</f>
        <v>7091</v>
      </c>
      <c r="G1390" s="20">
        <f t="shared" si="204"/>
        <v>-5499.26</v>
      </c>
      <c r="H1390" s="20">
        <f t="shared" si="205"/>
        <v>-5249.26</v>
      </c>
      <c r="I1390" s="21">
        <f t="shared" si="206"/>
        <v>250</v>
      </c>
      <c r="J1390" s="35">
        <f t="shared" si="207"/>
        <v>12590.26</v>
      </c>
    </row>
    <row r="1391" spans="1:10" ht="11.25" hidden="1" customHeight="1" x14ac:dyDescent="0.2">
      <c r="A1391" s="11" t="s">
        <v>271</v>
      </c>
      <c r="B1391" s="5"/>
      <c r="C1391" s="5"/>
      <c r="D1391" s="6"/>
      <c r="E1391" s="6"/>
      <c r="F1391" s="6"/>
      <c r="G1391" s="7"/>
      <c r="H1391" s="7"/>
      <c r="I1391" s="8"/>
      <c r="J1391" s="35">
        <f t="shared" si="207"/>
        <v>0</v>
      </c>
    </row>
    <row r="1392" spans="1:10" ht="11.25" hidden="1" customHeight="1" x14ac:dyDescent="0.2">
      <c r="A1392" s="12"/>
      <c r="B1392" s="13" t="s">
        <v>26</v>
      </c>
      <c r="C1392" s="13" t="s">
        <v>19</v>
      </c>
      <c r="D1392" s="14">
        <v>82</v>
      </c>
      <c r="E1392" s="14">
        <v>25</v>
      </c>
      <c r="F1392" s="14">
        <v>25</v>
      </c>
      <c r="G1392" s="15">
        <f t="shared" ref="G1392:G1434" si="208">(ROUND(E1392,2)- ROUND(D1392,2))</f>
        <v>-57</v>
      </c>
      <c r="H1392" s="15">
        <f t="shared" ref="H1392:H1434" si="209">(ROUND(F1392,2)- ROUND(D1392,2))</f>
        <v>-57</v>
      </c>
      <c r="I1392" s="16">
        <f t="shared" ref="I1392:I1434" si="210">(ROUND(F1392,2)- ROUND(E1392,2))</f>
        <v>0</v>
      </c>
      <c r="J1392" s="35">
        <f t="shared" si="207"/>
        <v>82</v>
      </c>
    </row>
    <row r="1393" spans="1:10" ht="11.25" hidden="1" customHeight="1" x14ac:dyDescent="0.2">
      <c r="A1393" s="12"/>
      <c r="B1393" s="13" t="s">
        <v>267</v>
      </c>
      <c r="C1393" s="13" t="s">
        <v>19</v>
      </c>
      <c r="D1393" s="14">
        <v>0</v>
      </c>
      <c r="E1393" s="14">
        <v>1550</v>
      </c>
      <c r="F1393" s="14">
        <v>1550</v>
      </c>
      <c r="G1393" s="23">
        <f t="shared" si="208"/>
        <v>1550</v>
      </c>
      <c r="H1393" s="23">
        <f t="shared" si="209"/>
        <v>1550</v>
      </c>
      <c r="I1393" s="16">
        <f t="shared" si="210"/>
        <v>0</v>
      </c>
      <c r="J1393" s="35">
        <f t="shared" si="207"/>
        <v>0</v>
      </c>
    </row>
    <row r="1394" spans="1:10" ht="11.25" hidden="1" customHeight="1" x14ac:dyDescent="0.2">
      <c r="A1394" s="12"/>
      <c r="B1394" s="13" t="s">
        <v>69</v>
      </c>
      <c r="C1394" s="13" t="s">
        <v>19</v>
      </c>
      <c r="D1394" s="14">
        <v>300.17</v>
      </c>
      <c r="E1394" s="14">
        <v>5538</v>
      </c>
      <c r="F1394" s="14">
        <v>5688</v>
      </c>
      <c r="G1394" s="23">
        <f t="shared" si="208"/>
        <v>5237.83</v>
      </c>
      <c r="H1394" s="23">
        <f t="shared" si="209"/>
        <v>5387.83</v>
      </c>
      <c r="I1394" s="16">
        <f t="shared" si="210"/>
        <v>150</v>
      </c>
      <c r="J1394" s="35">
        <f t="shared" si="207"/>
        <v>450.17</v>
      </c>
    </row>
    <row r="1395" spans="1:10" ht="11.25" hidden="1" customHeight="1" x14ac:dyDescent="0.2">
      <c r="A1395" s="12"/>
      <c r="B1395" s="13" t="s">
        <v>20</v>
      </c>
      <c r="C1395" s="13" t="s">
        <v>52</v>
      </c>
      <c r="D1395" s="14">
        <v>166.45</v>
      </c>
      <c r="E1395" s="14">
        <v>300</v>
      </c>
      <c r="F1395" s="14">
        <v>400</v>
      </c>
      <c r="G1395" s="23">
        <f t="shared" si="208"/>
        <v>133.55000000000001</v>
      </c>
      <c r="H1395" s="23">
        <f t="shared" si="209"/>
        <v>233.55</v>
      </c>
      <c r="I1395" s="16">
        <f t="shared" si="210"/>
        <v>100</v>
      </c>
      <c r="J1395" s="35">
        <f t="shared" si="207"/>
        <v>266.45</v>
      </c>
    </row>
    <row r="1396" spans="1:10" ht="11.25" hidden="1" customHeight="1" x14ac:dyDescent="0.2">
      <c r="A1396" s="12"/>
      <c r="B1396" s="13" t="s">
        <v>20</v>
      </c>
      <c r="C1396" s="13" t="s">
        <v>46</v>
      </c>
      <c r="D1396" s="14">
        <v>4.8499999999999996</v>
      </c>
      <c r="E1396" s="14">
        <v>0</v>
      </c>
      <c r="F1396" s="14">
        <v>0</v>
      </c>
      <c r="G1396" s="15">
        <f t="shared" si="208"/>
        <v>-4.8499999999999996</v>
      </c>
      <c r="H1396" s="15">
        <f t="shared" si="209"/>
        <v>-4.8499999999999996</v>
      </c>
      <c r="I1396" s="16">
        <f t="shared" si="210"/>
        <v>0</v>
      </c>
      <c r="J1396" s="35">
        <f t="shared" si="207"/>
        <v>4.8499999999999996</v>
      </c>
    </row>
    <row r="1397" spans="1:10" ht="11.25" hidden="1" customHeight="1" x14ac:dyDescent="0.2">
      <c r="A1397" s="12"/>
      <c r="B1397" s="13" t="s">
        <v>20</v>
      </c>
      <c r="C1397" s="13" t="s">
        <v>42</v>
      </c>
      <c r="D1397" s="14">
        <v>496.44</v>
      </c>
      <c r="E1397" s="14">
        <v>104</v>
      </c>
      <c r="F1397" s="14">
        <v>104</v>
      </c>
      <c r="G1397" s="15">
        <f t="shared" si="208"/>
        <v>-392.44</v>
      </c>
      <c r="H1397" s="15">
        <f t="shared" si="209"/>
        <v>-392.44</v>
      </c>
      <c r="I1397" s="16">
        <f t="shared" si="210"/>
        <v>0</v>
      </c>
      <c r="J1397" s="35">
        <f t="shared" si="207"/>
        <v>496.44</v>
      </c>
    </row>
    <row r="1398" spans="1:10" ht="11.25" hidden="1" customHeight="1" x14ac:dyDescent="0.2">
      <c r="A1398" s="12"/>
      <c r="B1398" s="13" t="s">
        <v>20</v>
      </c>
      <c r="C1398" s="13" t="s">
        <v>47</v>
      </c>
      <c r="D1398" s="14">
        <v>136.59</v>
      </c>
      <c r="E1398" s="14">
        <v>100</v>
      </c>
      <c r="F1398" s="14">
        <v>100</v>
      </c>
      <c r="G1398" s="15">
        <f t="shared" si="208"/>
        <v>-36.590000000000003</v>
      </c>
      <c r="H1398" s="15">
        <f t="shared" si="209"/>
        <v>-36.590000000000003</v>
      </c>
      <c r="I1398" s="16">
        <f t="shared" si="210"/>
        <v>0</v>
      </c>
      <c r="J1398" s="35">
        <f t="shared" si="207"/>
        <v>136.59</v>
      </c>
    </row>
    <row r="1399" spans="1:10" ht="11.25" hidden="1" customHeight="1" x14ac:dyDescent="0.2">
      <c r="A1399" s="12"/>
      <c r="B1399" s="13" t="s">
        <v>20</v>
      </c>
      <c r="C1399" s="13" t="s">
        <v>21</v>
      </c>
      <c r="D1399" s="14">
        <v>618.04</v>
      </c>
      <c r="E1399" s="14">
        <v>384</v>
      </c>
      <c r="F1399" s="14">
        <v>484</v>
      </c>
      <c r="G1399" s="15">
        <f t="shared" si="208"/>
        <v>-234.03999999999996</v>
      </c>
      <c r="H1399" s="15">
        <f t="shared" si="209"/>
        <v>-134.03999999999996</v>
      </c>
      <c r="I1399" s="16">
        <f t="shared" si="210"/>
        <v>100</v>
      </c>
      <c r="J1399" s="35">
        <f t="shared" si="207"/>
        <v>718.04</v>
      </c>
    </row>
    <row r="1400" spans="1:10" ht="11.25" hidden="1" customHeight="1" x14ac:dyDescent="0.2">
      <c r="A1400" s="12"/>
      <c r="B1400" s="13" t="s">
        <v>20</v>
      </c>
      <c r="C1400" s="13" t="s">
        <v>22</v>
      </c>
      <c r="D1400" s="14">
        <v>867.83</v>
      </c>
      <c r="E1400" s="14">
        <v>932</v>
      </c>
      <c r="F1400" s="14">
        <v>1032</v>
      </c>
      <c r="G1400" s="23">
        <f t="shared" si="208"/>
        <v>64.169999999999959</v>
      </c>
      <c r="H1400" s="23">
        <f t="shared" si="209"/>
        <v>164.16999999999996</v>
      </c>
      <c r="I1400" s="16">
        <f t="shared" si="210"/>
        <v>100</v>
      </c>
      <c r="J1400" s="35">
        <f t="shared" si="207"/>
        <v>967.83</v>
      </c>
    </row>
    <row r="1401" spans="1:10" ht="11.25" hidden="1" customHeight="1" x14ac:dyDescent="0.2">
      <c r="A1401" s="12"/>
      <c r="B1401" s="13" t="s">
        <v>20</v>
      </c>
      <c r="C1401" s="13" t="s">
        <v>19</v>
      </c>
      <c r="D1401" s="14">
        <v>1128.05</v>
      </c>
      <c r="E1401" s="14">
        <v>2289</v>
      </c>
      <c r="F1401" s="14">
        <v>2889</v>
      </c>
      <c r="G1401" s="23">
        <f t="shared" si="208"/>
        <v>1160.95</v>
      </c>
      <c r="H1401" s="23">
        <f t="shared" si="209"/>
        <v>1760.95</v>
      </c>
      <c r="I1401" s="16">
        <f t="shared" si="210"/>
        <v>600</v>
      </c>
      <c r="J1401" s="35">
        <f t="shared" si="207"/>
        <v>1728.05</v>
      </c>
    </row>
    <row r="1402" spans="1:10" ht="11.25" hidden="1" customHeight="1" x14ac:dyDescent="0.2">
      <c r="A1402" s="12"/>
      <c r="B1402" s="13" t="s">
        <v>27</v>
      </c>
      <c r="C1402" s="13" t="s">
        <v>52</v>
      </c>
      <c r="D1402" s="14">
        <v>74.02</v>
      </c>
      <c r="E1402" s="14">
        <v>0</v>
      </c>
      <c r="F1402" s="14">
        <v>0</v>
      </c>
      <c r="G1402" s="15">
        <f t="shared" si="208"/>
        <v>-74.02</v>
      </c>
      <c r="H1402" s="15">
        <f t="shared" si="209"/>
        <v>-74.02</v>
      </c>
      <c r="I1402" s="16">
        <f t="shared" si="210"/>
        <v>0</v>
      </c>
      <c r="J1402" s="35">
        <f t="shared" si="207"/>
        <v>74.02</v>
      </c>
    </row>
    <row r="1403" spans="1:10" ht="11.25" hidden="1" customHeight="1" x14ac:dyDescent="0.2">
      <c r="A1403" s="12"/>
      <c r="B1403" s="13" t="s">
        <v>27</v>
      </c>
      <c r="C1403" s="13" t="s">
        <v>83</v>
      </c>
      <c r="D1403" s="14">
        <v>27.25</v>
      </c>
      <c r="E1403" s="14">
        <v>0</v>
      </c>
      <c r="F1403" s="14">
        <v>0</v>
      </c>
      <c r="G1403" s="15">
        <f t="shared" si="208"/>
        <v>-27.25</v>
      </c>
      <c r="H1403" s="15">
        <f t="shared" si="209"/>
        <v>-27.25</v>
      </c>
      <c r="I1403" s="16">
        <f t="shared" si="210"/>
        <v>0</v>
      </c>
      <c r="J1403" s="35">
        <f t="shared" si="207"/>
        <v>27.25</v>
      </c>
    </row>
    <row r="1404" spans="1:10" ht="11.25" hidden="1" customHeight="1" x14ac:dyDescent="0.2">
      <c r="A1404" s="12"/>
      <c r="B1404" s="13" t="s">
        <v>27</v>
      </c>
      <c r="C1404" s="13" t="s">
        <v>84</v>
      </c>
      <c r="D1404" s="14">
        <v>279.93</v>
      </c>
      <c r="E1404" s="14">
        <v>280</v>
      </c>
      <c r="F1404" s="14">
        <v>280</v>
      </c>
      <c r="G1404" s="23">
        <f t="shared" si="208"/>
        <v>6.9999999999993179E-2</v>
      </c>
      <c r="H1404" s="23">
        <f t="shared" si="209"/>
        <v>6.9999999999993179E-2</v>
      </c>
      <c r="I1404" s="16">
        <f t="shared" si="210"/>
        <v>0</v>
      </c>
      <c r="J1404" s="35">
        <f t="shared" si="207"/>
        <v>279.93</v>
      </c>
    </row>
    <row r="1405" spans="1:10" ht="11.25" hidden="1" customHeight="1" x14ac:dyDescent="0.2">
      <c r="A1405" s="12"/>
      <c r="B1405" s="13" t="s">
        <v>27</v>
      </c>
      <c r="C1405" s="13" t="s">
        <v>86</v>
      </c>
      <c r="D1405" s="14">
        <v>144.49</v>
      </c>
      <c r="E1405" s="14">
        <v>144</v>
      </c>
      <c r="F1405" s="14">
        <v>144</v>
      </c>
      <c r="G1405" s="15">
        <f t="shared" si="208"/>
        <v>-0.49000000000000909</v>
      </c>
      <c r="H1405" s="15">
        <f t="shared" si="209"/>
        <v>-0.49000000000000909</v>
      </c>
      <c r="I1405" s="16">
        <f t="shared" si="210"/>
        <v>0</v>
      </c>
      <c r="J1405" s="35">
        <f t="shared" si="207"/>
        <v>144.49</v>
      </c>
    </row>
    <row r="1406" spans="1:10" ht="11.25" hidden="1" customHeight="1" x14ac:dyDescent="0.2">
      <c r="A1406" s="12"/>
      <c r="B1406" s="13" t="s">
        <v>27</v>
      </c>
      <c r="C1406" s="13" t="s">
        <v>42</v>
      </c>
      <c r="D1406" s="14">
        <v>651.4</v>
      </c>
      <c r="E1406" s="14">
        <v>0</v>
      </c>
      <c r="F1406" s="14">
        <v>0</v>
      </c>
      <c r="G1406" s="15">
        <f t="shared" si="208"/>
        <v>-651.4</v>
      </c>
      <c r="H1406" s="15">
        <f t="shared" si="209"/>
        <v>-651.4</v>
      </c>
      <c r="I1406" s="16">
        <f t="shared" si="210"/>
        <v>0</v>
      </c>
      <c r="J1406" s="35">
        <f t="shared" si="207"/>
        <v>651.4</v>
      </c>
    </row>
    <row r="1407" spans="1:10" ht="11.25" hidden="1" customHeight="1" x14ac:dyDescent="0.2">
      <c r="A1407" s="12"/>
      <c r="B1407" s="13" t="s">
        <v>27</v>
      </c>
      <c r="C1407" s="13" t="s">
        <v>75</v>
      </c>
      <c r="D1407" s="14">
        <v>58.53</v>
      </c>
      <c r="E1407" s="14">
        <v>0</v>
      </c>
      <c r="F1407" s="14">
        <v>0</v>
      </c>
      <c r="G1407" s="15">
        <f t="shared" si="208"/>
        <v>-58.53</v>
      </c>
      <c r="H1407" s="15">
        <f t="shared" si="209"/>
        <v>-58.53</v>
      </c>
      <c r="I1407" s="16">
        <f t="shared" si="210"/>
        <v>0</v>
      </c>
      <c r="J1407" s="35">
        <f t="shared" si="207"/>
        <v>58.53</v>
      </c>
    </row>
    <row r="1408" spans="1:10" ht="11.25" hidden="1" customHeight="1" x14ac:dyDescent="0.2">
      <c r="A1408" s="12"/>
      <c r="B1408" s="13" t="s">
        <v>27</v>
      </c>
      <c r="C1408" s="13" t="s">
        <v>76</v>
      </c>
      <c r="D1408" s="14">
        <v>852.54</v>
      </c>
      <c r="E1408" s="14">
        <v>643</v>
      </c>
      <c r="F1408" s="14">
        <v>743</v>
      </c>
      <c r="G1408" s="15">
        <f t="shared" si="208"/>
        <v>-209.53999999999996</v>
      </c>
      <c r="H1408" s="15">
        <f t="shared" si="209"/>
        <v>-109.53999999999996</v>
      </c>
      <c r="I1408" s="16">
        <f t="shared" si="210"/>
        <v>100</v>
      </c>
      <c r="J1408" s="35">
        <f t="shared" si="207"/>
        <v>952.54</v>
      </c>
    </row>
    <row r="1409" spans="1:10" ht="11.25" hidden="1" customHeight="1" x14ac:dyDescent="0.2">
      <c r="A1409" s="12"/>
      <c r="B1409" s="13" t="s">
        <v>27</v>
      </c>
      <c r="C1409" s="13" t="s">
        <v>44</v>
      </c>
      <c r="D1409" s="14">
        <v>265.35000000000002</v>
      </c>
      <c r="E1409" s="14">
        <v>0</v>
      </c>
      <c r="F1409" s="14">
        <v>0</v>
      </c>
      <c r="G1409" s="15">
        <f t="shared" si="208"/>
        <v>-265.35000000000002</v>
      </c>
      <c r="H1409" s="15">
        <f t="shared" si="209"/>
        <v>-265.35000000000002</v>
      </c>
      <c r="I1409" s="16">
        <f t="shared" si="210"/>
        <v>0</v>
      </c>
      <c r="J1409" s="35">
        <f t="shared" si="207"/>
        <v>265.35000000000002</v>
      </c>
    </row>
    <row r="1410" spans="1:10" ht="11.25" hidden="1" customHeight="1" x14ac:dyDescent="0.2">
      <c r="A1410" s="12"/>
      <c r="B1410" s="13" t="s">
        <v>27</v>
      </c>
      <c r="C1410" s="13" t="s">
        <v>77</v>
      </c>
      <c r="D1410" s="14">
        <v>366.34</v>
      </c>
      <c r="E1410" s="14">
        <v>252</v>
      </c>
      <c r="F1410" s="14">
        <v>252</v>
      </c>
      <c r="G1410" s="15">
        <f t="shared" si="208"/>
        <v>-114.33999999999997</v>
      </c>
      <c r="H1410" s="15">
        <f t="shared" si="209"/>
        <v>-114.33999999999997</v>
      </c>
      <c r="I1410" s="16">
        <f t="shared" si="210"/>
        <v>0</v>
      </c>
      <c r="J1410" s="35">
        <f t="shared" si="207"/>
        <v>366.34</v>
      </c>
    </row>
    <row r="1411" spans="1:10" ht="11.25" hidden="1" customHeight="1" x14ac:dyDescent="0.2">
      <c r="A1411" s="12"/>
      <c r="B1411" s="13" t="s">
        <v>27</v>
      </c>
      <c r="C1411" s="13" t="s">
        <v>50</v>
      </c>
      <c r="D1411" s="14">
        <v>276.29000000000002</v>
      </c>
      <c r="E1411" s="14">
        <v>190</v>
      </c>
      <c r="F1411" s="14">
        <v>190</v>
      </c>
      <c r="G1411" s="15">
        <f t="shared" si="208"/>
        <v>-86.29000000000002</v>
      </c>
      <c r="H1411" s="15">
        <f t="shared" si="209"/>
        <v>-86.29000000000002</v>
      </c>
      <c r="I1411" s="16">
        <f t="shared" si="210"/>
        <v>0</v>
      </c>
      <c r="J1411" s="35">
        <f t="shared" si="207"/>
        <v>276.29000000000002</v>
      </c>
    </row>
    <row r="1412" spans="1:10" ht="11.25" hidden="1" customHeight="1" x14ac:dyDescent="0.2">
      <c r="A1412" s="12"/>
      <c r="B1412" s="13" t="s">
        <v>27</v>
      </c>
      <c r="C1412" s="13" t="s">
        <v>88</v>
      </c>
      <c r="D1412" s="14">
        <v>55.84</v>
      </c>
      <c r="E1412" s="14">
        <v>0</v>
      </c>
      <c r="F1412" s="14">
        <v>0</v>
      </c>
      <c r="G1412" s="15">
        <f t="shared" si="208"/>
        <v>-55.84</v>
      </c>
      <c r="H1412" s="15">
        <f t="shared" si="209"/>
        <v>-55.84</v>
      </c>
      <c r="I1412" s="16">
        <f t="shared" si="210"/>
        <v>0</v>
      </c>
      <c r="J1412" s="35">
        <f t="shared" si="207"/>
        <v>55.84</v>
      </c>
    </row>
    <row r="1413" spans="1:10" ht="11.25" hidden="1" customHeight="1" x14ac:dyDescent="0.2">
      <c r="A1413" s="12"/>
      <c r="B1413" s="13" t="s">
        <v>27</v>
      </c>
      <c r="C1413" s="13" t="s">
        <v>78</v>
      </c>
      <c r="D1413" s="14">
        <v>1199.9000000000001</v>
      </c>
      <c r="E1413" s="14">
        <v>200</v>
      </c>
      <c r="F1413" s="14">
        <v>200</v>
      </c>
      <c r="G1413" s="15">
        <f t="shared" si="208"/>
        <v>-999.90000000000009</v>
      </c>
      <c r="H1413" s="15">
        <f t="shared" si="209"/>
        <v>-999.90000000000009</v>
      </c>
      <c r="I1413" s="16">
        <f t="shared" si="210"/>
        <v>0</v>
      </c>
      <c r="J1413" s="35">
        <f t="shared" si="207"/>
        <v>1199.9000000000001</v>
      </c>
    </row>
    <row r="1414" spans="1:10" ht="11.25" hidden="1" customHeight="1" x14ac:dyDescent="0.2">
      <c r="A1414" s="12"/>
      <c r="B1414" s="13" t="s">
        <v>27</v>
      </c>
      <c r="C1414" s="13" t="s">
        <v>22</v>
      </c>
      <c r="D1414" s="14">
        <v>278.57</v>
      </c>
      <c r="E1414" s="14">
        <v>0</v>
      </c>
      <c r="F1414" s="14">
        <v>0</v>
      </c>
      <c r="G1414" s="15">
        <f t="shared" si="208"/>
        <v>-278.57</v>
      </c>
      <c r="H1414" s="15">
        <f t="shared" si="209"/>
        <v>-278.57</v>
      </c>
      <c r="I1414" s="16">
        <f t="shared" si="210"/>
        <v>0</v>
      </c>
      <c r="J1414" s="35">
        <f t="shared" si="207"/>
        <v>278.57</v>
      </c>
    </row>
    <row r="1415" spans="1:10" ht="11.25" hidden="1" customHeight="1" x14ac:dyDescent="0.2">
      <c r="A1415" s="12"/>
      <c r="B1415" s="13" t="s">
        <v>27</v>
      </c>
      <c r="C1415" s="13" t="s">
        <v>55</v>
      </c>
      <c r="D1415" s="14">
        <v>201.5</v>
      </c>
      <c r="E1415" s="14">
        <v>202</v>
      </c>
      <c r="F1415" s="14">
        <v>202</v>
      </c>
      <c r="G1415" s="23">
        <f t="shared" si="208"/>
        <v>0.5</v>
      </c>
      <c r="H1415" s="23">
        <f t="shared" si="209"/>
        <v>0.5</v>
      </c>
      <c r="I1415" s="16">
        <f t="shared" si="210"/>
        <v>0</v>
      </c>
      <c r="J1415" s="35">
        <f t="shared" si="207"/>
        <v>201.5</v>
      </c>
    </row>
    <row r="1416" spans="1:10" ht="11.25" hidden="1" customHeight="1" x14ac:dyDescent="0.2">
      <c r="A1416" s="12"/>
      <c r="B1416" s="13" t="s">
        <v>27</v>
      </c>
      <c r="C1416" s="13" t="s">
        <v>56</v>
      </c>
      <c r="D1416" s="14">
        <v>209.38</v>
      </c>
      <c r="E1416" s="14">
        <v>283</v>
      </c>
      <c r="F1416" s="14">
        <v>533</v>
      </c>
      <c r="G1416" s="23">
        <f t="shared" si="208"/>
        <v>73.62</v>
      </c>
      <c r="H1416" s="23">
        <f t="shared" si="209"/>
        <v>323.62</v>
      </c>
      <c r="I1416" s="16">
        <f t="shared" si="210"/>
        <v>250</v>
      </c>
      <c r="J1416" s="35">
        <f t="shared" si="207"/>
        <v>459.38</v>
      </c>
    </row>
    <row r="1417" spans="1:10" ht="11.25" hidden="1" customHeight="1" x14ac:dyDescent="0.2">
      <c r="A1417" s="12"/>
      <c r="B1417" s="13" t="s">
        <v>27</v>
      </c>
      <c r="C1417" s="13" t="s">
        <v>19</v>
      </c>
      <c r="D1417" s="14">
        <v>877.54</v>
      </c>
      <c r="E1417" s="14">
        <v>0</v>
      </c>
      <c r="F1417" s="14">
        <v>0</v>
      </c>
      <c r="G1417" s="15">
        <f t="shared" si="208"/>
        <v>-877.54</v>
      </c>
      <c r="H1417" s="15">
        <f t="shared" si="209"/>
        <v>-877.54</v>
      </c>
      <c r="I1417" s="16">
        <f t="shared" si="210"/>
        <v>0</v>
      </c>
      <c r="J1417" s="35">
        <f t="shared" si="207"/>
        <v>877.54</v>
      </c>
    </row>
    <row r="1418" spans="1:10" ht="11.25" hidden="1" customHeight="1" x14ac:dyDescent="0.2">
      <c r="A1418" s="12"/>
      <c r="B1418" s="13" t="s">
        <v>27</v>
      </c>
      <c r="C1418" s="13" t="s">
        <v>28</v>
      </c>
      <c r="D1418" s="14">
        <v>2877.89</v>
      </c>
      <c r="E1418" s="14">
        <v>1025</v>
      </c>
      <c r="F1418" s="14">
        <v>1025</v>
      </c>
      <c r="G1418" s="15">
        <f t="shared" si="208"/>
        <v>-1852.8899999999999</v>
      </c>
      <c r="H1418" s="15">
        <f t="shared" si="209"/>
        <v>-1852.8899999999999</v>
      </c>
      <c r="I1418" s="16">
        <f t="shared" si="210"/>
        <v>0</v>
      </c>
      <c r="J1418" s="35">
        <f t="shared" si="207"/>
        <v>2877.89</v>
      </c>
    </row>
    <row r="1419" spans="1:10" ht="11.25" hidden="1" customHeight="1" x14ac:dyDescent="0.2">
      <c r="A1419" s="12"/>
      <c r="B1419" s="13" t="s">
        <v>70</v>
      </c>
      <c r="C1419" s="13" t="s">
        <v>19</v>
      </c>
      <c r="D1419" s="14">
        <v>2552.0300000000002</v>
      </c>
      <c r="E1419" s="14">
        <v>1847</v>
      </c>
      <c r="F1419" s="14">
        <v>1847</v>
      </c>
      <c r="G1419" s="15">
        <f t="shared" si="208"/>
        <v>-705.0300000000002</v>
      </c>
      <c r="H1419" s="15">
        <f t="shared" si="209"/>
        <v>-705.0300000000002</v>
      </c>
      <c r="I1419" s="16">
        <f t="shared" si="210"/>
        <v>0</v>
      </c>
      <c r="J1419" s="35">
        <f t="shared" si="207"/>
        <v>2552.0300000000002</v>
      </c>
    </row>
    <row r="1420" spans="1:10" ht="11.25" hidden="1" customHeight="1" x14ac:dyDescent="0.2">
      <c r="A1420" s="12"/>
      <c r="B1420" s="13" t="s">
        <v>23</v>
      </c>
      <c r="C1420" s="13" t="s">
        <v>19</v>
      </c>
      <c r="D1420" s="14">
        <v>12</v>
      </c>
      <c r="E1420" s="14">
        <v>612</v>
      </c>
      <c r="F1420" s="14">
        <v>812</v>
      </c>
      <c r="G1420" s="23">
        <f t="shared" si="208"/>
        <v>600</v>
      </c>
      <c r="H1420" s="23">
        <f t="shared" si="209"/>
        <v>800</v>
      </c>
      <c r="I1420" s="16">
        <f t="shared" si="210"/>
        <v>200</v>
      </c>
      <c r="J1420" s="35">
        <f t="shared" si="207"/>
        <v>212</v>
      </c>
    </row>
    <row r="1421" spans="1:10" ht="11.25" hidden="1" customHeight="1" x14ac:dyDescent="0.2">
      <c r="A1421" s="12"/>
      <c r="B1421" s="13" t="s">
        <v>43</v>
      </c>
      <c r="C1421" s="13" t="s">
        <v>44</v>
      </c>
      <c r="D1421" s="14">
        <v>3422.38</v>
      </c>
      <c r="E1421" s="14">
        <v>6679</v>
      </c>
      <c r="F1421" s="14">
        <v>7179</v>
      </c>
      <c r="G1421" s="23">
        <f t="shared" si="208"/>
        <v>3256.62</v>
      </c>
      <c r="H1421" s="23">
        <f t="shared" si="209"/>
        <v>3756.62</v>
      </c>
      <c r="I1421" s="16">
        <f t="shared" si="210"/>
        <v>500</v>
      </c>
      <c r="J1421" s="35">
        <f t="shared" si="207"/>
        <v>3922.38</v>
      </c>
    </row>
    <row r="1422" spans="1:10" ht="11.25" hidden="1" customHeight="1" x14ac:dyDescent="0.2">
      <c r="A1422" s="12"/>
      <c r="B1422" s="13" t="s">
        <v>43</v>
      </c>
      <c r="C1422" s="13" t="s">
        <v>21</v>
      </c>
      <c r="D1422" s="14">
        <v>55.49</v>
      </c>
      <c r="E1422" s="14">
        <v>281.02</v>
      </c>
      <c r="F1422" s="14">
        <v>381.02</v>
      </c>
      <c r="G1422" s="23">
        <f t="shared" si="208"/>
        <v>225.52999999999997</v>
      </c>
      <c r="H1422" s="23">
        <f t="shared" si="209"/>
        <v>325.52999999999997</v>
      </c>
      <c r="I1422" s="16">
        <f t="shared" si="210"/>
        <v>100</v>
      </c>
      <c r="J1422" s="35">
        <f t="shared" si="207"/>
        <v>155.49</v>
      </c>
    </row>
    <row r="1423" spans="1:10" ht="11.25" hidden="1" customHeight="1" x14ac:dyDescent="0.2">
      <c r="A1423" s="12"/>
      <c r="B1423" s="13" t="s">
        <v>43</v>
      </c>
      <c r="C1423" s="13" t="s">
        <v>22</v>
      </c>
      <c r="D1423" s="14">
        <v>499.01</v>
      </c>
      <c r="E1423" s="14">
        <v>1200</v>
      </c>
      <c r="F1423" s="14">
        <v>1350</v>
      </c>
      <c r="G1423" s="23">
        <f t="shared" si="208"/>
        <v>700.99</v>
      </c>
      <c r="H1423" s="23">
        <f t="shared" si="209"/>
        <v>850.99</v>
      </c>
      <c r="I1423" s="16">
        <f t="shared" si="210"/>
        <v>150</v>
      </c>
      <c r="J1423" s="35">
        <f t="shared" si="207"/>
        <v>649.01</v>
      </c>
    </row>
    <row r="1424" spans="1:10" ht="11.25" hidden="1" customHeight="1" x14ac:dyDescent="0.2">
      <c r="A1424" s="12"/>
      <c r="B1424" s="13" t="s">
        <v>43</v>
      </c>
      <c r="C1424" s="13" t="s">
        <v>19</v>
      </c>
      <c r="D1424" s="14">
        <v>10970.72</v>
      </c>
      <c r="E1424" s="14">
        <v>13660</v>
      </c>
      <c r="F1424" s="14">
        <v>15360</v>
      </c>
      <c r="G1424" s="23">
        <f t="shared" si="208"/>
        <v>2689.2800000000007</v>
      </c>
      <c r="H1424" s="23">
        <f t="shared" si="209"/>
        <v>4389.2800000000007</v>
      </c>
      <c r="I1424" s="16">
        <f t="shared" si="210"/>
        <v>1700</v>
      </c>
      <c r="J1424" s="35">
        <f t="shared" si="207"/>
        <v>12670.72</v>
      </c>
    </row>
    <row r="1425" spans="1:10" ht="11.25" hidden="1" customHeight="1" x14ac:dyDescent="0.2">
      <c r="A1425" s="12"/>
      <c r="B1425" s="13" t="s">
        <v>29</v>
      </c>
      <c r="C1425" s="13" t="s">
        <v>19</v>
      </c>
      <c r="D1425" s="14">
        <v>287.72000000000003</v>
      </c>
      <c r="E1425" s="14">
        <v>0</v>
      </c>
      <c r="F1425" s="14">
        <v>0</v>
      </c>
      <c r="G1425" s="15">
        <f t="shared" si="208"/>
        <v>-287.72000000000003</v>
      </c>
      <c r="H1425" s="15">
        <f t="shared" si="209"/>
        <v>-287.72000000000003</v>
      </c>
      <c r="I1425" s="16">
        <f t="shared" si="210"/>
        <v>0</v>
      </c>
      <c r="J1425" s="35">
        <f t="shared" si="207"/>
        <v>287.72000000000003</v>
      </c>
    </row>
    <row r="1426" spans="1:10" ht="11.25" hidden="1" customHeight="1" x14ac:dyDescent="0.2">
      <c r="A1426" s="12"/>
      <c r="B1426" s="13" t="s">
        <v>32</v>
      </c>
      <c r="C1426" s="13" t="s">
        <v>52</v>
      </c>
      <c r="D1426" s="14">
        <v>216.65</v>
      </c>
      <c r="E1426" s="14">
        <v>1020</v>
      </c>
      <c r="F1426" s="14">
        <v>1302</v>
      </c>
      <c r="G1426" s="23">
        <f t="shared" si="208"/>
        <v>803.35</v>
      </c>
      <c r="H1426" s="23">
        <f t="shared" si="209"/>
        <v>1085.3499999999999</v>
      </c>
      <c r="I1426" s="16">
        <f t="shared" si="210"/>
        <v>282</v>
      </c>
      <c r="J1426" s="35">
        <f t="shared" si="207"/>
        <v>498.65</v>
      </c>
    </row>
    <row r="1427" spans="1:10" ht="11.25" hidden="1" customHeight="1" x14ac:dyDescent="0.2">
      <c r="A1427" s="12"/>
      <c r="B1427" s="13" t="s">
        <v>32</v>
      </c>
      <c r="C1427" s="13" t="s">
        <v>46</v>
      </c>
      <c r="D1427" s="14">
        <v>32.770000000000003</v>
      </c>
      <c r="E1427" s="14">
        <v>0</v>
      </c>
      <c r="F1427" s="14">
        <v>0</v>
      </c>
      <c r="G1427" s="15">
        <f t="shared" si="208"/>
        <v>-32.770000000000003</v>
      </c>
      <c r="H1427" s="15">
        <f t="shared" si="209"/>
        <v>-32.770000000000003</v>
      </c>
      <c r="I1427" s="16">
        <f t="shared" si="210"/>
        <v>0</v>
      </c>
      <c r="J1427" s="35">
        <f t="shared" si="207"/>
        <v>32.770000000000003</v>
      </c>
    </row>
    <row r="1428" spans="1:10" ht="11.25" hidden="1" customHeight="1" x14ac:dyDescent="0.2">
      <c r="A1428" s="12"/>
      <c r="B1428" s="13" t="s">
        <v>32</v>
      </c>
      <c r="C1428" s="13" t="s">
        <v>42</v>
      </c>
      <c r="D1428" s="14">
        <v>1951.67</v>
      </c>
      <c r="E1428" s="14">
        <v>1252</v>
      </c>
      <c r="F1428" s="14">
        <v>1554</v>
      </c>
      <c r="G1428" s="15">
        <f t="shared" si="208"/>
        <v>-699.67000000000007</v>
      </c>
      <c r="H1428" s="15">
        <f t="shared" si="209"/>
        <v>-397.67000000000007</v>
      </c>
      <c r="I1428" s="16">
        <f t="shared" si="210"/>
        <v>302</v>
      </c>
      <c r="J1428" s="35">
        <f t="shared" si="207"/>
        <v>2253.67</v>
      </c>
    </row>
    <row r="1429" spans="1:10" ht="11.25" hidden="1" customHeight="1" x14ac:dyDescent="0.2">
      <c r="A1429" s="12"/>
      <c r="B1429" s="13" t="s">
        <v>32</v>
      </c>
      <c r="C1429" s="13" t="s">
        <v>44</v>
      </c>
      <c r="D1429" s="14">
        <v>246.4</v>
      </c>
      <c r="E1429" s="14">
        <v>808</v>
      </c>
      <c r="F1429" s="14">
        <v>1010</v>
      </c>
      <c r="G1429" s="23">
        <f t="shared" si="208"/>
        <v>561.6</v>
      </c>
      <c r="H1429" s="23">
        <f t="shared" si="209"/>
        <v>763.6</v>
      </c>
      <c r="I1429" s="16">
        <f t="shared" si="210"/>
        <v>202</v>
      </c>
      <c r="J1429" s="35">
        <f t="shared" si="207"/>
        <v>448.4</v>
      </c>
    </row>
    <row r="1430" spans="1:10" ht="11.25" hidden="1" customHeight="1" x14ac:dyDescent="0.2">
      <c r="A1430" s="12"/>
      <c r="B1430" s="13" t="s">
        <v>32</v>
      </c>
      <c r="C1430" s="13" t="s">
        <v>47</v>
      </c>
      <c r="D1430" s="14">
        <v>74.849999999999994</v>
      </c>
      <c r="E1430" s="14">
        <v>176.25</v>
      </c>
      <c r="F1430" s="14">
        <v>428.75</v>
      </c>
      <c r="G1430" s="23">
        <f t="shared" si="208"/>
        <v>101.4</v>
      </c>
      <c r="H1430" s="23">
        <f t="shared" si="209"/>
        <v>353.9</v>
      </c>
      <c r="I1430" s="16">
        <f t="shared" si="210"/>
        <v>252.5</v>
      </c>
      <c r="J1430" s="35">
        <f t="shared" si="207"/>
        <v>327.35000000000002</v>
      </c>
    </row>
    <row r="1431" spans="1:10" ht="11.25" hidden="1" customHeight="1" x14ac:dyDescent="0.2">
      <c r="A1431" s="12"/>
      <c r="B1431" s="13" t="s">
        <v>32</v>
      </c>
      <c r="C1431" s="13" t="s">
        <v>21</v>
      </c>
      <c r="D1431" s="14">
        <v>340.32</v>
      </c>
      <c r="E1431" s="14">
        <v>739</v>
      </c>
      <c r="F1431" s="14">
        <v>941</v>
      </c>
      <c r="G1431" s="23">
        <f t="shared" si="208"/>
        <v>398.68</v>
      </c>
      <c r="H1431" s="23">
        <f t="shared" si="209"/>
        <v>600.68000000000006</v>
      </c>
      <c r="I1431" s="16">
        <f t="shared" si="210"/>
        <v>202</v>
      </c>
      <c r="J1431" s="35">
        <f t="shared" si="207"/>
        <v>542.31999999999994</v>
      </c>
    </row>
    <row r="1432" spans="1:10" ht="11.25" hidden="1" customHeight="1" x14ac:dyDescent="0.2">
      <c r="A1432" s="12"/>
      <c r="B1432" s="13" t="s">
        <v>32</v>
      </c>
      <c r="C1432" s="13" t="s">
        <v>22</v>
      </c>
      <c r="D1432" s="14">
        <v>2195.73</v>
      </c>
      <c r="E1432" s="14">
        <v>2608</v>
      </c>
      <c r="F1432" s="14">
        <v>2810</v>
      </c>
      <c r="G1432" s="23">
        <f t="shared" si="208"/>
        <v>412.27</v>
      </c>
      <c r="H1432" s="23">
        <f t="shared" si="209"/>
        <v>614.27</v>
      </c>
      <c r="I1432" s="16">
        <f t="shared" si="210"/>
        <v>202</v>
      </c>
      <c r="J1432" s="35">
        <f t="shared" si="207"/>
        <v>2397.73</v>
      </c>
    </row>
    <row r="1433" spans="1:10" ht="11.25" hidden="1" customHeight="1" x14ac:dyDescent="0.2">
      <c r="A1433" s="12"/>
      <c r="B1433" s="13" t="s">
        <v>58</v>
      </c>
      <c r="C1433" s="13" t="s">
        <v>42</v>
      </c>
      <c r="D1433" s="14">
        <v>2645.4</v>
      </c>
      <c r="E1433" s="14">
        <v>3450</v>
      </c>
      <c r="F1433" s="14">
        <v>3450</v>
      </c>
      <c r="G1433" s="23">
        <f t="shared" si="208"/>
        <v>804.59999999999991</v>
      </c>
      <c r="H1433" s="23">
        <f t="shared" si="209"/>
        <v>804.59999999999991</v>
      </c>
      <c r="I1433" s="16">
        <f t="shared" si="210"/>
        <v>0</v>
      </c>
      <c r="J1433" s="35">
        <f t="shared" si="207"/>
        <v>2645.4</v>
      </c>
    </row>
    <row r="1434" spans="1:10" ht="11.25" hidden="1" customHeight="1" x14ac:dyDescent="0.2">
      <c r="A1434" s="17" t="s">
        <v>272</v>
      </c>
      <c r="B1434" s="18"/>
      <c r="C1434" s="18"/>
      <c r="D1434" s="19">
        <f>SUM(D1392:D1433)</f>
        <v>38000.320000000007</v>
      </c>
      <c r="E1434" s="19">
        <f>SUM(E1392:E1433)</f>
        <v>48773.270000000004</v>
      </c>
      <c r="F1434" s="19">
        <f>SUM(F1392:F1433)</f>
        <v>54265.770000000004</v>
      </c>
      <c r="G1434" s="24">
        <f t="shared" si="208"/>
        <v>10772.949999999997</v>
      </c>
      <c r="H1434" s="24">
        <f t="shared" si="209"/>
        <v>16265.449999999997</v>
      </c>
      <c r="I1434" s="21">
        <f t="shared" si="210"/>
        <v>5492.5</v>
      </c>
      <c r="J1434" s="35">
        <f t="shared" si="207"/>
        <v>43492.820000000007</v>
      </c>
    </row>
    <row r="1435" spans="1:10" ht="11.25" hidden="1" customHeight="1" x14ac:dyDescent="0.2">
      <c r="A1435" s="11" t="s">
        <v>273</v>
      </c>
      <c r="B1435" s="5"/>
      <c r="C1435" s="5"/>
      <c r="D1435" s="6"/>
      <c r="E1435" s="6"/>
      <c r="F1435" s="6"/>
      <c r="G1435" s="7"/>
      <c r="H1435" s="7"/>
      <c r="I1435" s="8"/>
      <c r="J1435" s="35">
        <f t="shared" si="207"/>
        <v>0</v>
      </c>
    </row>
    <row r="1436" spans="1:10" ht="11.25" hidden="1" customHeight="1" x14ac:dyDescent="0.2">
      <c r="A1436" s="12"/>
      <c r="B1436" s="13" t="s">
        <v>26</v>
      </c>
      <c r="C1436" s="13" t="s">
        <v>19</v>
      </c>
      <c r="D1436" s="14">
        <v>0</v>
      </c>
      <c r="E1436" s="14">
        <v>1383</v>
      </c>
      <c r="F1436" s="14">
        <v>1383</v>
      </c>
      <c r="G1436" s="23">
        <f>(ROUND(E1436,2)- ROUND(D1436,2))</f>
        <v>1383</v>
      </c>
      <c r="H1436" s="23">
        <f>(ROUND(F1436,2)- ROUND(D1436,2))</f>
        <v>1383</v>
      </c>
      <c r="I1436" s="16">
        <f>(ROUND(F1436,2)- ROUND(E1436,2))</f>
        <v>0</v>
      </c>
      <c r="J1436" s="35">
        <f t="shared" si="207"/>
        <v>0</v>
      </c>
    </row>
    <row r="1437" spans="1:10" ht="11.25" hidden="1" customHeight="1" x14ac:dyDescent="0.2">
      <c r="A1437" s="12"/>
      <c r="B1437" s="13" t="s">
        <v>27</v>
      </c>
      <c r="C1437" s="13" t="s">
        <v>77</v>
      </c>
      <c r="D1437" s="14">
        <v>0</v>
      </c>
      <c r="E1437" s="14">
        <v>280</v>
      </c>
      <c r="F1437" s="14">
        <v>280</v>
      </c>
      <c r="G1437" s="23">
        <f>(ROUND(E1437,2)- ROUND(D1437,2))</f>
        <v>280</v>
      </c>
      <c r="H1437" s="23">
        <f>(ROUND(F1437,2)- ROUND(D1437,2))</f>
        <v>280</v>
      </c>
      <c r="I1437" s="16">
        <f>(ROUND(F1437,2)- ROUND(E1437,2))</f>
        <v>0</v>
      </c>
      <c r="J1437" s="35">
        <f t="shared" si="207"/>
        <v>0</v>
      </c>
    </row>
    <row r="1438" spans="1:10" ht="11.25" hidden="1" customHeight="1" x14ac:dyDescent="0.2">
      <c r="A1438" s="17" t="s">
        <v>274</v>
      </c>
      <c r="B1438" s="18"/>
      <c r="C1438" s="18"/>
      <c r="D1438" s="19">
        <f>SUM(D1436:D1437)</f>
        <v>0</v>
      </c>
      <c r="E1438" s="19">
        <f>SUM(E1436:E1437)</f>
        <v>1663</v>
      </c>
      <c r="F1438" s="19">
        <f>SUM(F1436:F1437)</f>
        <v>1663</v>
      </c>
      <c r="G1438" s="24">
        <f>(ROUND(E1438,2)- ROUND(D1438,2))</f>
        <v>1663</v>
      </c>
      <c r="H1438" s="24">
        <f>(ROUND(F1438,2)- ROUND(D1438,2))</f>
        <v>1663</v>
      </c>
      <c r="I1438" s="21">
        <f>(ROUND(F1438,2)- ROUND(E1438,2))</f>
        <v>0</v>
      </c>
      <c r="J1438" s="35">
        <f t="shared" si="207"/>
        <v>0</v>
      </c>
    </row>
    <row r="1439" spans="1:10" ht="11.25" hidden="1" customHeight="1" x14ac:dyDescent="0.2">
      <c r="A1439" s="22" t="s">
        <v>275</v>
      </c>
      <c r="B1439" s="18"/>
      <c r="C1439" s="18"/>
      <c r="D1439" s="19">
        <f>SUM(D1374,D1390,D1434,D1438)</f>
        <v>54689.610000000008</v>
      </c>
      <c r="E1439" s="19">
        <f>SUM(E1374,E1390,E1434,E1438)</f>
        <v>61533.270000000004</v>
      </c>
      <c r="F1439" s="19">
        <f>SUM(F1374,F1390,F1434,F1438)</f>
        <v>67475.77</v>
      </c>
      <c r="G1439" s="24">
        <f>(ROUND(E1439,2)- ROUND(D1439,2))</f>
        <v>6843.6599999999962</v>
      </c>
      <c r="H1439" s="24">
        <f>(ROUND(F1439,2)- ROUND(D1439,2))</f>
        <v>12786.160000000003</v>
      </c>
      <c r="I1439" s="21">
        <f>(ROUND(F1439,2)- ROUND(E1439,2))</f>
        <v>5942.5000000000073</v>
      </c>
      <c r="J1439" s="35">
        <f t="shared" si="207"/>
        <v>60632.110000000015</v>
      </c>
    </row>
    <row r="1440" spans="1:10" ht="11.25" customHeight="1" x14ac:dyDescent="0.2">
      <c r="A1440" s="10" t="s">
        <v>276</v>
      </c>
      <c r="B1440" s="5"/>
      <c r="C1440" s="5"/>
      <c r="D1440" s="6">
        <v>655117.84000000008</v>
      </c>
      <c r="E1440" s="6">
        <v>861093.1</v>
      </c>
      <c r="F1440" s="6">
        <v>949488.1</v>
      </c>
      <c r="G1440" s="7">
        <v>205975.26</v>
      </c>
      <c r="H1440" s="7">
        <v>294370.26</v>
      </c>
      <c r="I1440" s="8">
        <v>88395</v>
      </c>
      <c r="J1440" s="35">
        <f t="shared" si="207"/>
        <v>743512.84000000008</v>
      </c>
    </row>
    <row r="1441" spans="1:10" ht="11.25" hidden="1" customHeight="1" x14ac:dyDescent="0.2">
      <c r="A1441" s="11" t="s">
        <v>277</v>
      </c>
      <c r="B1441" s="5"/>
      <c r="C1441" s="5"/>
      <c r="D1441" s="6"/>
      <c r="E1441" s="6"/>
      <c r="F1441" s="6"/>
      <c r="G1441" s="7"/>
      <c r="H1441" s="7"/>
      <c r="I1441" s="8"/>
      <c r="J1441" s="35">
        <f t="shared" si="207"/>
        <v>0</v>
      </c>
    </row>
    <row r="1442" spans="1:10" ht="11.25" hidden="1" customHeight="1" x14ac:dyDescent="0.2">
      <c r="A1442" s="12"/>
      <c r="B1442" s="13" t="s">
        <v>27</v>
      </c>
      <c r="C1442" s="13" t="s">
        <v>86</v>
      </c>
      <c r="D1442" s="14">
        <v>515</v>
      </c>
      <c r="E1442" s="14">
        <v>0</v>
      </c>
      <c r="F1442" s="14">
        <v>0</v>
      </c>
      <c r="G1442" s="15">
        <f t="shared" ref="G1442:G1448" si="211">(ROUND(E1442,2)- ROUND(D1442,2))</f>
        <v>-515</v>
      </c>
      <c r="H1442" s="15">
        <f t="shared" ref="H1442:H1448" si="212">(ROUND(F1442,2)- ROUND(D1442,2))</f>
        <v>-515</v>
      </c>
      <c r="I1442" s="16">
        <f t="shared" ref="I1442:I1448" si="213">(ROUND(F1442,2)- ROUND(E1442,2))</f>
        <v>0</v>
      </c>
      <c r="J1442" s="35">
        <f t="shared" si="207"/>
        <v>515</v>
      </c>
    </row>
    <row r="1443" spans="1:10" ht="11.25" hidden="1" customHeight="1" x14ac:dyDescent="0.2">
      <c r="A1443" s="12"/>
      <c r="B1443" s="13" t="s">
        <v>27</v>
      </c>
      <c r="C1443" s="13" t="s">
        <v>77</v>
      </c>
      <c r="D1443" s="14">
        <v>2513.98</v>
      </c>
      <c r="E1443" s="14">
        <v>1964</v>
      </c>
      <c r="F1443" s="14">
        <v>1964</v>
      </c>
      <c r="G1443" s="15">
        <f t="shared" si="211"/>
        <v>-549.98</v>
      </c>
      <c r="H1443" s="15">
        <f t="shared" si="212"/>
        <v>-549.98</v>
      </c>
      <c r="I1443" s="16">
        <f t="shared" si="213"/>
        <v>0</v>
      </c>
      <c r="J1443" s="35">
        <f t="shared" si="207"/>
        <v>2513.98</v>
      </c>
    </row>
    <row r="1444" spans="1:10" ht="11.25" hidden="1" customHeight="1" x14ac:dyDescent="0.2">
      <c r="A1444" s="12"/>
      <c r="B1444" s="13" t="s">
        <v>27</v>
      </c>
      <c r="C1444" s="13" t="s">
        <v>78</v>
      </c>
      <c r="D1444" s="14">
        <v>2812.87</v>
      </c>
      <c r="E1444" s="14">
        <v>3937</v>
      </c>
      <c r="F1444" s="14">
        <v>3937</v>
      </c>
      <c r="G1444" s="23">
        <f t="shared" si="211"/>
        <v>1124.1300000000001</v>
      </c>
      <c r="H1444" s="23">
        <f t="shared" si="212"/>
        <v>1124.1300000000001</v>
      </c>
      <c r="I1444" s="16">
        <f t="shared" si="213"/>
        <v>0</v>
      </c>
      <c r="J1444" s="35">
        <f t="shared" si="207"/>
        <v>2812.87</v>
      </c>
    </row>
    <row r="1445" spans="1:10" ht="11.25" hidden="1" customHeight="1" x14ac:dyDescent="0.2">
      <c r="A1445" s="12"/>
      <c r="B1445" s="13" t="s">
        <v>27</v>
      </c>
      <c r="C1445" s="13" t="s">
        <v>55</v>
      </c>
      <c r="D1445" s="14">
        <v>0</v>
      </c>
      <c r="E1445" s="14">
        <v>125</v>
      </c>
      <c r="F1445" s="14">
        <v>125</v>
      </c>
      <c r="G1445" s="23">
        <f t="shared" si="211"/>
        <v>125</v>
      </c>
      <c r="H1445" s="23">
        <f t="shared" si="212"/>
        <v>125</v>
      </c>
      <c r="I1445" s="16">
        <f t="shared" si="213"/>
        <v>0</v>
      </c>
      <c r="J1445" s="35">
        <f t="shared" si="207"/>
        <v>0</v>
      </c>
    </row>
    <row r="1446" spans="1:10" ht="11.25" hidden="1" customHeight="1" x14ac:dyDescent="0.2">
      <c r="A1446" s="12"/>
      <c r="B1446" s="13" t="s">
        <v>27</v>
      </c>
      <c r="C1446" s="13" t="s">
        <v>56</v>
      </c>
      <c r="D1446" s="14">
        <v>231.12</v>
      </c>
      <c r="E1446" s="14">
        <v>250</v>
      </c>
      <c r="F1446" s="14">
        <v>500</v>
      </c>
      <c r="G1446" s="23">
        <f t="shared" si="211"/>
        <v>18.879999999999995</v>
      </c>
      <c r="H1446" s="23">
        <f t="shared" si="212"/>
        <v>268.88</v>
      </c>
      <c r="I1446" s="16">
        <f t="shared" si="213"/>
        <v>250</v>
      </c>
      <c r="J1446" s="35">
        <f t="shared" si="207"/>
        <v>481.12</v>
      </c>
    </row>
    <row r="1447" spans="1:10" ht="11.25" hidden="1" customHeight="1" x14ac:dyDescent="0.2">
      <c r="A1447" s="12"/>
      <c r="B1447" s="13" t="s">
        <v>27</v>
      </c>
      <c r="C1447" s="13" t="s">
        <v>28</v>
      </c>
      <c r="D1447" s="14">
        <v>11988.6</v>
      </c>
      <c r="E1447" s="14">
        <v>11568</v>
      </c>
      <c r="F1447" s="14">
        <v>11568</v>
      </c>
      <c r="G1447" s="15">
        <f t="shared" si="211"/>
        <v>-420.60000000000036</v>
      </c>
      <c r="H1447" s="15">
        <f t="shared" si="212"/>
        <v>-420.60000000000036</v>
      </c>
      <c r="I1447" s="16">
        <f t="shared" si="213"/>
        <v>0</v>
      </c>
      <c r="J1447" s="35">
        <f t="shared" si="207"/>
        <v>11988.6</v>
      </c>
    </row>
    <row r="1448" spans="1:10" ht="11.25" hidden="1" customHeight="1" x14ac:dyDescent="0.2">
      <c r="A1448" s="17" t="s">
        <v>278</v>
      </c>
      <c r="B1448" s="18"/>
      <c r="C1448" s="18"/>
      <c r="D1448" s="19">
        <f>SUM(D1442:D1447)</f>
        <v>18061.57</v>
      </c>
      <c r="E1448" s="19">
        <f>SUM(E1442:E1447)</f>
        <v>17844</v>
      </c>
      <c r="F1448" s="19">
        <f>SUM(F1442:F1447)</f>
        <v>18094</v>
      </c>
      <c r="G1448" s="20">
        <f t="shared" si="211"/>
        <v>-217.56999999999971</v>
      </c>
      <c r="H1448" s="24">
        <f t="shared" si="212"/>
        <v>32.430000000000291</v>
      </c>
      <c r="I1448" s="21">
        <f t="shared" si="213"/>
        <v>250</v>
      </c>
      <c r="J1448" s="35">
        <f t="shared" si="207"/>
        <v>18311.57</v>
      </c>
    </row>
    <row r="1449" spans="1:10" ht="11.25" hidden="1" customHeight="1" x14ac:dyDescent="0.2">
      <c r="A1449" s="11" t="s">
        <v>279</v>
      </c>
      <c r="B1449" s="5"/>
      <c r="C1449" s="5"/>
      <c r="D1449" s="6"/>
      <c r="E1449" s="6"/>
      <c r="F1449" s="6"/>
      <c r="G1449" s="7"/>
      <c r="H1449" s="7"/>
      <c r="I1449" s="8"/>
      <c r="J1449" s="35">
        <f t="shared" ref="J1449:J1512" si="214">D1449+I1449</f>
        <v>0</v>
      </c>
    </row>
    <row r="1450" spans="1:10" ht="11.25" hidden="1" customHeight="1" x14ac:dyDescent="0.2">
      <c r="A1450" s="12"/>
      <c r="B1450" s="13" t="s">
        <v>27</v>
      </c>
      <c r="C1450" s="13" t="s">
        <v>83</v>
      </c>
      <c r="D1450" s="14">
        <v>311.39999999999998</v>
      </c>
      <c r="E1450" s="14">
        <v>311</v>
      </c>
      <c r="F1450" s="14">
        <v>311</v>
      </c>
      <c r="G1450" s="15">
        <f t="shared" ref="G1450:G1463" si="215">(ROUND(E1450,2)- ROUND(D1450,2))</f>
        <v>-0.39999999999997726</v>
      </c>
      <c r="H1450" s="15">
        <f t="shared" ref="H1450:H1463" si="216">(ROUND(F1450,2)- ROUND(D1450,2))</f>
        <v>-0.39999999999997726</v>
      </c>
      <c r="I1450" s="16">
        <f t="shared" ref="I1450:I1463" si="217">(ROUND(F1450,2)- ROUND(E1450,2))</f>
        <v>0</v>
      </c>
      <c r="J1450" s="35">
        <f t="shared" si="214"/>
        <v>311.39999999999998</v>
      </c>
    </row>
    <row r="1451" spans="1:10" ht="11.25" hidden="1" customHeight="1" x14ac:dyDescent="0.2">
      <c r="A1451" s="12"/>
      <c r="B1451" s="13" t="s">
        <v>27</v>
      </c>
      <c r="C1451" s="13" t="s">
        <v>45</v>
      </c>
      <c r="D1451" s="14">
        <v>0</v>
      </c>
      <c r="E1451" s="14">
        <v>500</v>
      </c>
      <c r="F1451" s="14">
        <v>500</v>
      </c>
      <c r="G1451" s="23">
        <f t="shared" si="215"/>
        <v>500</v>
      </c>
      <c r="H1451" s="23">
        <f t="shared" si="216"/>
        <v>500</v>
      </c>
      <c r="I1451" s="16">
        <f t="shared" si="217"/>
        <v>0</v>
      </c>
      <c r="J1451" s="35">
        <f t="shared" si="214"/>
        <v>0</v>
      </c>
    </row>
    <row r="1452" spans="1:10" ht="11.25" hidden="1" customHeight="1" x14ac:dyDescent="0.2">
      <c r="A1452" s="12"/>
      <c r="B1452" s="13" t="s">
        <v>27</v>
      </c>
      <c r="C1452" s="13" t="s">
        <v>84</v>
      </c>
      <c r="D1452" s="14">
        <v>109.36</v>
      </c>
      <c r="E1452" s="14">
        <v>11</v>
      </c>
      <c r="F1452" s="14">
        <v>11</v>
      </c>
      <c r="G1452" s="15">
        <f t="shared" si="215"/>
        <v>-98.36</v>
      </c>
      <c r="H1452" s="15">
        <f t="shared" si="216"/>
        <v>-98.36</v>
      </c>
      <c r="I1452" s="16">
        <f t="shared" si="217"/>
        <v>0</v>
      </c>
      <c r="J1452" s="35">
        <f t="shared" si="214"/>
        <v>109.36</v>
      </c>
    </row>
    <row r="1453" spans="1:10" ht="11.25" hidden="1" customHeight="1" x14ac:dyDescent="0.2">
      <c r="A1453" s="12"/>
      <c r="B1453" s="13" t="s">
        <v>27</v>
      </c>
      <c r="C1453" s="13" t="s">
        <v>46</v>
      </c>
      <c r="D1453" s="14">
        <v>21.54</v>
      </c>
      <c r="E1453" s="14">
        <v>0</v>
      </c>
      <c r="F1453" s="14">
        <v>0</v>
      </c>
      <c r="G1453" s="15">
        <f t="shared" si="215"/>
        <v>-21.54</v>
      </c>
      <c r="H1453" s="15">
        <f t="shared" si="216"/>
        <v>-21.54</v>
      </c>
      <c r="I1453" s="16">
        <f t="shared" si="217"/>
        <v>0</v>
      </c>
      <c r="J1453" s="35">
        <f t="shared" si="214"/>
        <v>21.54</v>
      </c>
    </row>
    <row r="1454" spans="1:10" ht="11.25" hidden="1" customHeight="1" x14ac:dyDescent="0.2">
      <c r="A1454" s="12"/>
      <c r="B1454" s="13" t="s">
        <v>27</v>
      </c>
      <c r="C1454" s="13" t="s">
        <v>86</v>
      </c>
      <c r="D1454" s="14">
        <v>2162.7800000000002</v>
      </c>
      <c r="E1454" s="14">
        <v>2163</v>
      </c>
      <c r="F1454" s="14">
        <v>2163</v>
      </c>
      <c r="G1454" s="23">
        <f t="shared" si="215"/>
        <v>0.21999999999979991</v>
      </c>
      <c r="H1454" s="23">
        <f t="shared" si="216"/>
        <v>0.21999999999979991</v>
      </c>
      <c r="I1454" s="16">
        <f t="shared" si="217"/>
        <v>0</v>
      </c>
      <c r="J1454" s="35">
        <f t="shared" si="214"/>
        <v>2162.7800000000002</v>
      </c>
    </row>
    <row r="1455" spans="1:10" ht="11.25" hidden="1" customHeight="1" x14ac:dyDescent="0.2">
      <c r="A1455" s="12"/>
      <c r="B1455" s="13" t="s">
        <v>27</v>
      </c>
      <c r="C1455" s="13" t="s">
        <v>42</v>
      </c>
      <c r="D1455" s="14">
        <v>120</v>
      </c>
      <c r="E1455" s="14">
        <v>0</v>
      </c>
      <c r="F1455" s="14">
        <v>0</v>
      </c>
      <c r="G1455" s="15">
        <f t="shared" si="215"/>
        <v>-120</v>
      </c>
      <c r="H1455" s="15">
        <f t="shared" si="216"/>
        <v>-120</v>
      </c>
      <c r="I1455" s="16">
        <f t="shared" si="217"/>
        <v>0</v>
      </c>
      <c r="J1455" s="35">
        <f t="shared" si="214"/>
        <v>120</v>
      </c>
    </row>
    <row r="1456" spans="1:10" ht="11.25" hidden="1" customHeight="1" x14ac:dyDescent="0.2">
      <c r="A1456" s="12"/>
      <c r="B1456" s="13" t="s">
        <v>27</v>
      </c>
      <c r="C1456" s="13" t="s">
        <v>76</v>
      </c>
      <c r="D1456" s="14">
        <v>0</v>
      </c>
      <c r="E1456" s="14">
        <v>500</v>
      </c>
      <c r="F1456" s="14">
        <v>500</v>
      </c>
      <c r="G1456" s="23">
        <f t="shared" si="215"/>
        <v>500</v>
      </c>
      <c r="H1456" s="23">
        <f t="shared" si="216"/>
        <v>500</v>
      </c>
      <c r="I1456" s="16">
        <f t="shared" si="217"/>
        <v>0</v>
      </c>
      <c r="J1456" s="35">
        <f t="shared" si="214"/>
        <v>0</v>
      </c>
    </row>
    <row r="1457" spans="1:10" ht="11.25" hidden="1" customHeight="1" x14ac:dyDescent="0.2">
      <c r="A1457" s="12"/>
      <c r="B1457" s="13" t="s">
        <v>27</v>
      </c>
      <c r="C1457" s="13" t="s">
        <v>77</v>
      </c>
      <c r="D1457" s="14">
        <v>0</v>
      </c>
      <c r="E1457" s="14">
        <v>1200</v>
      </c>
      <c r="F1457" s="14">
        <v>1200</v>
      </c>
      <c r="G1457" s="23">
        <f t="shared" si="215"/>
        <v>1200</v>
      </c>
      <c r="H1457" s="23">
        <f t="shared" si="216"/>
        <v>1200</v>
      </c>
      <c r="I1457" s="16">
        <f t="shared" si="217"/>
        <v>0</v>
      </c>
      <c r="J1457" s="35">
        <f t="shared" si="214"/>
        <v>0</v>
      </c>
    </row>
    <row r="1458" spans="1:10" ht="11.25" hidden="1" customHeight="1" x14ac:dyDescent="0.2">
      <c r="A1458" s="12"/>
      <c r="B1458" s="13" t="s">
        <v>27</v>
      </c>
      <c r="C1458" s="13" t="s">
        <v>50</v>
      </c>
      <c r="D1458" s="14">
        <v>261.93</v>
      </c>
      <c r="E1458" s="14">
        <v>218</v>
      </c>
      <c r="F1458" s="14">
        <v>268</v>
      </c>
      <c r="G1458" s="15">
        <f t="shared" si="215"/>
        <v>-43.930000000000007</v>
      </c>
      <c r="H1458" s="23">
        <f t="shared" si="216"/>
        <v>6.0699999999999932</v>
      </c>
      <c r="I1458" s="16">
        <f t="shared" si="217"/>
        <v>50</v>
      </c>
      <c r="J1458" s="35">
        <f t="shared" si="214"/>
        <v>311.93</v>
      </c>
    </row>
    <row r="1459" spans="1:10" ht="11.25" hidden="1" customHeight="1" x14ac:dyDescent="0.2">
      <c r="A1459" s="12"/>
      <c r="B1459" s="13" t="s">
        <v>27</v>
      </c>
      <c r="C1459" s="13" t="s">
        <v>78</v>
      </c>
      <c r="D1459" s="14">
        <v>117.6</v>
      </c>
      <c r="E1459" s="14">
        <v>118</v>
      </c>
      <c r="F1459" s="14">
        <v>118</v>
      </c>
      <c r="G1459" s="23">
        <f t="shared" si="215"/>
        <v>0.40000000000000568</v>
      </c>
      <c r="H1459" s="23">
        <f t="shared" si="216"/>
        <v>0.40000000000000568</v>
      </c>
      <c r="I1459" s="16">
        <f t="shared" si="217"/>
        <v>0</v>
      </c>
      <c r="J1459" s="35">
        <f t="shared" si="214"/>
        <v>117.6</v>
      </c>
    </row>
    <row r="1460" spans="1:10" ht="11.25" hidden="1" customHeight="1" x14ac:dyDescent="0.2">
      <c r="A1460" s="12"/>
      <c r="B1460" s="13" t="s">
        <v>27</v>
      </c>
      <c r="C1460" s="13" t="s">
        <v>56</v>
      </c>
      <c r="D1460" s="14">
        <v>2329.25</v>
      </c>
      <c r="E1460" s="14">
        <v>2329</v>
      </c>
      <c r="F1460" s="14">
        <v>2329</v>
      </c>
      <c r="G1460" s="15">
        <f t="shared" si="215"/>
        <v>-0.25</v>
      </c>
      <c r="H1460" s="15">
        <f t="shared" si="216"/>
        <v>-0.25</v>
      </c>
      <c r="I1460" s="16">
        <f t="shared" si="217"/>
        <v>0</v>
      </c>
      <c r="J1460" s="35">
        <f t="shared" si="214"/>
        <v>2329.25</v>
      </c>
    </row>
    <row r="1461" spans="1:10" ht="11.25" hidden="1" customHeight="1" x14ac:dyDescent="0.2">
      <c r="A1461" s="12"/>
      <c r="B1461" s="13" t="s">
        <v>27</v>
      </c>
      <c r="C1461" s="13" t="s">
        <v>28</v>
      </c>
      <c r="D1461" s="14">
        <v>3344.02</v>
      </c>
      <c r="E1461" s="14">
        <v>2475</v>
      </c>
      <c r="F1461" s="14">
        <v>2475</v>
      </c>
      <c r="G1461" s="15">
        <f t="shared" si="215"/>
        <v>-869.02</v>
      </c>
      <c r="H1461" s="15">
        <f t="shared" si="216"/>
        <v>-869.02</v>
      </c>
      <c r="I1461" s="16">
        <f t="shared" si="217"/>
        <v>0</v>
      </c>
      <c r="J1461" s="35">
        <f t="shared" si="214"/>
        <v>3344.02</v>
      </c>
    </row>
    <row r="1462" spans="1:10" ht="11.25" hidden="1" customHeight="1" x14ac:dyDescent="0.2">
      <c r="A1462" s="12"/>
      <c r="B1462" s="13" t="s">
        <v>32</v>
      </c>
      <c r="C1462" s="13" t="s">
        <v>52</v>
      </c>
      <c r="D1462" s="14">
        <v>133.29</v>
      </c>
      <c r="E1462" s="14">
        <v>0</v>
      </c>
      <c r="F1462" s="14">
        <v>0</v>
      </c>
      <c r="G1462" s="15">
        <f t="shared" si="215"/>
        <v>-133.29</v>
      </c>
      <c r="H1462" s="15">
        <f t="shared" si="216"/>
        <v>-133.29</v>
      </c>
      <c r="I1462" s="16">
        <f t="shared" si="217"/>
        <v>0</v>
      </c>
      <c r="J1462" s="35">
        <f t="shared" si="214"/>
        <v>133.29</v>
      </c>
    </row>
    <row r="1463" spans="1:10" ht="11.25" hidden="1" customHeight="1" x14ac:dyDescent="0.2">
      <c r="A1463" s="17" t="s">
        <v>280</v>
      </c>
      <c r="B1463" s="18"/>
      <c r="C1463" s="18"/>
      <c r="D1463" s="19">
        <f>SUM(D1450:D1462)</f>
        <v>8911.1700000000019</v>
      </c>
      <c r="E1463" s="19">
        <f>SUM(E1450:E1462)</f>
        <v>9825</v>
      </c>
      <c r="F1463" s="19">
        <f>SUM(F1450:F1462)</f>
        <v>9875</v>
      </c>
      <c r="G1463" s="24">
        <f t="shared" si="215"/>
        <v>913.82999999999993</v>
      </c>
      <c r="H1463" s="24">
        <f t="shared" si="216"/>
        <v>963.82999999999993</v>
      </c>
      <c r="I1463" s="21">
        <f t="shared" si="217"/>
        <v>50</v>
      </c>
      <c r="J1463" s="35">
        <f t="shared" si="214"/>
        <v>8961.1700000000019</v>
      </c>
    </row>
    <row r="1464" spans="1:10" ht="11.25" hidden="1" customHeight="1" x14ac:dyDescent="0.2">
      <c r="A1464" s="11" t="s">
        <v>281</v>
      </c>
      <c r="B1464" s="5"/>
      <c r="C1464" s="5"/>
      <c r="D1464" s="6"/>
      <c r="E1464" s="6"/>
      <c r="F1464" s="6"/>
      <c r="G1464" s="7"/>
      <c r="H1464" s="7"/>
      <c r="I1464" s="8"/>
      <c r="J1464" s="35">
        <f t="shared" si="214"/>
        <v>0</v>
      </c>
    </row>
    <row r="1465" spans="1:10" ht="11.25" hidden="1" customHeight="1" x14ac:dyDescent="0.2">
      <c r="A1465" s="12"/>
      <c r="B1465" s="13" t="s">
        <v>27</v>
      </c>
      <c r="C1465" s="13" t="s">
        <v>75</v>
      </c>
      <c r="D1465" s="14">
        <v>9518.5400000000009</v>
      </c>
      <c r="E1465" s="14">
        <v>8843</v>
      </c>
      <c r="F1465" s="14">
        <v>11888</v>
      </c>
      <c r="G1465" s="15">
        <f t="shared" ref="G1465:G1473" si="218">(ROUND(E1465,2)- ROUND(D1465,2))</f>
        <v>-675.54000000000087</v>
      </c>
      <c r="H1465" s="23">
        <f t="shared" ref="H1465:H1473" si="219">(ROUND(F1465,2)- ROUND(D1465,2))</f>
        <v>2369.4599999999991</v>
      </c>
      <c r="I1465" s="16">
        <f t="shared" ref="I1465:I1473" si="220">(ROUND(F1465,2)- ROUND(E1465,2))</f>
        <v>3045</v>
      </c>
      <c r="J1465" s="35">
        <f t="shared" si="214"/>
        <v>12563.54</v>
      </c>
    </row>
    <row r="1466" spans="1:10" ht="11.25" hidden="1" customHeight="1" x14ac:dyDescent="0.2">
      <c r="A1466" s="12"/>
      <c r="B1466" s="13" t="s">
        <v>27</v>
      </c>
      <c r="C1466" s="13" t="s">
        <v>76</v>
      </c>
      <c r="D1466" s="14">
        <v>4595.9399999999996</v>
      </c>
      <c r="E1466" s="14">
        <v>16336.95</v>
      </c>
      <c r="F1466" s="14">
        <v>25408.95</v>
      </c>
      <c r="G1466" s="23">
        <f t="shared" si="218"/>
        <v>11741.010000000002</v>
      </c>
      <c r="H1466" s="23">
        <f t="shared" si="219"/>
        <v>20813.010000000002</v>
      </c>
      <c r="I1466" s="16">
        <f t="shared" si="220"/>
        <v>9072</v>
      </c>
      <c r="J1466" s="35">
        <f t="shared" si="214"/>
        <v>13667.939999999999</v>
      </c>
    </row>
    <row r="1467" spans="1:10" ht="11.25" hidden="1" customHeight="1" x14ac:dyDescent="0.2">
      <c r="A1467" s="12"/>
      <c r="B1467" s="13" t="s">
        <v>27</v>
      </c>
      <c r="C1467" s="13" t="s">
        <v>77</v>
      </c>
      <c r="D1467" s="14">
        <v>28249.09</v>
      </c>
      <c r="E1467" s="14">
        <v>46527.15</v>
      </c>
      <c r="F1467" s="14">
        <v>52827.15</v>
      </c>
      <c r="G1467" s="23">
        <f t="shared" si="218"/>
        <v>18278.060000000001</v>
      </c>
      <c r="H1467" s="23">
        <f t="shared" si="219"/>
        <v>24578.06</v>
      </c>
      <c r="I1467" s="16">
        <f t="shared" si="220"/>
        <v>6300</v>
      </c>
      <c r="J1467" s="35">
        <f t="shared" si="214"/>
        <v>34549.089999999997</v>
      </c>
    </row>
    <row r="1468" spans="1:10" ht="11.25" hidden="1" customHeight="1" x14ac:dyDescent="0.2">
      <c r="A1468" s="12"/>
      <c r="B1468" s="13" t="s">
        <v>27</v>
      </c>
      <c r="C1468" s="13" t="s">
        <v>78</v>
      </c>
      <c r="D1468" s="14">
        <v>87621.05</v>
      </c>
      <c r="E1468" s="14">
        <v>152294</v>
      </c>
      <c r="F1468" s="14">
        <v>195022</v>
      </c>
      <c r="G1468" s="23">
        <f t="shared" si="218"/>
        <v>64672.95</v>
      </c>
      <c r="H1468" s="23">
        <f t="shared" si="219"/>
        <v>107400.95</v>
      </c>
      <c r="I1468" s="16">
        <f t="shared" si="220"/>
        <v>42728</v>
      </c>
      <c r="J1468" s="35">
        <f t="shared" si="214"/>
        <v>130349.05</v>
      </c>
    </row>
    <row r="1469" spans="1:10" ht="11.25" hidden="1" customHeight="1" x14ac:dyDescent="0.2">
      <c r="A1469" s="12"/>
      <c r="B1469" s="13" t="s">
        <v>27</v>
      </c>
      <c r="C1469" s="13" t="s">
        <v>55</v>
      </c>
      <c r="D1469" s="14">
        <v>20554.98</v>
      </c>
      <c r="E1469" s="14">
        <v>40891</v>
      </c>
      <c r="F1469" s="14">
        <v>59091</v>
      </c>
      <c r="G1469" s="23">
        <f t="shared" si="218"/>
        <v>20336.02</v>
      </c>
      <c r="H1469" s="23">
        <f t="shared" si="219"/>
        <v>38536.020000000004</v>
      </c>
      <c r="I1469" s="16">
        <f t="shared" si="220"/>
        <v>18200</v>
      </c>
      <c r="J1469" s="35">
        <f t="shared" si="214"/>
        <v>38754.979999999996</v>
      </c>
    </row>
    <row r="1470" spans="1:10" ht="11.25" hidden="1" customHeight="1" x14ac:dyDescent="0.2">
      <c r="A1470" s="12"/>
      <c r="B1470" s="13" t="s">
        <v>27</v>
      </c>
      <c r="C1470" s="13" t="s">
        <v>56</v>
      </c>
      <c r="D1470" s="14">
        <v>202899.82</v>
      </c>
      <c r="E1470" s="14">
        <v>252618</v>
      </c>
      <c r="F1470" s="14">
        <v>252618</v>
      </c>
      <c r="G1470" s="23">
        <f t="shared" si="218"/>
        <v>49718.179999999993</v>
      </c>
      <c r="H1470" s="23">
        <f t="shared" si="219"/>
        <v>49718.179999999993</v>
      </c>
      <c r="I1470" s="16">
        <f t="shared" si="220"/>
        <v>0</v>
      </c>
      <c r="J1470" s="35">
        <f t="shared" si="214"/>
        <v>202899.82</v>
      </c>
    </row>
    <row r="1471" spans="1:10" ht="11.25" hidden="1" customHeight="1" x14ac:dyDescent="0.2">
      <c r="A1471" s="12"/>
      <c r="B1471" s="13" t="s">
        <v>27</v>
      </c>
      <c r="C1471" s="13" t="s">
        <v>79</v>
      </c>
      <c r="D1471" s="14">
        <v>26023.58</v>
      </c>
      <c r="E1471" s="14">
        <v>52500</v>
      </c>
      <c r="F1471" s="14">
        <v>61250</v>
      </c>
      <c r="G1471" s="23">
        <f t="shared" si="218"/>
        <v>26476.42</v>
      </c>
      <c r="H1471" s="23">
        <f t="shared" si="219"/>
        <v>35226.42</v>
      </c>
      <c r="I1471" s="16">
        <f t="shared" si="220"/>
        <v>8750</v>
      </c>
      <c r="J1471" s="35">
        <f t="shared" si="214"/>
        <v>34773.58</v>
      </c>
    </row>
    <row r="1472" spans="1:10" ht="11.25" hidden="1" customHeight="1" x14ac:dyDescent="0.2">
      <c r="A1472" s="12"/>
      <c r="B1472" s="13" t="s">
        <v>27</v>
      </c>
      <c r="C1472" s="13" t="s">
        <v>28</v>
      </c>
      <c r="D1472" s="14">
        <v>237547.55</v>
      </c>
      <c r="E1472" s="14">
        <v>260130</v>
      </c>
      <c r="F1472" s="14">
        <v>260130</v>
      </c>
      <c r="G1472" s="23">
        <f t="shared" si="218"/>
        <v>22582.450000000012</v>
      </c>
      <c r="H1472" s="23">
        <f t="shared" si="219"/>
        <v>22582.450000000012</v>
      </c>
      <c r="I1472" s="16">
        <f t="shared" si="220"/>
        <v>0</v>
      </c>
      <c r="J1472" s="35">
        <f t="shared" si="214"/>
        <v>237547.55</v>
      </c>
    </row>
    <row r="1473" spans="1:10" ht="11.25" hidden="1" customHeight="1" x14ac:dyDescent="0.2">
      <c r="A1473" s="17" t="s">
        <v>282</v>
      </c>
      <c r="B1473" s="18"/>
      <c r="C1473" s="18"/>
      <c r="D1473" s="19">
        <f>SUM(D1465:D1472)</f>
        <v>617010.55000000005</v>
      </c>
      <c r="E1473" s="19">
        <f>SUM(E1465:E1472)</f>
        <v>830140.1</v>
      </c>
      <c r="F1473" s="19">
        <f>SUM(F1465:F1472)</f>
        <v>918235.1</v>
      </c>
      <c r="G1473" s="24">
        <f t="shared" si="218"/>
        <v>213129.54999999993</v>
      </c>
      <c r="H1473" s="24">
        <f t="shared" si="219"/>
        <v>301224.54999999993</v>
      </c>
      <c r="I1473" s="21">
        <f t="shared" si="220"/>
        <v>88095</v>
      </c>
      <c r="J1473" s="35">
        <f t="shared" si="214"/>
        <v>705105.55</v>
      </c>
    </row>
    <row r="1474" spans="1:10" ht="11.25" hidden="1" customHeight="1" x14ac:dyDescent="0.2">
      <c r="A1474" s="11" t="s">
        <v>283</v>
      </c>
      <c r="B1474" s="5"/>
      <c r="C1474" s="5"/>
      <c r="D1474" s="6"/>
      <c r="E1474" s="6"/>
      <c r="F1474" s="6"/>
      <c r="G1474" s="7"/>
      <c r="H1474" s="7"/>
      <c r="I1474" s="8"/>
      <c r="J1474" s="35">
        <f t="shared" si="214"/>
        <v>0</v>
      </c>
    </row>
    <row r="1475" spans="1:10" ht="11.25" hidden="1" customHeight="1" x14ac:dyDescent="0.2">
      <c r="A1475" s="12"/>
      <c r="B1475" s="13" t="s">
        <v>27</v>
      </c>
      <c r="C1475" s="13" t="s">
        <v>86</v>
      </c>
      <c r="D1475" s="14">
        <v>699.5</v>
      </c>
      <c r="E1475" s="14">
        <v>0</v>
      </c>
      <c r="F1475" s="14">
        <v>0</v>
      </c>
      <c r="G1475" s="15">
        <f t="shared" ref="G1475:G1483" si="221">(ROUND(E1475,2)- ROUND(D1475,2))</f>
        <v>-699.5</v>
      </c>
      <c r="H1475" s="15">
        <f t="shared" ref="H1475:H1483" si="222">(ROUND(F1475,2)- ROUND(D1475,2))</f>
        <v>-699.5</v>
      </c>
      <c r="I1475" s="16">
        <f t="shared" ref="I1475:I1483" si="223">(ROUND(F1475,2)- ROUND(E1475,2))</f>
        <v>0</v>
      </c>
      <c r="J1475" s="35">
        <f t="shared" si="214"/>
        <v>699.5</v>
      </c>
    </row>
    <row r="1476" spans="1:10" ht="11.25" hidden="1" customHeight="1" x14ac:dyDescent="0.2">
      <c r="A1476" s="12"/>
      <c r="B1476" s="13" t="s">
        <v>27</v>
      </c>
      <c r="C1476" s="13" t="s">
        <v>76</v>
      </c>
      <c r="D1476" s="14">
        <v>40</v>
      </c>
      <c r="E1476" s="14">
        <v>0</v>
      </c>
      <c r="F1476" s="14">
        <v>0</v>
      </c>
      <c r="G1476" s="15">
        <f t="shared" si="221"/>
        <v>-40</v>
      </c>
      <c r="H1476" s="15">
        <f t="shared" si="222"/>
        <v>-40</v>
      </c>
      <c r="I1476" s="16">
        <f t="shared" si="223"/>
        <v>0</v>
      </c>
      <c r="J1476" s="35">
        <f t="shared" si="214"/>
        <v>40</v>
      </c>
    </row>
    <row r="1477" spans="1:10" ht="11.25" hidden="1" customHeight="1" x14ac:dyDescent="0.2">
      <c r="A1477" s="12"/>
      <c r="B1477" s="13" t="s">
        <v>27</v>
      </c>
      <c r="C1477" s="13" t="s">
        <v>77</v>
      </c>
      <c r="D1477" s="14">
        <v>684.52</v>
      </c>
      <c r="E1477" s="14">
        <v>271</v>
      </c>
      <c r="F1477" s="14">
        <v>271</v>
      </c>
      <c r="G1477" s="15">
        <f t="shared" si="221"/>
        <v>-413.52</v>
      </c>
      <c r="H1477" s="15">
        <f t="shared" si="222"/>
        <v>-413.52</v>
      </c>
      <c r="I1477" s="16">
        <f t="shared" si="223"/>
        <v>0</v>
      </c>
      <c r="J1477" s="35">
        <f t="shared" si="214"/>
        <v>684.52</v>
      </c>
    </row>
    <row r="1478" spans="1:10" ht="11.25" hidden="1" customHeight="1" x14ac:dyDescent="0.2">
      <c r="A1478" s="12"/>
      <c r="B1478" s="13" t="s">
        <v>27</v>
      </c>
      <c r="C1478" s="13" t="s">
        <v>50</v>
      </c>
      <c r="D1478" s="14">
        <v>900</v>
      </c>
      <c r="E1478" s="14">
        <v>0</v>
      </c>
      <c r="F1478" s="14">
        <v>0</v>
      </c>
      <c r="G1478" s="15">
        <f t="shared" si="221"/>
        <v>-900</v>
      </c>
      <c r="H1478" s="15">
        <f t="shared" si="222"/>
        <v>-900</v>
      </c>
      <c r="I1478" s="16">
        <f t="shared" si="223"/>
        <v>0</v>
      </c>
      <c r="J1478" s="35">
        <f t="shared" si="214"/>
        <v>900</v>
      </c>
    </row>
    <row r="1479" spans="1:10" ht="11.25" hidden="1" customHeight="1" x14ac:dyDescent="0.2">
      <c r="A1479" s="12"/>
      <c r="B1479" s="13" t="s">
        <v>27</v>
      </c>
      <c r="C1479" s="13" t="s">
        <v>78</v>
      </c>
      <c r="D1479" s="14">
        <v>371.88</v>
      </c>
      <c r="E1479" s="14">
        <v>270</v>
      </c>
      <c r="F1479" s="14">
        <v>270</v>
      </c>
      <c r="G1479" s="15">
        <f t="shared" si="221"/>
        <v>-101.88</v>
      </c>
      <c r="H1479" s="15">
        <f t="shared" si="222"/>
        <v>-101.88</v>
      </c>
      <c r="I1479" s="16">
        <f t="shared" si="223"/>
        <v>0</v>
      </c>
      <c r="J1479" s="35">
        <f t="shared" si="214"/>
        <v>371.88</v>
      </c>
    </row>
    <row r="1480" spans="1:10" ht="11.25" hidden="1" customHeight="1" x14ac:dyDescent="0.2">
      <c r="A1480" s="12"/>
      <c r="B1480" s="13" t="s">
        <v>27</v>
      </c>
      <c r="C1480" s="13" t="s">
        <v>56</v>
      </c>
      <c r="D1480" s="14">
        <v>824.18</v>
      </c>
      <c r="E1480" s="14">
        <v>0</v>
      </c>
      <c r="F1480" s="14">
        <v>0</v>
      </c>
      <c r="G1480" s="15">
        <f t="shared" si="221"/>
        <v>-824.18</v>
      </c>
      <c r="H1480" s="15">
        <f t="shared" si="222"/>
        <v>-824.18</v>
      </c>
      <c r="I1480" s="16">
        <f t="shared" si="223"/>
        <v>0</v>
      </c>
      <c r="J1480" s="35">
        <f t="shared" si="214"/>
        <v>824.18</v>
      </c>
    </row>
    <row r="1481" spans="1:10" ht="11.25" hidden="1" customHeight="1" x14ac:dyDescent="0.2">
      <c r="A1481" s="12"/>
      <c r="B1481" s="13" t="s">
        <v>27</v>
      </c>
      <c r="C1481" s="13" t="s">
        <v>79</v>
      </c>
      <c r="D1481" s="14">
        <v>843.27</v>
      </c>
      <c r="E1481" s="14">
        <v>0</v>
      </c>
      <c r="F1481" s="14">
        <v>0</v>
      </c>
      <c r="G1481" s="15">
        <f t="shared" si="221"/>
        <v>-843.27</v>
      </c>
      <c r="H1481" s="15">
        <f t="shared" si="222"/>
        <v>-843.27</v>
      </c>
      <c r="I1481" s="16">
        <f t="shared" si="223"/>
        <v>0</v>
      </c>
      <c r="J1481" s="35">
        <f t="shared" si="214"/>
        <v>843.27</v>
      </c>
    </row>
    <row r="1482" spans="1:10" ht="11.25" hidden="1" customHeight="1" x14ac:dyDescent="0.2">
      <c r="A1482" s="12"/>
      <c r="B1482" s="13" t="s">
        <v>27</v>
      </c>
      <c r="C1482" s="13" t="s">
        <v>28</v>
      </c>
      <c r="D1482" s="14">
        <v>463.42</v>
      </c>
      <c r="E1482" s="14">
        <v>463</v>
      </c>
      <c r="F1482" s="14">
        <v>463</v>
      </c>
      <c r="G1482" s="15">
        <f t="shared" si="221"/>
        <v>-0.42000000000001592</v>
      </c>
      <c r="H1482" s="15">
        <f t="shared" si="222"/>
        <v>-0.42000000000001592</v>
      </c>
      <c r="I1482" s="16">
        <f t="shared" si="223"/>
        <v>0</v>
      </c>
      <c r="J1482" s="35">
        <f t="shared" si="214"/>
        <v>463.42</v>
      </c>
    </row>
    <row r="1483" spans="1:10" ht="11.25" hidden="1" customHeight="1" x14ac:dyDescent="0.2">
      <c r="A1483" s="17" t="s">
        <v>284</v>
      </c>
      <c r="B1483" s="18"/>
      <c r="C1483" s="18"/>
      <c r="D1483" s="19">
        <f>SUM(D1475:D1482)</f>
        <v>4826.7700000000004</v>
      </c>
      <c r="E1483" s="19">
        <f>SUM(E1475:E1482)</f>
        <v>1004</v>
      </c>
      <c r="F1483" s="19">
        <f>SUM(F1475:F1482)</f>
        <v>1004</v>
      </c>
      <c r="G1483" s="20">
        <f t="shared" si="221"/>
        <v>-3822.7700000000004</v>
      </c>
      <c r="H1483" s="20">
        <f t="shared" si="222"/>
        <v>-3822.7700000000004</v>
      </c>
      <c r="I1483" s="21">
        <f t="shared" si="223"/>
        <v>0</v>
      </c>
      <c r="J1483" s="35">
        <f t="shared" si="214"/>
        <v>4826.7700000000004</v>
      </c>
    </row>
    <row r="1484" spans="1:10" ht="11.25" hidden="1" customHeight="1" x14ac:dyDescent="0.2">
      <c r="A1484" s="11" t="s">
        <v>285</v>
      </c>
      <c r="B1484" s="5"/>
      <c r="C1484" s="5"/>
      <c r="D1484" s="6"/>
      <c r="E1484" s="6"/>
      <c r="F1484" s="6"/>
      <c r="G1484" s="7"/>
      <c r="H1484" s="7"/>
      <c r="I1484" s="8"/>
      <c r="J1484" s="35">
        <f t="shared" si="214"/>
        <v>0</v>
      </c>
    </row>
    <row r="1485" spans="1:10" ht="11.25" hidden="1" customHeight="1" x14ac:dyDescent="0.2">
      <c r="A1485" s="12"/>
      <c r="B1485" s="13" t="s">
        <v>27</v>
      </c>
      <c r="C1485" s="13" t="s">
        <v>84</v>
      </c>
      <c r="D1485" s="14">
        <v>2241.67</v>
      </c>
      <c r="E1485" s="14">
        <v>2242</v>
      </c>
      <c r="F1485" s="14">
        <v>2242</v>
      </c>
      <c r="G1485" s="23">
        <f t="shared" ref="G1485:G1493" si="224">(ROUND(E1485,2)- ROUND(D1485,2))</f>
        <v>0.32999999999992724</v>
      </c>
      <c r="H1485" s="23">
        <f t="shared" ref="H1485:H1493" si="225">(ROUND(F1485,2)- ROUND(D1485,2))</f>
        <v>0.32999999999992724</v>
      </c>
      <c r="I1485" s="16">
        <f t="shared" ref="I1485:I1493" si="226">(ROUND(F1485,2)- ROUND(E1485,2))</f>
        <v>0</v>
      </c>
      <c r="J1485" s="35">
        <f t="shared" si="214"/>
        <v>2241.67</v>
      </c>
    </row>
    <row r="1486" spans="1:10" ht="11.25" hidden="1" customHeight="1" x14ac:dyDescent="0.2">
      <c r="A1486" s="12"/>
      <c r="B1486" s="13" t="s">
        <v>27</v>
      </c>
      <c r="C1486" s="13" t="s">
        <v>75</v>
      </c>
      <c r="D1486" s="14">
        <v>-296.5</v>
      </c>
      <c r="E1486" s="14">
        <v>0</v>
      </c>
      <c r="F1486" s="14">
        <v>0</v>
      </c>
      <c r="G1486" s="23">
        <f t="shared" si="224"/>
        <v>296.5</v>
      </c>
      <c r="H1486" s="23">
        <f t="shared" si="225"/>
        <v>296.5</v>
      </c>
      <c r="I1486" s="16">
        <f t="shared" si="226"/>
        <v>0</v>
      </c>
      <c r="J1486" s="35">
        <f t="shared" si="214"/>
        <v>-296.5</v>
      </c>
    </row>
    <row r="1487" spans="1:10" ht="11.25" hidden="1" customHeight="1" x14ac:dyDescent="0.2">
      <c r="A1487" s="12"/>
      <c r="B1487" s="13" t="s">
        <v>27</v>
      </c>
      <c r="C1487" s="13" t="s">
        <v>76</v>
      </c>
      <c r="D1487" s="14">
        <v>579.1</v>
      </c>
      <c r="E1487" s="14">
        <v>0</v>
      </c>
      <c r="F1487" s="14">
        <v>0</v>
      </c>
      <c r="G1487" s="15">
        <f t="shared" si="224"/>
        <v>-579.1</v>
      </c>
      <c r="H1487" s="15">
        <f t="shared" si="225"/>
        <v>-579.1</v>
      </c>
      <c r="I1487" s="16">
        <f t="shared" si="226"/>
        <v>0</v>
      </c>
      <c r="J1487" s="35">
        <f t="shared" si="214"/>
        <v>579.1</v>
      </c>
    </row>
    <row r="1488" spans="1:10" ht="11.25" hidden="1" customHeight="1" x14ac:dyDescent="0.2">
      <c r="A1488" s="12"/>
      <c r="B1488" s="13" t="s">
        <v>27</v>
      </c>
      <c r="C1488" s="13" t="s">
        <v>77</v>
      </c>
      <c r="D1488" s="14">
        <v>1622.72</v>
      </c>
      <c r="E1488" s="14">
        <v>38</v>
      </c>
      <c r="F1488" s="14">
        <v>38</v>
      </c>
      <c r="G1488" s="15">
        <f t="shared" si="224"/>
        <v>-1584.72</v>
      </c>
      <c r="H1488" s="15">
        <f t="shared" si="225"/>
        <v>-1584.72</v>
      </c>
      <c r="I1488" s="16">
        <f t="shared" si="226"/>
        <v>0</v>
      </c>
      <c r="J1488" s="35">
        <f t="shared" si="214"/>
        <v>1622.72</v>
      </c>
    </row>
    <row r="1489" spans="1:10" ht="11.25" hidden="1" customHeight="1" x14ac:dyDescent="0.2">
      <c r="A1489" s="12"/>
      <c r="B1489" s="13" t="s">
        <v>27</v>
      </c>
      <c r="C1489" s="13" t="s">
        <v>55</v>
      </c>
      <c r="D1489" s="14">
        <v>-10</v>
      </c>
      <c r="E1489" s="14">
        <v>0</v>
      </c>
      <c r="F1489" s="14">
        <v>0</v>
      </c>
      <c r="G1489" s="23">
        <f t="shared" si="224"/>
        <v>10</v>
      </c>
      <c r="H1489" s="23">
        <f t="shared" si="225"/>
        <v>10</v>
      </c>
      <c r="I1489" s="16">
        <f t="shared" si="226"/>
        <v>0</v>
      </c>
      <c r="J1489" s="35">
        <f t="shared" si="214"/>
        <v>-10</v>
      </c>
    </row>
    <row r="1490" spans="1:10" ht="11.25" hidden="1" customHeight="1" x14ac:dyDescent="0.2">
      <c r="A1490" s="12"/>
      <c r="B1490" s="13" t="s">
        <v>27</v>
      </c>
      <c r="C1490" s="13" t="s">
        <v>56</v>
      </c>
      <c r="D1490" s="14">
        <v>-15</v>
      </c>
      <c r="E1490" s="14">
        <v>0</v>
      </c>
      <c r="F1490" s="14">
        <v>0</v>
      </c>
      <c r="G1490" s="23">
        <f t="shared" si="224"/>
        <v>15</v>
      </c>
      <c r="H1490" s="23">
        <f t="shared" si="225"/>
        <v>15</v>
      </c>
      <c r="I1490" s="16">
        <f t="shared" si="226"/>
        <v>0</v>
      </c>
      <c r="J1490" s="35">
        <f t="shared" si="214"/>
        <v>-15</v>
      </c>
    </row>
    <row r="1491" spans="1:10" ht="11.25" hidden="1" customHeight="1" x14ac:dyDescent="0.2">
      <c r="A1491" s="12"/>
      <c r="B1491" s="13" t="s">
        <v>27</v>
      </c>
      <c r="C1491" s="13" t="s">
        <v>79</v>
      </c>
      <c r="D1491" s="14">
        <v>2185.79</v>
      </c>
      <c r="E1491" s="14">
        <v>0</v>
      </c>
      <c r="F1491" s="14">
        <v>0</v>
      </c>
      <c r="G1491" s="15">
        <f t="shared" si="224"/>
        <v>-2185.79</v>
      </c>
      <c r="H1491" s="15">
        <f t="shared" si="225"/>
        <v>-2185.79</v>
      </c>
      <c r="I1491" s="16">
        <f t="shared" si="226"/>
        <v>0</v>
      </c>
      <c r="J1491" s="35">
        <f t="shared" si="214"/>
        <v>2185.79</v>
      </c>
    </row>
    <row r="1492" spans="1:10" ht="11.25" hidden="1" customHeight="1" x14ac:dyDescent="0.2">
      <c r="A1492" s="17" t="s">
        <v>286</v>
      </c>
      <c r="B1492" s="18"/>
      <c r="C1492" s="18"/>
      <c r="D1492" s="19">
        <f>SUM(D1485:D1491)</f>
        <v>6307.78</v>
      </c>
      <c r="E1492" s="19">
        <f>SUM(E1485:E1491)</f>
        <v>2280</v>
      </c>
      <c r="F1492" s="19">
        <f>SUM(F1485:F1491)</f>
        <v>2280</v>
      </c>
      <c r="G1492" s="20">
        <f t="shared" si="224"/>
        <v>-4027.7799999999997</v>
      </c>
      <c r="H1492" s="20">
        <f t="shared" si="225"/>
        <v>-4027.7799999999997</v>
      </c>
      <c r="I1492" s="21">
        <f t="shared" si="226"/>
        <v>0</v>
      </c>
      <c r="J1492" s="35">
        <f t="shared" si="214"/>
        <v>6307.78</v>
      </c>
    </row>
    <row r="1493" spans="1:10" ht="11.25" hidden="1" customHeight="1" x14ac:dyDescent="0.2">
      <c r="A1493" s="22" t="s">
        <v>287</v>
      </c>
      <c r="B1493" s="18"/>
      <c r="C1493" s="18"/>
      <c r="D1493" s="19">
        <f>SUM(D1448,D1463,D1473,D1483,D1492)</f>
        <v>655117.84000000008</v>
      </c>
      <c r="E1493" s="19">
        <f>SUM(E1448,E1463,E1473,E1483,E1492)</f>
        <v>861093.1</v>
      </c>
      <c r="F1493" s="19">
        <f>SUM(F1448,F1463,F1473,F1483,F1492)</f>
        <v>949488.1</v>
      </c>
      <c r="G1493" s="24">
        <f t="shared" si="224"/>
        <v>205975.26</v>
      </c>
      <c r="H1493" s="24">
        <f t="shared" si="225"/>
        <v>294370.26</v>
      </c>
      <c r="I1493" s="21">
        <f t="shared" si="226"/>
        <v>88395</v>
      </c>
      <c r="J1493" s="35">
        <f t="shared" si="214"/>
        <v>743512.84000000008</v>
      </c>
    </row>
    <row r="1494" spans="1:10" ht="11.25" customHeight="1" x14ac:dyDescent="0.2">
      <c r="A1494" s="10" t="s">
        <v>288</v>
      </c>
      <c r="B1494" s="5"/>
      <c r="C1494" s="5"/>
      <c r="D1494" s="6">
        <v>50616.979999999996</v>
      </c>
      <c r="E1494" s="6">
        <v>49504.409999999996</v>
      </c>
      <c r="F1494" s="6">
        <v>58788.35</v>
      </c>
      <c r="G1494" s="7">
        <v>-1112.5699999999997</v>
      </c>
      <c r="H1494" s="7">
        <v>8171.3699999999953</v>
      </c>
      <c r="I1494" s="8">
        <v>9283.9399999999951</v>
      </c>
      <c r="J1494" s="35">
        <f t="shared" si="214"/>
        <v>59900.919999999991</v>
      </c>
    </row>
    <row r="1495" spans="1:10" ht="11.25" hidden="1" customHeight="1" x14ac:dyDescent="0.2">
      <c r="A1495" s="11" t="s">
        <v>289</v>
      </c>
      <c r="B1495" s="5"/>
      <c r="C1495" s="5"/>
      <c r="D1495" s="6"/>
      <c r="E1495" s="6"/>
      <c r="F1495" s="6"/>
      <c r="G1495" s="7"/>
      <c r="H1495" s="7"/>
      <c r="I1495" s="8"/>
      <c r="J1495" s="35">
        <f t="shared" si="214"/>
        <v>0</v>
      </c>
    </row>
    <row r="1496" spans="1:10" ht="11.25" hidden="1" customHeight="1" x14ac:dyDescent="0.2">
      <c r="A1496" s="12"/>
      <c r="B1496" s="13" t="s">
        <v>26</v>
      </c>
      <c r="C1496" s="13" t="s">
        <v>19</v>
      </c>
      <c r="D1496" s="14">
        <v>3744.16</v>
      </c>
      <c r="E1496" s="14">
        <v>3743</v>
      </c>
      <c r="F1496" s="14">
        <v>4543</v>
      </c>
      <c r="G1496" s="15">
        <f>(ROUND(E1496,2)- ROUND(D1496,2))</f>
        <v>-1.1599999999998545</v>
      </c>
      <c r="H1496" s="23">
        <f>(ROUND(F1496,2)- ROUND(D1496,2))</f>
        <v>798.84000000000015</v>
      </c>
      <c r="I1496" s="16">
        <f>(ROUND(F1496,2)- ROUND(E1496,2))</f>
        <v>800</v>
      </c>
      <c r="J1496" s="35">
        <f t="shared" si="214"/>
        <v>4544.16</v>
      </c>
    </row>
    <row r="1497" spans="1:10" ht="11.25" hidden="1" customHeight="1" x14ac:dyDescent="0.2">
      <c r="A1497" s="12"/>
      <c r="B1497" s="13" t="s">
        <v>18</v>
      </c>
      <c r="C1497" s="13" t="s">
        <v>19</v>
      </c>
      <c r="D1497" s="14">
        <v>52.47</v>
      </c>
      <c r="E1497" s="14">
        <v>0</v>
      </c>
      <c r="F1497" s="14">
        <v>0</v>
      </c>
      <c r="G1497" s="15">
        <f>(ROUND(E1497,2)- ROUND(D1497,2))</f>
        <v>-52.47</v>
      </c>
      <c r="H1497" s="15">
        <f>(ROUND(F1497,2)- ROUND(D1497,2))</f>
        <v>-52.47</v>
      </c>
      <c r="I1497" s="16">
        <f>(ROUND(F1497,2)- ROUND(E1497,2))</f>
        <v>0</v>
      </c>
      <c r="J1497" s="35">
        <f t="shared" si="214"/>
        <v>52.47</v>
      </c>
    </row>
    <row r="1498" spans="1:10" ht="11.25" hidden="1" customHeight="1" x14ac:dyDescent="0.2">
      <c r="A1498" s="12"/>
      <c r="B1498" s="13" t="s">
        <v>69</v>
      </c>
      <c r="C1498" s="13" t="s">
        <v>19</v>
      </c>
      <c r="D1498" s="14">
        <v>2120.73</v>
      </c>
      <c r="E1498" s="14">
        <v>2293</v>
      </c>
      <c r="F1498" s="14">
        <v>2793</v>
      </c>
      <c r="G1498" s="23">
        <f>(ROUND(E1498,2)- ROUND(D1498,2))</f>
        <v>172.26999999999998</v>
      </c>
      <c r="H1498" s="23">
        <f>(ROUND(F1498,2)- ROUND(D1498,2))</f>
        <v>672.27</v>
      </c>
      <c r="I1498" s="16">
        <f>(ROUND(F1498,2)- ROUND(E1498,2))</f>
        <v>500</v>
      </c>
      <c r="J1498" s="35">
        <f t="shared" si="214"/>
        <v>2620.73</v>
      </c>
    </row>
    <row r="1499" spans="1:10" ht="11.25" hidden="1" customHeight="1" x14ac:dyDescent="0.2">
      <c r="A1499" s="17" t="s">
        <v>290</v>
      </c>
      <c r="B1499" s="18"/>
      <c r="C1499" s="18"/>
      <c r="D1499" s="19">
        <f>SUM(D1496:D1498)</f>
        <v>5917.36</v>
      </c>
      <c r="E1499" s="19">
        <f>SUM(E1496:E1498)</f>
        <v>6036</v>
      </c>
      <c r="F1499" s="19">
        <f>SUM(F1496:F1498)</f>
        <v>7336</v>
      </c>
      <c r="G1499" s="24">
        <f>(ROUND(E1499,2)- ROUND(D1499,2))</f>
        <v>118.64000000000033</v>
      </c>
      <c r="H1499" s="24">
        <f>(ROUND(F1499,2)- ROUND(D1499,2))</f>
        <v>1418.6400000000003</v>
      </c>
      <c r="I1499" s="21">
        <f>(ROUND(F1499,2)- ROUND(E1499,2))</f>
        <v>1300</v>
      </c>
      <c r="J1499" s="35">
        <f t="shared" si="214"/>
        <v>7217.36</v>
      </c>
    </row>
    <row r="1500" spans="1:10" ht="11.25" hidden="1" customHeight="1" x14ac:dyDescent="0.2">
      <c r="A1500" s="11" t="s">
        <v>291</v>
      </c>
      <c r="B1500" s="5"/>
      <c r="C1500" s="5"/>
      <c r="D1500" s="6"/>
      <c r="E1500" s="6"/>
      <c r="F1500" s="6"/>
      <c r="G1500" s="7"/>
      <c r="H1500" s="7"/>
      <c r="I1500" s="8"/>
      <c r="J1500" s="35">
        <f t="shared" si="214"/>
        <v>0</v>
      </c>
    </row>
    <row r="1501" spans="1:10" ht="11.25" hidden="1" customHeight="1" x14ac:dyDescent="0.2">
      <c r="A1501" s="12"/>
      <c r="B1501" s="13" t="s">
        <v>26</v>
      </c>
      <c r="C1501" s="13" t="s">
        <v>19</v>
      </c>
      <c r="D1501" s="14">
        <v>0</v>
      </c>
      <c r="E1501" s="14">
        <v>0</v>
      </c>
      <c r="F1501" s="14">
        <v>1900</v>
      </c>
      <c r="G1501" s="23">
        <f t="shared" ref="G1501:G1527" si="227">(ROUND(E1501,2)- ROUND(D1501,2))</f>
        <v>0</v>
      </c>
      <c r="H1501" s="23">
        <f t="shared" ref="H1501:H1527" si="228">(ROUND(F1501,2)- ROUND(D1501,2))</f>
        <v>1900</v>
      </c>
      <c r="I1501" s="16">
        <f t="shared" ref="I1501:I1527" si="229">(ROUND(F1501,2)- ROUND(E1501,2))</f>
        <v>1900</v>
      </c>
      <c r="J1501" s="35">
        <f t="shared" si="214"/>
        <v>1900</v>
      </c>
    </row>
    <row r="1502" spans="1:10" ht="11.25" hidden="1" customHeight="1" x14ac:dyDescent="0.2">
      <c r="A1502" s="12"/>
      <c r="B1502" s="13" t="s">
        <v>18</v>
      </c>
      <c r="C1502" s="13" t="s">
        <v>19</v>
      </c>
      <c r="D1502" s="14">
        <v>438.69</v>
      </c>
      <c r="E1502" s="14">
        <v>0</v>
      </c>
      <c r="F1502" s="14">
        <v>0</v>
      </c>
      <c r="G1502" s="15">
        <f t="shared" si="227"/>
        <v>-438.69</v>
      </c>
      <c r="H1502" s="15">
        <f t="shared" si="228"/>
        <v>-438.69</v>
      </c>
      <c r="I1502" s="16">
        <f t="shared" si="229"/>
        <v>0</v>
      </c>
      <c r="J1502" s="35">
        <f t="shared" si="214"/>
        <v>438.69</v>
      </c>
    </row>
    <row r="1503" spans="1:10" ht="11.25" hidden="1" customHeight="1" x14ac:dyDescent="0.2">
      <c r="A1503" s="12"/>
      <c r="B1503" s="13" t="s">
        <v>69</v>
      </c>
      <c r="C1503" s="13" t="s">
        <v>19</v>
      </c>
      <c r="D1503" s="14">
        <v>11943.59</v>
      </c>
      <c r="E1503" s="14">
        <v>5155</v>
      </c>
      <c r="F1503" s="14">
        <v>5155</v>
      </c>
      <c r="G1503" s="15">
        <f t="shared" si="227"/>
        <v>-6788.59</v>
      </c>
      <c r="H1503" s="15">
        <f t="shared" si="228"/>
        <v>-6788.59</v>
      </c>
      <c r="I1503" s="16">
        <f t="shared" si="229"/>
        <v>0</v>
      </c>
      <c r="J1503" s="35">
        <f t="shared" si="214"/>
        <v>11943.59</v>
      </c>
    </row>
    <row r="1504" spans="1:10" ht="11.25" hidden="1" customHeight="1" x14ac:dyDescent="0.2">
      <c r="A1504" s="12"/>
      <c r="B1504" s="13" t="s">
        <v>27</v>
      </c>
      <c r="C1504" s="13" t="s">
        <v>37</v>
      </c>
      <c r="D1504" s="14">
        <v>818.18</v>
      </c>
      <c r="E1504" s="14">
        <v>624</v>
      </c>
      <c r="F1504" s="14">
        <v>748.8</v>
      </c>
      <c r="G1504" s="15">
        <f t="shared" si="227"/>
        <v>-194.17999999999995</v>
      </c>
      <c r="H1504" s="15">
        <f t="shared" si="228"/>
        <v>-69.38</v>
      </c>
      <c r="I1504" s="16">
        <f t="shared" si="229"/>
        <v>124.79999999999995</v>
      </c>
      <c r="J1504" s="35">
        <f t="shared" si="214"/>
        <v>942.9799999999999</v>
      </c>
    </row>
    <row r="1505" spans="1:10" ht="11.25" hidden="1" customHeight="1" x14ac:dyDescent="0.2">
      <c r="A1505" s="12"/>
      <c r="B1505" s="13" t="s">
        <v>27</v>
      </c>
      <c r="C1505" s="13" t="s">
        <v>83</v>
      </c>
      <c r="D1505" s="14">
        <v>3422.7</v>
      </c>
      <c r="E1505" s="14">
        <v>2907.3</v>
      </c>
      <c r="F1505" s="14">
        <v>3488.76</v>
      </c>
      <c r="G1505" s="15">
        <f t="shared" si="227"/>
        <v>-515.39999999999964</v>
      </c>
      <c r="H1505" s="23">
        <f t="shared" si="228"/>
        <v>66.0600000000004</v>
      </c>
      <c r="I1505" s="16">
        <f t="shared" si="229"/>
        <v>581.46</v>
      </c>
      <c r="J1505" s="35">
        <f t="shared" si="214"/>
        <v>4004.16</v>
      </c>
    </row>
    <row r="1506" spans="1:10" ht="11.25" hidden="1" customHeight="1" x14ac:dyDescent="0.2">
      <c r="A1506" s="12"/>
      <c r="B1506" s="13" t="s">
        <v>27</v>
      </c>
      <c r="C1506" s="13" t="s">
        <v>84</v>
      </c>
      <c r="D1506" s="14">
        <v>326.52</v>
      </c>
      <c r="E1506" s="14">
        <v>800</v>
      </c>
      <c r="F1506" s="14">
        <v>960</v>
      </c>
      <c r="G1506" s="23">
        <f t="shared" si="227"/>
        <v>473.48</v>
      </c>
      <c r="H1506" s="23">
        <f t="shared" si="228"/>
        <v>633.48</v>
      </c>
      <c r="I1506" s="16">
        <f t="shared" si="229"/>
        <v>160</v>
      </c>
      <c r="J1506" s="35">
        <f t="shared" si="214"/>
        <v>486.52</v>
      </c>
    </row>
    <row r="1507" spans="1:10" ht="11.25" hidden="1" customHeight="1" x14ac:dyDescent="0.2">
      <c r="A1507" s="12"/>
      <c r="B1507" s="13" t="s">
        <v>27</v>
      </c>
      <c r="C1507" s="13" t="s">
        <v>86</v>
      </c>
      <c r="D1507" s="14">
        <v>326.48</v>
      </c>
      <c r="E1507" s="14">
        <v>1500</v>
      </c>
      <c r="F1507" s="14">
        <v>1800</v>
      </c>
      <c r="G1507" s="23">
        <f t="shared" si="227"/>
        <v>1173.52</v>
      </c>
      <c r="H1507" s="23">
        <f t="shared" si="228"/>
        <v>1473.52</v>
      </c>
      <c r="I1507" s="16">
        <f t="shared" si="229"/>
        <v>300</v>
      </c>
      <c r="J1507" s="35">
        <f t="shared" si="214"/>
        <v>626.48</v>
      </c>
    </row>
    <row r="1508" spans="1:10" ht="11.25" hidden="1" customHeight="1" x14ac:dyDescent="0.2">
      <c r="A1508" s="12"/>
      <c r="B1508" s="13" t="s">
        <v>27</v>
      </c>
      <c r="C1508" s="13" t="s">
        <v>75</v>
      </c>
      <c r="D1508" s="14">
        <v>155.96</v>
      </c>
      <c r="E1508" s="14">
        <v>0</v>
      </c>
      <c r="F1508" s="14">
        <v>0</v>
      </c>
      <c r="G1508" s="15">
        <f t="shared" si="227"/>
        <v>-155.96</v>
      </c>
      <c r="H1508" s="15">
        <f t="shared" si="228"/>
        <v>-155.96</v>
      </c>
      <c r="I1508" s="16">
        <f t="shared" si="229"/>
        <v>0</v>
      </c>
      <c r="J1508" s="35">
        <f t="shared" si="214"/>
        <v>155.96</v>
      </c>
    </row>
    <row r="1509" spans="1:10" ht="11.25" hidden="1" customHeight="1" x14ac:dyDescent="0.2">
      <c r="A1509" s="12"/>
      <c r="B1509" s="13" t="s">
        <v>27</v>
      </c>
      <c r="C1509" s="13" t="s">
        <v>76</v>
      </c>
      <c r="D1509" s="14">
        <v>935.76</v>
      </c>
      <c r="E1509" s="14">
        <v>1736.8</v>
      </c>
      <c r="F1509" s="14">
        <v>2084.16</v>
      </c>
      <c r="G1509" s="23">
        <f t="shared" si="227"/>
        <v>801.04</v>
      </c>
      <c r="H1509" s="23">
        <f t="shared" si="228"/>
        <v>1148.3999999999999</v>
      </c>
      <c r="I1509" s="16">
        <f t="shared" si="229"/>
        <v>347.3599999999999</v>
      </c>
      <c r="J1509" s="35">
        <f t="shared" si="214"/>
        <v>1283.1199999999999</v>
      </c>
    </row>
    <row r="1510" spans="1:10" ht="11.25" hidden="1" customHeight="1" x14ac:dyDescent="0.2">
      <c r="A1510" s="12"/>
      <c r="B1510" s="13" t="s">
        <v>27</v>
      </c>
      <c r="C1510" s="13" t="s">
        <v>77</v>
      </c>
      <c r="D1510" s="14">
        <v>1551.6</v>
      </c>
      <c r="E1510" s="14">
        <v>1613.6</v>
      </c>
      <c r="F1510" s="14">
        <v>1936.32</v>
      </c>
      <c r="G1510" s="23">
        <f t="shared" si="227"/>
        <v>62</v>
      </c>
      <c r="H1510" s="23">
        <f t="shared" si="228"/>
        <v>384.72</v>
      </c>
      <c r="I1510" s="16">
        <f t="shared" si="229"/>
        <v>322.72000000000003</v>
      </c>
      <c r="J1510" s="35">
        <f t="shared" si="214"/>
        <v>1874.32</v>
      </c>
    </row>
    <row r="1511" spans="1:10" ht="11.25" hidden="1" customHeight="1" x14ac:dyDescent="0.2">
      <c r="A1511" s="12"/>
      <c r="B1511" s="13" t="s">
        <v>27</v>
      </c>
      <c r="C1511" s="13" t="s">
        <v>50</v>
      </c>
      <c r="D1511" s="14">
        <v>95</v>
      </c>
      <c r="E1511" s="14">
        <v>845</v>
      </c>
      <c r="F1511" s="14">
        <v>1095</v>
      </c>
      <c r="G1511" s="23">
        <f t="shared" si="227"/>
        <v>750</v>
      </c>
      <c r="H1511" s="23">
        <f t="shared" si="228"/>
        <v>1000</v>
      </c>
      <c r="I1511" s="16">
        <f t="shared" si="229"/>
        <v>250</v>
      </c>
      <c r="J1511" s="35">
        <f t="shared" si="214"/>
        <v>345</v>
      </c>
    </row>
    <row r="1512" spans="1:10" ht="11.25" hidden="1" customHeight="1" x14ac:dyDescent="0.2">
      <c r="A1512" s="12"/>
      <c r="B1512" s="13" t="s">
        <v>27</v>
      </c>
      <c r="C1512" s="13" t="s">
        <v>88</v>
      </c>
      <c r="D1512" s="14">
        <v>917.5</v>
      </c>
      <c r="E1512" s="14">
        <v>954.2</v>
      </c>
      <c r="F1512" s="14">
        <v>1145.04</v>
      </c>
      <c r="G1512" s="23">
        <f t="shared" si="227"/>
        <v>36.700000000000045</v>
      </c>
      <c r="H1512" s="23">
        <f t="shared" si="228"/>
        <v>227.53999999999996</v>
      </c>
      <c r="I1512" s="16">
        <f t="shared" si="229"/>
        <v>190.83999999999992</v>
      </c>
      <c r="J1512" s="35">
        <f t="shared" si="214"/>
        <v>1108.3399999999999</v>
      </c>
    </row>
    <row r="1513" spans="1:10" ht="11.25" hidden="1" customHeight="1" x14ac:dyDescent="0.2">
      <c r="A1513" s="12"/>
      <c r="B1513" s="13" t="s">
        <v>27</v>
      </c>
      <c r="C1513" s="13" t="s">
        <v>78</v>
      </c>
      <c r="D1513" s="14">
        <v>1843.5</v>
      </c>
      <c r="E1513" s="14">
        <v>1917.3</v>
      </c>
      <c r="F1513" s="14">
        <v>2300.7600000000002</v>
      </c>
      <c r="G1513" s="23">
        <f t="shared" si="227"/>
        <v>73.799999999999955</v>
      </c>
      <c r="H1513" s="23">
        <f t="shared" si="228"/>
        <v>457.26000000000022</v>
      </c>
      <c r="I1513" s="16">
        <f t="shared" si="229"/>
        <v>383.46000000000026</v>
      </c>
      <c r="J1513" s="35">
        <f t="shared" ref="J1513:J1576" si="230">D1513+I1513</f>
        <v>2226.96</v>
      </c>
    </row>
    <row r="1514" spans="1:10" ht="11.25" hidden="1" customHeight="1" x14ac:dyDescent="0.2">
      <c r="A1514" s="12"/>
      <c r="B1514" s="13" t="s">
        <v>27</v>
      </c>
      <c r="C1514" s="13" t="s">
        <v>55</v>
      </c>
      <c r="D1514" s="14">
        <v>993.8</v>
      </c>
      <c r="E1514" s="14">
        <v>1033.5999999999999</v>
      </c>
      <c r="F1514" s="14">
        <v>1240.32</v>
      </c>
      <c r="G1514" s="23">
        <f t="shared" si="227"/>
        <v>39.799999999999955</v>
      </c>
      <c r="H1514" s="23">
        <f t="shared" si="228"/>
        <v>246.51999999999998</v>
      </c>
      <c r="I1514" s="16">
        <f t="shared" si="229"/>
        <v>206.72000000000003</v>
      </c>
      <c r="J1514" s="35">
        <f t="shared" si="230"/>
        <v>1200.52</v>
      </c>
    </row>
    <row r="1515" spans="1:10" ht="11.25" hidden="1" customHeight="1" x14ac:dyDescent="0.2">
      <c r="A1515" s="12"/>
      <c r="B1515" s="13" t="s">
        <v>27</v>
      </c>
      <c r="C1515" s="13" t="s">
        <v>56</v>
      </c>
      <c r="D1515" s="14">
        <v>1369.5</v>
      </c>
      <c r="E1515" s="14">
        <v>1424.3</v>
      </c>
      <c r="F1515" s="14">
        <v>1709.16</v>
      </c>
      <c r="G1515" s="23">
        <f t="shared" si="227"/>
        <v>54.799999999999955</v>
      </c>
      <c r="H1515" s="23">
        <f t="shared" si="228"/>
        <v>339.66000000000008</v>
      </c>
      <c r="I1515" s="16">
        <f t="shared" si="229"/>
        <v>284.86000000000013</v>
      </c>
      <c r="J1515" s="35">
        <f t="shared" si="230"/>
        <v>1654.3600000000001</v>
      </c>
    </row>
    <row r="1516" spans="1:10" ht="11.25" hidden="1" customHeight="1" x14ac:dyDescent="0.2">
      <c r="A1516" s="12"/>
      <c r="B1516" s="13" t="s">
        <v>27</v>
      </c>
      <c r="C1516" s="13" t="s">
        <v>79</v>
      </c>
      <c r="D1516" s="14">
        <v>0</v>
      </c>
      <c r="E1516" s="14">
        <v>600</v>
      </c>
      <c r="F1516" s="14">
        <v>800</v>
      </c>
      <c r="G1516" s="23">
        <f t="shared" si="227"/>
        <v>600</v>
      </c>
      <c r="H1516" s="23">
        <f t="shared" si="228"/>
        <v>800</v>
      </c>
      <c r="I1516" s="16">
        <f t="shared" si="229"/>
        <v>200</v>
      </c>
      <c r="J1516" s="35">
        <f t="shared" si="230"/>
        <v>200</v>
      </c>
    </row>
    <row r="1517" spans="1:10" ht="11.25" hidden="1" customHeight="1" x14ac:dyDescent="0.2">
      <c r="A1517" s="12"/>
      <c r="B1517" s="13" t="s">
        <v>27</v>
      </c>
      <c r="C1517" s="13" t="s">
        <v>19</v>
      </c>
      <c r="D1517" s="14">
        <v>197.96</v>
      </c>
      <c r="E1517" s="14">
        <v>270</v>
      </c>
      <c r="F1517" s="14">
        <v>360</v>
      </c>
      <c r="G1517" s="23">
        <f t="shared" si="227"/>
        <v>72.039999999999992</v>
      </c>
      <c r="H1517" s="23">
        <f t="shared" si="228"/>
        <v>162.04</v>
      </c>
      <c r="I1517" s="16">
        <f t="shared" si="229"/>
        <v>90</v>
      </c>
      <c r="J1517" s="35">
        <f t="shared" si="230"/>
        <v>287.96000000000004</v>
      </c>
    </row>
    <row r="1518" spans="1:10" ht="11.25" hidden="1" customHeight="1" x14ac:dyDescent="0.2">
      <c r="A1518" s="12"/>
      <c r="B1518" s="13" t="s">
        <v>27</v>
      </c>
      <c r="C1518" s="13" t="s">
        <v>28</v>
      </c>
      <c r="D1518" s="14">
        <v>2504.6999999999998</v>
      </c>
      <c r="E1518" s="14">
        <v>3935.61</v>
      </c>
      <c r="F1518" s="14">
        <v>4810.1899999999996</v>
      </c>
      <c r="G1518" s="23">
        <f t="shared" si="227"/>
        <v>1430.9100000000003</v>
      </c>
      <c r="H1518" s="23">
        <f t="shared" si="228"/>
        <v>2305.4899999999998</v>
      </c>
      <c r="I1518" s="16">
        <f t="shared" si="229"/>
        <v>874.57999999999947</v>
      </c>
      <c r="J1518" s="35">
        <f t="shared" si="230"/>
        <v>3379.2799999999993</v>
      </c>
    </row>
    <row r="1519" spans="1:10" ht="11.25" hidden="1" customHeight="1" x14ac:dyDescent="0.2">
      <c r="A1519" s="12"/>
      <c r="B1519" s="13" t="s">
        <v>43</v>
      </c>
      <c r="C1519" s="13" t="s">
        <v>44</v>
      </c>
      <c r="D1519" s="14">
        <v>913</v>
      </c>
      <c r="E1519" s="14">
        <v>1159.8</v>
      </c>
      <c r="F1519" s="14">
        <v>1391.76</v>
      </c>
      <c r="G1519" s="23">
        <f t="shared" si="227"/>
        <v>246.79999999999995</v>
      </c>
      <c r="H1519" s="23">
        <f t="shared" si="228"/>
        <v>478.76</v>
      </c>
      <c r="I1519" s="16">
        <f t="shared" si="229"/>
        <v>231.96000000000004</v>
      </c>
      <c r="J1519" s="35">
        <f t="shared" si="230"/>
        <v>1144.96</v>
      </c>
    </row>
    <row r="1520" spans="1:10" ht="11.25" hidden="1" customHeight="1" x14ac:dyDescent="0.2">
      <c r="A1520" s="12"/>
      <c r="B1520" s="13" t="s">
        <v>43</v>
      </c>
      <c r="C1520" s="13" t="s">
        <v>21</v>
      </c>
      <c r="D1520" s="14">
        <v>0</v>
      </c>
      <c r="E1520" s="14">
        <v>275.2</v>
      </c>
      <c r="F1520" s="14">
        <v>330.24</v>
      </c>
      <c r="G1520" s="23">
        <f t="shared" si="227"/>
        <v>275.2</v>
      </c>
      <c r="H1520" s="23">
        <f t="shared" si="228"/>
        <v>330.24</v>
      </c>
      <c r="I1520" s="16">
        <f t="shared" si="229"/>
        <v>55.04000000000002</v>
      </c>
      <c r="J1520" s="35">
        <f t="shared" si="230"/>
        <v>55.04000000000002</v>
      </c>
    </row>
    <row r="1521" spans="1:10" ht="11.25" hidden="1" customHeight="1" x14ac:dyDescent="0.2">
      <c r="A1521" s="12"/>
      <c r="B1521" s="13" t="s">
        <v>43</v>
      </c>
      <c r="C1521" s="13" t="s">
        <v>22</v>
      </c>
      <c r="D1521" s="14">
        <v>0</v>
      </c>
      <c r="E1521" s="14">
        <v>536.1</v>
      </c>
      <c r="F1521" s="14">
        <v>643.32000000000005</v>
      </c>
      <c r="G1521" s="23">
        <f t="shared" si="227"/>
        <v>536.1</v>
      </c>
      <c r="H1521" s="23">
        <f t="shared" si="228"/>
        <v>643.32000000000005</v>
      </c>
      <c r="I1521" s="16">
        <f t="shared" si="229"/>
        <v>107.22000000000003</v>
      </c>
      <c r="J1521" s="35">
        <f t="shared" si="230"/>
        <v>107.22000000000003</v>
      </c>
    </row>
    <row r="1522" spans="1:10" ht="11.25" hidden="1" customHeight="1" x14ac:dyDescent="0.2">
      <c r="A1522" s="12"/>
      <c r="B1522" s="13" t="s">
        <v>43</v>
      </c>
      <c r="C1522" s="13" t="s">
        <v>19</v>
      </c>
      <c r="D1522" s="14">
        <v>2987.38</v>
      </c>
      <c r="E1522" s="14">
        <v>1220</v>
      </c>
      <c r="F1522" s="14">
        <v>1464</v>
      </c>
      <c r="G1522" s="15">
        <f t="shared" si="227"/>
        <v>-1767.38</v>
      </c>
      <c r="H1522" s="15">
        <f t="shared" si="228"/>
        <v>-1523.38</v>
      </c>
      <c r="I1522" s="16">
        <f t="shared" si="229"/>
        <v>244</v>
      </c>
      <c r="J1522" s="35">
        <f t="shared" si="230"/>
        <v>3231.38</v>
      </c>
    </row>
    <row r="1523" spans="1:10" ht="11.25" hidden="1" customHeight="1" x14ac:dyDescent="0.2">
      <c r="A1523" s="12"/>
      <c r="B1523" s="13" t="s">
        <v>32</v>
      </c>
      <c r="C1523" s="13" t="s">
        <v>42</v>
      </c>
      <c r="D1523" s="14">
        <v>155.96</v>
      </c>
      <c r="E1523" s="14">
        <v>833.3</v>
      </c>
      <c r="F1523" s="14">
        <v>999.96</v>
      </c>
      <c r="G1523" s="23">
        <f t="shared" si="227"/>
        <v>677.33999999999992</v>
      </c>
      <c r="H1523" s="23">
        <f t="shared" si="228"/>
        <v>844</v>
      </c>
      <c r="I1523" s="16">
        <f t="shared" si="229"/>
        <v>166.66000000000008</v>
      </c>
      <c r="J1523" s="35">
        <f t="shared" si="230"/>
        <v>322.62000000000012</v>
      </c>
    </row>
    <row r="1524" spans="1:10" ht="11.25" hidden="1" customHeight="1" x14ac:dyDescent="0.2">
      <c r="A1524" s="12"/>
      <c r="B1524" s="13" t="s">
        <v>32</v>
      </c>
      <c r="C1524" s="13" t="s">
        <v>44</v>
      </c>
      <c r="D1524" s="14">
        <v>213</v>
      </c>
      <c r="E1524" s="14">
        <v>0</v>
      </c>
      <c r="F1524" s="14">
        <v>0</v>
      </c>
      <c r="G1524" s="15">
        <f t="shared" si="227"/>
        <v>-213</v>
      </c>
      <c r="H1524" s="15">
        <f t="shared" si="228"/>
        <v>-213</v>
      </c>
      <c r="I1524" s="16">
        <f t="shared" si="229"/>
        <v>0</v>
      </c>
      <c r="J1524" s="35">
        <f t="shared" si="230"/>
        <v>213</v>
      </c>
    </row>
    <row r="1525" spans="1:10" ht="11.25" hidden="1" customHeight="1" x14ac:dyDescent="0.2">
      <c r="A1525" s="12"/>
      <c r="B1525" s="13" t="s">
        <v>32</v>
      </c>
      <c r="C1525" s="13" t="s">
        <v>21</v>
      </c>
      <c r="D1525" s="14">
        <v>529.29999999999995</v>
      </c>
      <c r="E1525" s="14">
        <v>275.2</v>
      </c>
      <c r="F1525" s="14">
        <v>330.24</v>
      </c>
      <c r="G1525" s="15">
        <f t="shared" si="227"/>
        <v>-254.09999999999997</v>
      </c>
      <c r="H1525" s="15">
        <f t="shared" si="228"/>
        <v>-199.05999999999995</v>
      </c>
      <c r="I1525" s="16">
        <f t="shared" si="229"/>
        <v>55.04000000000002</v>
      </c>
      <c r="J1525" s="35">
        <f t="shared" si="230"/>
        <v>584.33999999999992</v>
      </c>
    </row>
    <row r="1526" spans="1:10" ht="11.25" hidden="1" customHeight="1" x14ac:dyDescent="0.2">
      <c r="A1526" s="12"/>
      <c r="B1526" s="13" t="s">
        <v>32</v>
      </c>
      <c r="C1526" s="13" t="s">
        <v>22</v>
      </c>
      <c r="D1526" s="14">
        <v>1030.9000000000001</v>
      </c>
      <c r="E1526" s="14">
        <v>536.1</v>
      </c>
      <c r="F1526" s="14">
        <v>643.32000000000005</v>
      </c>
      <c r="G1526" s="15">
        <f t="shared" si="227"/>
        <v>-494.80000000000007</v>
      </c>
      <c r="H1526" s="15">
        <f t="shared" si="228"/>
        <v>-387.58000000000004</v>
      </c>
      <c r="I1526" s="16">
        <f t="shared" si="229"/>
        <v>107.22000000000003</v>
      </c>
      <c r="J1526" s="35">
        <f t="shared" si="230"/>
        <v>1138.1200000000001</v>
      </c>
    </row>
    <row r="1527" spans="1:10" ht="11.25" hidden="1" customHeight="1" x14ac:dyDescent="0.2">
      <c r="A1527" s="17" t="s">
        <v>292</v>
      </c>
      <c r="B1527" s="18"/>
      <c r="C1527" s="18"/>
      <c r="D1527" s="19">
        <f>SUM(D1501:D1526)</f>
        <v>33670.979999999996</v>
      </c>
      <c r="E1527" s="19">
        <f>SUM(E1501:E1526)</f>
        <v>30152.409999999996</v>
      </c>
      <c r="F1527" s="19">
        <f>SUM(F1501:F1526)</f>
        <v>37336.35</v>
      </c>
      <c r="G1527" s="20">
        <f t="shared" si="227"/>
        <v>-3518.5700000000033</v>
      </c>
      <c r="H1527" s="24">
        <f t="shared" si="228"/>
        <v>3665.3699999999953</v>
      </c>
      <c r="I1527" s="21">
        <f t="shared" si="229"/>
        <v>7183.9399999999987</v>
      </c>
      <c r="J1527" s="35">
        <f t="shared" si="230"/>
        <v>40854.92</v>
      </c>
    </row>
    <row r="1528" spans="1:10" ht="11.25" hidden="1" customHeight="1" x14ac:dyDescent="0.2">
      <c r="A1528" s="11" t="s">
        <v>293</v>
      </c>
      <c r="B1528" s="5"/>
      <c r="C1528" s="5"/>
      <c r="D1528" s="6"/>
      <c r="E1528" s="6"/>
      <c r="F1528" s="6"/>
      <c r="G1528" s="7"/>
      <c r="H1528" s="7"/>
      <c r="I1528" s="8"/>
      <c r="J1528" s="35">
        <f t="shared" si="230"/>
        <v>0</v>
      </c>
    </row>
    <row r="1529" spans="1:10" ht="11.25" hidden="1" customHeight="1" x14ac:dyDescent="0.2">
      <c r="A1529" s="12"/>
      <c r="B1529" s="13" t="s">
        <v>26</v>
      </c>
      <c r="C1529" s="13" t="s">
        <v>19</v>
      </c>
      <c r="D1529" s="14">
        <v>568</v>
      </c>
      <c r="E1529" s="14">
        <v>1170</v>
      </c>
      <c r="F1529" s="14">
        <v>1170</v>
      </c>
      <c r="G1529" s="23">
        <f t="shared" ref="G1529:G1537" si="231">(ROUND(E1529,2)- ROUND(D1529,2))</f>
        <v>602</v>
      </c>
      <c r="H1529" s="23">
        <f t="shared" ref="H1529:H1537" si="232">(ROUND(F1529,2)- ROUND(D1529,2))</f>
        <v>602</v>
      </c>
      <c r="I1529" s="16">
        <f t="shared" ref="I1529:I1537" si="233">(ROUND(F1529,2)- ROUND(E1529,2))</f>
        <v>0</v>
      </c>
      <c r="J1529" s="35">
        <f t="shared" si="230"/>
        <v>568</v>
      </c>
    </row>
    <row r="1530" spans="1:10" ht="11.25" hidden="1" customHeight="1" x14ac:dyDescent="0.2">
      <c r="A1530" s="12"/>
      <c r="B1530" s="13" t="s">
        <v>69</v>
      </c>
      <c r="C1530" s="13" t="s">
        <v>19</v>
      </c>
      <c r="D1530" s="14">
        <v>450</v>
      </c>
      <c r="E1530" s="14">
        <v>500</v>
      </c>
      <c r="F1530" s="14">
        <v>500</v>
      </c>
      <c r="G1530" s="23">
        <f t="shared" si="231"/>
        <v>50</v>
      </c>
      <c r="H1530" s="23">
        <f t="shared" si="232"/>
        <v>50</v>
      </c>
      <c r="I1530" s="16">
        <f t="shared" si="233"/>
        <v>0</v>
      </c>
      <c r="J1530" s="35">
        <f t="shared" si="230"/>
        <v>450</v>
      </c>
    </row>
    <row r="1531" spans="1:10" ht="11.25" hidden="1" customHeight="1" x14ac:dyDescent="0.2">
      <c r="A1531" s="12"/>
      <c r="B1531" s="13" t="s">
        <v>20</v>
      </c>
      <c r="C1531" s="13" t="s">
        <v>21</v>
      </c>
      <c r="D1531" s="14">
        <v>62.64</v>
      </c>
      <c r="E1531" s="14">
        <v>0</v>
      </c>
      <c r="F1531" s="14">
        <v>0</v>
      </c>
      <c r="G1531" s="15">
        <f t="shared" si="231"/>
        <v>-62.64</v>
      </c>
      <c r="H1531" s="15">
        <f t="shared" si="232"/>
        <v>-62.64</v>
      </c>
      <c r="I1531" s="16">
        <f t="shared" si="233"/>
        <v>0</v>
      </c>
      <c r="J1531" s="35">
        <f t="shared" si="230"/>
        <v>62.64</v>
      </c>
    </row>
    <row r="1532" spans="1:10" ht="11.25" hidden="1" customHeight="1" x14ac:dyDescent="0.2">
      <c r="A1532" s="12"/>
      <c r="B1532" s="13" t="s">
        <v>20</v>
      </c>
      <c r="C1532" s="13" t="s">
        <v>19</v>
      </c>
      <c r="D1532" s="14">
        <v>2000</v>
      </c>
      <c r="E1532" s="14">
        <v>2000</v>
      </c>
      <c r="F1532" s="14">
        <v>2000</v>
      </c>
      <c r="G1532" s="23">
        <f t="shared" si="231"/>
        <v>0</v>
      </c>
      <c r="H1532" s="23">
        <f t="shared" si="232"/>
        <v>0</v>
      </c>
      <c r="I1532" s="16">
        <f t="shared" si="233"/>
        <v>0</v>
      </c>
      <c r="J1532" s="35">
        <f t="shared" si="230"/>
        <v>2000</v>
      </c>
    </row>
    <row r="1533" spans="1:10" ht="11.25" hidden="1" customHeight="1" x14ac:dyDescent="0.2">
      <c r="A1533" s="12"/>
      <c r="B1533" s="13" t="s">
        <v>27</v>
      </c>
      <c r="C1533" s="13" t="s">
        <v>28</v>
      </c>
      <c r="D1533" s="14">
        <v>700</v>
      </c>
      <c r="E1533" s="14">
        <v>700</v>
      </c>
      <c r="F1533" s="14">
        <v>700</v>
      </c>
      <c r="G1533" s="23">
        <f t="shared" si="231"/>
        <v>0</v>
      </c>
      <c r="H1533" s="23">
        <f t="shared" si="232"/>
        <v>0</v>
      </c>
      <c r="I1533" s="16">
        <f t="shared" si="233"/>
        <v>0</v>
      </c>
      <c r="J1533" s="35">
        <f t="shared" si="230"/>
        <v>700</v>
      </c>
    </row>
    <row r="1534" spans="1:10" ht="11.25" hidden="1" customHeight="1" x14ac:dyDescent="0.2">
      <c r="A1534" s="12"/>
      <c r="B1534" s="13" t="s">
        <v>70</v>
      </c>
      <c r="C1534" s="13" t="s">
        <v>19</v>
      </c>
      <c r="D1534" s="14">
        <v>0</v>
      </c>
      <c r="E1534" s="14">
        <v>500</v>
      </c>
      <c r="F1534" s="14">
        <v>500</v>
      </c>
      <c r="G1534" s="23">
        <f t="shared" si="231"/>
        <v>500</v>
      </c>
      <c r="H1534" s="23">
        <f t="shared" si="232"/>
        <v>500</v>
      </c>
      <c r="I1534" s="16">
        <f t="shared" si="233"/>
        <v>0</v>
      </c>
      <c r="J1534" s="35">
        <f t="shared" si="230"/>
        <v>0</v>
      </c>
    </row>
    <row r="1535" spans="1:10" ht="11.25" hidden="1" customHeight="1" x14ac:dyDescent="0.2">
      <c r="A1535" s="12"/>
      <c r="B1535" s="13" t="s">
        <v>57</v>
      </c>
      <c r="C1535" s="13" t="s">
        <v>19</v>
      </c>
      <c r="D1535" s="14">
        <v>0</v>
      </c>
      <c r="E1535" s="14">
        <v>100</v>
      </c>
      <c r="F1535" s="14">
        <v>100</v>
      </c>
      <c r="G1535" s="23">
        <f t="shared" si="231"/>
        <v>100</v>
      </c>
      <c r="H1535" s="23">
        <f t="shared" si="232"/>
        <v>100</v>
      </c>
      <c r="I1535" s="16">
        <f t="shared" si="233"/>
        <v>0</v>
      </c>
      <c r="J1535" s="35">
        <f t="shared" si="230"/>
        <v>0</v>
      </c>
    </row>
    <row r="1536" spans="1:10" ht="11.25" hidden="1" customHeight="1" x14ac:dyDescent="0.2">
      <c r="A1536" s="12"/>
      <c r="B1536" s="13" t="s">
        <v>32</v>
      </c>
      <c r="C1536" s="13" t="s">
        <v>22</v>
      </c>
      <c r="D1536" s="14">
        <v>0</v>
      </c>
      <c r="E1536" s="14">
        <v>250</v>
      </c>
      <c r="F1536" s="14">
        <v>250</v>
      </c>
      <c r="G1536" s="23">
        <f t="shared" si="231"/>
        <v>250</v>
      </c>
      <c r="H1536" s="23">
        <f t="shared" si="232"/>
        <v>250</v>
      </c>
      <c r="I1536" s="16">
        <f t="shared" si="233"/>
        <v>0</v>
      </c>
      <c r="J1536" s="35">
        <f t="shared" si="230"/>
        <v>0</v>
      </c>
    </row>
    <row r="1537" spans="1:10" ht="11.25" hidden="1" customHeight="1" x14ac:dyDescent="0.2">
      <c r="A1537" s="17" t="s">
        <v>294</v>
      </c>
      <c r="B1537" s="18"/>
      <c r="C1537" s="18"/>
      <c r="D1537" s="19">
        <f>SUM(D1529:D1536)</f>
        <v>3780.6400000000003</v>
      </c>
      <c r="E1537" s="19">
        <f>SUM(E1529:E1536)</f>
        <v>5220</v>
      </c>
      <c r="F1537" s="19">
        <f>SUM(F1529:F1536)</f>
        <v>5220</v>
      </c>
      <c r="G1537" s="24">
        <f t="shared" si="231"/>
        <v>1439.3600000000001</v>
      </c>
      <c r="H1537" s="24">
        <f t="shared" si="232"/>
        <v>1439.3600000000001</v>
      </c>
      <c r="I1537" s="21">
        <f t="shared" si="233"/>
        <v>0</v>
      </c>
      <c r="J1537" s="35">
        <f t="shared" si="230"/>
        <v>3780.6400000000003</v>
      </c>
    </row>
    <row r="1538" spans="1:10" ht="11.25" hidden="1" customHeight="1" x14ac:dyDescent="0.2">
      <c r="A1538" s="11" t="s">
        <v>295</v>
      </c>
      <c r="B1538" s="5"/>
      <c r="C1538" s="5"/>
      <c r="D1538" s="6"/>
      <c r="E1538" s="6"/>
      <c r="F1538" s="6"/>
      <c r="G1538" s="7"/>
      <c r="H1538" s="7"/>
      <c r="I1538" s="8"/>
      <c r="J1538" s="35">
        <f t="shared" si="230"/>
        <v>0</v>
      </c>
    </row>
    <row r="1539" spans="1:10" ht="11.25" hidden="1" customHeight="1" x14ac:dyDescent="0.2">
      <c r="A1539" s="12"/>
      <c r="B1539" s="13" t="s">
        <v>27</v>
      </c>
      <c r="C1539" s="13" t="s">
        <v>77</v>
      </c>
      <c r="D1539" s="14">
        <v>728</v>
      </c>
      <c r="E1539" s="14">
        <v>2616</v>
      </c>
      <c r="F1539" s="14">
        <v>3416</v>
      </c>
      <c r="G1539" s="23">
        <f>(ROUND(E1539,2)- ROUND(D1539,2))</f>
        <v>1888</v>
      </c>
      <c r="H1539" s="23">
        <f>(ROUND(F1539,2)- ROUND(D1539,2))</f>
        <v>2688</v>
      </c>
      <c r="I1539" s="16">
        <f>(ROUND(F1539,2)- ROUND(E1539,2))</f>
        <v>800</v>
      </c>
      <c r="J1539" s="35">
        <f t="shared" si="230"/>
        <v>1528</v>
      </c>
    </row>
    <row r="1540" spans="1:10" ht="11.25" hidden="1" customHeight="1" x14ac:dyDescent="0.2">
      <c r="A1540" s="12"/>
      <c r="B1540" s="13" t="s">
        <v>27</v>
      </c>
      <c r="C1540" s="13" t="s">
        <v>78</v>
      </c>
      <c r="D1540" s="14">
        <v>344</v>
      </c>
      <c r="E1540" s="14">
        <v>0</v>
      </c>
      <c r="F1540" s="14">
        <v>0</v>
      </c>
      <c r="G1540" s="15">
        <f>(ROUND(E1540,2)- ROUND(D1540,2))</f>
        <v>-344</v>
      </c>
      <c r="H1540" s="15">
        <f>(ROUND(F1540,2)- ROUND(D1540,2))</f>
        <v>-344</v>
      </c>
      <c r="I1540" s="16">
        <f>(ROUND(F1540,2)- ROUND(E1540,2))</f>
        <v>0</v>
      </c>
      <c r="J1540" s="35">
        <f t="shared" si="230"/>
        <v>344</v>
      </c>
    </row>
    <row r="1541" spans="1:10" ht="11.25" hidden="1" customHeight="1" x14ac:dyDescent="0.2">
      <c r="A1541" s="12"/>
      <c r="B1541" s="13" t="s">
        <v>27</v>
      </c>
      <c r="C1541" s="13" t="s">
        <v>28</v>
      </c>
      <c r="D1541" s="14">
        <v>6136</v>
      </c>
      <c r="E1541" s="14">
        <v>5480</v>
      </c>
      <c r="F1541" s="14">
        <v>5480</v>
      </c>
      <c r="G1541" s="15">
        <f>(ROUND(E1541,2)- ROUND(D1541,2))</f>
        <v>-656</v>
      </c>
      <c r="H1541" s="15">
        <f>(ROUND(F1541,2)- ROUND(D1541,2))</f>
        <v>-656</v>
      </c>
      <c r="I1541" s="16">
        <f>(ROUND(F1541,2)- ROUND(E1541,2))</f>
        <v>0</v>
      </c>
      <c r="J1541" s="35">
        <f t="shared" si="230"/>
        <v>6136</v>
      </c>
    </row>
    <row r="1542" spans="1:10" ht="11.25" hidden="1" customHeight="1" x14ac:dyDescent="0.2">
      <c r="A1542" s="17" t="s">
        <v>296</v>
      </c>
      <c r="B1542" s="18"/>
      <c r="C1542" s="18"/>
      <c r="D1542" s="19">
        <f>SUM(D1539:D1541)</f>
        <v>7208</v>
      </c>
      <c r="E1542" s="19">
        <f>SUM(E1539:E1541)</f>
        <v>8096</v>
      </c>
      <c r="F1542" s="19">
        <f>SUM(F1539:F1541)</f>
        <v>8896</v>
      </c>
      <c r="G1542" s="24">
        <f>(ROUND(E1542,2)- ROUND(D1542,2))</f>
        <v>888</v>
      </c>
      <c r="H1542" s="24">
        <f>(ROUND(F1542,2)- ROUND(D1542,2))</f>
        <v>1688</v>
      </c>
      <c r="I1542" s="21">
        <f>(ROUND(F1542,2)- ROUND(E1542,2))</f>
        <v>800</v>
      </c>
      <c r="J1542" s="35">
        <f t="shared" si="230"/>
        <v>8008</v>
      </c>
    </row>
    <row r="1543" spans="1:10" ht="11.25" hidden="1" customHeight="1" x14ac:dyDescent="0.2">
      <c r="A1543" s="11" t="s">
        <v>297</v>
      </c>
      <c r="B1543" s="5"/>
      <c r="C1543" s="5"/>
      <c r="D1543" s="6"/>
      <c r="E1543" s="6"/>
      <c r="F1543" s="6"/>
      <c r="G1543" s="7"/>
      <c r="H1543" s="7"/>
      <c r="I1543" s="8"/>
      <c r="J1543" s="35">
        <f t="shared" si="230"/>
        <v>0</v>
      </c>
    </row>
    <row r="1544" spans="1:10" ht="11.25" hidden="1" customHeight="1" x14ac:dyDescent="0.2">
      <c r="A1544" s="12"/>
      <c r="B1544" s="13" t="s">
        <v>26</v>
      </c>
      <c r="C1544" s="13" t="s">
        <v>19</v>
      </c>
      <c r="D1544" s="14">
        <v>15</v>
      </c>
      <c r="E1544" s="14">
        <v>0</v>
      </c>
      <c r="F1544" s="14">
        <v>0</v>
      </c>
      <c r="G1544" s="15">
        <f>(ROUND(E1544,2)- ROUND(D1544,2))</f>
        <v>-15</v>
      </c>
      <c r="H1544" s="15">
        <f>(ROUND(F1544,2)- ROUND(D1544,2))</f>
        <v>-15</v>
      </c>
      <c r="I1544" s="16">
        <f>(ROUND(F1544,2)- ROUND(E1544,2))</f>
        <v>0</v>
      </c>
      <c r="J1544" s="35">
        <f t="shared" si="230"/>
        <v>15</v>
      </c>
    </row>
    <row r="1545" spans="1:10" ht="11.25" hidden="1" customHeight="1" x14ac:dyDescent="0.2">
      <c r="A1545" s="12"/>
      <c r="B1545" s="13" t="s">
        <v>18</v>
      </c>
      <c r="C1545" s="13" t="s">
        <v>44</v>
      </c>
      <c r="D1545" s="14">
        <v>25</v>
      </c>
      <c r="E1545" s="14">
        <v>0</v>
      </c>
      <c r="F1545" s="14">
        <v>0</v>
      </c>
      <c r="G1545" s="15">
        <f>(ROUND(E1545,2)- ROUND(D1545,2))</f>
        <v>-25</v>
      </c>
      <c r="H1545" s="15">
        <f>(ROUND(F1545,2)- ROUND(D1545,2))</f>
        <v>-25</v>
      </c>
      <c r="I1545" s="16">
        <f>(ROUND(F1545,2)- ROUND(E1545,2))</f>
        <v>0</v>
      </c>
      <c r="J1545" s="35">
        <f t="shared" si="230"/>
        <v>25</v>
      </c>
    </row>
    <row r="1546" spans="1:10" ht="11.25" hidden="1" customHeight="1" x14ac:dyDescent="0.2">
      <c r="A1546" s="17" t="s">
        <v>298</v>
      </c>
      <c r="B1546" s="18"/>
      <c r="C1546" s="18"/>
      <c r="D1546" s="19">
        <f>SUM(D1544:D1545)</f>
        <v>40</v>
      </c>
      <c r="E1546" s="19">
        <f>SUM(E1544:E1545)</f>
        <v>0</v>
      </c>
      <c r="F1546" s="19">
        <f>SUM(F1544:F1545)</f>
        <v>0</v>
      </c>
      <c r="G1546" s="20">
        <f>(ROUND(E1546,2)- ROUND(D1546,2))</f>
        <v>-40</v>
      </c>
      <c r="H1546" s="20">
        <f>(ROUND(F1546,2)- ROUND(D1546,2))</f>
        <v>-40</v>
      </c>
      <c r="I1546" s="21">
        <f>(ROUND(F1546,2)- ROUND(E1546,2))</f>
        <v>0</v>
      </c>
      <c r="J1546" s="35">
        <f t="shared" si="230"/>
        <v>40</v>
      </c>
    </row>
    <row r="1547" spans="1:10" ht="11.25" hidden="1" customHeight="1" x14ac:dyDescent="0.2">
      <c r="A1547" s="22" t="s">
        <v>299</v>
      </c>
      <c r="B1547" s="18"/>
      <c r="C1547" s="18"/>
      <c r="D1547" s="19">
        <f>SUM(D1499,D1527,D1537,D1542,D1546)</f>
        <v>50616.979999999996</v>
      </c>
      <c r="E1547" s="19">
        <f>SUM(E1499,E1527,E1537,E1542,E1546)</f>
        <v>49504.409999999996</v>
      </c>
      <c r="F1547" s="19">
        <f>SUM(F1499,F1527,F1537,F1542,F1546)</f>
        <v>58788.35</v>
      </c>
      <c r="G1547" s="20">
        <f>(ROUND(E1547,2)- ROUND(D1547,2))</f>
        <v>-1112.5699999999997</v>
      </c>
      <c r="H1547" s="24">
        <f>(ROUND(F1547,2)- ROUND(D1547,2))</f>
        <v>8171.3699999999953</v>
      </c>
      <c r="I1547" s="21">
        <f>(ROUND(F1547,2)- ROUND(E1547,2))</f>
        <v>9283.9399999999951</v>
      </c>
      <c r="J1547" s="35">
        <f t="shared" si="230"/>
        <v>59900.919999999991</v>
      </c>
    </row>
    <row r="1548" spans="1:10" ht="11.25" customHeight="1" x14ac:dyDescent="0.2">
      <c r="A1548" s="10" t="s">
        <v>300</v>
      </c>
      <c r="B1548" s="5"/>
      <c r="C1548" s="5"/>
      <c r="D1548" s="6">
        <v>34995.47</v>
      </c>
      <c r="E1548" s="6">
        <v>21645</v>
      </c>
      <c r="F1548" s="6">
        <v>21895</v>
      </c>
      <c r="G1548" s="7">
        <v>-13350.470000000001</v>
      </c>
      <c r="H1548" s="7">
        <v>-13100.470000000001</v>
      </c>
      <c r="I1548" s="8">
        <v>250</v>
      </c>
      <c r="J1548" s="35">
        <f t="shared" si="230"/>
        <v>35245.47</v>
      </c>
    </row>
    <row r="1549" spans="1:10" ht="11.25" hidden="1" customHeight="1" x14ac:dyDescent="0.2">
      <c r="A1549" s="11" t="s">
        <v>301</v>
      </c>
      <c r="B1549" s="5"/>
      <c r="C1549" s="5"/>
      <c r="D1549" s="6"/>
      <c r="E1549" s="6"/>
      <c r="F1549" s="6"/>
      <c r="G1549" s="7"/>
      <c r="H1549" s="7"/>
      <c r="I1549" s="8"/>
      <c r="J1549" s="35">
        <f t="shared" si="230"/>
        <v>0</v>
      </c>
    </row>
    <row r="1550" spans="1:10" ht="11.25" hidden="1" customHeight="1" x14ac:dyDescent="0.2">
      <c r="A1550" s="12"/>
      <c r="B1550" s="13" t="s">
        <v>26</v>
      </c>
      <c r="C1550" s="13" t="s">
        <v>19</v>
      </c>
      <c r="D1550" s="14">
        <v>13500</v>
      </c>
      <c r="E1550" s="14">
        <v>0</v>
      </c>
      <c r="F1550" s="14">
        <v>0</v>
      </c>
      <c r="G1550" s="15">
        <f>(ROUND(E1550,2)- ROUND(D1550,2))</f>
        <v>-13500</v>
      </c>
      <c r="H1550" s="15">
        <f>(ROUND(F1550,2)- ROUND(D1550,2))</f>
        <v>-13500</v>
      </c>
      <c r="I1550" s="16">
        <f>(ROUND(F1550,2)- ROUND(E1550,2))</f>
        <v>0</v>
      </c>
      <c r="J1550" s="35">
        <f t="shared" si="230"/>
        <v>13500</v>
      </c>
    </row>
    <row r="1551" spans="1:10" ht="11.25" hidden="1" customHeight="1" x14ac:dyDescent="0.2">
      <c r="A1551" s="17" t="s">
        <v>302</v>
      </c>
      <c r="B1551" s="18"/>
      <c r="C1551" s="18"/>
      <c r="D1551" s="19">
        <f>SUM(D1550)</f>
        <v>13500</v>
      </c>
      <c r="E1551" s="19">
        <f>SUM(E1550)</f>
        <v>0</v>
      </c>
      <c r="F1551" s="19">
        <f>SUM(F1550)</f>
        <v>0</v>
      </c>
      <c r="G1551" s="20">
        <f>(ROUND(E1551,2)- ROUND(D1551,2))</f>
        <v>-13500</v>
      </c>
      <c r="H1551" s="20">
        <f>(ROUND(F1551,2)- ROUND(D1551,2))</f>
        <v>-13500</v>
      </c>
      <c r="I1551" s="21">
        <f>(ROUND(F1551,2)- ROUND(E1551,2))</f>
        <v>0</v>
      </c>
      <c r="J1551" s="35">
        <f t="shared" si="230"/>
        <v>13500</v>
      </c>
    </row>
    <row r="1552" spans="1:10" ht="11.25" hidden="1" customHeight="1" x14ac:dyDescent="0.2">
      <c r="A1552" s="11" t="s">
        <v>303</v>
      </c>
      <c r="B1552" s="5"/>
      <c r="C1552" s="5"/>
      <c r="D1552" s="6"/>
      <c r="E1552" s="6"/>
      <c r="F1552" s="6"/>
      <c r="G1552" s="7"/>
      <c r="H1552" s="7"/>
      <c r="I1552" s="8"/>
      <c r="J1552" s="35">
        <f t="shared" si="230"/>
        <v>0</v>
      </c>
    </row>
    <row r="1553" spans="1:10" ht="11.25" hidden="1" customHeight="1" x14ac:dyDescent="0.2">
      <c r="A1553" s="12"/>
      <c r="B1553" s="13" t="s">
        <v>27</v>
      </c>
      <c r="C1553" s="13" t="s">
        <v>55</v>
      </c>
      <c r="D1553" s="14">
        <v>1170.56</v>
      </c>
      <c r="E1553" s="14">
        <v>54</v>
      </c>
      <c r="F1553" s="14">
        <v>54</v>
      </c>
      <c r="G1553" s="15">
        <f>(ROUND(E1553,2)- ROUND(D1553,2))</f>
        <v>-1116.56</v>
      </c>
      <c r="H1553" s="15">
        <f>(ROUND(F1553,2)- ROUND(D1553,2))</f>
        <v>-1116.56</v>
      </c>
      <c r="I1553" s="16">
        <f>(ROUND(F1553,2)- ROUND(E1553,2))</f>
        <v>0</v>
      </c>
      <c r="J1553" s="35">
        <f t="shared" si="230"/>
        <v>1170.56</v>
      </c>
    </row>
    <row r="1554" spans="1:10" ht="11.25" hidden="1" customHeight="1" x14ac:dyDescent="0.2">
      <c r="A1554" s="12"/>
      <c r="B1554" s="13" t="s">
        <v>27</v>
      </c>
      <c r="C1554" s="13" t="s">
        <v>56</v>
      </c>
      <c r="D1554" s="14">
        <v>2354.83</v>
      </c>
      <c r="E1554" s="14">
        <v>123</v>
      </c>
      <c r="F1554" s="14">
        <v>123</v>
      </c>
      <c r="G1554" s="15">
        <f>(ROUND(E1554,2)- ROUND(D1554,2))</f>
        <v>-2231.83</v>
      </c>
      <c r="H1554" s="15">
        <f>(ROUND(F1554,2)- ROUND(D1554,2))</f>
        <v>-2231.83</v>
      </c>
      <c r="I1554" s="16">
        <f>(ROUND(F1554,2)- ROUND(E1554,2))</f>
        <v>0</v>
      </c>
      <c r="J1554" s="35">
        <f t="shared" si="230"/>
        <v>2354.83</v>
      </c>
    </row>
    <row r="1555" spans="1:10" ht="11.25" hidden="1" customHeight="1" x14ac:dyDescent="0.2">
      <c r="A1555" s="17" t="s">
        <v>304</v>
      </c>
      <c r="B1555" s="18"/>
      <c r="C1555" s="18"/>
      <c r="D1555" s="19">
        <f>SUM(D1553:D1554)</f>
        <v>3525.39</v>
      </c>
      <c r="E1555" s="19">
        <f>SUM(E1553:E1554)</f>
        <v>177</v>
      </c>
      <c r="F1555" s="19">
        <f>SUM(F1553:F1554)</f>
        <v>177</v>
      </c>
      <c r="G1555" s="20">
        <f>(ROUND(E1555,2)- ROUND(D1555,2))</f>
        <v>-3348.39</v>
      </c>
      <c r="H1555" s="20">
        <f>(ROUND(F1555,2)- ROUND(D1555,2))</f>
        <v>-3348.39</v>
      </c>
      <c r="I1555" s="21">
        <f>(ROUND(F1555,2)- ROUND(E1555,2))</f>
        <v>0</v>
      </c>
      <c r="J1555" s="35">
        <f t="shared" si="230"/>
        <v>3525.39</v>
      </c>
    </row>
    <row r="1556" spans="1:10" ht="11.25" hidden="1" customHeight="1" x14ac:dyDescent="0.2">
      <c r="A1556" s="11" t="s">
        <v>305</v>
      </c>
      <c r="B1556" s="5"/>
      <c r="C1556" s="5"/>
      <c r="D1556" s="6"/>
      <c r="E1556" s="6"/>
      <c r="F1556" s="6"/>
      <c r="G1556" s="7"/>
      <c r="H1556" s="7"/>
      <c r="I1556" s="8"/>
      <c r="J1556" s="35">
        <f t="shared" si="230"/>
        <v>0</v>
      </c>
    </row>
    <row r="1557" spans="1:10" ht="11.25" hidden="1" customHeight="1" x14ac:dyDescent="0.2">
      <c r="A1557" s="12"/>
      <c r="B1557" s="13" t="s">
        <v>26</v>
      </c>
      <c r="C1557" s="13" t="s">
        <v>19</v>
      </c>
      <c r="D1557" s="14">
        <v>92.68</v>
      </c>
      <c r="E1557" s="14">
        <v>0</v>
      </c>
      <c r="F1557" s="14">
        <v>0</v>
      </c>
      <c r="G1557" s="15">
        <f>(ROUND(E1557,2)- ROUND(D1557,2))</f>
        <v>-92.68</v>
      </c>
      <c r="H1557" s="15">
        <f>(ROUND(F1557,2)- ROUND(D1557,2))</f>
        <v>-92.68</v>
      </c>
      <c r="I1557" s="16">
        <f>(ROUND(F1557,2)- ROUND(E1557,2))</f>
        <v>0</v>
      </c>
      <c r="J1557" s="35">
        <f t="shared" si="230"/>
        <v>92.68</v>
      </c>
    </row>
    <row r="1558" spans="1:10" ht="11.25" hidden="1" customHeight="1" x14ac:dyDescent="0.2">
      <c r="A1558" s="12"/>
      <c r="B1558" s="13" t="s">
        <v>27</v>
      </c>
      <c r="C1558" s="13" t="s">
        <v>47</v>
      </c>
      <c r="D1558" s="14">
        <v>50.2</v>
      </c>
      <c r="E1558" s="14">
        <v>0</v>
      </c>
      <c r="F1558" s="14">
        <v>0</v>
      </c>
      <c r="G1558" s="15">
        <f>(ROUND(E1558,2)- ROUND(D1558,2))</f>
        <v>-50.2</v>
      </c>
      <c r="H1558" s="15">
        <f>(ROUND(F1558,2)- ROUND(D1558,2))</f>
        <v>-50.2</v>
      </c>
      <c r="I1558" s="16">
        <f>(ROUND(F1558,2)- ROUND(E1558,2))</f>
        <v>0</v>
      </c>
      <c r="J1558" s="35">
        <f t="shared" si="230"/>
        <v>50.2</v>
      </c>
    </row>
    <row r="1559" spans="1:10" ht="11.25" hidden="1" customHeight="1" x14ac:dyDescent="0.2">
      <c r="A1559" s="17" t="s">
        <v>306</v>
      </c>
      <c r="B1559" s="18"/>
      <c r="C1559" s="18"/>
      <c r="D1559" s="19">
        <f>SUM(D1557:D1558)</f>
        <v>142.88</v>
      </c>
      <c r="E1559" s="19">
        <f>SUM(E1557:E1558)</f>
        <v>0</v>
      </c>
      <c r="F1559" s="19">
        <f>SUM(F1557:F1558)</f>
        <v>0</v>
      </c>
      <c r="G1559" s="20">
        <f>(ROUND(E1559,2)- ROUND(D1559,2))</f>
        <v>-142.88</v>
      </c>
      <c r="H1559" s="20">
        <f>(ROUND(F1559,2)- ROUND(D1559,2))</f>
        <v>-142.88</v>
      </c>
      <c r="I1559" s="21">
        <f>(ROUND(F1559,2)- ROUND(E1559,2))</f>
        <v>0</v>
      </c>
      <c r="J1559" s="35">
        <f t="shared" si="230"/>
        <v>142.88</v>
      </c>
    </row>
    <row r="1560" spans="1:10" ht="11.25" hidden="1" customHeight="1" x14ac:dyDescent="0.2">
      <c r="A1560" s="11" t="s">
        <v>307</v>
      </c>
      <c r="B1560" s="5"/>
      <c r="C1560" s="5"/>
      <c r="D1560" s="6"/>
      <c r="E1560" s="6"/>
      <c r="F1560" s="6"/>
      <c r="G1560" s="7"/>
      <c r="H1560" s="7"/>
      <c r="I1560" s="8"/>
      <c r="J1560" s="35">
        <f t="shared" si="230"/>
        <v>0</v>
      </c>
    </row>
    <row r="1561" spans="1:10" ht="11.25" hidden="1" customHeight="1" x14ac:dyDescent="0.2">
      <c r="A1561" s="12"/>
      <c r="B1561" s="13" t="s">
        <v>26</v>
      </c>
      <c r="C1561" s="13" t="s">
        <v>19</v>
      </c>
      <c r="D1561" s="14">
        <v>91.2</v>
      </c>
      <c r="E1561" s="14">
        <v>280</v>
      </c>
      <c r="F1561" s="14">
        <v>530</v>
      </c>
      <c r="G1561" s="23">
        <f t="shared" ref="G1561:G1572" si="234">(ROUND(E1561,2)- ROUND(D1561,2))</f>
        <v>188.8</v>
      </c>
      <c r="H1561" s="23">
        <f t="shared" ref="H1561:H1572" si="235">(ROUND(F1561,2)- ROUND(D1561,2))</f>
        <v>438.8</v>
      </c>
      <c r="I1561" s="16">
        <f t="shared" ref="I1561:I1572" si="236">(ROUND(F1561,2)- ROUND(E1561,2))</f>
        <v>250</v>
      </c>
      <c r="J1561" s="35">
        <f t="shared" si="230"/>
        <v>341.2</v>
      </c>
    </row>
    <row r="1562" spans="1:10" ht="11.25" hidden="1" customHeight="1" x14ac:dyDescent="0.2">
      <c r="A1562" s="12"/>
      <c r="B1562" s="13" t="s">
        <v>69</v>
      </c>
      <c r="C1562" s="13" t="s">
        <v>19</v>
      </c>
      <c r="D1562" s="14">
        <v>25</v>
      </c>
      <c r="E1562" s="14">
        <v>25</v>
      </c>
      <c r="F1562" s="14">
        <v>25</v>
      </c>
      <c r="G1562" s="23">
        <f t="shared" si="234"/>
        <v>0</v>
      </c>
      <c r="H1562" s="23">
        <f t="shared" si="235"/>
        <v>0</v>
      </c>
      <c r="I1562" s="16">
        <f t="shared" si="236"/>
        <v>0</v>
      </c>
      <c r="J1562" s="35">
        <f t="shared" si="230"/>
        <v>25</v>
      </c>
    </row>
    <row r="1563" spans="1:10" ht="11.25" hidden="1" customHeight="1" x14ac:dyDescent="0.2">
      <c r="A1563" s="12"/>
      <c r="B1563" s="13" t="s">
        <v>27</v>
      </c>
      <c r="C1563" s="13" t="s">
        <v>83</v>
      </c>
      <c r="D1563" s="14">
        <v>23.75</v>
      </c>
      <c r="E1563" s="14">
        <v>24</v>
      </c>
      <c r="F1563" s="14">
        <v>24</v>
      </c>
      <c r="G1563" s="23">
        <f t="shared" si="234"/>
        <v>0.25</v>
      </c>
      <c r="H1563" s="23">
        <f t="shared" si="235"/>
        <v>0.25</v>
      </c>
      <c r="I1563" s="16">
        <f t="shared" si="236"/>
        <v>0</v>
      </c>
      <c r="J1563" s="35">
        <f t="shared" si="230"/>
        <v>23.75</v>
      </c>
    </row>
    <row r="1564" spans="1:10" ht="11.25" hidden="1" customHeight="1" x14ac:dyDescent="0.2">
      <c r="A1564" s="12"/>
      <c r="B1564" s="13" t="s">
        <v>27</v>
      </c>
      <c r="C1564" s="13" t="s">
        <v>84</v>
      </c>
      <c r="D1564" s="14">
        <v>1049.25</v>
      </c>
      <c r="E1564" s="14">
        <v>1050</v>
      </c>
      <c r="F1564" s="14">
        <v>1050</v>
      </c>
      <c r="G1564" s="23">
        <f t="shared" si="234"/>
        <v>0.75</v>
      </c>
      <c r="H1564" s="23">
        <f t="shared" si="235"/>
        <v>0.75</v>
      </c>
      <c r="I1564" s="16">
        <f t="shared" si="236"/>
        <v>0</v>
      </c>
      <c r="J1564" s="35">
        <f t="shared" si="230"/>
        <v>1049.25</v>
      </c>
    </row>
    <row r="1565" spans="1:10" ht="11.25" hidden="1" customHeight="1" x14ac:dyDescent="0.2">
      <c r="A1565" s="12"/>
      <c r="B1565" s="13" t="s">
        <v>27</v>
      </c>
      <c r="C1565" s="13" t="s">
        <v>86</v>
      </c>
      <c r="D1565" s="14">
        <v>1049.25</v>
      </c>
      <c r="E1565" s="14">
        <v>1050</v>
      </c>
      <c r="F1565" s="14">
        <v>1050</v>
      </c>
      <c r="G1565" s="23">
        <f t="shared" si="234"/>
        <v>0.75</v>
      </c>
      <c r="H1565" s="23">
        <f t="shared" si="235"/>
        <v>0.75</v>
      </c>
      <c r="I1565" s="16">
        <f t="shared" si="236"/>
        <v>0</v>
      </c>
      <c r="J1565" s="35">
        <f t="shared" si="230"/>
        <v>1049.25</v>
      </c>
    </row>
    <row r="1566" spans="1:10" ht="11.25" hidden="1" customHeight="1" x14ac:dyDescent="0.2">
      <c r="A1566" s="12"/>
      <c r="B1566" s="13" t="s">
        <v>27</v>
      </c>
      <c r="C1566" s="13" t="s">
        <v>78</v>
      </c>
      <c r="D1566" s="14">
        <v>1685</v>
      </c>
      <c r="E1566" s="14">
        <v>1900</v>
      </c>
      <c r="F1566" s="14">
        <v>1900</v>
      </c>
      <c r="G1566" s="23">
        <f t="shared" si="234"/>
        <v>215</v>
      </c>
      <c r="H1566" s="23">
        <f t="shared" si="235"/>
        <v>215</v>
      </c>
      <c r="I1566" s="16">
        <f t="shared" si="236"/>
        <v>0</v>
      </c>
      <c r="J1566" s="35">
        <f t="shared" si="230"/>
        <v>1685</v>
      </c>
    </row>
    <row r="1567" spans="1:10" ht="11.25" hidden="1" customHeight="1" x14ac:dyDescent="0.2">
      <c r="A1567" s="12"/>
      <c r="B1567" s="13" t="s">
        <v>27</v>
      </c>
      <c r="C1567" s="13" t="s">
        <v>22</v>
      </c>
      <c r="D1567" s="14">
        <v>61.28</v>
      </c>
      <c r="E1567" s="14">
        <v>0</v>
      </c>
      <c r="F1567" s="14">
        <v>0</v>
      </c>
      <c r="G1567" s="15">
        <f t="shared" si="234"/>
        <v>-61.28</v>
      </c>
      <c r="H1567" s="15">
        <f t="shared" si="235"/>
        <v>-61.28</v>
      </c>
      <c r="I1567" s="16">
        <f t="shared" si="236"/>
        <v>0</v>
      </c>
      <c r="J1567" s="35">
        <f t="shared" si="230"/>
        <v>61.28</v>
      </c>
    </row>
    <row r="1568" spans="1:10" ht="11.25" hidden="1" customHeight="1" x14ac:dyDescent="0.2">
      <c r="A1568" s="12"/>
      <c r="B1568" s="13" t="s">
        <v>27</v>
      </c>
      <c r="C1568" s="13" t="s">
        <v>55</v>
      </c>
      <c r="D1568" s="14">
        <v>0</v>
      </c>
      <c r="E1568" s="14">
        <v>61</v>
      </c>
      <c r="F1568" s="14">
        <v>61</v>
      </c>
      <c r="G1568" s="23">
        <f t="shared" si="234"/>
        <v>61</v>
      </c>
      <c r="H1568" s="23">
        <f t="shared" si="235"/>
        <v>61</v>
      </c>
      <c r="I1568" s="16">
        <f t="shared" si="236"/>
        <v>0</v>
      </c>
      <c r="J1568" s="35">
        <f t="shared" si="230"/>
        <v>0</v>
      </c>
    </row>
    <row r="1569" spans="1:10" ht="11.25" hidden="1" customHeight="1" x14ac:dyDescent="0.2">
      <c r="A1569" s="12"/>
      <c r="B1569" s="13" t="s">
        <v>27</v>
      </c>
      <c r="C1569" s="13" t="s">
        <v>56</v>
      </c>
      <c r="D1569" s="14">
        <v>480</v>
      </c>
      <c r="E1569" s="14">
        <v>480</v>
      </c>
      <c r="F1569" s="14">
        <v>480</v>
      </c>
      <c r="G1569" s="23">
        <f t="shared" si="234"/>
        <v>0</v>
      </c>
      <c r="H1569" s="23">
        <f t="shared" si="235"/>
        <v>0</v>
      </c>
      <c r="I1569" s="16">
        <f t="shared" si="236"/>
        <v>0</v>
      </c>
      <c r="J1569" s="35">
        <f t="shared" si="230"/>
        <v>480</v>
      </c>
    </row>
    <row r="1570" spans="1:10" ht="11.25" hidden="1" customHeight="1" x14ac:dyDescent="0.2">
      <c r="A1570" s="12"/>
      <c r="B1570" s="13" t="s">
        <v>27</v>
      </c>
      <c r="C1570" s="13" t="s">
        <v>28</v>
      </c>
      <c r="D1570" s="14">
        <v>6649.11</v>
      </c>
      <c r="E1570" s="14">
        <v>8000</v>
      </c>
      <c r="F1570" s="14">
        <v>8000</v>
      </c>
      <c r="G1570" s="23">
        <f t="shared" si="234"/>
        <v>1350.8900000000003</v>
      </c>
      <c r="H1570" s="23">
        <f t="shared" si="235"/>
        <v>1350.8900000000003</v>
      </c>
      <c r="I1570" s="16">
        <f t="shared" si="236"/>
        <v>0</v>
      </c>
      <c r="J1570" s="35">
        <f t="shared" si="230"/>
        <v>6649.11</v>
      </c>
    </row>
    <row r="1571" spans="1:10" ht="11.25" hidden="1" customHeight="1" x14ac:dyDescent="0.2">
      <c r="A1571" s="12"/>
      <c r="B1571" s="13" t="s">
        <v>32</v>
      </c>
      <c r="C1571" s="13" t="s">
        <v>52</v>
      </c>
      <c r="D1571" s="14">
        <v>30</v>
      </c>
      <c r="E1571" s="14">
        <v>30</v>
      </c>
      <c r="F1571" s="14">
        <v>30</v>
      </c>
      <c r="G1571" s="23">
        <f t="shared" si="234"/>
        <v>0</v>
      </c>
      <c r="H1571" s="23">
        <f t="shared" si="235"/>
        <v>0</v>
      </c>
      <c r="I1571" s="16">
        <f t="shared" si="236"/>
        <v>0</v>
      </c>
      <c r="J1571" s="35">
        <f t="shared" si="230"/>
        <v>30</v>
      </c>
    </row>
    <row r="1572" spans="1:10" ht="11.25" hidden="1" customHeight="1" x14ac:dyDescent="0.2">
      <c r="A1572" s="17" t="s">
        <v>308</v>
      </c>
      <c r="B1572" s="18"/>
      <c r="C1572" s="18"/>
      <c r="D1572" s="19">
        <f>SUM(D1561:D1571)</f>
        <v>11143.84</v>
      </c>
      <c r="E1572" s="19">
        <f>SUM(E1561:E1571)</f>
        <v>12900</v>
      </c>
      <c r="F1572" s="19">
        <f>SUM(F1561:F1571)</f>
        <v>13150</v>
      </c>
      <c r="G1572" s="24">
        <f t="shared" si="234"/>
        <v>1756.1599999999999</v>
      </c>
      <c r="H1572" s="24">
        <f t="shared" si="235"/>
        <v>2006.1599999999999</v>
      </c>
      <c r="I1572" s="21">
        <f t="shared" si="236"/>
        <v>250</v>
      </c>
      <c r="J1572" s="35">
        <f t="shared" si="230"/>
        <v>11393.84</v>
      </c>
    </row>
    <row r="1573" spans="1:10" ht="11.25" hidden="1" customHeight="1" x14ac:dyDescent="0.2">
      <c r="A1573" s="11" t="s">
        <v>309</v>
      </c>
      <c r="B1573" s="5"/>
      <c r="C1573" s="5"/>
      <c r="D1573" s="6"/>
      <c r="E1573" s="6"/>
      <c r="F1573" s="6"/>
      <c r="G1573" s="7"/>
      <c r="H1573" s="7"/>
      <c r="I1573" s="8"/>
      <c r="J1573" s="35">
        <f t="shared" si="230"/>
        <v>0</v>
      </c>
    </row>
    <row r="1574" spans="1:10" ht="11.25" hidden="1" customHeight="1" x14ac:dyDescent="0.2">
      <c r="A1574" s="12"/>
      <c r="B1574" s="13" t="s">
        <v>26</v>
      </c>
      <c r="C1574" s="13" t="s">
        <v>19</v>
      </c>
      <c r="D1574" s="14">
        <v>-50.94</v>
      </c>
      <c r="E1574" s="14">
        <v>0</v>
      </c>
      <c r="F1574" s="14">
        <v>0</v>
      </c>
      <c r="G1574" s="23">
        <f>(ROUND(E1574,2)- ROUND(D1574,2))</f>
        <v>50.94</v>
      </c>
      <c r="H1574" s="23">
        <f>(ROUND(F1574,2)- ROUND(D1574,2))</f>
        <v>50.94</v>
      </c>
      <c r="I1574" s="16">
        <f>(ROUND(F1574,2)- ROUND(E1574,2))</f>
        <v>0</v>
      </c>
      <c r="J1574" s="35">
        <f t="shared" si="230"/>
        <v>-50.94</v>
      </c>
    </row>
    <row r="1575" spans="1:10" ht="11.25" hidden="1" customHeight="1" x14ac:dyDescent="0.2">
      <c r="A1575" s="12"/>
      <c r="B1575" s="13" t="s">
        <v>27</v>
      </c>
      <c r="C1575" s="13" t="s">
        <v>28</v>
      </c>
      <c r="D1575" s="14">
        <v>6665.33</v>
      </c>
      <c r="E1575" s="14">
        <v>8568</v>
      </c>
      <c r="F1575" s="14">
        <v>8568</v>
      </c>
      <c r="G1575" s="23">
        <f>(ROUND(E1575,2)- ROUND(D1575,2))</f>
        <v>1902.67</v>
      </c>
      <c r="H1575" s="23">
        <f>(ROUND(F1575,2)- ROUND(D1575,2))</f>
        <v>1902.67</v>
      </c>
      <c r="I1575" s="16">
        <f>(ROUND(F1575,2)- ROUND(E1575,2))</f>
        <v>0</v>
      </c>
      <c r="J1575" s="35">
        <f t="shared" si="230"/>
        <v>6665.33</v>
      </c>
    </row>
    <row r="1576" spans="1:10" ht="11.25" hidden="1" customHeight="1" x14ac:dyDescent="0.2">
      <c r="A1576" s="12"/>
      <c r="B1576" s="13" t="s">
        <v>70</v>
      </c>
      <c r="C1576" s="13" t="s">
        <v>19</v>
      </c>
      <c r="D1576" s="14">
        <v>68.97</v>
      </c>
      <c r="E1576" s="14">
        <v>0</v>
      </c>
      <c r="F1576" s="14">
        <v>0</v>
      </c>
      <c r="G1576" s="15">
        <f>(ROUND(E1576,2)- ROUND(D1576,2))</f>
        <v>-68.97</v>
      </c>
      <c r="H1576" s="15">
        <f>(ROUND(F1576,2)- ROUND(D1576,2))</f>
        <v>-68.97</v>
      </c>
      <c r="I1576" s="16">
        <f>(ROUND(F1576,2)- ROUND(E1576,2))</f>
        <v>0</v>
      </c>
      <c r="J1576" s="35">
        <f t="shared" si="230"/>
        <v>68.97</v>
      </c>
    </row>
    <row r="1577" spans="1:10" ht="11.25" hidden="1" customHeight="1" x14ac:dyDescent="0.2">
      <c r="A1577" s="17" t="s">
        <v>310</v>
      </c>
      <c r="B1577" s="18"/>
      <c r="C1577" s="18"/>
      <c r="D1577" s="19">
        <f>SUM(D1574:D1576)</f>
        <v>6683.3600000000006</v>
      </c>
      <c r="E1577" s="19">
        <f>SUM(E1574:E1576)</f>
        <v>8568</v>
      </c>
      <c r="F1577" s="19">
        <f>SUM(F1574:F1576)</f>
        <v>8568</v>
      </c>
      <c r="G1577" s="24">
        <f>(ROUND(E1577,2)- ROUND(D1577,2))</f>
        <v>1884.6400000000003</v>
      </c>
      <c r="H1577" s="24">
        <f>(ROUND(F1577,2)- ROUND(D1577,2))</f>
        <v>1884.6400000000003</v>
      </c>
      <c r="I1577" s="21">
        <f>(ROUND(F1577,2)- ROUND(E1577,2))</f>
        <v>0</v>
      </c>
      <c r="J1577" s="35">
        <f t="shared" ref="J1577:J1639" si="237">D1577+I1577</f>
        <v>6683.3600000000006</v>
      </c>
    </row>
    <row r="1578" spans="1:10" ht="11.25" hidden="1" customHeight="1" x14ac:dyDescent="0.2">
      <c r="A1578" s="22" t="s">
        <v>311</v>
      </c>
      <c r="B1578" s="18"/>
      <c r="C1578" s="18"/>
      <c r="D1578" s="19">
        <f>SUM(D1551,D1555,D1559,D1572,D1577)</f>
        <v>34995.47</v>
      </c>
      <c r="E1578" s="19">
        <f>SUM(E1551,E1555,E1559,E1572,E1577)</f>
        <v>21645</v>
      </c>
      <c r="F1578" s="19">
        <f>SUM(F1551,F1555,F1559,F1572,F1577)</f>
        <v>21895</v>
      </c>
      <c r="G1578" s="20">
        <f>(ROUND(E1578,2)- ROUND(D1578,2))</f>
        <v>-13350.470000000001</v>
      </c>
      <c r="H1578" s="20">
        <f>(ROUND(F1578,2)- ROUND(D1578,2))</f>
        <v>-13100.470000000001</v>
      </c>
      <c r="I1578" s="21">
        <f>(ROUND(F1578,2)- ROUND(E1578,2))</f>
        <v>250</v>
      </c>
      <c r="J1578" s="35">
        <f t="shared" si="237"/>
        <v>35245.47</v>
      </c>
    </row>
    <row r="1579" spans="1:10" ht="11.25" customHeight="1" x14ac:dyDescent="0.2">
      <c r="A1579" s="10" t="s">
        <v>312</v>
      </c>
      <c r="B1579" s="5"/>
      <c r="C1579" s="5"/>
      <c r="D1579" s="6">
        <v>252379.21000000002</v>
      </c>
      <c r="E1579" s="6">
        <v>143266.12</v>
      </c>
      <c r="F1579" s="6">
        <v>167685.37</v>
      </c>
      <c r="G1579" s="7">
        <v>-109113.09</v>
      </c>
      <c r="H1579" s="7">
        <v>-84693.84</v>
      </c>
      <c r="I1579" s="8">
        <v>24419.25</v>
      </c>
      <c r="J1579" s="35">
        <f t="shared" si="237"/>
        <v>276798.46000000002</v>
      </c>
    </row>
    <row r="1580" spans="1:10" ht="11.25" hidden="1" customHeight="1" x14ac:dyDescent="0.2">
      <c r="A1580" s="11" t="s">
        <v>313</v>
      </c>
      <c r="B1580" s="5"/>
      <c r="C1580" s="5"/>
      <c r="D1580" s="6"/>
      <c r="E1580" s="6"/>
      <c r="F1580" s="6"/>
      <c r="G1580" s="7"/>
      <c r="H1580" s="7"/>
      <c r="I1580" s="8"/>
      <c r="J1580" s="35">
        <f t="shared" si="237"/>
        <v>0</v>
      </c>
    </row>
    <row r="1581" spans="1:10" ht="11.25" hidden="1" customHeight="1" x14ac:dyDescent="0.2">
      <c r="A1581" s="12"/>
      <c r="B1581" s="13" t="s">
        <v>18</v>
      </c>
      <c r="C1581" s="13" t="s">
        <v>44</v>
      </c>
      <c r="D1581" s="14">
        <v>32155.96</v>
      </c>
      <c r="E1581" s="14">
        <v>0</v>
      </c>
      <c r="F1581" s="14">
        <v>0</v>
      </c>
      <c r="G1581" s="15">
        <f>(ROUND(E1581,2)- ROUND(D1581,2))</f>
        <v>-32155.96</v>
      </c>
      <c r="H1581" s="15">
        <f>(ROUND(F1581,2)- ROUND(D1581,2))</f>
        <v>-32155.96</v>
      </c>
      <c r="I1581" s="16">
        <f>(ROUND(F1581,2)- ROUND(E1581,2))</f>
        <v>0</v>
      </c>
      <c r="J1581" s="35">
        <f t="shared" si="237"/>
        <v>32155.96</v>
      </c>
    </row>
    <row r="1582" spans="1:10" ht="11.25" hidden="1" customHeight="1" x14ac:dyDescent="0.2">
      <c r="A1582" s="12"/>
      <c r="B1582" s="13" t="s">
        <v>18</v>
      </c>
      <c r="C1582" s="13" t="s">
        <v>21</v>
      </c>
      <c r="D1582" s="14">
        <v>6913.6</v>
      </c>
      <c r="E1582" s="14">
        <v>0</v>
      </c>
      <c r="F1582" s="14">
        <v>0</v>
      </c>
      <c r="G1582" s="15">
        <f>(ROUND(E1582,2)- ROUND(D1582,2))</f>
        <v>-6913.6</v>
      </c>
      <c r="H1582" s="15">
        <f>(ROUND(F1582,2)- ROUND(D1582,2))</f>
        <v>-6913.6</v>
      </c>
      <c r="I1582" s="16">
        <f>(ROUND(F1582,2)- ROUND(E1582,2))</f>
        <v>0</v>
      </c>
      <c r="J1582" s="35">
        <f t="shared" si="237"/>
        <v>6913.6</v>
      </c>
    </row>
    <row r="1583" spans="1:10" ht="11.25" hidden="1" customHeight="1" x14ac:dyDescent="0.2">
      <c r="A1583" s="12"/>
      <c r="B1583" s="13" t="s">
        <v>18</v>
      </c>
      <c r="C1583" s="13" t="s">
        <v>22</v>
      </c>
      <c r="D1583" s="14">
        <v>23004.26</v>
      </c>
      <c r="E1583" s="14">
        <v>0</v>
      </c>
      <c r="F1583" s="14">
        <v>0</v>
      </c>
      <c r="G1583" s="15">
        <f>(ROUND(E1583,2)- ROUND(D1583,2))</f>
        <v>-23004.26</v>
      </c>
      <c r="H1583" s="15">
        <f>(ROUND(F1583,2)- ROUND(D1583,2))</f>
        <v>-23004.26</v>
      </c>
      <c r="I1583" s="16">
        <f>(ROUND(F1583,2)- ROUND(E1583,2))</f>
        <v>0</v>
      </c>
      <c r="J1583" s="35">
        <f t="shared" si="237"/>
        <v>23004.26</v>
      </c>
    </row>
    <row r="1584" spans="1:10" ht="11.25" hidden="1" customHeight="1" x14ac:dyDescent="0.2">
      <c r="A1584" s="12"/>
      <c r="B1584" s="13" t="s">
        <v>18</v>
      </c>
      <c r="C1584" s="13" t="s">
        <v>19</v>
      </c>
      <c r="D1584" s="14">
        <v>189255.39</v>
      </c>
      <c r="E1584" s="14">
        <v>124791.12</v>
      </c>
      <c r="F1584" s="14">
        <v>149210.37</v>
      </c>
      <c r="G1584" s="15">
        <f>(ROUND(E1584,2)- ROUND(D1584,2))</f>
        <v>-64464.270000000019</v>
      </c>
      <c r="H1584" s="15">
        <f>(ROUND(F1584,2)- ROUND(D1584,2))</f>
        <v>-40045.020000000019</v>
      </c>
      <c r="I1584" s="16">
        <f>(ROUND(F1584,2)- ROUND(E1584,2))</f>
        <v>24419.25</v>
      </c>
      <c r="J1584" s="35">
        <f t="shared" si="237"/>
        <v>213674.64</v>
      </c>
    </row>
    <row r="1585" spans="1:10" ht="11.25" hidden="1" customHeight="1" x14ac:dyDescent="0.2">
      <c r="A1585" s="17" t="s">
        <v>314</v>
      </c>
      <c r="B1585" s="18"/>
      <c r="C1585" s="18"/>
      <c r="D1585" s="19">
        <f>SUM(D1581:D1584)</f>
        <v>251329.21000000002</v>
      </c>
      <c r="E1585" s="19">
        <f>SUM(E1581:E1584)</f>
        <v>124791.12</v>
      </c>
      <c r="F1585" s="19">
        <f>SUM(F1581:F1584)</f>
        <v>149210.37</v>
      </c>
      <c r="G1585" s="20">
        <f>(ROUND(E1585,2)- ROUND(D1585,2))</f>
        <v>-126538.09</v>
      </c>
      <c r="H1585" s="20">
        <f>(ROUND(F1585,2)- ROUND(D1585,2))</f>
        <v>-102118.84</v>
      </c>
      <c r="I1585" s="21">
        <f>(ROUND(F1585,2)- ROUND(E1585,2))</f>
        <v>24419.25</v>
      </c>
      <c r="J1585" s="35">
        <f t="shared" si="237"/>
        <v>275748.46000000002</v>
      </c>
    </row>
    <row r="1586" spans="1:10" ht="11.25" hidden="1" customHeight="1" x14ac:dyDescent="0.2">
      <c r="A1586" s="11" t="s">
        <v>315</v>
      </c>
      <c r="B1586" s="5"/>
      <c r="C1586" s="5"/>
      <c r="D1586" s="6"/>
      <c r="E1586" s="6"/>
      <c r="F1586" s="6"/>
      <c r="G1586" s="7"/>
      <c r="H1586" s="7"/>
      <c r="I1586" s="8"/>
      <c r="J1586" s="35">
        <f t="shared" si="237"/>
        <v>0</v>
      </c>
    </row>
    <row r="1587" spans="1:10" ht="11.25" hidden="1" customHeight="1" x14ac:dyDescent="0.2">
      <c r="A1587" s="12"/>
      <c r="B1587" s="13" t="s">
        <v>18</v>
      </c>
      <c r="C1587" s="13" t="s">
        <v>22</v>
      </c>
      <c r="D1587" s="14">
        <v>800</v>
      </c>
      <c r="E1587" s="14">
        <v>0</v>
      </c>
      <c r="F1587" s="14">
        <v>0</v>
      </c>
      <c r="G1587" s="15">
        <f>(ROUND(E1587,2)- ROUND(D1587,2))</f>
        <v>-800</v>
      </c>
      <c r="H1587" s="15">
        <f>(ROUND(F1587,2)- ROUND(D1587,2))</f>
        <v>-800</v>
      </c>
      <c r="I1587" s="16">
        <f>(ROUND(F1587,2)- ROUND(E1587,2))</f>
        <v>0</v>
      </c>
      <c r="J1587" s="35">
        <f t="shared" si="237"/>
        <v>800</v>
      </c>
    </row>
    <row r="1588" spans="1:10" ht="11.25" hidden="1" customHeight="1" x14ac:dyDescent="0.2">
      <c r="A1588" s="12"/>
      <c r="B1588" s="13" t="s">
        <v>18</v>
      </c>
      <c r="C1588" s="13" t="s">
        <v>19</v>
      </c>
      <c r="D1588" s="14">
        <v>250</v>
      </c>
      <c r="E1588" s="14">
        <v>18475</v>
      </c>
      <c r="F1588" s="14">
        <v>18475</v>
      </c>
      <c r="G1588" s="23">
        <f>(ROUND(E1588,2)- ROUND(D1588,2))</f>
        <v>18225</v>
      </c>
      <c r="H1588" s="23">
        <f>(ROUND(F1588,2)- ROUND(D1588,2))</f>
        <v>18225</v>
      </c>
      <c r="I1588" s="16">
        <f>(ROUND(F1588,2)- ROUND(E1588,2))</f>
        <v>0</v>
      </c>
      <c r="J1588" s="35">
        <f t="shared" si="237"/>
        <v>250</v>
      </c>
    </row>
    <row r="1589" spans="1:10" ht="11.25" hidden="1" customHeight="1" x14ac:dyDescent="0.2">
      <c r="A1589" s="17" t="s">
        <v>316</v>
      </c>
      <c r="B1589" s="18"/>
      <c r="C1589" s="18"/>
      <c r="D1589" s="19">
        <f>SUM(D1587:D1588)</f>
        <v>1050</v>
      </c>
      <c r="E1589" s="19">
        <f>SUM(E1587:E1588)</f>
        <v>18475</v>
      </c>
      <c r="F1589" s="19">
        <f>SUM(F1587:F1588)</f>
        <v>18475</v>
      </c>
      <c r="G1589" s="24">
        <f>(ROUND(E1589,2)- ROUND(D1589,2))</f>
        <v>17425</v>
      </c>
      <c r="H1589" s="24">
        <f>(ROUND(F1589,2)- ROUND(D1589,2))</f>
        <v>17425</v>
      </c>
      <c r="I1589" s="21">
        <f>(ROUND(F1589,2)- ROUND(E1589,2))</f>
        <v>0</v>
      </c>
      <c r="J1589" s="35">
        <f t="shared" si="237"/>
        <v>1050</v>
      </c>
    </row>
    <row r="1590" spans="1:10" ht="11.25" hidden="1" customHeight="1" x14ac:dyDescent="0.2">
      <c r="A1590" s="22" t="s">
        <v>317</v>
      </c>
      <c r="B1590" s="18"/>
      <c r="C1590" s="18"/>
      <c r="D1590" s="19">
        <f>SUM(D1585,D1589)</f>
        <v>252379.21000000002</v>
      </c>
      <c r="E1590" s="19">
        <f>SUM(E1585,E1589)</f>
        <v>143266.12</v>
      </c>
      <c r="F1590" s="19">
        <f>SUM(F1585,F1589)</f>
        <v>167685.37</v>
      </c>
      <c r="G1590" s="20">
        <f>(ROUND(E1590,2)- ROUND(D1590,2))</f>
        <v>-109113.09</v>
      </c>
      <c r="H1590" s="20">
        <f>(ROUND(F1590,2)- ROUND(D1590,2))</f>
        <v>-84693.84</v>
      </c>
      <c r="I1590" s="21">
        <f>(ROUND(F1590,2)- ROUND(E1590,2))</f>
        <v>24419.25</v>
      </c>
      <c r="J1590" s="35">
        <f t="shared" si="237"/>
        <v>276798.46000000002</v>
      </c>
    </row>
    <row r="1591" spans="1:10" ht="11.25" customHeight="1" x14ac:dyDescent="0.2">
      <c r="A1591" s="10" t="s">
        <v>318</v>
      </c>
      <c r="B1591" s="5"/>
      <c r="C1591" s="5"/>
      <c r="D1591" s="6">
        <v>139824.95000000001</v>
      </c>
      <c r="E1591" s="6">
        <v>80252</v>
      </c>
      <c r="F1591" s="6">
        <v>80852</v>
      </c>
      <c r="G1591" s="7">
        <v>-59572.950000000012</v>
      </c>
      <c r="H1591" s="7">
        <v>-58972.950000000012</v>
      </c>
      <c r="I1591" s="8">
        <v>600</v>
      </c>
      <c r="J1591" s="35">
        <f t="shared" si="237"/>
        <v>140424.95000000001</v>
      </c>
    </row>
    <row r="1592" spans="1:10" ht="11.25" hidden="1" customHeight="1" x14ac:dyDescent="0.2">
      <c r="A1592" s="11" t="s">
        <v>319</v>
      </c>
      <c r="B1592" s="5"/>
      <c r="C1592" s="5"/>
      <c r="D1592" s="6"/>
      <c r="E1592" s="6"/>
      <c r="F1592" s="6"/>
      <c r="G1592" s="7"/>
      <c r="H1592" s="7"/>
      <c r="I1592" s="8"/>
      <c r="J1592" s="35">
        <f t="shared" si="237"/>
        <v>0</v>
      </c>
    </row>
    <row r="1593" spans="1:10" ht="11.25" hidden="1" customHeight="1" x14ac:dyDescent="0.2">
      <c r="A1593" s="12"/>
      <c r="B1593" s="13" t="s">
        <v>20</v>
      </c>
      <c r="C1593" s="13" t="s">
        <v>52</v>
      </c>
      <c r="D1593" s="14">
        <v>0</v>
      </c>
      <c r="E1593" s="14">
        <v>1000</v>
      </c>
      <c r="F1593" s="14">
        <v>1000</v>
      </c>
      <c r="G1593" s="23">
        <f t="shared" ref="G1593:G1599" si="238">(ROUND(E1593,2)- ROUND(D1593,2))</f>
        <v>1000</v>
      </c>
      <c r="H1593" s="23">
        <f t="shared" ref="H1593:H1599" si="239">(ROUND(F1593,2)- ROUND(D1593,2))</f>
        <v>1000</v>
      </c>
      <c r="I1593" s="16">
        <f t="shared" ref="I1593:I1599" si="240">(ROUND(F1593,2)- ROUND(E1593,2))</f>
        <v>0</v>
      </c>
      <c r="J1593" s="35">
        <f t="shared" si="237"/>
        <v>0</v>
      </c>
    </row>
    <row r="1594" spans="1:10" ht="11.25" hidden="1" customHeight="1" x14ac:dyDescent="0.2">
      <c r="A1594" s="12"/>
      <c r="B1594" s="13" t="s">
        <v>20</v>
      </c>
      <c r="C1594" s="13" t="s">
        <v>21</v>
      </c>
      <c r="D1594" s="14">
        <v>2359.87</v>
      </c>
      <c r="E1594" s="14">
        <v>0</v>
      </c>
      <c r="F1594" s="14">
        <v>0</v>
      </c>
      <c r="G1594" s="15">
        <f t="shared" si="238"/>
        <v>-2359.87</v>
      </c>
      <c r="H1594" s="15">
        <f t="shared" si="239"/>
        <v>-2359.87</v>
      </c>
      <c r="I1594" s="16">
        <f t="shared" si="240"/>
        <v>0</v>
      </c>
      <c r="J1594" s="35">
        <f t="shared" si="237"/>
        <v>2359.87</v>
      </c>
    </row>
    <row r="1595" spans="1:10" ht="11.25" hidden="1" customHeight="1" x14ac:dyDescent="0.2">
      <c r="A1595" s="12"/>
      <c r="B1595" s="13" t="s">
        <v>20</v>
      </c>
      <c r="C1595" s="13" t="s">
        <v>22</v>
      </c>
      <c r="D1595" s="14">
        <v>200</v>
      </c>
      <c r="E1595" s="14">
        <v>5000</v>
      </c>
      <c r="F1595" s="14">
        <v>5000</v>
      </c>
      <c r="G1595" s="23">
        <f t="shared" si="238"/>
        <v>4800</v>
      </c>
      <c r="H1595" s="23">
        <f t="shared" si="239"/>
        <v>4800</v>
      </c>
      <c r="I1595" s="16">
        <f t="shared" si="240"/>
        <v>0</v>
      </c>
      <c r="J1595" s="35">
        <f t="shared" si="237"/>
        <v>200</v>
      </c>
    </row>
    <row r="1596" spans="1:10" ht="11.25" hidden="1" customHeight="1" x14ac:dyDescent="0.2">
      <c r="A1596" s="12"/>
      <c r="B1596" s="13" t="s">
        <v>129</v>
      </c>
      <c r="C1596" s="13" t="s">
        <v>19</v>
      </c>
      <c r="D1596" s="14">
        <v>80.790000000000006</v>
      </c>
      <c r="E1596" s="14">
        <v>81</v>
      </c>
      <c r="F1596" s="14">
        <v>81</v>
      </c>
      <c r="G1596" s="23">
        <f t="shared" si="238"/>
        <v>0.20999999999999375</v>
      </c>
      <c r="H1596" s="23">
        <f t="shared" si="239"/>
        <v>0.20999999999999375</v>
      </c>
      <c r="I1596" s="16">
        <f t="shared" si="240"/>
        <v>0</v>
      </c>
      <c r="J1596" s="35">
        <f t="shared" si="237"/>
        <v>80.790000000000006</v>
      </c>
    </row>
    <row r="1597" spans="1:10" ht="11.25" hidden="1" customHeight="1" x14ac:dyDescent="0.2">
      <c r="A1597" s="12"/>
      <c r="B1597" s="13" t="s">
        <v>23</v>
      </c>
      <c r="C1597" s="13" t="s">
        <v>19</v>
      </c>
      <c r="D1597" s="14">
        <v>20529</v>
      </c>
      <c r="E1597" s="14">
        <v>27100</v>
      </c>
      <c r="F1597" s="14">
        <v>27100</v>
      </c>
      <c r="G1597" s="23">
        <f t="shared" si="238"/>
        <v>6571</v>
      </c>
      <c r="H1597" s="23">
        <f t="shared" si="239"/>
        <v>6571</v>
      </c>
      <c r="I1597" s="16">
        <f t="shared" si="240"/>
        <v>0</v>
      </c>
      <c r="J1597" s="35">
        <f t="shared" si="237"/>
        <v>20529</v>
      </c>
    </row>
    <row r="1598" spans="1:10" ht="11.25" hidden="1" customHeight="1" x14ac:dyDescent="0.2">
      <c r="A1598" s="12"/>
      <c r="B1598" s="13" t="s">
        <v>29</v>
      </c>
      <c r="C1598" s="13" t="s">
        <v>19</v>
      </c>
      <c r="D1598" s="14">
        <v>100</v>
      </c>
      <c r="E1598" s="14">
        <v>600</v>
      </c>
      <c r="F1598" s="14">
        <v>600</v>
      </c>
      <c r="G1598" s="23">
        <f t="shared" si="238"/>
        <v>500</v>
      </c>
      <c r="H1598" s="23">
        <f t="shared" si="239"/>
        <v>500</v>
      </c>
      <c r="I1598" s="16">
        <f t="shared" si="240"/>
        <v>0</v>
      </c>
      <c r="J1598" s="35">
        <f t="shared" si="237"/>
        <v>100</v>
      </c>
    </row>
    <row r="1599" spans="1:10" ht="11.25" hidden="1" customHeight="1" x14ac:dyDescent="0.2">
      <c r="A1599" s="17" t="s">
        <v>320</v>
      </c>
      <c r="B1599" s="18"/>
      <c r="C1599" s="18"/>
      <c r="D1599" s="19">
        <f>SUM(D1593:D1598)</f>
        <v>23269.66</v>
      </c>
      <c r="E1599" s="19">
        <f>SUM(E1593:E1598)</f>
        <v>33781</v>
      </c>
      <c r="F1599" s="19">
        <f>SUM(F1593:F1598)</f>
        <v>33781</v>
      </c>
      <c r="G1599" s="24">
        <f t="shared" si="238"/>
        <v>10511.34</v>
      </c>
      <c r="H1599" s="24">
        <f t="shared" si="239"/>
        <v>10511.34</v>
      </c>
      <c r="I1599" s="21">
        <f t="shared" si="240"/>
        <v>0</v>
      </c>
      <c r="J1599" s="35">
        <f t="shared" si="237"/>
        <v>23269.66</v>
      </c>
    </row>
    <row r="1600" spans="1:10" ht="11.25" hidden="1" customHeight="1" x14ac:dyDescent="0.2">
      <c r="A1600" s="11" t="s">
        <v>321</v>
      </c>
      <c r="B1600" s="5"/>
      <c r="C1600" s="5"/>
      <c r="D1600" s="6"/>
      <c r="E1600" s="6"/>
      <c r="F1600" s="6"/>
      <c r="G1600" s="7"/>
      <c r="H1600" s="7"/>
      <c r="I1600" s="8"/>
      <c r="J1600" s="35">
        <f t="shared" si="237"/>
        <v>0</v>
      </c>
    </row>
    <row r="1601" spans="1:10" ht="11.25" hidden="1" customHeight="1" x14ac:dyDescent="0.2">
      <c r="A1601" s="12"/>
      <c r="B1601" s="13" t="s">
        <v>20</v>
      </c>
      <c r="C1601" s="13" t="s">
        <v>52</v>
      </c>
      <c r="D1601" s="14">
        <v>0</v>
      </c>
      <c r="E1601" s="14">
        <v>1500</v>
      </c>
      <c r="F1601" s="14">
        <v>1500</v>
      </c>
      <c r="G1601" s="23">
        <f t="shared" ref="G1601:G1607" si="241">(ROUND(E1601,2)- ROUND(D1601,2))</f>
        <v>1500</v>
      </c>
      <c r="H1601" s="23">
        <f t="shared" ref="H1601:H1607" si="242">(ROUND(F1601,2)- ROUND(D1601,2))</f>
        <v>1500</v>
      </c>
      <c r="I1601" s="16">
        <f t="shared" ref="I1601:I1607" si="243">(ROUND(F1601,2)- ROUND(E1601,2))</f>
        <v>0</v>
      </c>
      <c r="J1601" s="35">
        <f t="shared" si="237"/>
        <v>0</v>
      </c>
    </row>
    <row r="1602" spans="1:10" ht="11.25" hidden="1" customHeight="1" x14ac:dyDescent="0.2">
      <c r="A1602" s="12"/>
      <c r="B1602" s="13" t="s">
        <v>20</v>
      </c>
      <c r="C1602" s="13" t="s">
        <v>21</v>
      </c>
      <c r="D1602" s="14">
        <v>3652.96</v>
      </c>
      <c r="E1602" s="14">
        <v>0</v>
      </c>
      <c r="F1602" s="14">
        <v>0</v>
      </c>
      <c r="G1602" s="15">
        <f t="shared" si="241"/>
        <v>-3652.96</v>
      </c>
      <c r="H1602" s="15">
        <f t="shared" si="242"/>
        <v>-3652.96</v>
      </c>
      <c r="I1602" s="16">
        <f t="shared" si="243"/>
        <v>0</v>
      </c>
      <c r="J1602" s="35">
        <f t="shared" si="237"/>
        <v>3652.96</v>
      </c>
    </row>
    <row r="1603" spans="1:10" ht="11.25" hidden="1" customHeight="1" x14ac:dyDescent="0.2">
      <c r="A1603" s="12"/>
      <c r="B1603" s="13" t="s">
        <v>20</v>
      </c>
      <c r="C1603" s="13" t="s">
        <v>22</v>
      </c>
      <c r="D1603" s="14">
        <v>4093.76</v>
      </c>
      <c r="E1603" s="14">
        <v>4000</v>
      </c>
      <c r="F1603" s="14">
        <v>4000</v>
      </c>
      <c r="G1603" s="15">
        <f t="shared" si="241"/>
        <v>-93.760000000000218</v>
      </c>
      <c r="H1603" s="15">
        <f t="shared" si="242"/>
        <v>-93.760000000000218</v>
      </c>
      <c r="I1603" s="16">
        <f t="shared" si="243"/>
        <v>0</v>
      </c>
      <c r="J1603" s="35">
        <f t="shared" si="237"/>
        <v>4093.76</v>
      </c>
    </row>
    <row r="1604" spans="1:10" ht="11.25" hidden="1" customHeight="1" x14ac:dyDescent="0.2">
      <c r="A1604" s="12"/>
      <c r="B1604" s="13" t="s">
        <v>129</v>
      </c>
      <c r="C1604" s="13" t="s">
        <v>19</v>
      </c>
      <c r="D1604" s="14">
        <v>0</v>
      </c>
      <c r="E1604" s="14">
        <v>98</v>
      </c>
      <c r="F1604" s="14">
        <v>98</v>
      </c>
      <c r="G1604" s="23">
        <f t="shared" si="241"/>
        <v>98</v>
      </c>
      <c r="H1604" s="23">
        <f t="shared" si="242"/>
        <v>98</v>
      </c>
      <c r="I1604" s="16">
        <f t="shared" si="243"/>
        <v>0</v>
      </c>
      <c r="J1604" s="35">
        <f t="shared" si="237"/>
        <v>0</v>
      </c>
    </row>
    <row r="1605" spans="1:10" ht="11.25" hidden="1" customHeight="1" x14ac:dyDescent="0.2">
      <c r="A1605" s="12"/>
      <c r="B1605" s="13" t="s">
        <v>23</v>
      </c>
      <c r="C1605" s="13" t="s">
        <v>19</v>
      </c>
      <c r="D1605" s="14">
        <v>30841.83</v>
      </c>
      <c r="E1605" s="14">
        <v>21600</v>
      </c>
      <c r="F1605" s="14">
        <v>21600</v>
      </c>
      <c r="G1605" s="15">
        <f t="shared" si="241"/>
        <v>-9241.8300000000017</v>
      </c>
      <c r="H1605" s="15">
        <f t="shared" si="242"/>
        <v>-9241.8300000000017</v>
      </c>
      <c r="I1605" s="16">
        <f t="shared" si="243"/>
        <v>0</v>
      </c>
      <c r="J1605" s="35">
        <f t="shared" si="237"/>
        <v>30841.83</v>
      </c>
    </row>
    <row r="1606" spans="1:10" ht="11.25" hidden="1" customHeight="1" x14ac:dyDescent="0.2">
      <c r="A1606" s="12"/>
      <c r="B1606" s="13" t="s">
        <v>29</v>
      </c>
      <c r="C1606" s="13" t="s">
        <v>19</v>
      </c>
      <c r="D1606" s="14">
        <v>36.590000000000003</v>
      </c>
      <c r="E1606" s="14">
        <v>1038</v>
      </c>
      <c r="F1606" s="14">
        <v>1038</v>
      </c>
      <c r="G1606" s="23">
        <f t="shared" si="241"/>
        <v>1001.41</v>
      </c>
      <c r="H1606" s="23">
        <f t="shared" si="242"/>
        <v>1001.41</v>
      </c>
      <c r="I1606" s="16">
        <f t="shared" si="243"/>
        <v>0</v>
      </c>
      <c r="J1606" s="35">
        <f t="shared" si="237"/>
        <v>36.590000000000003</v>
      </c>
    </row>
    <row r="1607" spans="1:10" ht="11.25" hidden="1" customHeight="1" x14ac:dyDescent="0.2">
      <c r="A1607" s="17" t="s">
        <v>322</v>
      </c>
      <c r="B1607" s="18"/>
      <c r="C1607" s="18"/>
      <c r="D1607" s="19">
        <f>SUM(D1601:D1606)</f>
        <v>38625.14</v>
      </c>
      <c r="E1607" s="19">
        <f>SUM(E1601:E1606)</f>
        <v>28236</v>
      </c>
      <c r="F1607" s="19">
        <f>SUM(F1601:F1606)</f>
        <v>28236</v>
      </c>
      <c r="G1607" s="20">
        <f t="shared" si="241"/>
        <v>-10389.14</v>
      </c>
      <c r="H1607" s="20">
        <f t="shared" si="242"/>
        <v>-10389.14</v>
      </c>
      <c r="I1607" s="21">
        <f t="shared" si="243"/>
        <v>0</v>
      </c>
      <c r="J1607" s="35">
        <f t="shared" si="237"/>
        <v>38625.14</v>
      </c>
    </row>
    <row r="1608" spans="1:10" ht="11.25" hidden="1" customHeight="1" x14ac:dyDescent="0.2">
      <c r="A1608" s="11" t="s">
        <v>323</v>
      </c>
      <c r="B1608" s="5"/>
      <c r="C1608" s="5"/>
      <c r="D1608" s="6"/>
      <c r="E1608" s="6"/>
      <c r="F1608" s="6"/>
      <c r="G1608" s="7"/>
      <c r="H1608" s="7"/>
      <c r="I1608" s="8"/>
      <c r="J1608" s="35">
        <f t="shared" si="237"/>
        <v>0</v>
      </c>
    </row>
    <row r="1609" spans="1:10" ht="11.25" hidden="1" customHeight="1" x14ac:dyDescent="0.2">
      <c r="A1609" s="12"/>
      <c r="B1609" s="13" t="s">
        <v>20</v>
      </c>
      <c r="C1609" s="13" t="s">
        <v>52</v>
      </c>
      <c r="D1609" s="14">
        <v>0</v>
      </c>
      <c r="E1609" s="14">
        <v>500</v>
      </c>
      <c r="F1609" s="14">
        <v>500</v>
      </c>
      <c r="G1609" s="23">
        <f t="shared" ref="G1609:G1615" si="244">(ROUND(E1609,2)- ROUND(D1609,2))</f>
        <v>500</v>
      </c>
      <c r="H1609" s="23">
        <f t="shared" ref="H1609:H1615" si="245">(ROUND(F1609,2)- ROUND(D1609,2))</f>
        <v>500</v>
      </c>
      <c r="I1609" s="16">
        <f t="shared" ref="I1609:I1615" si="246">(ROUND(F1609,2)- ROUND(E1609,2))</f>
        <v>0</v>
      </c>
      <c r="J1609" s="35">
        <f t="shared" si="237"/>
        <v>0</v>
      </c>
    </row>
    <row r="1610" spans="1:10" ht="11.25" hidden="1" customHeight="1" x14ac:dyDescent="0.2">
      <c r="A1610" s="12"/>
      <c r="B1610" s="13" t="s">
        <v>20</v>
      </c>
      <c r="C1610" s="13" t="s">
        <v>22</v>
      </c>
      <c r="D1610" s="14">
        <v>9647.89</v>
      </c>
      <c r="E1610" s="14">
        <v>500</v>
      </c>
      <c r="F1610" s="14">
        <v>500</v>
      </c>
      <c r="G1610" s="15">
        <f t="shared" si="244"/>
        <v>-9147.89</v>
      </c>
      <c r="H1610" s="15">
        <f t="shared" si="245"/>
        <v>-9147.89</v>
      </c>
      <c r="I1610" s="16">
        <f t="shared" si="246"/>
        <v>0</v>
      </c>
      <c r="J1610" s="35">
        <f t="shared" si="237"/>
        <v>9647.89</v>
      </c>
    </row>
    <row r="1611" spans="1:10" ht="11.25" hidden="1" customHeight="1" x14ac:dyDescent="0.2">
      <c r="A1611" s="12"/>
      <c r="B1611" s="13" t="s">
        <v>20</v>
      </c>
      <c r="C1611" s="13" t="s">
        <v>19</v>
      </c>
      <c r="D1611" s="14">
        <v>263.02</v>
      </c>
      <c r="E1611" s="14">
        <v>0</v>
      </c>
      <c r="F1611" s="14">
        <v>0</v>
      </c>
      <c r="G1611" s="15">
        <f t="shared" si="244"/>
        <v>-263.02</v>
      </c>
      <c r="H1611" s="15">
        <f t="shared" si="245"/>
        <v>-263.02</v>
      </c>
      <c r="I1611" s="16">
        <f t="shared" si="246"/>
        <v>0</v>
      </c>
      <c r="J1611" s="35">
        <f t="shared" si="237"/>
        <v>263.02</v>
      </c>
    </row>
    <row r="1612" spans="1:10" ht="11.25" hidden="1" customHeight="1" x14ac:dyDescent="0.2">
      <c r="A1612" s="12"/>
      <c r="B1612" s="13" t="s">
        <v>129</v>
      </c>
      <c r="C1612" s="13" t="s">
        <v>19</v>
      </c>
      <c r="D1612" s="14">
        <v>1323.11</v>
      </c>
      <c r="E1612" s="14">
        <v>0</v>
      </c>
      <c r="F1612" s="14">
        <v>0</v>
      </c>
      <c r="G1612" s="15">
        <f t="shared" si="244"/>
        <v>-1323.11</v>
      </c>
      <c r="H1612" s="15">
        <f t="shared" si="245"/>
        <v>-1323.11</v>
      </c>
      <c r="I1612" s="16">
        <f t="shared" si="246"/>
        <v>0</v>
      </c>
      <c r="J1612" s="35">
        <f t="shared" si="237"/>
        <v>1323.11</v>
      </c>
    </row>
    <row r="1613" spans="1:10" ht="11.25" hidden="1" customHeight="1" x14ac:dyDescent="0.2">
      <c r="A1613" s="12"/>
      <c r="B1613" s="13" t="s">
        <v>23</v>
      </c>
      <c r="C1613" s="13" t="s">
        <v>19</v>
      </c>
      <c r="D1613" s="14">
        <v>60252.06</v>
      </c>
      <c r="E1613" s="14">
        <v>10000</v>
      </c>
      <c r="F1613" s="14">
        <v>10000</v>
      </c>
      <c r="G1613" s="15">
        <f t="shared" si="244"/>
        <v>-50252.06</v>
      </c>
      <c r="H1613" s="15">
        <f t="shared" si="245"/>
        <v>-50252.06</v>
      </c>
      <c r="I1613" s="16">
        <f t="shared" si="246"/>
        <v>0</v>
      </c>
      <c r="J1613" s="35">
        <f t="shared" si="237"/>
        <v>60252.06</v>
      </c>
    </row>
    <row r="1614" spans="1:10" ht="11.25" hidden="1" customHeight="1" x14ac:dyDescent="0.2">
      <c r="A1614" s="12"/>
      <c r="B1614" s="13" t="s">
        <v>29</v>
      </c>
      <c r="C1614" s="13" t="s">
        <v>19</v>
      </c>
      <c r="D1614" s="14">
        <v>0</v>
      </c>
      <c r="E1614" s="14">
        <v>400</v>
      </c>
      <c r="F1614" s="14">
        <v>400</v>
      </c>
      <c r="G1614" s="23">
        <f t="shared" si="244"/>
        <v>400</v>
      </c>
      <c r="H1614" s="23">
        <f t="shared" si="245"/>
        <v>400</v>
      </c>
      <c r="I1614" s="16">
        <f t="shared" si="246"/>
        <v>0</v>
      </c>
      <c r="J1614" s="35">
        <f t="shared" si="237"/>
        <v>0</v>
      </c>
    </row>
    <row r="1615" spans="1:10" ht="11.25" hidden="1" customHeight="1" x14ac:dyDescent="0.2">
      <c r="A1615" s="17" t="s">
        <v>324</v>
      </c>
      <c r="B1615" s="18"/>
      <c r="C1615" s="18"/>
      <c r="D1615" s="19">
        <f>SUM(D1609:D1614)</f>
        <v>71486.080000000002</v>
      </c>
      <c r="E1615" s="19">
        <f>SUM(E1609:E1614)</f>
        <v>11400</v>
      </c>
      <c r="F1615" s="19">
        <f>SUM(F1609:F1614)</f>
        <v>11400</v>
      </c>
      <c r="G1615" s="20">
        <f t="shared" si="244"/>
        <v>-60086.080000000002</v>
      </c>
      <c r="H1615" s="20">
        <f t="shared" si="245"/>
        <v>-60086.080000000002</v>
      </c>
      <c r="I1615" s="21">
        <f t="shared" si="246"/>
        <v>0</v>
      </c>
      <c r="J1615" s="35">
        <f t="shared" si="237"/>
        <v>71486.080000000002</v>
      </c>
    </row>
    <row r="1616" spans="1:10" ht="11.25" hidden="1" customHeight="1" x14ac:dyDescent="0.2">
      <c r="A1616" s="11" t="s">
        <v>325</v>
      </c>
      <c r="B1616" s="5"/>
      <c r="C1616" s="5"/>
      <c r="D1616" s="6"/>
      <c r="E1616" s="6"/>
      <c r="F1616" s="6"/>
      <c r="G1616" s="7"/>
      <c r="H1616" s="7"/>
      <c r="I1616" s="8"/>
      <c r="J1616" s="35">
        <f t="shared" si="237"/>
        <v>0</v>
      </c>
    </row>
    <row r="1617" spans="1:10" ht="11.25" hidden="1" customHeight="1" x14ac:dyDescent="0.2">
      <c r="A1617" s="12"/>
      <c r="B1617" s="13" t="s">
        <v>20</v>
      </c>
      <c r="C1617" s="13" t="s">
        <v>19</v>
      </c>
      <c r="D1617" s="14">
        <v>1545.27</v>
      </c>
      <c r="E1617" s="14">
        <v>711</v>
      </c>
      <c r="F1617" s="14">
        <v>711</v>
      </c>
      <c r="G1617" s="15">
        <f>(ROUND(E1617,2)- ROUND(D1617,2))</f>
        <v>-834.27</v>
      </c>
      <c r="H1617" s="15">
        <f>(ROUND(F1617,2)- ROUND(D1617,2))</f>
        <v>-834.27</v>
      </c>
      <c r="I1617" s="16">
        <f>(ROUND(F1617,2)- ROUND(E1617,2))</f>
        <v>0</v>
      </c>
      <c r="J1617" s="35">
        <f t="shared" si="237"/>
        <v>1545.27</v>
      </c>
    </row>
    <row r="1618" spans="1:10" ht="11.25" hidden="1" customHeight="1" x14ac:dyDescent="0.2">
      <c r="A1618" s="12"/>
      <c r="B1618" s="13" t="s">
        <v>129</v>
      </c>
      <c r="C1618" s="13" t="s">
        <v>19</v>
      </c>
      <c r="D1618" s="14">
        <v>214.82</v>
      </c>
      <c r="E1618" s="14">
        <v>0</v>
      </c>
      <c r="F1618" s="14">
        <v>0</v>
      </c>
      <c r="G1618" s="15">
        <f>(ROUND(E1618,2)- ROUND(D1618,2))</f>
        <v>-214.82</v>
      </c>
      <c r="H1618" s="15">
        <f>(ROUND(F1618,2)- ROUND(D1618,2))</f>
        <v>-214.82</v>
      </c>
      <c r="I1618" s="16">
        <f>(ROUND(F1618,2)- ROUND(E1618,2))</f>
        <v>0</v>
      </c>
      <c r="J1618" s="35">
        <f t="shared" si="237"/>
        <v>214.82</v>
      </c>
    </row>
    <row r="1619" spans="1:10" ht="11.25" hidden="1" customHeight="1" x14ac:dyDescent="0.2">
      <c r="A1619" s="17" t="s">
        <v>326</v>
      </c>
      <c r="B1619" s="18"/>
      <c r="C1619" s="18"/>
      <c r="D1619" s="19">
        <f>SUM(D1617:D1618)</f>
        <v>1760.09</v>
      </c>
      <c r="E1619" s="19">
        <f>SUM(E1617:E1618)</f>
        <v>711</v>
      </c>
      <c r="F1619" s="19">
        <f>SUM(F1617:F1618)</f>
        <v>711</v>
      </c>
      <c r="G1619" s="20">
        <f>(ROUND(E1619,2)- ROUND(D1619,2))</f>
        <v>-1049.0899999999999</v>
      </c>
      <c r="H1619" s="20">
        <f>(ROUND(F1619,2)- ROUND(D1619,2))</f>
        <v>-1049.0899999999999</v>
      </c>
      <c r="I1619" s="21">
        <f>(ROUND(F1619,2)- ROUND(E1619,2))</f>
        <v>0</v>
      </c>
      <c r="J1619" s="35">
        <f t="shared" si="237"/>
        <v>1760.09</v>
      </c>
    </row>
    <row r="1620" spans="1:10" ht="11.25" hidden="1" customHeight="1" x14ac:dyDescent="0.2">
      <c r="A1620" s="11" t="s">
        <v>327</v>
      </c>
      <c r="B1620" s="5"/>
      <c r="C1620" s="5"/>
      <c r="D1620" s="6"/>
      <c r="E1620" s="6"/>
      <c r="F1620" s="6"/>
      <c r="G1620" s="7"/>
      <c r="H1620" s="7"/>
      <c r="I1620" s="8"/>
      <c r="J1620" s="35">
        <f t="shared" si="237"/>
        <v>0</v>
      </c>
    </row>
    <row r="1621" spans="1:10" ht="11.25" hidden="1" customHeight="1" x14ac:dyDescent="0.2">
      <c r="A1621" s="12"/>
      <c r="B1621" s="13" t="s">
        <v>20</v>
      </c>
      <c r="C1621" s="13" t="s">
        <v>52</v>
      </c>
      <c r="D1621" s="14">
        <v>0</v>
      </c>
      <c r="E1621" s="14">
        <v>250</v>
      </c>
      <c r="F1621" s="14">
        <v>350</v>
      </c>
      <c r="G1621" s="23">
        <f t="shared" ref="G1621:G1626" si="247">(ROUND(E1621,2)- ROUND(D1621,2))</f>
        <v>250</v>
      </c>
      <c r="H1621" s="23">
        <f t="shared" ref="H1621:H1626" si="248">(ROUND(F1621,2)- ROUND(D1621,2))</f>
        <v>350</v>
      </c>
      <c r="I1621" s="16">
        <f t="shared" ref="I1621:I1626" si="249">(ROUND(F1621,2)- ROUND(E1621,2))</f>
        <v>100</v>
      </c>
      <c r="J1621" s="35">
        <f t="shared" si="237"/>
        <v>100</v>
      </c>
    </row>
    <row r="1622" spans="1:10" ht="11.25" hidden="1" customHeight="1" x14ac:dyDescent="0.2">
      <c r="A1622" s="12"/>
      <c r="B1622" s="13" t="s">
        <v>20</v>
      </c>
      <c r="C1622" s="13" t="s">
        <v>21</v>
      </c>
      <c r="D1622" s="14">
        <v>0</v>
      </c>
      <c r="E1622" s="14">
        <v>300</v>
      </c>
      <c r="F1622" s="14">
        <v>300</v>
      </c>
      <c r="G1622" s="23">
        <f t="shared" si="247"/>
        <v>300</v>
      </c>
      <c r="H1622" s="23">
        <f t="shared" si="248"/>
        <v>300</v>
      </c>
      <c r="I1622" s="16">
        <f t="shared" si="249"/>
        <v>0</v>
      </c>
      <c r="J1622" s="35">
        <f t="shared" si="237"/>
        <v>0</v>
      </c>
    </row>
    <row r="1623" spans="1:10" ht="11.25" hidden="1" customHeight="1" x14ac:dyDescent="0.2">
      <c r="A1623" s="12"/>
      <c r="B1623" s="13" t="s">
        <v>20</v>
      </c>
      <c r="C1623" s="13" t="s">
        <v>22</v>
      </c>
      <c r="D1623" s="14">
        <v>411.38</v>
      </c>
      <c r="E1623" s="14">
        <v>389</v>
      </c>
      <c r="F1623" s="14">
        <v>389</v>
      </c>
      <c r="G1623" s="15">
        <f t="shared" si="247"/>
        <v>-22.379999999999995</v>
      </c>
      <c r="H1623" s="15">
        <f t="shared" si="248"/>
        <v>-22.379999999999995</v>
      </c>
      <c r="I1623" s="16">
        <f t="shared" si="249"/>
        <v>0</v>
      </c>
      <c r="J1623" s="35">
        <f t="shared" si="237"/>
        <v>411.38</v>
      </c>
    </row>
    <row r="1624" spans="1:10" ht="11.25" hidden="1" customHeight="1" x14ac:dyDescent="0.2">
      <c r="A1624" s="12"/>
      <c r="B1624" s="13" t="s">
        <v>20</v>
      </c>
      <c r="C1624" s="13" t="s">
        <v>19</v>
      </c>
      <c r="D1624" s="14">
        <v>3172.25</v>
      </c>
      <c r="E1624" s="14">
        <v>2914</v>
      </c>
      <c r="F1624" s="14">
        <v>3414</v>
      </c>
      <c r="G1624" s="15">
        <f t="shared" si="247"/>
        <v>-258.25</v>
      </c>
      <c r="H1624" s="23">
        <f t="shared" si="248"/>
        <v>241.75</v>
      </c>
      <c r="I1624" s="16">
        <f t="shared" si="249"/>
        <v>500</v>
      </c>
      <c r="J1624" s="35">
        <f t="shared" si="237"/>
        <v>3672.25</v>
      </c>
    </row>
    <row r="1625" spans="1:10" ht="11.25" hidden="1" customHeight="1" x14ac:dyDescent="0.2">
      <c r="A1625" s="12"/>
      <c r="B1625" s="13" t="s">
        <v>23</v>
      </c>
      <c r="C1625" s="13" t="s">
        <v>19</v>
      </c>
      <c r="D1625" s="14">
        <v>1100.3499999999999</v>
      </c>
      <c r="E1625" s="14">
        <v>521</v>
      </c>
      <c r="F1625" s="14">
        <v>521</v>
      </c>
      <c r="G1625" s="15">
        <f t="shared" si="247"/>
        <v>-579.34999999999991</v>
      </c>
      <c r="H1625" s="15">
        <f t="shared" si="248"/>
        <v>-579.34999999999991</v>
      </c>
      <c r="I1625" s="16">
        <f t="shared" si="249"/>
        <v>0</v>
      </c>
      <c r="J1625" s="35">
        <f t="shared" si="237"/>
        <v>1100.3499999999999</v>
      </c>
    </row>
    <row r="1626" spans="1:10" ht="11.25" hidden="1" customHeight="1" x14ac:dyDescent="0.2">
      <c r="A1626" s="17" t="s">
        <v>328</v>
      </c>
      <c r="B1626" s="18"/>
      <c r="C1626" s="18"/>
      <c r="D1626" s="19">
        <f>SUM(D1621:D1625)</f>
        <v>4683.9799999999996</v>
      </c>
      <c r="E1626" s="19">
        <f>SUM(E1621:E1625)</f>
        <v>4374</v>
      </c>
      <c r="F1626" s="19">
        <f>SUM(F1621:F1625)</f>
        <v>4974</v>
      </c>
      <c r="G1626" s="20">
        <f t="shared" si="247"/>
        <v>-309.97999999999956</v>
      </c>
      <c r="H1626" s="24">
        <f t="shared" si="248"/>
        <v>290.02000000000044</v>
      </c>
      <c r="I1626" s="21">
        <f t="shared" si="249"/>
        <v>600</v>
      </c>
      <c r="J1626" s="35">
        <f t="shared" si="237"/>
        <v>5283.98</v>
      </c>
    </row>
    <row r="1627" spans="1:10" ht="11.25" hidden="1" customHeight="1" x14ac:dyDescent="0.2">
      <c r="A1627" s="11" t="s">
        <v>329</v>
      </c>
      <c r="B1627" s="5"/>
      <c r="C1627" s="5"/>
      <c r="D1627" s="6"/>
      <c r="E1627" s="6"/>
      <c r="F1627" s="6"/>
      <c r="G1627" s="7"/>
      <c r="H1627" s="7"/>
      <c r="I1627" s="8"/>
      <c r="J1627" s="35">
        <f t="shared" si="237"/>
        <v>0</v>
      </c>
    </row>
    <row r="1628" spans="1:10" ht="11.25" hidden="1" customHeight="1" x14ac:dyDescent="0.2">
      <c r="A1628" s="12"/>
      <c r="B1628" s="13" t="s">
        <v>20</v>
      </c>
      <c r="C1628" s="13" t="s">
        <v>22</v>
      </c>
      <c r="D1628" s="14">
        <v>0</v>
      </c>
      <c r="E1628" s="14">
        <v>750</v>
      </c>
      <c r="F1628" s="14">
        <v>750</v>
      </c>
      <c r="G1628" s="23">
        <f>(ROUND(E1628,2)- ROUND(D1628,2))</f>
        <v>750</v>
      </c>
      <c r="H1628" s="23">
        <f>(ROUND(F1628,2)- ROUND(D1628,2))</f>
        <v>750</v>
      </c>
      <c r="I1628" s="16">
        <f>(ROUND(F1628,2)- ROUND(E1628,2))</f>
        <v>0</v>
      </c>
      <c r="J1628" s="35">
        <f t="shared" si="237"/>
        <v>0</v>
      </c>
    </row>
    <row r="1629" spans="1:10" ht="11.25" hidden="1" customHeight="1" x14ac:dyDescent="0.2">
      <c r="A1629" s="12"/>
      <c r="B1629" s="13" t="s">
        <v>23</v>
      </c>
      <c r="C1629" s="13" t="s">
        <v>19</v>
      </c>
      <c r="D1629" s="14">
        <v>0</v>
      </c>
      <c r="E1629" s="14">
        <v>1000</v>
      </c>
      <c r="F1629" s="14">
        <v>1000</v>
      </c>
      <c r="G1629" s="23">
        <f>(ROUND(E1629,2)- ROUND(D1629,2))</f>
        <v>1000</v>
      </c>
      <c r="H1629" s="23">
        <f>(ROUND(F1629,2)- ROUND(D1629,2))</f>
        <v>1000</v>
      </c>
      <c r="I1629" s="16">
        <f>(ROUND(F1629,2)- ROUND(E1629,2))</f>
        <v>0</v>
      </c>
      <c r="J1629" s="35">
        <f t="shared" si="237"/>
        <v>0</v>
      </c>
    </row>
    <row r="1630" spans="1:10" ht="11.25" hidden="1" customHeight="1" x14ac:dyDescent="0.2">
      <c r="A1630" s="17" t="s">
        <v>330</v>
      </c>
      <c r="B1630" s="18"/>
      <c r="C1630" s="18"/>
      <c r="D1630" s="19">
        <f>SUM(D1628:D1629)</f>
        <v>0</v>
      </c>
      <c r="E1630" s="19">
        <f>SUM(E1628:E1629)</f>
        <v>1750</v>
      </c>
      <c r="F1630" s="19">
        <f>SUM(F1628:F1629)</f>
        <v>1750</v>
      </c>
      <c r="G1630" s="24">
        <f>(ROUND(E1630,2)- ROUND(D1630,2))</f>
        <v>1750</v>
      </c>
      <c r="H1630" s="24">
        <f>(ROUND(F1630,2)- ROUND(D1630,2))</f>
        <v>1750</v>
      </c>
      <c r="I1630" s="21">
        <f>(ROUND(F1630,2)- ROUND(E1630,2))</f>
        <v>0</v>
      </c>
      <c r="J1630" s="35">
        <f t="shared" si="237"/>
        <v>0</v>
      </c>
    </row>
    <row r="1631" spans="1:10" ht="11.25" hidden="1" customHeight="1" x14ac:dyDescent="0.2">
      <c r="A1631" s="22" t="s">
        <v>331</v>
      </c>
      <c r="B1631" s="18"/>
      <c r="C1631" s="18"/>
      <c r="D1631" s="19">
        <f>SUM(D1599,D1607,D1615,D1619,D1626,D1630)</f>
        <v>139824.95000000001</v>
      </c>
      <c r="E1631" s="19">
        <f>SUM(E1599,E1607,E1615,E1619,E1626,E1630)</f>
        <v>80252</v>
      </c>
      <c r="F1631" s="19">
        <f>SUM(F1599,F1607,F1615,F1619,F1626,F1630)</f>
        <v>80852</v>
      </c>
      <c r="G1631" s="20">
        <f>(ROUND(E1631,2)- ROUND(D1631,2))</f>
        <v>-59572.950000000012</v>
      </c>
      <c r="H1631" s="20">
        <f>(ROUND(F1631,2)- ROUND(D1631,2))</f>
        <v>-58972.950000000012</v>
      </c>
      <c r="I1631" s="21">
        <f>(ROUND(F1631,2)- ROUND(E1631,2))</f>
        <v>600</v>
      </c>
      <c r="J1631" s="35">
        <f t="shared" si="237"/>
        <v>140424.95000000001</v>
      </c>
    </row>
    <row r="1632" spans="1:10" ht="11.25" customHeight="1" x14ac:dyDescent="0.2">
      <c r="A1632" s="10" t="s">
        <v>332</v>
      </c>
      <c r="B1632" s="5"/>
      <c r="C1632" s="5"/>
      <c r="D1632" s="6">
        <v>0</v>
      </c>
      <c r="E1632" s="6">
        <v>5000</v>
      </c>
      <c r="F1632" s="6">
        <v>5000</v>
      </c>
      <c r="G1632" s="7">
        <v>5000</v>
      </c>
      <c r="H1632" s="7">
        <v>5000</v>
      </c>
      <c r="I1632" s="8">
        <v>0</v>
      </c>
      <c r="J1632" s="35">
        <f t="shared" si="237"/>
        <v>0</v>
      </c>
    </row>
    <row r="1633" spans="1:10" ht="11.25" customHeight="1" x14ac:dyDescent="0.2">
      <c r="A1633" s="11" t="s">
        <v>333</v>
      </c>
      <c r="B1633" s="5"/>
      <c r="C1633" s="5"/>
      <c r="D1633" s="6"/>
      <c r="E1633" s="6"/>
      <c r="F1633" s="6"/>
      <c r="G1633" s="7"/>
      <c r="H1633" s="7"/>
      <c r="I1633" s="8"/>
      <c r="J1633" s="35">
        <f t="shared" si="237"/>
        <v>0</v>
      </c>
    </row>
    <row r="1634" spans="1:10" ht="11.25" customHeight="1" x14ac:dyDescent="0.2">
      <c r="A1634" s="12"/>
      <c r="B1634" s="13" t="s">
        <v>27</v>
      </c>
      <c r="C1634" s="13" t="s">
        <v>78</v>
      </c>
      <c r="D1634" s="14">
        <v>0</v>
      </c>
      <c r="E1634" s="14">
        <v>5000</v>
      </c>
      <c r="F1634" s="14">
        <v>5000</v>
      </c>
      <c r="G1634" s="23">
        <f t="shared" ref="G1634:G1639" si="250">(ROUND(E1634,2)- ROUND(D1634,2))</f>
        <v>5000</v>
      </c>
      <c r="H1634" s="23">
        <f t="shared" ref="H1634:H1639" si="251">(ROUND(F1634,2)- ROUND(D1634,2))</f>
        <v>5000</v>
      </c>
      <c r="I1634" s="16">
        <f t="shared" ref="I1634:I1639" si="252">(ROUND(F1634,2)- ROUND(E1634,2))</f>
        <v>0</v>
      </c>
      <c r="J1634" s="35">
        <f t="shared" si="237"/>
        <v>0</v>
      </c>
    </row>
    <row r="1635" spans="1:10" ht="11.25" customHeight="1" x14ac:dyDescent="0.2">
      <c r="A1635" s="17" t="s">
        <v>334</v>
      </c>
      <c r="B1635" s="18"/>
      <c r="C1635" s="18"/>
      <c r="D1635" s="19">
        <f t="shared" ref="D1635:F1636" si="253">SUM(D1634)</f>
        <v>0</v>
      </c>
      <c r="E1635" s="19">
        <f t="shared" si="253"/>
        <v>5000</v>
      </c>
      <c r="F1635" s="19">
        <f t="shared" si="253"/>
        <v>5000</v>
      </c>
      <c r="G1635" s="24">
        <f t="shared" si="250"/>
        <v>5000</v>
      </c>
      <c r="H1635" s="24">
        <f t="shared" si="251"/>
        <v>5000</v>
      </c>
      <c r="I1635" s="21">
        <f t="shared" si="252"/>
        <v>0</v>
      </c>
      <c r="J1635" s="35">
        <f t="shared" si="237"/>
        <v>0</v>
      </c>
    </row>
    <row r="1636" spans="1:10" ht="11.25" customHeight="1" x14ac:dyDescent="0.2">
      <c r="A1636" s="22" t="s">
        <v>335</v>
      </c>
      <c r="B1636" s="18"/>
      <c r="C1636" s="18"/>
      <c r="D1636" s="19">
        <f t="shared" si="253"/>
        <v>0</v>
      </c>
      <c r="E1636" s="19">
        <f t="shared" si="253"/>
        <v>5000</v>
      </c>
      <c r="F1636" s="19">
        <f t="shared" si="253"/>
        <v>5000</v>
      </c>
      <c r="G1636" s="24">
        <f t="shared" si="250"/>
        <v>5000</v>
      </c>
      <c r="H1636" s="24">
        <f t="shared" si="251"/>
        <v>5000</v>
      </c>
      <c r="I1636" s="21">
        <f t="shared" si="252"/>
        <v>0</v>
      </c>
      <c r="J1636" s="35">
        <f t="shared" si="237"/>
        <v>0</v>
      </c>
    </row>
    <row r="1637" spans="1:10" ht="11.25" customHeight="1" x14ac:dyDescent="0.2">
      <c r="A1637" s="25" t="s">
        <v>336</v>
      </c>
      <c r="B1637" s="18"/>
      <c r="C1637" s="18"/>
      <c r="D1637" s="19">
        <f>SUM(D674,D701,D841,D860,D1088,D1143,D1363,D1439,D1493,D1547,D1578,D1590,D1631,D1636)</f>
        <v>6233537.290000001</v>
      </c>
      <c r="E1637" s="19">
        <f>SUM(E674,E701,E841,E860,E1088,E1143,E1363,E1439,E1493,E1547,E1578,E1590,E1631,E1636)</f>
        <v>6638363.5800000001</v>
      </c>
      <c r="F1637" s="19">
        <f>SUM(F674,F701,F841,F860,F1088,F1143,F1363,F1439,F1493,F1547,F1578,F1590,F1631,F1636)</f>
        <v>7897283.5699999984</v>
      </c>
      <c r="G1637" s="24">
        <f t="shared" si="250"/>
        <v>404826.29000000004</v>
      </c>
      <c r="H1637" s="24">
        <f t="shared" si="251"/>
        <v>1663746.2800000003</v>
      </c>
      <c r="I1637" s="21">
        <f t="shared" si="252"/>
        <v>1258919.9900000002</v>
      </c>
      <c r="J1637" s="35">
        <f t="shared" si="237"/>
        <v>7492457.2800000012</v>
      </c>
    </row>
    <row r="1638" spans="1:10" ht="11.25" customHeight="1" x14ac:dyDescent="0.2">
      <c r="A1638" s="18" t="s">
        <v>337</v>
      </c>
      <c r="B1638" s="18"/>
      <c r="C1638" s="18"/>
      <c r="D1638" s="19">
        <f>D231-D1637</f>
        <v>-648392.49000000022</v>
      </c>
      <c r="E1638" s="19">
        <f>E231-E1637</f>
        <v>-3423099.7399999998</v>
      </c>
      <c r="F1638" s="19">
        <f>F231-F1637</f>
        <v>-4229115.129999998</v>
      </c>
      <c r="G1638" s="20">
        <f t="shared" si="250"/>
        <v>-2774707.25</v>
      </c>
      <c r="H1638" s="20">
        <f t="shared" si="251"/>
        <v>-3580722.6399999997</v>
      </c>
      <c r="I1638" s="21">
        <f t="shared" si="252"/>
        <v>-806015.38999999966</v>
      </c>
      <c r="J1638" s="35">
        <f t="shared" si="237"/>
        <v>-1454407.88</v>
      </c>
    </row>
    <row r="1639" spans="1:10" ht="11.25" customHeight="1" x14ac:dyDescent="0.2">
      <c r="A1639" s="18" t="s">
        <v>338</v>
      </c>
      <c r="B1639" s="18"/>
      <c r="C1639" s="18"/>
      <c r="D1639" s="19">
        <f>D1638+0</f>
        <v>-648392.49000000022</v>
      </c>
      <c r="E1639" s="19">
        <f>E1638+0</f>
        <v>-3423099.7399999998</v>
      </c>
      <c r="F1639" s="19">
        <f>F1638+0</f>
        <v>-4229115.129999998</v>
      </c>
      <c r="G1639" s="20">
        <f t="shared" si="250"/>
        <v>-2774707.25</v>
      </c>
      <c r="H1639" s="20">
        <f t="shared" si="251"/>
        <v>-3580722.6399999997</v>
      </c>
      <c r="I1639" s="21">
        <f t="shared" si="252"/>
        <v>-806015.38999999966</v>
      </c>
      <c r="J1639" s="35">
        <f t="shared" si="237"/>
        <v>-1454407.88</v>
      </c>
    </row>
    <row r="1640" spans="1:10" ht="11.25" customHeight="1" x14ac:dyDescent="0.2">
      <c r="J1640" s="34"/>
    </row>
  </sheetData>
  <mergeCells count="5">
    <mergeCell ref="A1:I1"/>
    <mergeCell ref="A2:I2"/>
    <mergeCell ref="A3:I3"/>
    <mergeCell ref="A4:I4"/>
    <mergeCell ref="A5:I5"/>
  </mergeCells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1"/>
  <sheetViews>
    <sheetView workbookViewId="0">
      <selection activeCell="I7" sqref="I7"/>
    </sheetView>
  </sheetViews>
  <sheetFormatPr defaultColWidth="9.33203125" defaultRowHeight="11.25" customHeight="1" x14ac:dyDescent="0.2"/>
  <cols>
    <col min="1" max="1" width="51.5" customWidth="1"/>
    <col min="4" max="4" width="13.5" bestFit="1" customWidth="1"/>
    <col min="5" max="8" width="14.1640625" bestFit="1" customWidth="1"/>
    <col min="9" max="9" width="12.6640625" bestFit="1" customWidth="1"/>
  </cols>
  <sheetData>
    <row r="1" spans="1:9" ht="15.75" customHeight="1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ht="18" customHeight="1" x14ac:dyDescent="0.25">
      <c r="A2" s="33" t="s">
        <v>340</v>
      </c>
      <c r="B2" s="33"/>
      <c r="C2" s="33"/>
      <c r="D2" s="33"/>
      <c r="E2" s="33"/>
      <c r="F2" s="33"/>
      <c r="G2" s="33"/>
      <c r="H2" s="33"/>
      <c r="I2" s="33"/>
    </row>
    <row r="3" spans="1:9" ht="18" customHeight="1" x14ac:dyDescent="0.25">
      <c r="A3" s="33" t="s">
        <v>2</v>
      </c>
      <c r="B3" s="33"/>
      <c r="C3" s="33"/>
      <c r="D3" s="33"/>
      <c r="E3" s="33"/>
      <c r="F3" s="33"/>
      <c r="G3" s="33"/>
      <c r="H3" s="33"/>
      <c r="I3" s="33"/>
    </row>
    <row r="4" spans="1:9" ht="18" customHeight="1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</row>
    <row r="5" spans="1:9" ht="18" customHeight="1" x14ac:dyDescent="0.25">
      <c r="A5" s="33" t="s">
        <v>3</v>
      </c>
      <c r="B5" s="33"/>
      <c r="C5" s="33"/>
      <c r="D5" s="33"/>
      <c r="E5" s="33"/>
      <c r="F5" s="33"/>
      <c r="G5" s="33"/>
      <c r="H5" s="33"/>
      <c r="I5" s="33"/>
    </row>
    <row r="6" spans="1:9" s="2" customFormat="1" ht="36.75" customHeight="1" x14ac:dyDescent="0.2">
      <c r="A6" s="3" t="s">
        <v>4</v>
      </c>
      <c r="B6" s="3" t="s">
        <v>5</v>
      </c>
      <c r="C6" s="3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37" t="s">
        <v>339</v>
      </c>
    </row>
    <row r="7" spans="1:9" ht="11.25" customHeight="1" x14ac:dyDescent="0.2">
      <c r="A7" s="5" t="s">
        <v>14</v>
      </c>
      <c r="B7" s="5"/>
      <c r="C7" s="5"/>
      <c r="D7" s="6"/>
      <c r="E7" s="6"/>
      <c r="F7" s="6"/>
      <c r="G7" s="7"/>
      <c r="H7" s="7"/>
      <c r="I7" s="8"/>
    </row>
    <row r="8" spans="1:9" ht="11.25" customHeight="1" x14ac:dyDescent="0.2">
      <c r="A8" s="9" t="s">
        <v>15</v>
      </c>
      <c r="B8" s="5"/>
      <c r="C8" s="5"/>
      <c r="D8" s="6"/>
      <c r="E8" s="6"/>
      <c r="F8" s="6"/>
      <c r="G8" s="7"/>
      <c r="H8" s="7"/>
      <c r="I8" s="8"/>
    </row>
    <row r="9" spans="1:9" ht="11.25" customHeight="1" x14ac:dyDescent="0.2">
      <c r="A9" s="10" t="s">
        <v>16</v>
      </c>
      <c r="B9" s="5"/>
      <c r="C9" s="5"/>
      <c r="D9" s="6">
        <v>246677.93999999997</v>
      </c>
      <c r="E9" s="6">
        <v>0</v>
      </c>
      <c r="F9" s="6">
        <v>0</v>
      </c>
      <c r="G9" s="7">
        <v>-246677.94</v>
      </c>
      <c r="H9" s="7">
        <v>-246677.94</v>
      </c>
      <c r="I9" s="8">
        <v>0</v>
      </c>
    </row>
    <row r="10" spans="1:9" ht="11.25" hidden="1" customHeight="1" x14ac:dyDescent="0.2">
      <c r="A10" s="11" t="s">
        <v>17</v>
      </c>
      <c r="B10" s="5"/>
      <c r="C10" s="5"/>
      <c r="D10" s="6"/>
      <c r="E10" s="6"/>
      <c r="F10" s="6"/>
      <c r="G10" s="7"/>
      <c r="H10" s="7"/>
      <c r="I10" s="8"/>
    </row>
    <row r="11" spans="1:9" ht="11.25" hidden="1" customHeight="1" x14ac:dyDescent="0.2">
      <c r="A11" s="12"/>
      <c r="B11" s="13" t="s">
        <v>18</v>
      </c>
      <c r="C11" s="13" t="s">
        <v>19</v>
      </c>
      <c r="D11" s="14">
        <v>0.03</v>
      </c>
      <c r="E11" s="14">
        <v>0</v>
      </c>
      <c r="F11" s="14">
        <v>0</v>
      </c>
      <c r="G11" s="15">
        <f t="shared" ref="G11:G16" si="0">(ROUND(E11,2)- ROUND(D11,2))</f>
        <v>-0.03</v>
      </c>
      <c r="H11" s="15">
        <f t="shared" ref="H11:H16" si="1">(ROUND(F11,2)- ROUND(D11,2))</f>
        <v>-0.03</v>
      </c>
      <c r="I11" s="16">
        <f t="shared" ref="I11:I16" si="2">(ROUND(F11,2)- ROUND(E11,2))</f>
        <v>0</v>
      </c>
    </row>
    <row r="12" spans="1:9" ht="11.25" hidden="1" customHeight="1" x14ac:dyDescent="0.2">
      <c r="A12" s="12"/>
      <c r="B12" s="13" t="s">
        <v>20</v>
      </c>
      <c r="C12" s="13" t="s">
        <v>21</v>
      </c>
      <c r="D12" s="14">
        <v>142.5</v>
      </c>
      <c r="E12" s="14">
        <v>0</v>
      </c>
      <c r="F12" s="14">
        <v>0</v>
      </c>
      <c r="G12" s="15">
        <f t="shared" si="0"/>
        <v>-142.5</v>
      </c>
      <c r="H12" s="15">
        <f t="shared" si="1"/>
        <v>-142.5</v>
      </c>
      <c r="I12" s="16">
        <f t="shared" si="2"/>
        <v>0</v>
      </c>
    </row>
    <row r="13" spans="1:9" ht="11.25" hidden="1" customHeight="1" x14ac:dyDescent="0.2">
      <c r="A13" s="12"/>
      <c r="B13" s="13" t="s">
        <v>20</v>
      </c>
      <c r="C13" s="13" t="s">
        <v>22</v>
      </c>
      <c r="D13" s="14">
        <v>2111.1</v>
      </c>
      <c r="E13" s="14">
        <v>0</v>
      </c>
      <c r="F13" s="14">
        <v>0</v>
      </c>
      <c r="G13" s="15">
        <f t="shared" si="0"/>
        <v>-2111.1</v>
      </c>
      <c r="H13" s="15">
        <f t="shared" si="1"/>
        <v>-2111.1</v>
      </c>
      <c r="I13" s="16">
        <f t="shared" si="2"/>
        <v>0</v>
      </c>
    </row>
    <row r="14" spans="1:9" ht="11.25" hidden="1" customHeight="1" x14ac:dyDescent="0.2">
      <c r="A14" s="12"/>
      <c r="B14" s="13" t="s">
        <v>20</v>
      </c>
      <c r="C14" s="13" t="s">
        <v>19</v>
      </c>
      <c r="D14" s="14">
        <v>51508.99</v>
      </c>
      <c r="E14" s="14">
        <v>0</v>
      </c>
      <c r="F14" s="14">
        <v>0</v>
      </c>
      <c r="G14" s="15">
        <f t="shared" si="0"/>
        <v>-51508.99</v>
      </c>
      <c r="H14" s="15">
        <f t="shared" si="1"/>
        <v>-51508.99</v>
      </c>
      <c r="I14" s="16">
        <f t="shared" si="2"/>
        <v>0</v>
      </c>
    </row>
    <row r="15" spans="1:9" ht="11.25" hidden="1" customHeight="1" x14ac:dyDescent="0.2">
      <c r="A15" s="12"/>
      <c r="B15" s="13" t="s">
        <v>23</v>
      </c>
      <c r="C15" s="13" t="s">
        <v>19</v>
      </c>
      <c r="D15" s="14">
        <v>450</v>
      </c>
      <c r="E15" s="14">
        <v>0</v>
      </c>
      <c r="F15" s="14">
        <v>0</v>
      </c>
      <c r="G15" s="15">
        <f t="shared" si="0"/>
        <v>-450</v>
      </c>
      <c r="H15" s="15">
        <f t="shared" si="1"/>
        <v>-450</v>
      </c>
      <c r="I15" s="16">
        <f t="shared" si="2"/>
        <v>0</v>
      </c>
    </row>
    <row r="16" spans="1:9" ht="11.25" hidden="1" customHeight="1" x14ac:dyDescent="0.2">
      <c r="A16" s="17" t="s">
        <v>24</v>
      </c>
      <c r="B16" s="18"/>
      <c r="C16" s="18"/>
      <c r="D16" s="19">
        <f>SUM(D11:D15)</f>
        <v>54212.619999999995</v>
      </c>
      <c r="E16" s="19">
        <f>SUM(E11:E15)</f>
        <v>0</v>
      </c>
      <c r="F16" s="19">
        <f>SUM(F11:F15)</f>
        <v>0</v>
      </c>
      <c r="G16" s="20">
        <f t="shared" si="0"/>
        <v>-54212.62</v>
      </c>
      <c r="H16" s="20">
        <f t="shared" si="1"/>
        <v>-54212.62</v>
      </c>
      <c r="I16" s="21">
        <f t="shared" si="2"/>
        <v>0</v>
      </c>
    </row>
    <row r="17" spans="1:9" ht="11.25" hidden="1" customHeight="1" x14ac:dyDescent="0.2">
      <c r="A17" s="11" t="s">
        <v>25</v>
      </c>
      <c r="B17" s="5"/>
      <c r="C17" s="5"/>
      <c r="D17" s="6"/>
      <c r="E17" s="6"/>
      <c r="F17" s="6"/>
      <c r="G17" s="7"/>
      <c r="H17" s="7"/>
      <c r="I17" s="8"/>
    </row>
    <row r="18" spans="1:9" ht="11.25" hidden="1" customHeight="1" x14ac:dyDescent="0.2">
      <c r="A18" s="12"/>
      <c r="B18" s="13" t="s">
        <v>26</v>
      </c>
      <c r="C18" s="13" t="s">
        <v>19</v>
      </c>
      <c r="D18" s="14">
        <v>5.46</v>
      </c>
      <c r="E18" s="14">
        <v>0</v>
      </c>
      <c r="F18" s="14">
        <v>0</v>
      </c>
      <c r="G18" s="15">
        <f t="shared" ref="G18:G24" si="3">(ROUND(E18,2)- ROUND(D18,2))</f>
        <v>-5.46</v>
      </c>
      <c r="H18" s="15">
        <f t="shared" ref="H18:H24" si="4">(ROUND(F18,2)- ROUND(D18,2))</f>
        <v>-5.46</v>
      </c>
      <c r="I18" s="16">
        <f t="shared" ref="I18:I24" si="5">(ROUND(F18,2)- ROUND(E18,2))</f>
        <v>0</v>
      </c>
    </row>
    <row r="19" spans="1:9" ht="11.25" hidden="1" customHeight="1" x14ac:dyDescent="0.2">
      <c r="A19" s="12"/>
      <c r="B19" s="13" t="s">
        <v>20</v>
      </c>
      <c r="C19" s="13" t="s">
        <v>21</v>
      </c>
      <c r="D19" s="14">
        <v>2725</v>
      </c>
      <c r="E19" s="14">
        <v>0</v>
      </c>
      <c r="F19" s="14">
        <v>0</v>
      </c>
      <c r="G19" s="15">
        <f t="shared" si="3"/>
        <v>-2725</v>
      </c>
      <c r="H19" s="15">
        <f t="shared" si="4"/>
        <v>-2725</v>
      </c>
      <c r="I19" s="16">
        <f t="shared" si="5"/>
        <v>0</v>
      </c>
    </row>
    <row r="20" spans="1:9" ht="11.25" hidden="1" customHeight="1" x14ac:dyDescent="0.2">
      <c r="A20" s="12"/>
      <c r="B20" s="13" t="s">
        <v>20</v>
      </c>
      <c r="C20" s="13" t="s">
        <v>22</v>
      </c>
      <c r="D20" s="14">
        <v>2024.45</v>
      </c>
      <c r="E20" s="14">
        <v>0</v>
      </c>
      <c r="F20" s="14">
        <v>0</v>
      </c>
      <c r="G20" s="15">
        <f t="shared" si="3"/>
        <v>-2024.45</v>
      </c>
      <c r="H20" s="15">
        <f t="shared" si="4"/>
        <v>-2024.45</v>
      </c>
      <c r="I20" s="16">
        <f t="shared" si="5"/>
        <v>0</v>
      </c>
    </row>
    <row r="21" spans="1:9" ht="11.25" hidden="1" customHeight="1" x14ac:dyDescent="0.2">
      <c r="A21" s="12"/>
      <c r="B21" s="13" t="s">
        <v>20</v>
      </c>
      <c r="C21" s="13" t="s">
        <v>19</v>
      </c>
      <c r="D21" s="14">
        <v>24852</v>
      </c>
      <c r="E21" s="14">
        <v>0</v>
      </c>
      <c r="F21" s="14">
        <v>0</v>
      </c>
      <c r="G21" s="15">
        <f t="shared" si="3"/>
        <v>-24852</v>
      </c>
      <c r="H21" s="15">
        <f t="shared" si="4"/>
        <v>-24852</v>
      </c>
      <c r="I21" s="16">
        <f t="shared" si="5"/>
        <v>0</v>
      </c>
    </row>
    <row r="22" spans="1:9" ht="11.25" hidden="1" customHeight="1" x14ac:dyDescent="0.2">
      <c r="A22" s="12"/>
      <c r="B22" s="13" t="s">
        <v>27</v>
      </c>
      <c r="C22" s="13" t="s">
        <v>28</v>
      </c>
      <c r="D22" s="14">
        <v>9.17</v>
      </c>
      <c r="E22" s="14">
        <v>0</v>
      </c>
      <c r="F22" s="14">
        <v>0</v>
      </c>
      <c r="G22" s="15">
        <f t="shared" si="3"/>
        <v>-9.17</v>
      </c>
      <c r="H22" s="15">
        <f t="shared" si="4"/>
        <v>-9.17</v>
      </c>
      <c r="I22" s="16">
        <f t="shared" si="5"/>
        <v>0</v>
      </c>
    </row>
    <row r="23" spans="1:9" ht="11.25" hidden="1" customHeight="1" x14ac:dyDescent="0.2">
      <c r="A23" s="12"/>
      <c r="B23" s="13" t="s">
        <v>29</v>
      </c>
      <c r="C23" s="13" t="s">
        <v>19</v>
      </c>
      <c r="D23" s="14">
        <v>174.95</v>
      </c>
      <c r="E23" s="14">
        <v>0</v>
      </c>
      <c r="F23" s="14">
        <v>0</v>
      </c>
      <c r="G23" s="15">
        <f t="shared" si="3"/>
        <v>-174.95</v>
      </c>
      <c r="H23" s="15">
        <f t="shared" si="4"/>
        <v>-174.95</v>
      </c>
      <c r="I23" s="16">
        <f t="shared" si="5"/>
        <v>0</v>
      </c>
    </row>
    <row r="24" spans="1:9" ht="11.25" hidden="1" customHeight="1" x14ac:dyDescent="0.2">
      <c r="A24" s="17" t="s">
        <v>30</v>
      </c>
      <c r="B24" s="18"/>
      <c r="C24" s="18"/>
      <c r="D24" s="19">
        <f>SUM(D18:D23)</f>
        <v>29791.03</v>
      </c>
      <c r="E24" s="19">
        <f>SUM(E18:E23)</f>
        <v>0</v>
      </c>
      <c r="F24" s="19">
        <f>SUM(F18:F23)</f>
        <v>0</v>
      </c>
      <c r="G24" s="20">
        <f t="shared" si="3"/>
        <v>-29791.03</v>
      </c>
      <c r="H24" s="20">
        <f t="shared" si="4"/>
        <v>-29791.03</v>
      </c>
      <c r="I24" s="21">
        <f t="shared" si="5"/>
        <v>0</v>
      </c>
    </row>
    <row r="25" spans="1:9" ht="11.25" hidden="1" customHeight="1" x14ac:dyDescent="0.2">
      <c r="A25" s="11" t="s">
        <v>31</v>
      </c>
      <c r="B25" s="5"/>
      <c r="C25" s="5"/>
      <c r="D25" s="6"/>
      <c r="E25" s="6"/>
      <c r="F25" s="6"/>
      <c r="G25" s="7"/>
      <c r="H25" s="7"/>
      <c r="I25" s="8"/>
    </row>
    <row r="26" spans="1:9" ht="11.25" hidden="1" customHeight="1" x14ac:dyDescent="0.2">
      <c r="A26" s="12"/>
      <c r="B26" s="13" t="s">
        <v>20</v>
      </c>
      <c r="C26" s="13" t="s">
        <v>21</v>
      </c>
      <c r="D26" s="14">
        <v>20981.93</v>
      </c>
      <c r="E26" s="14">
        <v>0</v>
      </c>
      <c r="F26" s="14">
        <v>0</v>
      </c>
      <c r="G26" s="15">
        <f t="shared" ref="G26:G32" si="6">(ROUND(E26,2)- ROUND(D26,2))</f>
        <v>-20981.93</v>
      </c>
      <c r="H26" s="15">
        <f t="shared" ref="H26:H32" si="7">(ROUND(F26,2)- ROUND(D26,2))</f>
        <v>-20981.93</v>
      </c>
      <c r="I26" s="16">
        <f t="shared" ref="I26:I32" si="8">(ROUND(F26,2)- ROUND(E26,2))</f>
        <v>0</v>
      </c>
    </row>
    <row r="27" spans="1:9" ht="11.25" hidden="1" customHeight="1" x14ac:dyDescent="0.2">
      <c r="A27" s="12"/>
      <c r="B27" s="13" t="s">
        <v>20</v>
      </c>
      <c r="C27" s="13" t="s">
        <v>22</v>
      </c>
      <c r="D27" s="14">
        <v>25010.26</v>
      </c>
      <c r="E27" s="14">
        <v>0</v>
      </c>
      <c r="F27" s="14">
        <v>0</v>
      </c>
      <c r="G27" s="15">
        <f t="shared" si="6"/>
        <v>-25010.26</v>
      </c>
      <c r="H27" s="15">
        <f t="shared" si="7"/>
        <v>-25010.26</v>
      </c>
      <c r="I27" s="16">
        <f t="shared" si="8"/>
        <v>0</v>
      </c>
    </row>
    <row r="28" spans="1:9" ht="11.25" hidden="1" customHeight="1" x14ac:dyDescent="0.2">
      <c r="A28" s="12"/>
      <c r="B28" s="13" t="s">
        <v>20</v>
      </c>
      <c r="C28" s="13" t="s">
        <v>19</v>
      </c>
      <c r="D28" s="14">
        <v>295.2</v>
      </c>
      <c r="E28" s="14">
        <v>0</v>
      </c>
      <c r="F28" s="14">
        <v>0</v>
      </c>
      <c r="G28" s="15">
        <f t="shared" si="6"/>
        <v>-295.2</v>
      </c>
      <c r="H28" s="15">
        <f t="shared" si="7"/>
        <v>-295.2</v>
      </c>
      <c r="I28" s="16">
        <f t="shared" si="8"/>
        <v>0</v>
      </c>
    </row>
    <row r="29" spans="1:9" ht="11.25" hidden="1" customHeight="1" x14ac:dyDescent="0.2">
      <c r="A29" s="12"/>
      <c r="B29" s="13" t="s">
        <v>23</v>
      </c>
      <c r="C29" s="13" t="s">
        <v>19</v>
      </c>
      <c r="D29" s="14">
        <v>113886.9</v>
      </c>
      <c r="E29" s="14">
        <v>0</v>
      </c>
      <c r="F29" s="14">
        <v>0</v>
      </c>
      <c r="G29" s="15">
        <f t="shared" si="6"/>
        <v>-113886.9</v>
      </c>
      <c r="H29" s="15">
        <f t="shared" si="7"/>
        <v>-113886.9</v>
      </c>
      <c r="I29" s="16">
        <f t="shared" si="8"/>
        <v>0</v>
      </c>
    </row>
    <row r="30" spans="1:9" ht="11.25" hidden="1" customHeight="1" x14ac:dyDescent="0.2">
      <c r="A30" s="12"/>
      <c r="B30" s="13" t="s">
        <v>32</v>
      </c>
      <c r="C30" s="13" t="s">
        <v>22</v>
      </c>
      <c r="D30" s="14">
        <v>2500</v>
      </c>
      <c r="E30" s="14">
        <v>0</v>
      </c>
      <c r="F30" s="14">
        <v>0</v>
      </c>
      <c r="G30" s="15">
        <f t="shared" si="6"/>
        <v>-2500</v>
      </c>
      <c r="H30" s="15">
        <f t="shared" si="7"/>
        <v>-2500</v>
      </c>
      <c r="I30" s="16">
        <f t="shared" si="8"/>
        <v>0</v>
      </c>
    </row>
    <row r="31" spans="1:9" ht="11.25" hidden="1" customHeight="1" x14ac:dyDescent="0.2">
      <c r="A31" s="17" t="s">
        <v>33</v>
      </c>
      <c r="B31" s="18"/>
      <c r="C31" s="18"/>
      <c r="D31" s="19">
        <f>SUM(D26:D30)</f>
        <v>162674.28999999998</v>
      </c>
      <c r="E31" s="19">
        <f>SUM(E26:E30)</f>
        <v>0</v>
      </c>
      <c r="F31" s="19">
        <f>SUM(F26:F30)</f>
        <v>0</v>
      </c>
      <c r="G31" s="20">
        <f t="shared" si="6"/>
        <v>-162674.29</v>
      </c>
      <c r="H31" s="20">
        <f t="shared" si="7"/>
        <v>-162674.29</v>
      </c>
      <c r="I31" s="21">
        <f t="shared" si="8"/>
        <v>0</v>
      </c>
    </row>
    <row r="32" spans="1:9" ht="11.25" hidden="1" customHeight="1" x14ac:dyDescent="0.2">
      <c r="A32" s="22" t="s">
        <v>34</v>
      </c>
      <c r="B32" s="18"/>
      <c r="C32" s="18"/>
      <c r="D32" s="19">
        <f>SUM(D16,D24,D31)</f>
        <v>246677.93999999997</v>
      </c>
      <c r="E32" s="19">
        <f>SUM(E16,E24,E31)</f>
        <v>0</v>
      </c>
      <c r="F32" s="19">
        <f>SUM(F16,F24,F31)</f>
        <v>0</v>
      </c>
      <c r="G32" s="20">
        <f t="shared" si="6"/>
        <v>-246677.94</v>
      </c>
      <c r="H32" s="20">
        <f t="shared" si="7"/>
        <v>-246677.94</v>
      </c>
      <c r="I32" s="21">
        <f t="shared" si="8"/>
        <v>0</v>
      </c>
    </row>
    <row r="33" spans="1:9" ht="11.25" customHeight="1" x14ac:dyDescent="0.2">
      <c r="A33" s="10" t="s">
        <v>35</v>
      </c>
      <c r="B33" s="5"/>
      <c r="C33" s="5"/>
      <c r="D33" s="6">
        <v>70724.2</v>
      </c>
      <c r="E33" s="6">
        <v>0</v>
      </c>
      <c r="F33" s="6">
        <v>0</v>
      </c>
      <c r="G33" s="7">
        <v>-70724.2</v>
      </c>
      <c r="H33" s="7">
        <v>-70724.2</v>
      </c>
      <c r="I33" s="8">
        <v>0</v>
      </c>
    </row>
    <row r="34" spans="1:9" ht="11.25" hidden="1" customHeight="1" x14ac:dyDescent="0.2">
      <c r="A34" s="11" t="s">
        <v>36</v>
      </c>
      <c r="B34" s="5"/>
      <c r="C34" s="5"/>
      <c r="D34" s="6"/>
      <c r="E34" s="6"/>
      <c r="F34" s="6"/>
      <c r="G34" s="7"/>
      <c r="H34" s="7"/>
      <c r="I34" s="8"/>
    </row>
    <row r="35" spans="1:9" ht="11.25" hidden="1" customHeight="1" x14ac:dyDescent="0.2">
      <c r="A35" s="12"/>
      <c r="B35" s="13" t="s">
        <v>20</v>
      </c>
      <c r="C35" s="13" t="s">
        <v>22</v>
      </c>
      <c r="D35" s="14">
        <v>9794</v>
      </c>
      <c r="E35" s="14">
        <v>0</v>
      </c>
      <c r="F35" s="14">
        <v>0</v>
      </c>
      <c r="G35" s="15">
        <f t="shared" ref="G35:G41" si="9">(ROUND(E35,2)- ROUND(D35,2))</f>
        <v>-9794</v>
      </c>
      <c r="H35" s="15">
        <f t="shared" ref="H35:H41" si="10">(ROUND(F35,2)- ROUND(D35,2))</f>
        <v>-9794</v>
      </c>
      <c r="I35" s="16">
        <f t="shared" ref="I35:I41" si="11">(ROUND(F35,2)- ROUND(E35,2))</f>
        <v>0</v>
      </c>
    </row>
    <row r="36" spans="1:9" ht="11.25" hidden="1" customHeight="1" x14ac:dyDescent="0.2">
      <c r="A36" s="12"/>
      <c r="B36" s="13" t="s">
        <v>20</v>
      </c>
      <c r="C36" s="13" t="s">
        <v>19</v>
      </c>
      <c r="D36" s="14">
        <v>934</v>
      </c>
      <c r="E36" s="14">
        <v>0</v>
      </c>
      <c r="F36" s="14">
        <v>0</v>
      </c>
      <c r="G36" s="15">
        <f t="shared" si="9"/>
        <v>-934</v>
      </c>
      <c r="H36" s="15">
        <f t="shared" si="10"/>
        <v>-934</v>
      </c>
      <c r="I36" s="16">
        <f t="shared" si="11"/>
        <v>0</v>
      </c>
    </row>
    <row r="37" spans="1:9" ht="11.25" hidden="1" customHeight="1" x14ac:dyDescent="0.2">
      <c r="A37" s="12"/>
      <c r="B37" s="13" t="s">
        <v>27</v>
      </c>
      <c r="C37" s="13" t="s">
        <v>37</v>
      </c>
      <c r="D37" s="14">
        <v>500</v>
      </c>
      <c r="E37" s="14">
        <v>0</v>
      </c>
      <c r="F37" s="14">
        <v>0</v>
      </c>
      <c r="G37" s="15">
        <f t="shared" si="9"/>
        <v>-500</v>
      </c>
      <c r="H37" s="15">
        <f t="shared" si="10"/>
        <v>-500</v>
      </c>
      <c r="I37" s="16">
        <f t="shared" si="11"/>
        <v>0</v>
      </c>
    </row>
    <row r="38" spans="1:9" ht="11.25" hidden="1" customHeight="1" x14ac:dyDescent="0.2">
      <c r="A38" s="12"/>
      <c r="B38" s="13" t="s">
        <v>23</v>
      </c>
      <c r="C38" s="13" t="s">
        <v>19</v>
      </c>
      <c r="D38" s="14">
        <v>59296.2</v>
      </c>
      <c r="E38" s="14">
        <v>0</v>
      </c>
      <c r="F38" s="14">
        <v>0</v>
      </c>
      <c r="G38" s="15">
        <f t="shared" si="9"/>
        <v>-59296.2</v>
      </c>
      <c r="H38" s="15">
        <f t="shared" si="10"/>
        <v>-59296.2</v>
      </c>
      <c r="I38" s="16">
        <f t="shared" si="11"/>
        <v>0</v>
      </c>
    </row>
    <row r="39" spans="1:9" ht="11.25" hidden="1" customHeight="1" x14ac:dyDescent="0.2">
      <c r="A39" s="12"/>
      <c r="B39" s="13" t="s">
        <v>32</v>
      </c>
      <c r="C39" s="13" t="s">
        <v>22</v>
      </c>
      <c r="D39" s="14">
        <v>200</v>
      </c>
      <c r="E39" s="14">
        <v>0</v>
      </c>
      <c r="F39" s="14">
        <v>0</v>
      </c>
      <c r="G39" s="15">
        <f t="shared" si="9"/>
        <v>-200</v>
      </c>
      <c r="H39" s="15">
        <f t="shared" si="10"/>
        <v>-200</v>
      </c>
      <c r="I39" s="16">
        <f t="shared" si="11"/>
        <v>0</v>
      </c>
    </row>
    <row r="40" spans="1:9" ht="11.25" hidden="1" customHeight="1" x14ac:dyDescent="0.2">
      <c r="A40" s="17" t="s">
        <v>38</v>
      </c>
      <c r="B40" s="18"/>
      <c r="C40" s="18"/>
      <c r="D40" s="19">
        <f>SUM(D35:D39)</f>
        <v>70724.2</v>
      </c>
      <c r="E40" s="19">
        <f>SUM(E35:E39)</f>
        <v>0</v>
      </c>
      <c r="F40" s="19">
        <f>SUM(F35:F39)</f>
        <v>0</v>
      </c>
      <c r="G40" s="20">
        <f t="shared" si="9"/>
        <v>-70724.2</v>
      </c>
      <c r="H40" s="20">
        <f t="shared" si="10"/>
        <v>-70724.2</v>
      </c>
      <c r="I40" s="21">
        <f t="shared" si="11"/>
        <v>0</v>
      </c>
    </row>
    <row r="41" spans="1:9" ht="11.25" hidden="1" customHeight="1" x14ac:dyDescent="0.2">
      <c r="A41" s="22" t="s">
        <v>39</v>
      </c>
      <c r="B41" s="18"/>
      <c r="C41" s="18"/>
      <c r="D41" s="19">
        <f>SUM(D40)</f>
        <v>70724.2</v>
      </c>
      <c r="E41" s="19">
        <f>SUM(E40)</f>
        <v>0</v>
      </c>
      <c r="F41" s="19">
        <f>SUM(F40)</f>
        <v>0</v>
      </c>
      <c r="G41" s="20">
        <f t="shared" si="9"/>
        <v>-70724.2</v>
      </c>
      <c r="H41" s="20">
        <f t="shared" si="10"/>
        <v>-70724.2</v>
      </c>
      <c r="I41" s="21">
        <f t="shared" si="11"/>
        <v>0</v>
      </c>
    </row>
    <row r="42" spans="1:9" ht="11.25" customHeight="1" x14ac:dyDescent="0.2">
      <c r="A42" s="10" t="s">
        <v>40</v>
      </c>
      <c r="B42" s="5"/>
      <c r="C42" s="5"/>
      <c r="D42" s="6">
        <v>2275819.7999999998</v>
      </c>
      <c r="E42" s="6">
        <v>0</v>
      </c>
      <c r="F42" s="6">
        <v>0</v>
      </c>
      <c r="G42" s="7">
        <v>-2275819.7999999998</v>
      </c>
      <c r="H42" s="7">
        <v>-2275819.7999999998</v>
      </c>
      <c r="I42" s="8">
        <v>0</v>
      </c>
    </row>
    <row r="43" spans="1:9" ht="11.25" hidden="1" customHeight="1" x14ac:dyDescent="0.2">
      <c r="A43" s="11" t="s">
        <v>41</v>
      </c>
      <c r="B43" s="5"/>
      <c r="C43" s="5"/>
      <c r="D43" s="6"/>
      <c r="E43" s="6"/>
      <c r="F43" s="6"/>
      <c r="G43" s="7"/>
      <c r="H43" s="7"/>
      <c r="I43" s="8"/>
    </row>
    <row r="44" spans="1:9" ht="11.25" hidden="1" customHeight="1" x14ac:dyDescent="0.2">
      <c r="A44" s="12"/>
      <c r="B44" s="13" t="s">
        <v>20</v>
      </c>
      <c r="C44" s="13" t="s">
        <v>42</v>
      </c>
      <c r="D44" s="14">
        <v>1000</v>
      </c>
      <c r="E44" s="14">
        <v>0</v>
      </c>
      <c r="F44" s="14">
        <v>0</v>
      </c>
      <c r="G44" s="15">
        <f t="shared" ref="G44:G55" si="12">(ROUND(E44,2)- ROUND(D44,2))</f>
        <v>-1000</v>
      </c>
      <c r="H44" s="15">
        <f t="shared" ref="H44:H55" si="13">(ROUND(F44,2)- ROUND(D44,2))</f>
        <v>-1000</v>
      </c>
      <c r="I44" s="16">
        <f t="shared" ref="I44:I55" si="14">(ROUND(F44,2)- ROUND(E44,2))</f>
        <v>0</v>
      </c>
    </row>
    <row r="45" spans="1:9" ht="11.25" hidden="1" customHeight="1" x14ac:dyDescent="0.2">
      <c r="A45" s="12"/>
      <c r="B45" s="13" t="s">
        <v>43</v>
      </c>
      <c r="C45" s="13" t="s">
        <v>44</v>
      </c>
      <c r="D45" s="14">
        <v>11544.63</v>
      </c>
      <c r="E45" s="14">
        <v>0</v>
      </c>
      <c r="F45" s="14">
        <v>0</v>
      </c>
      <c r="G45" s="15">
        <f t="shared" si="12"/>
        <v>-11544.63</v>
      </c>
      <c r="H45" s="15">
        <f t="shared" si="13"/>
        <v>-11544.63</v>
      </c>
      <c r="I45" s="16">
        <f t="shared" si="14"/>
        <v>0</v>
      </c>
    </row>
    <row r="46" spans="1:9" ht="11.25" hidden="1" customHeight="1" x14ac:dyDescent="0.2">
      <c r="A46" s="12"/>
      <c r="B46" s="13" t="s">
        <v>43</v>
      </c>
      <c r="C46" s="13" t="s">
        <v>21</v>
      </c>
      <c r="D46" s="14">
        <v>2000</v>
      </c>
      <c r="E46" s="14">
        <v>0</v>
      </c>
      <c r="F46" s="14">
        <v>0</v>
      </c>
      <c r="G46" s="15">
        <f t="shared" si="12"/>
        <v>-2000</v>
      </c>
      <c r="H46" s="15">
        <f t="shared" si="13"/>
        <v>-2000</v>
      </c>
      <c r="I46" s="16">
        <f t="shared" si="14"/>
        <v>0</v>
      </c>
    </row>
    <row r="47" spans="1:9" ht="11.25" hidden="1" customHeight="1" x14ac:dyDescent="0.2">
      <c r="A47" s="12"/>
      <c r="B47" s="13" t="s">
        <v>43</v>
      </c>
      <c r="C47" s="13" t="s">
        <v>22</v>
      </c>
      <c r="D47" s="14">
        <v>20000</v>
      </c>
      <c r="E47" s="14">
        <v>0</v>
      </c>
      <c r="F47" s="14">
        <v>0</v>
      </c>
      <c r="G47" s="15">
        <f t="shared" si="12"/>
        <v>-20000</v>
      </c>
      <c r="H47" s="15">
        <f t="shared" si="13"/>
        <v>-20000</v>
      </c>
      <c r="I47" s="16">
        <f t="shared" si="14"/>
        <v>0</v>
      </c>
    </row>
    <row r="48" spans="1:9" ht="11.25" hidden="1" customHeight="1" x14ac:dyDescent="0.2">
      <c r="A48" s="12"/>
      <c r="B48" s="13" t="s">
        <v>43</v>
      </c>
      <c r="C48" s="13" t="s">
        <v>19</v>
      </c>
      <c r="D48" s="14">
        <v>62955.37</v>
      </c>
      <c r="E48" s="14">
        <v>0</v>
      </c>
      <c r="F48" s="14">
        <v>0</v>
      </c>
      <c r="G48" s="15">
        <f t="shared" si="12"/>
        <v>-62955.37</v>
      </c>
      <c r="H48" s="15">
        <f t="shared" si="13"/>
        <v>-62955.37</v>
      </c>
      <c r="I48" s="16">
        <f t="shared" si="14"/>
        <v>0</v>
      </c>
    </row>
    <row r="49" spans="1:9" ht="11.25" hidden="1" customHeight="1" x14ac:dyDescent="0.2">
      <c r="A49" s="12"/>
      <c r="B49" s="13" t="s">
        <v>32</v>
      </c>
      <c r="C49" s="13" t="s">
        <v>45</v>
      </c>
      <c r="D49" s="14">
        <v>20000</v>
      </c>
      <c r="E49" s="14">
        <v>0</v>
      </c>
      <c r="F49" s="14">
        <v>0</v>
      </c>
      <c r="G49" s="15">
        <f t="shared" si="12"/>
        <v>-20000</v>
      </c>
      <c r="H49" s="15">
        <f t="shared" si="13"/>
        <v>-20000</v>
      </c>
      <c r="I49" s="16">
        <f t="shared" si="14"/>
        <v>0</v>
      </c>
    </row>
    <row r="50" spans="1:9" ht="11.25" hidden="1" customHeight="1" x14ac:dyDescent="0.2">
      <c r="A50" s="12"/>
      <c r="B50" s="13" t="s">
        <v>32</v>
      </c>
      <c r="C50" s="13" t="s">
        <v>46</v>
      </c>
      <c r="D50" s="14">
        <v>20000</v>
      </c>
      <c r="E50" s="14">
        <v>0</v>
      </c>
      <c r="F50" s="14">
        <v>0</v>
      </c>
      <c r="G50" s="15">
        <f t="shared" si="12"/>
        <v>-20000</v>
      </c>
      <c r="H50" s="15">
        <f t="shared" si="13"/>
        <v>-20000</v>
      </c>
      <c r="I50" s="16">
        <f t="shared" si="14"/>
        <v>0</v>
      </c>
    </row>
    <row r="51" spans="1:9" ht="11.25" hidden="1" customHeight="1" x14ac:dyDescent="0.2">
      <c r="A51" s="12"/>
      <c r="B51" s="13" t="s">
        <v>32</v>
      </c>
      <c r="C51" s="13" t="s">
        <v>44</v>
      </c>
      <c r="D51" s="14">
        <v>31750</v>
      </c>
      <c r="E51" s="14">
        <v>0</v>
      </c>
      <c r="F51" s="14">
        <v>0</v>
      </c>
      <c r="G51" s="15">
        <f t="shared" si="12"/>
        <v>-31750</v>
      </c>
      <c r="H51" s="15">
        <f t="shared" si="13"/>
        <v>-31750</v>
      </c>
      <c r="I51" s="16">
        <f t="shared" si="14"/>
        <v>0</v>
      </c>
    </row>
    <row r="52" spans="1:9" ht="11.25" hidden="1" customHeight="1" x14ac:dyDescent="0.2">
      <c r="A52" s="12"/>
      <c r="B52" s="13" t="s">
        <v>32</v>
      </c>
      <c r="C52" s="13" t="s">
        <v>47</v>
      </c>
      <c r="D52" s="14">
        <v>5000</v>
      </c>
      <c r="E52" s="14">
        <v>0</v>
      </c>
      <c r="F52" s="14">
        <v>0</v>
      </c>
      <c r="G52" s="15">
        <f t="shared" si="12"/>
        <v>-5000</v>
      </c>
      <c r="H52" s="15">
        <f t="shared" si="13"/>
        <v>-5000</v>
      </c>
      <c r="I52" s="16">
        <f t="shared" si="14"/>
        <v>0</v>
      </c>
    </row>
    <row r="53" spans="1:9" ht="11.25" hidden="1" customHeight="1" x14ac:dyDescent="0.2">
      <c r="A53" s="12"/>
      <c r="B53" s="13" t="s">
        <v>32</v>
      </c>
      <c r="C53" s="13" t="s">
        <v>21</v>
      </c>
      <c r="D53" s="14">
        <v>11750</v>
      </c>
      <c r="E53" s="14">
        <v>0</v>
      </c>
      <c r="F53" s="14">
        <v>0</v>
      </c>
      <c r="G53" s="15">
        <f t="shared" si="12"/>
        <v>-11750</v>
      </c>
      <c r="H53" s="15">
        <f t="shared" si="13"/>
        <v>-11750</v>
      </c>
      <c r="I53" s="16">
        <f t="shared" si="14"/>
        <v>0</v>
      </c>
    </row>
    <row r="54" spans="1:9" ht="11.25" hidden="1" customHeight="1" x14ac:dyDescent="0.2">
      <c r="A54" s="12"/>
      <c r="B54" s="13" t="s">
        <v>32</v>
      </c>
      <c r="C54" s="13" t="s">
        <v>22</v>
      </c>
      <c r="D54" s="14">
        <v>10000</v>
      </c>
      <c r="E54" s="14">
        <v>0</v>
      </c>
      <c r="F54" s="14">
        <v>0</v>
      </c>
      <c r="G54" s="15">
        <f t="shared" si="12"/>
        <v>-10000</v>
      </c>
      <c r="H54" s="15">
        <f t="shared" si="13"/>
        <v>-10000</v>
      </c>
      <c r="I54" s="16">
        <f t="shared" si="14"/>
        <v>0</v>
      </c>
    </row>
    <row r="55" spans="1:9" ht="11.25" hidden="1" customHeight="1" x14ac:dyDescent="0.2">
      <c r="A55" s="17" t="s">
        <v>48</v>
      </c>
      <c r="B55" s="18"/>
      <c r="C55" s="18"/>
      <c r="D55" s="19">
        <f>SUM(D44:D54)</f>
        <v>196000</v>
      </c>
      <c r="E55" s="19">
        <f>SUM(E44:E54)</f>
        <v>0</v>
      </c>
      <c r="F55" s="19">
        <f>SUM(F44:F54)</f>
        <v>0</v>
      </c>
      <c r="G55" s="20">
        <f t="shared" si="12"/>
        <v>-196000</v>
      </c>
      <c r="H55" s="20">
        <f t="shared" si="13"/>
        <v>-196000</v>
      </c>
      <c r="I55" s="21">
        <f t="shared" si="14"/>
        <v>0</v>
      </c>
    </row>
    <row r="56" spans="1:9" ht="11.25" hidden="1" customHeight="1" x14ac:dyDescent="0.2">
      <c r="A56" s="11" t="s">
        <v>49</v>
      </c>
      <c r="B56" s="5"/>
      <c r="C56" s="5"/>
      <c r="D56" s="6"/>
      <c r="E56" s="6"/>
      <c r="F56" s="6"/>
      <c r="G56" s="7"/>
      <c r="H56" s="7"/>
      <c r="I56" s="8"/>
    </row>
    <row r="57" spans="1:9" ht="11.25" hidden="1" customHeight="1" x14ac:dyDescent="0.2">
      <c r="A57" s="12"/>
      <c r="B57" s="13" t="s">
        <v>26</v>
      </c>
      <c r="C57" s="13" t="s">
        <v>19</v>
      </c>
      <c r="D57" s="14">
        <v>536500</v>
      </c>
      <c r="E57" s="14">
        <v>0</v>
      </c>
      <c r="F57" s="14">
        <v>0</v>
      </c>
      <c r="G57" s="15">
        <f t="shared" ref="G57:G73" si="15">(ROUND(E57,2)- ROUND(D57,2))</f>
        <v>-536500</v>
      </c>
      <c r="H57" s="15">
        <f t="shared" ref="H57:H73" si="16">(ROUND(F57,2)- ROUND(D57,2))</f>
        <v>-536500</v>
      </c>
      <c r="I57" s="16">
        <f t="shared" ref="I57:I73" si="17">(ROUND(F57,2)- ROUND(E57,2))</f>
        <v>0</v>
      </c>
    </row>
    <row r="58" spans="1:9" ht="11.25" hidden="1" customHeight="1" x14ac:dyDescent="0.2">
      <c r="A58" s="12"/>
      <c r="B58" s="13" t="s">
        <v>18</v>
      </c>
      <c r="C58" s="13" t="s">
        <v>21</v>
      </c>
      <c r="D58" s="14">
        <v>8125</v>
      </c>
      <c r="E58" s="14">
        <v>0</v>
      </c>
      <c r="F58" s="14">
        <v>0</v>
      </c>
      <c r="G58" s="15">
        <f t="shared" si="15"/>
        <v>-8125</v>
      </c>
      <c r="H58" s="15">
        <f t="shared" si="16"/>
        <v>-8125</v>
      </c>
      <c r="I58" s="16">
        <f t="shared" si="17"/>
        <v>0</v>
      </c>
    </row>
    <row r="59" spans="1:9" ht="11.25" hidden="1" customHeight="1" x14ac:dyDescent="0.2">
      <c r="A59" s="12"/>
      <c r="B59" s="13" t="s">
        <v>20</v>
      </c>
      <c r="C59" s="13" t="s">
        <v>22</v>
      </c>
      <c r="D59" s="14">
        <v>6100</v>
      </c>
      <c r="E59" s="14">
        <v>0</v>
      </c>
      <c r="F59" s="14">
        <v>0</v>
      </c>
      <c r="G59" s="15">
        <f t="shared" si="15"/>
        <v>-6100</v>
      </c>
      <c r="H59" s="15">
        <f t="shared" si="16"/>
        <v>-6100</v>
      </c>
      <c r="I59" s="16">
        <f t="shared" si="17"/>
        <v>0</v>
      </c>
    </row>
    <row r="60" spans="1:9" ht="11.25" hidden="1" customHeight="1" x14ac:dyDescent="0.2">
      <c r="A60" s="12"/>
      <c r="B60" s="13" t="s">
        <v>27</v>
      </c>
      <c r="C60" s="13" t="s">
        <v>45</v>
      </c>
      <c r="D60" s="14">
        <v>5000</v>
      </c>
      <c r="E60" s="14">
        <v>0</v>
      </c>
      <c r="F60" s="14">
        <v>0</v>
      </c>
      <c r="G60" s="15">
        <f t="shared" si="15"/>
        <v>-5000</v>
      </c>
      <c r="H60" s="15">
        <f t="shared" si="16"/>
        <v>-5000</v>
      </c>
      <c r="I60" s="16">
        <f t="shared" si="17"/>
        <v>0</v>
      </c>
    </row>
    <row r="61" spans="1:9" ht="11.25" hidden="1" customHeight="1" x14ac:dyDescent="0.2">
      <c r="A61" s="12"/>
      <c r="B61" s="13" t="s">
        <v>27</v>
      </c>
      <c r="C61" s="13" t="s">
        <v>50</v>
      </c>
      <c r="D61" s="14">
        <v>2500</v>
      </c>
      <c r="E61" s="14">
        <v>0</v>
      </c>
      <c r="F61" s="14">
        <v>0</v>
      </c>
      <c r="G61" s="15">
        <f t="shared" si="15"/>
        <v>-2500</v>
      </c>
      <c r="H61" s="15">
        <f t="shared" si="16"/>
        <v>-2500</v>
      </c>
      <c r="I61" s="16">
        <f t="shared" si="17"/>
        <v>0</v>
      </c>
    </row>
    <row r="62" spans="1:9" ht="11.25" hidden="1" customHeight="1" x14ac:dyDescent="0.2">
      <c r="A62" s="12"/>
      <c r="B62" s="13" t="s">
        <v>27</v>
      </c>
      <c r="C62" s="13" t="s">
        <v>22</v>
      </c>
      <c r="D62" s="14">
        <v>40000</v>
      </c>
      <c r="E62" s="14">
        <v>0</v>
      </c>
      <c r="F62" s="14">
        <v>0</v>
      </c>
      <c r="G62" s="15">
        <f t="shared" si="15"/>
        <v>-40000</v>
      </c>
      <c r="H62" s="15">
        <f t="shared" si="16"/>
        <v>-40000</v>
      </c>
      <c r="I62" s="16">
        <f t="shared" si="17"/>
        <v>0</v>
      </c>
    </row>
    <row r="63" spans="1:9" ht="11.25" hidden="1" customHeight="1" x14ac:dyDescent="0.2">
      <c r="A63" s="12"/>
      <c r="B63" s="13" t="s">
        <v>43</v>
      </c>
      <c r="C63" s="13" t="s">
        <v>44</v>
      </c>
      <c r="D63" s="14">
        <v>72362.5</v>
      </c>
      <c r="E63" s="14">
        <v>0</v>
      </c>
      <c r="F63" s="14">
        <v>0</v>
      </c>
      <c r="G63" s="15">
        <f t="shared" si="15"/>
        <v>-72362.5</v>
      </c>
      <c r="H63" s="15">
        <f t="shared" si="16"/>
        <v>-72362.5</v>
      </c>
      <c r="I63" s="16">
        <f t="shared" si="17"/>
        <v>0</v>
      </c>
    </row>
    <row r="64" spans="1:9" ht="11.25" hidden="1" customHeight="1" x14ac:dyDescent="0.2">
      <c r="A64" s="12"/>
      <c r="B64" s="13" t="s">
        <v>43</v>
      </c>
      <c r="C64" s="13" t="s">
        <v>22</v>
      </c>
      <c r="D64" s="14">
        <v>5000</v>
      </c>
      <c r="E64" s="14">
        <v>0</v>
      </c>
      <c r="F64" s="14">
        <v>0</v>
      </c>
      <c r="G64" s="15">
        <f t="shared" si="15"/>
        <v>-5000</v>
      </c>
      <c r="H64" s="15">
        <f t="shared" si="16"/>
        <v>-5000</v>
      </c>
      <c r="I64" s="16">
        <f t="shared" si="17"/>
        <v>0</v>
      </c>
    </row>
    <row r="65" spans="1:9" ht="11.25" hidden="1" customHeight="1" x14ac:dyDescent="0.2">
      <c r="A65" s="12"/>
      <c r="B65" s="13" t="s">
        <v>43</v>
      </c>
      <c r="C65" s="13" t="s">
        <v>19</v>
      </c>
      <c r="D65" s="14">
        <v>192512.5</v>
      </c>
      <c r="E65" s="14">
        <v>0</v>
      </c>
      <c r="F65" s="14">
        <v>0</v>
      </c>
      <c r="G65" s="15">
        <f t="shared" si="15"/>
        <v>-192512.5</v>
      </c>
      <c r="H65" s="15">
        <f t="shared" si="16"/>
        <v>-192512.5</v>
      </c>
      <c r="I65" s="16">
        <f t="shared" si="17"/>
        <v>0</v>
      </c>
    </row>
    <row r="66" spans="1:9" ht="11.25" hidden="1" customHeight="1" x14ac:dyDescent="0.2">
      <c r="A66" s="12"/>
      <c r="B66" s="13" t="s">
        <v>51</v>
      </c>
      <c r="C66" s="13" t="s">
        <v>19</v>
      </c>
      <c r="D66" s="14">
        <v>235000</v>
      </c>
      <c r="E66" s="14">
        <v>0</v>
      </c>
      <c r="F66" s="14">
        <v>0</v>
      </c>
      <c r="G66" s="15">
        <f t="shared" si="15"/>
        <v>-235000</v>
      </c>
      <c r="H66" s="15">
        <f t="shared" si="16"/>
        <v>-235000</v>
      </c>
      <c r="I66" s="16">
        <f t="shared" si="17"/>
        <v>0</v>
      </c>
    </row>
    <row r="67" spans="1:9" ht="11.25" hidden="1" customHeight="1" x14ac:dyDescent="0.2">
      <c r="A67" s="12"/>
      <c r="B67" s="13" t="s">
        <v>32</v>
      </c>
      <c r="C67" s="13" t="s">
        <v>52</v>
      </c>
      <c r="D67" s="14">
        <v>21500</v>
      </c>
      <c r="E67" s="14">
        <v>0</v>
      </c>
      <c r="F67" s="14">
        <v>0</v>
      </c>
      <c r="G67" s="15">
        <f t="shared" si="15"/>
        <v>-21500</v>
      </c>
      <c r="H67" s="15">
        <f t="shared" si="16"/>
        <v>-21500</v>
      </c>
      <c r="I67" s="16">
        <f t="shared" si="17"/>
        <v>0</v>
      </c>
    </row>
    <row r="68" spans="1:9" ht="11.25" hidden="1" customHeight="1" x14ac:dyDescent="0.2">
      <c r="A68" s="12"/>
      <c r="B68" s="13" t="s">
        <v>32</v>
      </c>
      <c r="C68" s="13" t="s">
        <v>42</v>
      </c>
      <c r="D68" s="14">
        <v>30875</v>
      </c>
      <c r="E68" s="14">
        <v>0</v>
      </c>
      <c r="F68" s="14">
        <v>0</v>
      </c>
      <c r="G68" s="15">
        <f t="shared" si="15"/>
        <v>-30875</v>
      </c>
      <c r="H68" s="15">
        <f t="shared" si="16"/>
        <v>-30875</v>
      </c>
      <c r="I68" s="16">
        <f t="shared" si="17"/>
        <v>0</v>
      </c>
    </row>
    <row r="69" spans="1:9" ht="11.25" hidden="1" customHeight="1" x14ac:dyDescent="0.2">
      <c r="A69" s="12"/>
      <c r="B69" s="13" t="s">
        <v>32</v>
      </c>
      <c r="C69" s="13" t="s">
        <v>44</v>
      </c>
      <c r="D69" s="14">
        <v>121350</v>
      </c>
      <c r="E69" s="14">
        <v>0</v>
      </c>
      <c r="F69" s="14">
        <v>0</v>
      </c>
      <c r="G69" s="15">
        <f t="shared" si="15"/>
        <v>-121350</v>
      </c>
      <c r="H69" s="15">
        <f t="shared" si="16"/>
        <v>-121350</v>
      </c>
      <c r="I69" s="16">
        <f t="shared" si="17"/>
        <v>0</v>
      </c>
    </row>
    <row r="70" spans="1:9" ht="11.25" hidden="1" customHeight="1" x14ac:dyDescent="0.2">
      <c r="A70" s="12"/>
      <c r="B70" s="13" t="s">
        <v>32</v>
      </c>
      <c r="C70" s="13" t="s">
        <v>47</v>
      </c>
      <c r="D70" s="14">
        <v>265750</v>
      </c>
      <c r="E70" s="14">
        <v>0</v>
      </c>
      <c r="F70" s="14">
        <v>0</v>
      </c>
      <c r="G70" s="15">
        <f t="shared" si="15"/>
        <v>-265750</v>
      </c>
      <c r="H70" s="15">
        <f t="shared" si="16"/>
        <v>-265750</v>
      </c>
      <c r="I70" s="16">
        <f t="shared" si="17"/>
        <v>0</v>
      </c>
    </row>
    <row r="71" spans="1:9" ht="11.25" hidden="1" customHeight="1" x14ac:dyDescent="0.2">
      <c r="A71" s="12"/>
      <c r="B71" s="13" t="s">
        <v>32</v>
      </c>
      <c r="C71" s="13" t="s">
        <v>21</v>
      </c>
      <c r="D71" s="14">
        <v>74475</v>
      </c>
      <c r="E71" s="14">
        <v>0</v>
      </c>
      <c r="F71" s="14">
        <v>0</v>
      </c>
      <c r="G71" s="15">
        <f t="shared" si="15"/>
        <v>-74475</v>
      </c>
      <c r="H71" s="15">
        <f t="shared" si="16"/>
        <v>-74475</v>
      </c>
      <c r="I71" s="16">
        <f t="shared" si="17"/>
        <v>0</v>
      </c>
    </row>
    <row r="72" spans="1:9" ht="11.25" hidden="1" customHeight="1" x14ac:dyDescent="0.2">
      <c r="A72" s="12"/>
      <c r="B72" s="13" t="s">
        <v>32</v>
      </c>
      <c r="C72" s="13" t="s">
        <v>22</v>
      </c>
      <c r="D72" s="14">
        <v>279125</v>
      </c>
      <c r="E72" s="14">
        <v>0</v>
      </c>
      <c r="F72" s="14">
        <v>0</v>
      </c>
      <c r="G72" s="15">
        <f t="shared" si="15"/>
        <v>-279125</v>
      </c>
      <c r="H72" s="15">
        <f t="shared" si="16"/>
        <v>-279125</v>
      </c>
      <c r="I72" s="16">
        <f t="shared" si="17"/>
        <v>0</v>
      </c>
    </row>
    <row r="73" spans="1:9" ht="11.25" hidden="1" customHeight="1" x14ac:dyDescent="0.2">
      <c r="A73" s="17" t="s">
        <v>53</v>
      </c>
      <c r="B73" s="18"/>
      <c r="C73" s="18"/>
      <c r="D73" s="19">
        <f>SUM(D57:D72)</f>
        <v>1896175</v>
      </c>
      <c r="E73" s="19">
        <f>SUM(E57:E72)</f>
        <v>0</v>
      </c>
      <c r="F73" s="19">
        <f>SUM(F57:F72)</f>
        <v>0</v>
      </c>
      <c r="G73" s="20">
        <f t="shared" si="15"/>
        <v>-1896175</v>
      </c>
      <c r="H73" s="20">
        <f t="shared" si="16"/>
        <v>-1896175</v>
      </c>
      <c r="I73" s="21">
        <f t="shared" si="17"/>
        <v>0</v>
      </c>
    </row>
    <row r="74" spans="1:9" ht="11.25" hidden="1" customHeight="1" x14ac:dyDescent="0.2">
      <c r="A74" s="11" t="s">
        <v>54</v>
      </c>
      <c r="B74" s="5"/>
      <c r="C74" s="5"/>
      <c r="D74" s="6"/>
      <c r="E74" s="6"/>
      <c r="F74" s="6"/>
      <c r="G74" s="7"/>
      <c r="H74" s="7"/>
      <c r="I74" s="8"/>
    </row>
    <row r="75" spans="1:9" ht="11.25" hidden="1" customHeight="1" x14ac:dyDescent="0.2">
      <c r="A75" s="12"/>
      <c r="B75" s="13" t="s">
        <v>20</v>
      </c>
      <c r="C75" s="13" t="s">
        <v>19</v>
      </c>
      <c r="D75" s="14">
        <v>14000</v>
      </c>
      <c r="E75" s="14">
        <v>0</v>
      </c>
      <c r="F75" s="14">
        <v>0</v>
      </c>
      <c r="G75" s="15">
        <f t="shared" ref="G75:G81" si="18">(ROUND(E75,2)- ROUND(D75,2))</f>
        <v>-14000</v>
      </c>
      <c r="H75" s="15">
        <f t="shared" ref="H75:H81" si="19">(ROUND(F75,2)- ROUND(D75,2))</f>
        <v>-14000</v>
      </c>
      <c r="I75" s="16">
        <f t="shared" ref="I75:I81" si="20">(ROUND(F75,2)- ROUND(E75,2))</f>
        <v>0</v>
      </c>
    </row>
    <row r="76" spans="1:9" ht="11.25" hidden="1" customHeight="1" x14ac:dyDescent="0.2">
      <c r="A76" s="12"/>
      <c r="B76" s="13" t="s">
        <v>27</v>
      </c>
      <c r="C76" s="13" t="s">
        <v>55</v>
      </c>
      <c r="D76" s="14">
        <v>5250.49</v>
      </c>
      <c r="E76" s="14">
        <v>0</v>
      </c>
      <c r="F76" s="14">
        <v>0</v>
      </c>
      <c r="G76" s="15">
        <f t="shared" si="18"/>
        <v>-5250.49</v>
      </c>
      <c r="H76" s="15">
        <f t="shared" si="19"/>
        <v>-5250.49</v>
      </c>
      <c r="I76" s="16">
        <f t="shared" si="20"/>
        <v>0</v>
      </c>
    </row>
    <row r="77" spans="1:9" ht="11.25" hidden="1" customHeight="1" x14ac:dyDescent="0.2">
      <c r="A77" s="12"/>
      <c r="B77" s="13" t="s">
        <v>27</v>
      </c>
      <c r="C77" s="13" t="s">
        <v>56</v>
      </c>
      <c r="D77" s="14">
        <v>3749.51</v>
      </c>
      <c r="E77" s="14">
        <v>0</v>
      </c>
      <c r="F77" s="14">
        <v>0</v>
      </c>
      <c r="G77" s="15">
        <f t="shared" si="18"/>
        <v>-3749.51</v>
      </c>
      <c r="H77" s="15">
        <f t="shared" si="19"/>
        <v>-3749.51</v>
      </c>
      <c r="I77" s="16">
        <f t="shared" si="20"/>
        <v>0</v>
      </c>
    </row>
    <row r="78" spans="1:9" ht="11.25" hidden="1" customHeight="1" x14ac:dyDescent="0.2">
      <c r="A78" s="12"/>
      <c r="B78" s="13" t="s">
        <v>57</v>
      </c>
      <c r="C78" s="13" t="s">
        <v>19</v>
      </c>
      <c r="D78" s="14">
        <v>1875</v>
      </c>
      <c r="E78" s="14">
        <v>0</v>
      </c>
      <c r="F78" s="14">
        <v>0</v>
      </c>
      <c r="G78" s="15">
        <f t="shared" si="18"/>
        <v>-1875</v>
      </c>
      <c r="H78" s="15">
        <f t="shared" si="19"/>
        <v>-1875</v>
      </c>
      <c r="I78" s="16">
        <f t="shared" si="20"/>
        <v>0</v>
      </c>
    </row>
    <row r="79" spans="1:9" ht="11.25" hidden="1" customHeight="1" x14ac:dyDescent="0.2">
      <c r="A79" s="12"/>
      <c r="B79" s="13" t="s">
        <v>32</v>
      </c>
      <c r="C79" s="13" t="s">
        <v>22</v>
      </c>
      <c r="D79" s="14">
        <v>10000</v>
      </c>
      <c r="E79" s="14">
        <v>0</v>
      </c>
      <c r="F79" s="14">
        <v>0</v>
      </c>
      <c r="G79" s="15">
        <f t="shared" si="18"/>
        <v>-10000</v>
      </c>
      <c r="H79" s="15">
        <f t="shared" si="19"/>
        <v>-10000</v>
      </c>
      <c r="I79" s="16">
        <f t="shared" si="20"/>
        <v>0</v>
      </c>
    </row>
    <row r="80" spans="1:9" ht="11.25" hidden="1" customHeight="1" x14ac:dyDescent="0.2">
      <c r="A80" s="12"/>
      <c r="B80" s="13" t="s">
        <v>58</v>
      </c>
      <c r="C80" s="13" t="s">
        <v>42</v>
      </c>
      <c r="D80" s="14">
        <v>50000</v>
      </c>
      <c r="E80" s="14">
        <v>0</v>
      </c>
      <c r="F80" s="14">
        <v>0</v>
      </c>
      <c r="G80" s="15">
        <f t="shared" si="18"/>
        <v>-50000</v>
      </c>
      <c r="H80" s="15">
        <f t="shared" si="19"/>
        <v>-50000</v>
      </c>
      <c r="I80" s="16">
        <f t="shared" si="20"/>
        <v>0</v>
      </c>
    </row>
    <row r="81" spans="1:9" ht="11.25" hidden="1" customHeight="1" x14ac:dyDescent="0.2">
      <c r="A81" s="17" t="s">
        <v>59</v>
      </c>
      <c r="B81" s="18"/>
      <c r="C81" s="18"/>
      <c r="D81" s="19">
        <f>SUM(D75:D80)</f>
        <v>84875</v>
      </c>
      <c r="E81" s="19">
        <f>SUM(E75:E80)</f>
        <v>0</v>
      </c>
      <c r="F81" s="19">
        <f>SUM(F75:F80)</f>
        <v>0</v>
      </c>
      <c r="G81" s="20">
        <f t="shared" si="18"/>
        <v>-84875</v>
      </c>
      <c r="H81" s="20">
        <f t="shared" si="19"/>
        <v>-84875</v>
      </c>
      <c r="I81" s="21">
        <f t="shared" si="20"/>
        <v>0</v>
      </c>
    </row>
    <row r="82" spans="1:9" ht="11.25" hidden="1" customHeight="1" x14ac:dyDescent="0.2">
      <c r="A82" s="11" t="s">
        <v>60</v>
      </c>
      <c r="B82" s="5"/>
      <c r="C82" s="5"/>
      <c r="D82" s="6"/>
      <c r="E82" s="6"/>
      <c r="F82" s="6"/>
      <c r="G82" s="7"/>
      <c r="H82" s="7"/>
      <c r="I82" s="8"/>
    </row>
    <row r="83" spans="1:9" ht="11.25" hidden="1" customHeight="1" x14ac:dyDescent="0.2">
      <c r="A83" s="12"/>
      <c r="B83" s="13" t="s">
        <v>18</v>
      </c>
      <c r="C83" s="13" t="s">
        <v>21</v>
      </c>
      <c r="D83" s="14">
        <v>16875</v>
      </c>
      <c r="E83" s="14">
        <v>0</v>
      </c>
      <c r="F83" s="14">
        <v>0</v>
      </c>
      <c r="G83" s="15">
        <f>(ROUND(E83,2)- ROUND(D83,2))</f>
        <v>-16875</v>
      </c>
      <c r="H83" s="15">
        <f>(ROUND(F83,2)- ROUND(D83,2))</f>
        <v>-16875</v>
      </c>
      <c r="I83" s="16">
        <f>(ROUND(F83,2)- ROUND(E83,2))</f>
        <v>0</v>
      </c>
    </row>
    <row r="84" spans="1:9" ht="11.25" hidden="1" customHeight="1" x14ac:dyDescent="0.2">
      <c r="A84" s="12"/>
      <c r="B84" s="13" t="s">
        <v>18</v>
      </c>
      <c r="C84" s="13" t="s">
        <v>22</v>
      </c>
      <c r="D84" s="14">
        <v>20000</v>
      </c>
      <c r="E84" s="14">
        <v>0</v>
      </c>
      <c r="F84" s="14">
        <v>0</v>
      </c>
      <c r="G84" s="15">
        <f>(ROUND(E84,2)- ROUND(D84,2))</f>
        <v>-20000</v>
      </c>
      <c r="H84" s="15">
        <f>(ROUND(F84,2)- ROUND(D84,2))</f>
        <v>-20000</v>
      </c>
      <c r="I84" s="16">
        <f>(ROUND(F84,2)- ROUND(E84,2))</f>
        <v>0</v>
      </c>
    </row>
    <row r="85" spans="1:9" ht="11.25" hidden="1" customHeight="1" x14ac:dyDescent="0.2">
      <c r="A85" s="17" t="s">
        <v>61</v>
      </c>
      <c r="B85" s="18"/>
      <c r="C85" s="18"/>
      <c r="D85" s="19">
        <f>SUM(D83:D84)</f>
        <v>36875</v>
      </c>
      <c r="E85" s="19">
        <f>SUM(E83:E84)</f>
        <v>0</v>
      </c>
      <c r="F85" s="19">
        <f>SUM(F83:F84)</f>
        <v>0</v>
      </c>
      <c r="G85" s="20">
        <f>(ROUND(E85,2)- ROUND(D85,2))</f>
        <v>-36875</v>
      </c>
      <c r="H85" s="20">
        <f>(ROUND(F85,2)- ROUND(D85,2))</f>
        <v>-36875</v>
      </c>
      <c r="I85" s="21">
        <f>(ROUND(F85,2)- ROUND(E85,2))</f>
        <v>0</v>
      </c>
    </row>
    <row r="86" spans="1:9" ht="11.25" hidden="1" customHeight="1" x14ac:dyDescent="0.2">
      <c r="A86" s="11" t="s">
        <v>62</v>
      </c>
      <c r="B86" s="5"/>
      <c r="C86" s="5"/>
      <c r="D86" s="6"/>
      <c r="E86" s="6"/>
      <c r="F86" s="6"/>
      <c r="G86" s="7"/>
      <c r="H86" s="7"/>
      <c r="I86" s="8"/>
    </row>
    <row r="87" spans="1:9" ht="11.25" hidden="1" customHeight="1" x14ac:dyDescent="0.2">
      <c r="A87" s="12"/>
      <c r="B87" s="13" t="s">
        <v>18</v>
      </c>
      <c r="C87" s="13" t="s">
        <v>21</v>
      </c>
      <c r="D87" s="14">
        <v>3493.02</v>
      </c>
      <c r="E87" s="14">
        <v>0</v>
      </c>
      <c r="F87" s="14">
        <v>0</v>
      </c>
      <c r="G87" s="15">
        <f>(ROUND(E87,2)- ROUND(D87,2))</f>
        <v>-3493.02</v>
      </c>
      <c r="H87" s="15">
        <f>(ROUND(F87,2)- ROUND(D87,2))</f>
        <v>-3493.02</v>
      </c>
      <c r="I87" s="16">
        <f>(ROUND(F87,2)- ROUND(E87,2))</f>
        <v>0</v>
      </c>
    </row>
    <row r="88" spans="1:9" ht="11.25" hidden="1" customHeight="1" x14ac:dyDescent="0.2">
      <c r="A88" s="12"/>
      <c r="B88" s="13" t="s">
        <v>18</v>
      </c>
      <c r="C88" s="13" t="s">
        <v>19</v>
      </c>
      <c r="D88" s="14">
        <v>58151.78</v>
      </c>
      <c r="E88" s="14">
        <v>0</v>
      </c>
      <c r="F88" s="14">
        <v>0</v>
      </c>
      <c r="G88" s="15">
        <f>(ROUND(E88,2)- ROUND(D88,2))</f>
        <v>-58151.78</v>
      </c>
      <c r="H88" s="15">
        <f>(ROUND(F88,2)- ROUND(D88,2))</f>
        <v>-58151.78</v>
      </c>
      <c r="I88" s="16">
        <f>(ROUND(F88,2)- ROUND(E88,2))</f>
        <v>0</v>
      </c>
    </row>
    <row r="89" spans="1:9" ht="11.25" hidden="1" customHeight="1" x14ac:dyDescent="0.2">
      <c r="A89" s="12"/>
      <c r="B89" s="13" t="s">
        <v>23</v>
      </c>
      <c r="C89" s="13" t="s">
        <v>19</v>
      </c>
      <c r="D89" s="14">
        <v>250</v>
      </c>
      <c r="E89" s="14">
        <v>0</v>
      </c>
      <c r="F89" s="14">
        <v>0</v>
      </c>
      <c r="G89" s="15">
        <f>(ROUND(E89,2)- ROUND(D89,2))</f>
        <v>-250</v>
      </c>
      <c r="H89" s="15">
        <f>(ROUND(F89,2)- ROUND(D89,2))</f>
        <v>-250</v>
      </c>
      <c r="I89" s="16">
        <f>(ROUND(F89,2)- ROUND(E89,2))</f>
        <v>0</v>
      </c>
    </row>
    <row r="90" spans="1:9" ht="11.25" hidden="1" customHeight="1" x14ac:dyDescent="0.2">
      <c r="A90" s="17" t="s">
        <v>63</v>
      </c>
      <c r="B90" s="18"/>
      <c r="C90" s="18"/>
      <c r="D90" s="19">
        <f>SUM(D87:D89)</f>
        <v>61894.799999999996</v>
      </c>
      <c r="E90" s="19">
        <f>SUM(E87:E89)</f>
        <v>0</v>
      </c>
      <c r="F90" s="19">
        <f>SUM(F87:F89)</f>
        <v>0</v>
      </c>
      <c r="G90" s="20">
        <f>(ROUND(E90,2)- ROUND(D90,2))</f>
        <v>-61894.8</v>
      </c>
      <c r="H90" s="20">
        <f>(ROUND(F90,2)- ROUND(D90,2))</f>
        <v>-61894.8</v>
      </c>
      <c r="I90" s="21">
        <f>(ROUND(F90,2)- ROUND(E90,2))</f>
        <v>0</v>
      </c>
    </row>
    <row r="91" spans="1:9" ht="11.25" hidden="1" customHeight="1" x14ac:dyDescent="0.2">
      <c r="A91" s="22" t="s">
        <v>64</v>
      </c>
      <c r="B91" s="18"/>
      <c r="C91" s="18"/>
      <c r="D91" s="19">
        <f>SUM(D55,D73,D81,D85,D90)</f>
        <v>2275819.7999999998</v>
      </c>
      <c r="E91" s="19">
        <f>SUM(E55,E73,E81,E85,E90)</f>
        <v>0</v>
      </c>
      <c r="F91" s="19">
        <f>SUM(F55,F73,F81,F85,F90)</f>
        <v>0</v>
      </c>
      <c r="G91" s="20">
        <f>(ROUND(E91,2)- ROUND(D91,2))</f>
        <v>-2275819.7999999998</v>
      </c>
      <c r="H91" s="20">
        <f>(ROUND(F91,2)- ROUND(D91,2))</f>
        <v>-2275819.7999999998</v>
      </c>
      <c r="I91" s="21">
        <f>(ROUND(F91,2)- ROUND(E91,2))</f>
        <v>0</v>
      </c>
    </row>
    <row r="92" spans="1:9" ht="11.25" customHeight="1" x14ac:dyDescent="0.2">
      <c r="A92" s="10" t="s">
        <v>65</v>
      </c>
      <c r="B92" s="5"/>
      <c r="C92" s="5"/>
      <c r="D92" s="6">
        <v>603282.02</v>
      </c>
      <c r="E92" s="6">
        <v>0</v>
      </c>
      <c r="F92" s="6">
        <v>0</v>
      </c>
      <c r="G92" s="7">
        <v>-603282.02</v>
      </c>
      <c r="H92" s="7">
        <v>-603282.02</v>
      </c>
      <c r="I92" s="8">
        <v>0</v>
      </c>
    </row>
    <row r="93" spans="1:9" ht="11.25" hidden="1" customHeight="1" x14ac:dyDescent="0.2">
      <c r="A93" s="11" t="s">
        <v>66</v>
      </c>
      <c r="B93" s="5"/>
      <c r="C93" s="5"/>
      <c r="D93" s="6"/>
      <c r="E93" s="6"/>
      <c r="F93" s="6"/>
      <c r="G93" s="7"/>
      <c r="H93" s="7"/>
      <c r="I93" s="8"/>
    </row>
    <row r="94" spans="1:9" ht="11.25" hidden="1" customHeight="1" x14ac:dyDescent="0.2">
      <c r="A94" s="12"/>
      <c r="B94" s="13" t="s">
        <v>18</v>
      </c>
      <c r="C94" s="13" t="s">
        <v>19</v>
      </c>
      <c r="D94" s="14">
        <v>134822.26999999999</v>
      </c>
      <c r="E94" s="14">
        <v>0</v>
      </c>
      <c r="F94" s="14">
        <v>0</v>
      </c>
      <c r="G94" s="15">
        <f>(ROUND(E94,2)- ROUND(D94,2))</f>
        <v>-134822.26999999999</v>
      </c>
      <c r="H94" s="15">
        <f>(ROUND(F94,2)- ROUND(D94,2))</f>
        <v>-134822.26999999999</v>
      </c>
      <c r="I94" s="16">
        <f>(ROUND(F94,2)- ROUND(E94,2))</f>
        <v>0</v>
      </c>
    </row>
    <row r="95" spans="1:9" ht="11.25" hidden="1" customHeight="1" x14ac:dyDescent="0.2">
      <c r="A95" s="17" t="s">
        <v>67</v>
      </c>
      <c r="B95" s="18"/>
      <c r="C95" s="18"/>
      <c r="D95" s="19">
        <f>SUM(D94)</f>
        <v>134822.26999999999</v>
      </c>
      <c r="E95" s="19">
        <f>SUM(E94)</f>
        <v>0</v>
      </c>
      <c r="F95" s="19">
        <f>SUM(F94)</f>
        <v>0</v>
      </c>
      <c r="G95" s="20">
        <f>(ROUND(E95,2)- ROUND(D95,2))</f>
        <v>-134822.26999999999</v>
      </c>
      <c r="H95" s="20">
        <f>(ROUND(F95,2)- ROUND(D95,2))</f>
        <v>-134822.26999999999</v>
      </c>
      <c r="I95" s="21">
        <f>(ROUND(F95,2)- ROUND(E95,2))</f>
        <v>0</v>
      </c>
    </row>
    <row r="96" spans="1:9" ht="11.25" hidden="1" customHeight="1" x14ac:dyDescent="0.2">
      <c r="A96" s="11" t="s">
        <v>68</v>
      </c>
      <c r="B96" s="5"/>
      <c r="C96" s="5"/>
      <c r="D96" s="6"/>
      <c r="E96" s="6"/>
      <c r="F96" s="6"/>
      <c r="G96" s="7"/>
      <c r="H96" s="7"/>
      <c r="I96" s="8"/>
    </row>
    <row r="97" spans="1:9" ht="11.25" hidden="1" customHeight="1" x14ac:dyDescent="0.2">
      <c r="A97" s="12"/>
      <c r="B97" s="13" t="s">
        <v>26</v>
      </c>
      <c r="C97" s="13" t="s">
        <v>19</v>
      </c>
      <c r="D97" s="14">
        <v>1131.4100000000001</v>
      </c>
      <c r="E97" s="14">
        <v>0</v>
      </c>
      <c r="F97" s="14">
        <v>0</v>
      </c>
      <c r="G97" s="15">
        <f t="shared" ref="G97:G117" si="21">(ROUND(E97,2)- ROUND(D97,2))</f>
        <v>-1131.4100000000001</v>
      </c>
      <c r="H97" s="15">
        <f t="shared" ref="H97:H117" si="22">(ROUND(F97,2)- ROUND(D97,2))</f>
        <v>-1131.4100000000001</v>
      </c>
      <c r="I97" s="16">
        <f t="shared" ref="I97:I117" si="23">(ROUND(F97,2)- ROUND(E97,2))</f>
        <v>0</v>
      </c>
    </row>
    <row r="98" spans="1:9" ht="11.25" hidden="1" customHeight="1" x14ac:dyDescent="0.2">
      <c r="A98" s="12"/>
      <c r="B98" s="13" t="s">
        <v>18</v>
      </c>
      <c r="C98" s="13" t="s">
        <v>19</v>
      </c>
      <c r="D98" s="14">
        <v>2270.4899999999998</v>
      </c>
      <c r="E98" s="14">
        <v>0</v>
      </c>
      <c r="F98" s="14">
        <v>0</v>
      </c>
      <c r="G98" s="15">
        <f t="shared" si="21"/>
        <v>-2270.4899999999998</v>
      </c>
      <c r="H98" s="15">
        <f t="shared" si="22"/>
        <v>-2270.4899999999998</v>
      </c>
      <c r="I98" s="16">
        <f t="shared" si="23"/>
        <v>0</v>
      </c>
    </row>
    <row r="99" spans="1:9" ht="11.25" hidden="1" customHeight="1" x14ac:dyDescent="0.2">
      <c r="A99" s="12"/>
      <c r="B99" s="13" t="s">
        <v>69</v>
      </c>
      <c r="C99" s="13" t="s">
        <v>19</v>
      </c>
      <c r="D99" s="14">
        <v>3795.64</v>
      </c>
      <c r="E99" s="14">
        <v>0</v>
      </c>
      <c r="F99" s="14">
        <v>0</v>
      </c>
      <c r="G99" s="15">
        <f t="shared" si="21"/>
        <v>-3795.64</v>
      </c>
      <c r="H99" s="15">
        <f t="shared" si="22"/>
        <v>-3795.64</v>
      </c>
      <c r="I99" s="16">
        <f t="shared" si="23"/>
        <v>0</v>
      </c>
    </row>
    <row r="100" spans="1:9" ht="11.25" hidden="1" customHeight="1" x14ac:dyDescent="0.2">
      <c r="A100" s="12"/>
      <c r="B100" s="13" t="s">
        <v>20</v>
      </c>
      <c r="C100" s="13" t="s">
        <v>22</v>
      </c>
      <c r="D100" s="14">
        <v>10.76</v>
      </c>
      <c r="E100" s="14">
        <v>0</v>
      </c>
      <c r="F100" s="14">
        <v>0</v>
      </c>
      <c r="G100" s="15">
        <f t="shared" si="21"/>
        <v>-10.76</v>
      </c>
      <c r="H100" s="15">
        <f t="shared" si="22"/>
        <v>-10.76</v>
      </c>
      <c r="I100" s="16">
        <f t="shared" si="23"/>
        <v>0</v>
      </c>
    </row>
    <row r="101" spans="1:9" ht="11.25" hidden="1" customHeight="1" x14ac:dyDescent="0.2">
      <c r="A101" s="12"/>
      <c r="B101" s="13" t="s">
        <v>20</v>
      </c>
      <c r="C101" s="13" t="s">
        <v>19</v>
      </c>
      <c r="D101" s="14">
        <v>5000</v>
      </c>
      <c r="E101" s="14">
        <v>0</v>
      </c>
      <c r="F101" s="14">
        <v>0</v>
      </c>
      <c r="G101" s="15">
        <f t="shared" si="21"/>
        <v>-5000</v>
      </c>
      <c r="H101" s="15">
        <f t="shared" si="22"/>
        <v>-5000</v>
      </c>
      <c r="I101" s="16">
        <f t="shared" si="23"/>
        <v>0</v>
      </c>
    </row>
    <row r="102" spans="1:9" ht="11.25" hidden="1" customHeight="1" x14ac:dyDescent="0.2">
      <c r="A102" s="12"/>
      <c r="B102" s="13" t="s">
        <v>27</v>
      </c>
      <c r="C102" s="13" t="s">
        <v>44</v>
      </c>
      <c r="D102" s="14">
        <v>3899.79</v>
      </c>
      <c r="E102" s="14">
        <v>0</v>
      </c>
      <c r="F102" s="14">
        <v>0</v>
      </c>
      <c r="G102" s="15">
        <f t="shared" si="21"/>
        <v>-3899.79</v>
      </c>
      <c r="H102" s="15">
        <f t="shared" si="22"/>
        <v>-3899.79</v>
      </c>
      <c r="I102" s="16">
        <f t="shared" si="23"/>
        <v>0</v>
      </c>
    </row>
    <row r="103" spans="1:9" ht="11.25" hidden="1" customHeight="1" x14ac:dyDescent="0.2">
      <c r="A103" s="12"/>
      <c r="B103" s="13" t="s">
        <v>27</v>
      </c>
      <c r="C103" s="13" t="s">
        <v>50</v>
      </c>
      <c r="D103" s="14">
        <v>6919.37</v>
      </c>
      <c r="E103" s="14">
        <v>0</v>
      </c>
      <c r="F103" s="14">
        <v>0</v>
      </c>
      <c r="G103" s="15">
        <f t="shared" si="21"/>
        <v>-6919.37</v>
      </c>
      <c r="H103" s="15">
        <f t="shared" si="22"/>
        <v>-6919.37</v>
      </c>
      <c r="I103" s="16">
        <f t="shared" si="23"/>
        <v>0</v>
      </c>
    </row>
    <row r="104" spans="1:9" ht="11.25" hidden="1" customHeight="1" x14ac:dyDescent="0.2">
      <c r="A104" s="12"/>
      <c r="B104" s="13" t="s">
        <v>27</v>
      </c>
      <c r="C104" s="13" t="s">
        <v>22</v>
      </c>
      <c r="D104" s="14">
        <v>104977</v>
      </c>
      <c r="E104" s="14">
        <v>0</v>
      </c>
      <c r="F104" s="14">
        <v>0</v>
      </c>
      <c r="G104" s="15">
        <f t="shared" si="21"/>
        <v>-104977</v>
      </c>
      <c r="H104" s="15">
        <f t="shared" si="22"/>
        <v>-104977</v>
      </c>
      <c r="I104" s="16">
        <f t="shared" si="23"/>
        <v>0</v>
      </c>
    </row>
    <row r="105" spans="1:9" ht="11.25" hidden="1" customHeight="1" x14ac:dyDescent="0.2">
      <c r="A105" s="12"/>
      <c r="B105" s="13" t="s">
        <v>27</v>
      </c>
      <c r="C105" s="13" t="s">
        <v>55</v>
      </c>
      <c r="D105" s="14">
        <v>4627.13</v>
      </c>
      <c r="E105" s="14">
        <v>0</v>
      </c>
      <c r="F105" s="14">
        <v>0</v>
      </c>
      <c r="G105" s="15">
        <f t="shared" si="21"/>
        <v>-4627.13</v>
      </c>
      <c r="H105" s="15">
        <f t="shared" si="22"/>
        <v>-4627.13</v>
      </c>
      <c r="I105" s="16">
        <f t="shared" si="23"/>
        <v>0</v>
      </c>
    </row>
    <row r="106" spans="1:9" ht="11.25" hidden="1" customHeight="1" x14ac:dyDescent="0.2">
      <c r="A106" s="12"/>
      <c r="B106" s="13" t="s">
        <v>27</v>
      </c>
      <c r="C106" s="13" t="s">
        <v>19</v>
      </c>
      <c r="D106" s="14">
        <v>1893.01</v>
      </c>
      <c r="E106" s="14">
        <v>0</v>
      </c>
      <c r="F106" s="14">
        <v>0</v>
      </c>
      <c r="G106" s="15">
        <f t="shared" si="21"/>
        <v>-1893.01</v>
      </c>
      <c r="H106" s="15">
        <f t="shared" si="22"/>
        <v>-1893.01</v>
      </c>
      <c r="I106" s="16">
        <f t="shared" si="23"/>
        <v>0</v>
      </c>
    </row>
    <row r="107" spans="1:9" ht="11.25" hidden="1" customHeight="1" x14ac:dyDescent="0.2">
      <c r="A107" s="12"/>
      <c r="B107" s="13" t="s">
        <v>27</v>
      </c>
      <c r="C107" s="13" t="s">
        <v>28</v>
      </c>
      <c r="D107" s="14">
        <v>26945.34</v>
      </c>
      <c r="E107" s="14">
        <v>0</v>
      </c>
      <c r="F107" s="14">
        <v>0</v>
      </c>
      <c r="G107" s="15">
        <f t="shared" si="21"/>
        <v>-26945.34</v>
      </c>
      <c r="H107" s="15">
        <f t="shared" si="22"/>
        <v>-26945.34</v>
      </c>
      <c r="I107" s="16">
        <f t="shared" si="23"/>
        <v>0</v>
      </c>
    </row>
    <row r="108" spans="1:9" ht="11.25" hidden="1" customHeight="1" x14ac:dyDescent="0.2">
      <c r="A108" s="12"/>
      <c r="B108" s="13" t="s">
        <v>70</v>
      </c>
      <c r="C108" s="13" t="s">
        <v>19</v>
      </c>
      <c r="D108" s="14">
        <v>1092.5899999999999</v>
      </c>
      <c r="E108" s="14">
        <v>0</v>
      </c>
      <c r="F108" s="14">
        <v>0</v>
      </c>
      <c r="G108" s="15">
        <f t="shared" si="21"/>
        <v>-1092.5899999999999</v>
      </c>
      <c r="H108" s="15">
        <f t="shared" si="22"/>
        <v>-1092.5899999999999</v>
      </c>
      <c r="I108" s="16">
        <f t="shared" si="23"/>
        <v>0</v>
      </c>
    </row>
    <row r="109" spans="1:9" ht="11.25" hidden="1" customHeight="1" x14ac:dyDescent="0.2">
      <c r="A109" s="12"/>
      <c r="B109" s="13" t="s">
        <v>57</v>
      </c>
      <c r="C109" s="13" t="s">
        <v>19</v>
      </c>
      <c r="D109" s="14">
        <v>1293.4000000000001</v>
      </c>
      <c r="E109" s="14">
        <v>0</v>
      </c>
      <c r="F109" s="14">
        <v>0</v>
      </c>
      <c r="G109" s="15">
        <f t="shared" si="21"/>
        <v>-1293.4000000000001</v>
      </c>
      <c r="H109" s="15">
        <f t="shared" si="22"/>
        <v>-1293.4000000000001</v>
      </c>
      <c r="I109" s="16">
        <f t="shared" si="23"/>
        <v>0</v>
      </c>
    </row>
    <row r="110" spans="1:9" ht="11.25" hidden="1" customHeight="1" x14ac:dyDescent="0.2">
      <c r="A110" s="12"/>
      <c r="B110" s="13" t="s">
        <v>43</v>
      </c>
      <c r="C110" s="13" t="s">
        <v>44</v>
      </c>
      <c r="D110" s="14">
        <v>80988.740000000005</v>
      </c>
      <c r="E110" s="14">
        <v>0</v>
      </c>
      <c r="F110" s="14">
        <v>0</v>
      </c>
      <c r="G110" s="15">
        <f t="shared" si="21"/>
        <v>-80988.740000000005</v>
      </c>
      <c r="H110" s="15">
        <f t="shared" si="22"/>
        <v>-80988.740000000005</v>
      </c>
      <c r="I110" s="16">
        <f t="shared" si="23"/>
        <v>0</v>
      </c>
    </row>
    <row r="111" spans="1:9" ht="11.25" hidden="1" customHeight="1" x14ac:dyDescent="0.2">
      <c r="A111" s="12"/>
      <c r="B111" s="13" t="s">
        <v>43</v>
      </c>
      <c r="C111" s="13" t="s">
        <v>19</v>
      </c>
      <c r="D111" s="14">
        <v>111118.79</v>
      </c>
      <c r="E111" s="14">
        <v>0</v>
      </c>
      <c r="F111" s="14">
        <v>0</v>
      </c>
      <c r="G111" s="15">
        <f t="shared" si="21"/>
        <v>-111118.79</v>
      </c>
      <c r="H111" s="15">
        <f t="shared" si="22"/>
        <v>-111118.79</v>
      </c>
      <c r="I111" s="16">
        <f t="shared" si="23"/>
        <v>0</v>
      </c>
    </row>
    <row r="112" spans="1:9" ht="11.25" hidden="1" customHeight="1" x14ac:dyDescent="0.2">
      <c r="A112" s="12"/>
      <c r="B112" s="13" t="s">
        <v>51</v>
      </c>
      <c r="C112" s="13" t="s">
        <v>19</v>
      </c>
      <c r="D112" s="14">
        <v>119.57</v>
      </c>
      <c r="E112" s="14">
        <v>0</v>
      </c>
      <c r="F112" s="14">
        <v>0</v>
      </c>
      <c r="G112" s="15">
        <f t="shared" si="21"/>
        <v>-119.57</v>
      </c>
      <c r="H112" s="15">
        <f t="shared" si="22"/>
        <v>-119.57</v>
      </c>
      <c r="I112" s="16">
        <f t="shared" si="23"/>
        <v>0</v>
      </c>
    </row>
    <row r="113" spans="1:9" ht="11.25" hidden="1" customHeight="1" x14ac:dyDescent="0.2">
      <c r="A113" s="12"/>
      <c r="B113" s="13" t="s">
        <v>32</v>
      </c>
      <c r="C113" s="13" t="s">
        <v>52</v>
      </c>
      <c r="D113" s="14">
        <v>20848.88</v>
      </c>
      <c r="E113" s="14">
        <v>0</v>
      </c>
      <c r="F113" s="14">
        <v>0</v>
      </c>
      <c r="G113" s="15">
        <f t="shared" si="21"/>
        <v>-20848.88</v>
      </c>
      <c r="H113" s="15">
        <f t="shared" si="22"/>
        <v>-20848.88</v>
      </c>
      <c r="I113" s="16">
        <f t="shared" si="23"/>
        <v>0</v>
      </c>
    </row>
    <row r="114" spans="1:9" ht="11.25" hidden="1" customHeight="1" x14ac:dyDescent="0.2">
      <c r="A114" s="12"/>
      <c r="B114" s="13" t="s">
        <v>32</v>
      </c>
      <c r="C114" s="13" t="s">
        <v>22</v>
      </c>
      <c r="D114" s="14">
        <v>50896.13</v>
      </c>
      <c r="E114" s="14">
        <v>0</v>
      </c>
      <c r="F114" s="14">
        <v>0</v>
      </c>
      <c r="G114" s="15">
        <f t="shared" si="21"/>
        <v>-50896.13</v>
      </c>
      <c r="H114" s="15">
        <f t="shared" si="22"/>
        <v>-50896.13</v>
      </c>
      <c r="I114" s="16">
        <f t="shared" si="23"/>
        <v>0</v>
      </c>
    </row>
    <row r="115" spans="1:9" ht="11.25" hidden="1" customHeight="1" x14ac:dyDescent="0.2">
      <c r="A115" s="12"/>
      <c r="B115" s="13" t="s">
        <v>58</v>
      </c>
      <c r="C115" s="13" t="s">
        <v>42</v>
      </c>
      <c r="D115" s="14">
        <v>40631.71</v>
      </c>
      <c r="E115" s="14">
        <v>0</v>
      </c>
      <c r="F115" s="14">
        <v>0</v>
      </c>
      <c r="G115" s="15">
        <f t="shared" si="21"/>
        <v>-40631.71</v>
      </c>
      <c r="H115" s="15">
        <f t="shared" si="22"/>
        <v>-40631.71</v>
      </c>
      <c r="I115" s="16">
        <f t="shared" si="23"/>
        <v>0</v>
      </c>
    </row>
    <row r="116" spans="1:9" ht="11.25" hidden="1" customHeight="1" x14ac:dyDescent="0.2">
      <c r="A116" s="17" t="s">
        <v>71</v>
      </c>
      <c r="B116" s="18"/>
      <c r="C116" s="18"/>
      <c r="D116" s="19">
        <f>SUM(D97:D115)</f>
        <v>468459.75</v>
      </c>
      <c r="E116" s="19">
        <f>SUM(E97:E115)</f>
        <v>0</v>
      </c>
      <c r="F116" s="19">
        <f>SUM(F97:F115)</f>
        <v>0</v>
      </c>
      <c r="G116" s="20">
        <f t="shared" si="21"/>
        <v>-468459.75</v>
      </c>
      <c r="H116" s="20">
        <f t="shared" si="22"/>
        <v>-468459.75</v>
      </c>
      <c r="I116" s="21">
        <f t="shared" si="23"/>
        <v>0</v>
      </c>
    </row>
    <row r="117" spans="1:9" ht="11.25" hidden="1" customHeight="1" x14ac:dyDescent="0.2">
      <c r="A117" s="22" t="s">
        <v>72</v>
      </c>
      <c r="B117" s="18"/>
      <c r="C117" s="18"/>
      <c r="D117" s="19">
        <f>SUM(D95,D116)</f>
        <v>603282.02</v>
      </c>
      <c r="E117" s="19">
        <f>SUM(E95,E116)</f>
        <v>0</v>
      </c>
      <c r="F117" s="19">
        <f>SUM(F95,F116)</f>
        <v>0</v>
      </c>
      <c r="G117" s="20">
        <f t="shared" si="21"/>
        <v>-603282.02</v>
      </c>
      <c r="H117" s="20">
        <f t="shared" si="22"/>
        <v>-603282.02</v>
      </c>
      <c r="I117" s="21">
        <f t="shared" si="23"/>
        <v>0</v>
      </c>
    </row>
    <row r="118" spans="1:9" ht="11.25" customHeight="1" x14ac:dyDescent="0.2">
      <c r="A118" s="10" t="s">
        <v>73</v>
      </c>
      <c r="B118" s="5"/>
      <c r="C118" s="5"/>
      <c r="D118" s="6">
        <v>2628605.75</v>
      </c>
      <c r="E118" s="6">
        <v>3644839.2800000003</v>
      </c>
      <c r="F118" s="6">
        <v>4149252.2800000003</v>
      </c>
      <c r="G118" s="7">
        <v>1016233.5299999998</v>
      </c>
      <c r="H118" s="7">
        <v>1520646.5299999998</v>
      </c>
      <c r="I118" s="8">
        <v>504413</v>
      </c>
    </row>
    <row r="119" spans="1:9" ht="11.25" hidden="1" customHeight="1" x14ac:dyDescent="0.2">
      <c r="A119" s="11" t="s">
        <v>74</v>
      </c>
      <c r="B119" s="5"/>
      <c r="C119" s="5"/>
      <c r="D119" s="6"/>
      <c r="E119" s="6"/>
      <c r="F119" s="6"/>
      <c r="G119" s="7"/>
      <c r="H119" s="7"/>
      <c r="I119" s="8"/>
    </row>
    <row r="120" spans="1:9" ht="11.25" hidden="1" customHeight="1" x14ac:dyDescent="0.2">
      <c r="A120" s="12"/>
      <c r="B120" s="13" t="s">
        <v>27</v>
      </c>
      <c r="C120" s="13" t="s">
        <v>75</v>
      </c>
      <c r="D120" s="14">
        <v>26216.080000000002</v>
      </c>
      <c r="E120" s="14">
        <v>24295</v>
      </c>
      <c r="F120" s="14">
        <v>32995</v>
      </c>
      <c r="G120" s="15">
        <f t="shared" ref="G120:G128" si="24">(ROUND(E120,2)- ROUND(D120,2))</f>
        <v>-1921.0800000000017</v>
      </c>
      <c r="H120" s="23">
        <f t="shared" ref="H120:H128" si="25">(ROUND(F120,2)- ROUND(D120,2))</f>
        <v>6778.9199999999983</v>
      </c>
      <c r="I120" s="16">
        <f t="shared" ref="I120:I128" si="26">(ROUND(F120,2)- ROUND(E120,2))</f>
        <v>8700</v>
      </c>
    </row>
    <row r="121" spans="1:9" ht="11.25" hidden="1" customHeight="1" x14ac:dyDescent="0.2">
      <c r="A121" s="12"/>
      <c r="B121" s="13" t="s">
        <v>27</v>
      </c>
      <c r="C121" s="13" t="s">
        <v>76</v>
      </c>
      <c r="D121" s="14">
        <v>12931.25</v>
      </c>
      <c r="E121" s="14">
        <v>46677</v>
      </c>
      <c r="F121" s="14">
        <v>72597</v>
      </c>
      <c r="G121" s="23">
        <f t="shared" si="24"/>
        <v>33745.75</v>
      </c>
      <c r="H121" s="23">
        <f t="shared" si="25"/>
        <v>59665.75</v>
      </c>
      <c r="I121" s="16">
        <f t="shared" si="26"/>
        <v>25920</v>
      </c>
    </row>
    <row r="122" spans="1:9" ht="11.25" hidden="1" customHeight="1" x14ac:dyDescent="0.2">
      <c r="A122" s="12"/>
      <c r="B122" s="13" t="s">
        <v>27</v>
      </c>
      <c r="C122" s="13" t="s">
        <v>77</v>
      </c>
      <c r="D122" s="14">
        <v>94163.63</v>
      </c>
      <c r="E122" s="14">
        <v>155090.5</v>
      </c>
      <c r="F122" s="14">
        <v>176090.5</v>
      </c>
      <c r="G122" s="23">
        <f t="shared" si="24"/>
        <v>60926.869999999995</v>
      </c>
      <c r="H122" s="23">
        <f t="shared" si="25"/>
        <v>81926.87</v>
      </c>
      <c r="I122" s="16">
        <f t="shared" si="26"/>
        <v>21000</v>
      </c>
    </row>
    <row r="123" spans="1:9" ht="11.25" hidden="1" customHeight="1" x14ac:dyDescent="0.2">
      <c r="A123" s="12"/>
      <c r="B123" s="13" t="s">
        <v>27</v>
      </c>
      <c r="C123" s="13" t="s">
        <v>78</v>
      </c>
      <c r="D123" s="14">
        <v>204730.81</v>
      </c>
      <c r="E123" s="14">
        <v>425613</v>
      </c>
      <c r="F123" s="14">
        <v>547693</v>
      </c>
      <c r="G123" s="23">
        <f t="shared" si="24"/>
        <v>220882.19</v>
      </c>
      <c r="H123" s="23">
        <f t="shared" si="25"/>
        <v>342962.19</v>
      </c>
      <c r="I123" s="16">
        <f t="shared" si="26"/>
        <v>122080</v>
      </c>
    </row>
    <row r="124" spans="1:9" ht="11.25" hidden="1" customHeight="1" x14ac:dyDescent="0.2">
      <c r="A124" s="12"/>
      <c r="B124" s="13" t="s">
        <v>27</v>
      </c>
      <c r="C124" s="13" t="s">
        <v>55</v>
      </c>
      <c r="D124" s="14">
        <v>56632.04</v>
      </c>
      <c r="E124" s="14">
        <v>116832</v>
      </c>
      <c r="F124" s="14">
        <v>168832</v>
      </c>
      <c r="G124" s="23">
        <f t="shared" si="24"/>
        <v>60199.96</v>
      </c>
      <c r="H124" s="23">
        <f t="shared" si="25"/>
        <v>112199.95999999999</v>
      </c>
      <c r="I124" s="16">
        <f t="shared" si="26"/>
        <v>52000</v>
      </c>
    </row>
    <row r="125" spans="1:9" ht="11.25" hidden="1" customHeight="1" x14ac:dyDescent="0.2">
      <c r="A125" s="12"/>
      <c r="B125" s="13" t="s">
        <v>27</v>
      </c>
      <c r="C125" s="13" t="s">
        <v>56</v>
      </c>
      <c r="D125" s="14">
        <v>496533.89</v>
      </c>
      <c r="E125" s="14">
        <v>629770</v>
      </c>
      <c r="F125" s="14">
        <v>629770</v>
      </c>
      <c r="G125" s="23">
        <f t="shared" si="24"/>
        <v>133236.10999999999</v>
      </c>
      <c r="H125" s="23">
        <f t="shared" si="25"/>
        <v>133236.10999999999</v>
      </c>
      <c r="I125" s="16">
        <f t="shared" si="26"/>
        <v>0</v>
      </c>
    </row>
    <row r="126" spans="1:9" ht="11.25" hidden="1" customHeight="1" x14ac:dyDescent="0.2">
      <c r="A126" s="12"/>
      <c r="B126" s="13" t="s">
        <v>27</v>
      </c>
      <c r="C126" s="13" t="s">
        <v>79</v>
      </c>
      <c r="D126" s="14">
        <v>53517.53</v>
      </c>
      <c r="E126" s="14">
        <v>105000</v>
      </c>
      <c r="F126" s="14">
        <v>122500</v>
      </c>
      <c r="G126" s="23">
        <f t="shared" si="24"/>
        <v>51482.47</v>
      </c>
      <c r="H126" s="23">
        <f t="shared" si="25"/>
        <v>68982.47</v>
      </c>
      <c r="I126" s="16">
        <f t="shared" si="26"/>
        <v>17500</v>
      </c>
    </row>
    <row r="127" spans="1:9" ht="11.25" hidden="1" customHeight="1" x14ac:dyDescent="0.2">
      <c r="A127" s="12"/>
      <c r="B127" s="13" t="s">
        <v>27</v>
      </c>
      <c r="C127" s="13" t="s">
        <v>28</v>
      </c>
      <c r="D127" s="14">
        <v>678707.3</v>
      </c>
      <c r="E127" s="14">
        <v>743230</v>
      </c>
      <c r="F127" s="14">
        <v>743230</v>
      </c>
      <c r="G127" s="23">
        <f t="shared" si="24"/>
        <v>64522.699999999953</v>
      </c>
      <c r="H127" s="23">
        <f t="shared" si="25"/>
        <v>64522.699999999953</v>
      </c>
      <c r="I127" s="16">
        <f t="shared" si="26"/>
        <v>0</v>
      </c>
    </row>
    <row r="128" spans="1:9" ht="11.25" hidden="1" customHeight="1" x14ac:dyDescent="0.2">
      <c r="A128" s="17" t="s">
        <v>80</v>
      </c>
      <c r="B128" s="18"/>
      <c r="C128" s="18"/>
      <c r="D128" s="19">
        <f>SUM(D120:D127)</f>
        <v>1623432.53</v>
      </c>
      <c r="E128" s="19">
        <f>SUM(E120:E127)</f>
        <v>2246507.5</v>
      </c>
      <c r="F128" s="19">
        <f>SUM(F120:F127)</f>
        <v>2493707.5</v>
      </c>
      <c r="G128" s="24">
        <f t="shared" si="24"/>
        <v>623074.97</v>
      </c>
      <c r="H128" s="24">
        <f t="shared" si="25"/>
        <v>870274.97</v>
      </c>
      <c r="I128" s="21">
        <f t="shared" si="26"/>
        <v>247200</v>
      </c>
    </row>
    <row r="129" spans="1:9" ht="11.25" hidden="1" customHeight="1" x14ac:dyDescent="0.2">
      <c r="A129" s="11" t="s">
        <v>81</v>
      </c>
      <c r="B129" s="5"/>
      <c r="C129" s="5"/>
      <c r="D129" s="6"/>
      <c r="E129" s="6"/>
      <c r="F129" s="6"/>
      <c r="G129" s="7"/>
      <c r="H129" s="7"/>
      <c r="I129" s="8"/>
    </row>
    <row r="130" spans="1:9" ht="11.25" hidden="1" customHeight="1" x14ac:dyDescent="0.2">
      <c r="A130" s="12"/>
      <c r="B130" s="13" t="s">
        <v>27</v>
      </c>
      <c r="C130" s="13" t="s">
        <v>82</v>
      </c>
      <c r="D130" s="14">
        <v>4256.04</v>
      </c>
      <c r="E130" s="14">
        <v>7677</v>
      </c>
      <c r="F130" s="14">
        <v>9837</v>
      </c>
      <c r="G130" s="23">
        <f t="shared" ref="G130:G152" si="27">(ROUND(E130,2)- ROUND(D130,2))</f>
        <v>3420.96</v>
      </c>
      <c r="H130" s="23">
        <f t="shared" ref="H130:H152" si="28">(ROUND(F130,2)- ROUND(D130,2))</f>
        <v>5580.96</v>
      </c>
      <c r="I130" s="16">
        <f t="shared" ref="I130:I152" si="29">(ROUND(F130,2)- ROUND(E130,2))</f>
        <v>2160</v>
      </c>
    </row>
    <row r="131" spans="1:9" ht="11.25" hidden="1" customHeight="1" x14ac:dyDescent="0.2">
      <c r="A131" s="12"/>
      <c r="B131" s="13" t="s">
        <v>27</v>
      </c>
      <c r="C131" s="13" t="s">
        <v>37</v>
      </c>
      <c r="D131" s="14">
        <v>43473.95</v>
      </c>
      <c r="E131" s="14">
        <v>69252</v>
      </c>
      <c r="F131" s="14">
        <v>91332</v>
      </c>
      <c r="G131" s="23">
        <f t="shared" si="27"/>
        <v>25778.050000000003</v>
      </c>
      <c r="H131" s="23">
        <f t="shared" si="28"/>
        <v>47858.05</v>
      </c>
      <c r="I131" s="16">
        <f t="shared" si="29"/>
        <v>22080</v>
      </c>
    </row>
    <row r="132" spans="1:9" ht="11.25" hidden="1" customHeight="1" x14ac:dyDescent="0.2">
      <c r="A132" s="12"/>
      <c r="B132" s="13" t="s">
        <v>27</v>
      </c>
      <c r="C132" s="13" t="s">
        <v>83</v>
      </c>
      <c r="D132" s="14">
        <v>111805.95</v>
      </c>
      <c r="E132" s="14">
        <v>159267.64000000001</v>
      </c>
      <c r="F132" s="14">
        <v>159267.64000000001</v>
      </c>
      <c r="G132" s="23">
        <f t="shared" si="27"/>
        <v>47461.690000000017</v>
      </c>
      <c r="H132" s="23">
        <f t="shared" si="28"/>
        <v>47461.690000000017</v>
      </c>
      <c r="I132" s="16">
        <f t="shared" si="29"/>
        <v>0</v>
      </c>
    </row>
    <row r="133" spans="1:9" ht="11.25" hidden="1" customHeight="1" x14ac:dyDescent="0.2">
      <c r="A133" s="12"/>
      <c r="B133" s="13" t="s">
        <v>27</v>
      </c>
      <c r="C133" s="13" t="s">
        <v>84</v>
      </c>
      <c r="D133" s="14">
        <v>77440.44</v>
      </c>
      <c r="E133" s="14">
        <v>103059</v>
      </c>
      <c r="F133" s="14">
        <v>168579</v>
      </c>
      <c r="G133" s="23">
        <f t="shared" si="27"/>
        <v>25618.559999999998</v>
      </c>
      <c r="H133" s="23">
        <f t="shared" si="28"/>
        <v>91138.559999999998</v>
      </c>
      <c r="I133" s="16">
        <f t="shared" si="29"/>
        <v>65520</v>
      </c>
    </row>
    <row r="134" spans="1:9" ht="11.25" hidden="1" customHeight="1" x14ac:dyDescent="0.2">
      <c r="A134" s="12"/>
      <c r="B134" s="13" t="s">
        <v>27</v>
      </c>
      <c r="C134" s="13" t="s">
        <v>46</v>
      </c>
      <c r="D134" s="14">
        <v>1078.08</v>
      </c>
      <c r="E134" s="14">
        <v>14902</v>
      </c>
      <c r="F134" s="14">
        <v>14902</v>
      </c>
      <c r="G134" s="23">
        <f t="shared" si="27"/>
        <v>13823.92</v>
      </c>
      <c r="H134" s="23">
        <f t="shared" si="28"/>
        <v>13823.92</v>
      </c>
      <c r="I134" s="16">
        <f t="shared" si="29"/>
        <v>0</v>
      </c>
    </row>
    <row r="135" spans="1:9" ht="11.25" hidden="1" customHeight="1" x14ac:dyDescent="0.2">
      <c r="A135" s="12"/>
      <c r="B135" s="13" t="s">
        <v>27</v>
      </c>
      <c r="C135" s="13" t="s">
        <v>85</v>
      </c>
      <c r="D135" s="14">
        <v>37924.61</v>
      </c>
      <c r="E135" s="14">
        <v>63701</v>
      </c>
      <c r="F135" s="14">
        <v>63701</v>
      </c>
      <c r="G135" s="23">
        <f t="shared" si="27"/>
        <v>25776.39</v>
      </c>
      <c r="H135" s="23">
        <f t="shared" si="28"/>
        <v>25776.39</v>
      </c>
      <c r="I135" s="16">
        <f t="shared" si="29"/>
        <v>0</v>
      </c>
    </row>
    <row r="136" spans="1:9" ht="11.25" hidden="1" customHeight="1" x14ac:dyDescent="0.2">
      <c r="A136" s="12"/>
      <c r="B136" s="13" t="s">
        <v>27</v>
      </c>
      <c r="C136" s="13" t="s">
        <v>86</v>
      </c>
      <c r="D136" s="14">
        <v>61423.77</v>
      </c>
      <c r="E136" s="14">
        <v>94016</v>
      </c>
      <c r="F136" s="14">
        <v>154496</v>
      </c>
      <c r="G136" s="23">
        <f t="shared" si="27"/>
        <v>32592.230000000003</v>
      </c>
      <c r="H136" s="23">
        <f t="shared" si="28"/>
        <v>93072.23000000001</v>
      </c>
      <c r="I136" s="16">
        <f t="shared" si="29"/>
        <v>60480</v>
      </c>
    </row>
    <row r="137" spans="1:9" ht="11.25" hidden="1" customHeight="1" x14ac:dyDescent="0.2">
      <c r="A137" s="12"/>
      <c r="B137" s="13" t="s">
        <v>27</v>
      </c>
      <c r="C137" s="13" t="s">
        <v>42</v>
      </c>
      <c r="D137" s="14">
        <v>6154.58</v>
      </c>
      <c r="E137" s="14">
        <v>0</v>
      </c>
      <c r="F137" s="14">
        <v>0</v>
      </c>
      <c r="G137" s="15">
        <f t="shared" si="27"/>
        <v>-6154.58</v>
      </c>
      <c r="H137" s="15">
        <f t="shared" si="28"/>
        <v>-6154.58</v>
      </c>
      <c r="I137" s="16">
        <f t="shared" si="29"/>
        <v>0</v>
      </c>
    </row>
    <row r="138" spans="1:9" ht="11.25" hidden="1" customHeight="1" x14ac:dyDescent="0.2">
      <c r="A138" s="12"/>
      <c r="B138" s="13" t="s">
        <v>27</v>
      </c>
      <c r="C138" s="13" t="s">
        <v>87</v>
      </c>
      <c r="D138" s="14">
        <v>0</v>
      </c>
      <c r="E138" s="14">
        <v>9216</v>
      </c>
      <c r="F138" s="14">
        <v>15360</v>
      </c>
      <c r="G138" s="23">
        <f t="shared" si="27"/>
        <v>9216</v>
      </c>
      <c r="H138" s="23">
        <f t="shared" si="28"/>
        <v>15360</v>
      </c>
      <c r="I138" s="16">
        <f t="shared" si="29"/>
        <v>6144</v>
      </c>
    </row>
    <row r="139" spans="1:9" ht="11.25" hidden="1" customHeight="1" x14ac:dyDescent="0.2">
      <c r="A139" s="12"/>
      <c r="B139" s="13" t="s">
        <v>27</v>
      </c>
      <c r="C139" s="13" t="s">
        <v>75</v>
      </c>
      <c r="D139" s="14">
        <v>75</v>
      </c>
      <c r="E139" s="14">
        <v>0</v>
      </c>
      <c r="F139" s="14">
        <v>0</v>
      </c>
      <c r="G139" s="15">
        <f t="shared" si="27"/>
        <v>-75</v>
      </c>
      <c r="H139" s="15">
        <f t="shared" si="28"/>
        <v>-75</v>
      </c>
      <c r="I139" s="16">
        <f t="shared" si="29"/>
        <v>0</v>
      </c>
    </row>
    <row r="140" spans="1:9" ht="11.25" hidden="1" customHeight="1" x14ac:dyDescent="0.2">
      <c r="A140" s="12"/>
      <c r="B140" s="13" t="s">
        <v>27</v>
      </c>
      <c r="C140" s="13" t="s">
        <v>76</v>
      </c>
      <c r="D140" s="14">
        <v>27778.05</v>
      </c>
      <c r="E140" s="14">
        <v>5402</v>
      </c>
      <c r="F140" s="14">
        <v>5402</v>
      </c>
      <c r="G140" s="15">
        <f t="shared" si="27"/>
        <v>-22376.05</v>
      </c>
      <c r="H140" s="15">
        <f t="shared" si="28"/>
        <v>-22376.05</v>
      </c>
      <c r="I140" s="16">
        <f t="shared" si="29"/>
        <v>0</v>
      </c>
    </row>
    <row r="141" spans="1:9" ht="11.25" hidden="1" customHeight="1" x14ac:dyDescent="0.2">
      <c r="A141" s="12"/>
      <c r="B141" s="13" t="s">
        <v>27</v>
      </c>
      <c r="C141" s="13" t="s">
        <v>77</v>
      </c>
      <c r="D141" s="14">
        <v>102164.66</v>
      </c>
      <c r="E141" s="14">
        <v>155154.5</v>
      </c>
      <c r="F141" s="14">
        <v>170074.5</v>
      </c>
      <c r="G141" s="23">
        <f t="shared" si="27"/>
        <v>52989.84</v>
      </c>
      <c r="H141" s="23">
        <f t="shared" si="28"/>
        <v>67909.84</v>
      </c>
      <c r="I141" s="16">
        <f t="shared" si="29"/>
        <v>14920</v>
      </c>
    </row>
    <row r="142" spans="1:9" ht="11.25" hidden="1" customHeight="1" x14ac:dyDescent="0.2">
      <c r="A142" s="12"/>
      <c r="B142" s="13" t="s">
        <v>27</v>
      </c>
      <c r="C142" s="13" t="s">
        <v>47</v>
      </c>
      <c r="D142" s="14">
        <v>19957.97</v>
      </c>
      <c r="E142" s="14">
        <v>26729.64</v>
      </c>
      <c r="F142" s="14">
        <v>26729.64</v>
      </c>
      <c r="G142" s="23">
        <f t="shared" si="27"/>
        <v>6771.6699999999983</v>
      </c>
      <c r="H142" s="23">
        <f t="shared" si="28"/>
        <v>6771.6699999999983</v>
      </c>
      <c r="I142" s="16">
        <f t="shared" si="29"/>
        <v>0</v>
      </c>
    </row>
    <row r="143" spans="1:9" ht="11.25" hidden="1" customHeight="1" x14ac:dyDescent="0.2">
      <c r="A143" s="12"/>
      <c r="B143" s="13" t="s">
        <v>27</v>
      </c>
      <c r="C143" s="13" t="s">
        <v>50</v>
      </c>
      <c r="D143" s="14">
        <v>62554.879999999997</v>
      </c>
      <c r="E143" s="14">
        <v>68804</v>
      </c>
      <c r="F143" s="14">
        <v>100829</v>
      </c>
      <c r="G143" s="23">
        <f t="shared" si="27"/>
        <v>6249.1200000000026</v>
      </c>
      <c r="H143" s="23">
        <f t="shared" si="28"/>
        <v>38274.120000000003</v>
      </c>
      <c r="I143" s="16">
        <f t="shared" si="29"/>
        <v>32025</v>
      </c>
    </row>
    <row r="144" spans="1:9" ht="11.25" hidden="1" customHeight="1" x14ac:dyDescent="0.2">
      <c r="A144" s="12"/>
      <c r="B144" s="13" t="s">
        <v>27</v>
      </c>
      <c r="C144" s="13" t="s">
        <v>21</v>
      </c>
      <c r="D144" s="14">
        <v>11928.84</v>
      </c>
      <c r="E144" s="14">
        <v>20700</v>
      </c>
      <c r="F144" s="14">
        <v>29700</v>
      </c>
      <c r="G144" s="23">
        <f t="shared" si="27"/>
        <v>8771.16</v>
      </c>
      <c r="H144" s="23">
        <f t="shared" si="28"/>
        <v>17771.16</v>
      </c>
      <c r="I144" s="16">
        <f t="shared" si="29"/>
        <v>9000</v>
      </c>
    </row>
    <row r="145" spans="1:9" ht="11.25" hidden="1" customHeight="1" x14ac:dyDescent="0.2">
      <c r="A145" s="12"/>
      <c r="B145" s="13" t="s">
        <v>27</v>
      </c>
      <c r="C145" s="13" t="s">
        <v>88</v>
      </c>
      <c r="D145" s="14">
        <v>62745.03</v>
      </c>
      <c r="E145" s="14">
        <v>52468</v>
      </c>
      <c r="F145" s="14">
        <v>54712</v>
      </c>
      <c r="G145" s="15">
        <f t="shared" si="27"/>
        <v>-10277.029999999999</v>
      </c>
      <c r="H145" s="15">
        <f t="shared" si="28"/>
        <v>-8033.0299999999988</v>
      </c>
      <c r="I145" s="16">
        <f t="shared" si="29"/>
        <v>2244</v>
      </c>
    </row>
    <row r="146" spans="1:9" ht="11.25" hidden="1" customHeight="1" x14ac:dyDescent="0.2">
      <c r="A146" s="12"/>
      <c r="B146" s="13" t="s">
        <v>27</v>
      </c>
      <c r="C146" s="13" t="s">
        <v>78</v>
      </c>
      <c r="D146" s="14">
        <v>21449.19</v>
      </c>
      <c r="E146" s="14">
        <v>58578</v>
      </c>
      <c r="F146" s="14">
        <v>74898</v>
      </c>
      <c r="G146" s="23">
        <f t="shared" si="27"/>
        <v>37128.81</v>
      </c>
      <c r="H146" s="23">
        <f t="shared" si="28"/>
        <v>53448.81</v>
      </c>
      <c r="I146" s="16">
        <f t="shared" si="29"/>
        <v>16320</v>
      </c>
    </row>
    <row r="147" spans="1:9" ht="11.25" hidden="1" customHeight="1" x14ac:dyDescent="0.2">
      <c r="A147" s="12"/>
      <c r="B147" s="13" t="s">
        <v>27</v>
      </c>
      <c r="C147" s="13" t="s">
        <v>22</v>
      </c>
      <c r="D147" s="14">
        <v>6878.44</v>
      </c>
      <c r="E147" s="14">
        <v>0</v>
      </c>
      <c r="F147" s="14">
        <v>0</v>
      </c>
      <c r="G147" s="15">
        <f t="shared" si="27"/>
        <v>-6878.44</v>
      </c>
      <c r="H147" s="15">
        <f t="shared" si="28"/>
        <v>-6878.44</v>
      </c>
      <c r="I147" s="16">
        <f t="shared" si="29"/>
        <v>0</v>
      </c>
    </row>
    <row r="148" spans="1:9" ht="11.25" hidden="1" customHeight="1" x14ac:dyDescent="0.2">
      <c r="A148" s="12"/>
      <c r="B148" s="13" t="s">
        <v>27</v>
      </c>
      <c r="C148" s="13" t="s">
        <v>55</v>
      </c>
      <c r="D148" s="14">
        <v>110920</v>
      </c>
      <c r="E148" s="14">
        <v>133740</v>
      </c>
      <c r="F148" s="14">
        <v>160060</v>
      </c>
      <c r="G148" s="23">
        <f t="shared" si="27"/>
        <v>22820</v>
      </c>
      <c r="H148" s="23">
        <f t="shared" si="28"/>
        <v>49140</v>
      </c>
      <c r="I148" s="16">
        <f t="shared" si="29"/>
        <v>26320</v>
      </c>
    </row>
    <row r="149" spans="1:9" ht="11.25" hidden="1" customHeight="1" x14ac:dyDescent="0.2">
      <c r="A149" s="12"/>
      <c r="B149" s="13" t="s">
        <v>27</v>
      </c>
      <c r="C149" s="13" t="s">
        <v>56</v>
      </c>
      <c r="D149" s="14">
        <v>53896.69</v>
      </c>
      <c r="E149" s="14">
        <v>129440</v>
      </c>
      <c r="F149" s="14">
        <v>129440</v>
      </c>
      <c r="G149" s="23">
        <f t="shared" si="27"/>
        <v>75543.31</v>
      </c>
      <c r="H149" s="23">
        <f t="shared" si="28"/>
        <v>75543.31</v>
      </c>
      <c r="I149" s="16">
        <f t="shared" si="29"/>
        <v>0</v>
      </c>
    </row>
    <row r="150" spans="1:9" ht="11.25" hidden="1" customHeight="1" x14ac:dyDescent="0.2">
      <c r="A150" s="12"/>
      <c r="B150" s="13" t="s">
        <v>27</v>
      </c>
      <c r="C150" s="13" t="s">
        <v>19</v>
      </c>
      <c r="D150" s="14">
        <v>14269.14</v>
      </c>
      <c r="E150" s="14">
        <v>14564</v>
      </c>
      <c r="F150" s="14">
        <v>14564</v>
      </c>
      <c r="G150" s="23">
        <f t="shared" si="27"/>
        <v>294.86000000000058</v>
      </c>
      <c r="H150" s="23">
        <f t="shared" si="28"/>
        <v>294.86000000000058</v>
      </c>
      <c r="I150" s="16">
        <f t="shared" si="29"/>
        <v>0</v>
      </c>
    </row>
    <row r="151" spans="1:9" ht="11.25" hidden="1" customHeight="1" x14ac:dyDescent="0.2">
      <c r="A151" s="12"/>
      <c r="B151" s="13" t="s">
        <v>27</v>
      </c>
      <c r="C151" s="13" t="s">
        <v>28</v>
      </c>
      <c r="D151" s="14">
        <v>164712.75</v>
      </c>
      <c r="E151" s="14">
        <v>211661</v>
      </c>
      <c r="F151" s="14">
        <v>211661</v>
      </c>
      <c r="G151" s="23">
        <f t="shared" si="27"/>
        <v>46948.25</v>
      </c>
      <c r="H151" s="23">
        <f t="shared" si="28"/>
        <v>46948.25</v>
      </c>
      <c r="I151" s="16">
        <f t="shared" si="29"/>
        <v>0</v>
      </c>
    </row>
    <row r="152" spans="1:9" ht="11.25" hidden="1" customHeight="1" x14ac:dyDescent="0.2">
      <c r="A152" s="17" t="s">
        <v>89</v>
      </c>
      <c r="B152" s="18"/>
      <c r="C152" s="18"/>
      <c r="D152" s="19">
        <f>SUM(D130:D151)</f>
        <v>1002888.0599999999</v>
      </c>
      <c r="E152" s="19">
        <f>SUM(E130:E151)</f>
        <v>1398331.78</v>
      </c>
      <c r="F152" s="19">
        <f>SUM(F130:F151)</f>
        <v>1655544.78</v>
      </c>
      <c r="G152" s="24">
        <f t="shared" si="27"/>
        <v>395443.72</v>
      </c>
      <c r="H152" s="24">
        <f t="shared" si="28"/>
        <v>652656.72</v>
      </c>
      <c r="I152" s="21">
        <f t="shared" si="29"/>
        <v>257213</v>
      </c>
    </row>
    <row r="153" spans="1:9" ht="11.25" hidden="1" customHeight="1" x14ac:dyDescent="0.2">
      <c r="A153" s="11" t="s">
        <v>90</v>
      </c>
      <c r="B153" s="5"/>
      <c r="C153" s="5"/>
      <c r="D153" s="6"/>
      <c r="E153" s="6"/>
      <c r="F153" s="6"/>
      <c r="G153" s="7"/>
      <c r="H153" s="7"/>
      <c r="I153" s="8"/>
    </row>
    <row r="154" spans="1:9" ht="11.25" hidden="1" customHeight="1" x14ac:dyDescent="0.2">
      <c r="A154" s="12"/>
      <c r="B154" s="13" t="s">
        <v>26</v>
      </c>
      <c r="C154" s="13" t="s">
        <v>19</v>
      </c>
      <c r="D154" s="14">
        <v>2285.16</v>
      </c>
      <c r="E154" s="14">
        <v>0</v>
      </c>
      <c r="F154" s="14">
        <v>0</v>
      </c>
      <c r="G154" s="15">
        <f>(ROUND(E154,2)- ROUND(D154,2))</f>
        <v>-2285.16</v>
      </c>
      <c r="H154" s="15">
        <f>(ROUND(F154,2)- ROUND(D154,2))</f>
        <v>-2285.16</v>
      </c>
      <c r="I154" s="16">
        <f>(ROUND(F154,2)- ROUND(E154,2))</f>
        <v>0</v>
      </c>
    </row>
    <row r="155" spans="1:9" ht="11.25" hidden="1" customHeight="1" x14ac:dyDescent="0.2">
      <c r="A155" s="17" t="s">
        <v>91</v>
      </c>
      <c r="B155" s="18"/>
      <c r="C155" s="18"/>
      <c r="D155" s="19">
        <f>SUM(D154)</f>
        <v>2285.16</v>
      </c>
      <c r="E155" s="19">
        <f>SUM(E154)</f>
        <v>0</v>
      </c>
      <c r="F155" s="19">
        <f>SUM(F154)</f>
        <v>0</v>
      </c>
      <c r="G155" s="20">
        <f>(ROUND(E155,2)- ROUND(D155,2))</f>
        <v>-2285.16</v>
      </c>
      <c r="H155" s="20">
        <f>(ROUND(F155,2)- ROUND(D155,2))</f>
        <v>-2285.16</v>
      </c>
      <c r="I155" s="21">
        <f>(ROUND(F155,2)- ROUND(E155,2))</f>
        <v>0</v>
      </c>
    </row>
    <row r="156" spans="1:9" ht="11.25" hidden="1" customHeight="1" x14ac:dyDescent="0.2">
      <c r="A156" s="22" t="s">
        <v>92</v>
      </c>
      <c r="B156" s="18"/>
      <c r="C156" s="18"/>
      <c r="D156" s="19">
        <f>SUM(D128,D152,D155)</f>
        <v>2628605.75</v>
      </c>
      <c r="E156" s="19">
        <f>SUM(E128,E152,E155)</f>
        <v>3644839.2800000003</v>
      </c>
      <c r="F156" s="19">
        <f>SUM(F128,F152,F155)</f>
        <v>4149252.2800000003</v>
      </c>
      <c r="G156" s="24">
        <f>(ROUND(E156,2)- ROUND(D156,2))</f>
        <v>1016233.5299999998</v>
      </c>
      <c r="H156" s="24">
        <f>(ROUND(F156,2)- ROUND(D156,2))</f>
        <v>1520646.5299999998</v>
      </c>
      <c r="I156" s="21">
        <f>(ROUND(F156,2)- ROUND(E156,2))</f>
        <v>504413</v>
      </c>
    </row>
    <row r="157" spans="1:9" ht="11.25" customHeight="1" x14ac:dyDescent="0.2">
      <c r="A157" s="10" t="s">
        <v>93</v>
      </c>
      <c r="B157" s="5"/>
      <c r="C157" s="5"/>
      <c r="D157" s="6">
        <v>1401.94</v>
      </c>
      <c r="E157" s="6">
        <v>0</v>
      </c>
      <c r="F157" s="6">
        <v>0</v>
      </c>
      <c r="G157" s="7">
        <v>-1401.94</v>
      </c>
      <c r="H157" s="7">
        <v>-1401.94</v>
      </c>
      <c r="I157" s="8">
        <v>0</v>
      </c>
    </row>
    <row r="158" spans="1:9" ht="11.25" hidden="1" customHeight="1" x14ac:dyDescent="0.2">
      <c r="A158" s="11" t="s">
        <v>94</v>
      </c>
      <c r="B158" s="5"/>
      <c r="C158" s="5"/>
      <c r="D158" s="6"/>
      <c r="E158" s="6"/>
      <c r="F158" s="6"/>
      <c r="G158" s="7"/>
      <c r="H158" s="7"/>
      <c r="I158" s="8"/>
    </row>
    <row r="159" spans="1:9" ht="11.25" hidden="1" customHeight="1" x14ac:dyDescent="0.2">
      <c r="A159" s="12"/>
      <c r="B159" s="13" t="s">
        <v>26</v>
      </c>
      <c r="C159" s="13" t="s">
        <v>19</v>
      </c>
      <c r="D159" s="14">
        <v>1401.94</v>
      </c>
      <c r="E159" s="14">
        <v>0</v>
      </c>
      <c r="F159" s="14">
        <v>0</v>
      </c>
      <c r="G159" s="15">
        <f>(ROUND(E159,2)- ROUND(D159,2))</f>
        <v>-1401.94</v>
      </c>
      <c r="H159" s="15">
        <f>(ROUND(F159,2)- ROUND(D159,2))</f>
        <v>-1401.94</v>
      </c>
      <c r="I159" s="16">
        <f>(ROUND(F159,2)- ROUND(E159,2))</f>
        <v>0</v>
      </c>
    </row>
    <row r="160" spans="1:9" ht="11.25" hidden="1" customHeight="1" x14ac:dyDescent="0.2">
      <c r="A160" s="17" t="s">
        <v>95</v>
      </c>
      <c r="B160" s="18"/>
      <c r="C160" s="18"/>
      <c r="D160" s="19">
        <f t="shared" ref="D160:F161" si="30">SUM(D159)</f>
        <v>1401.94</v>
      </c>
      <c r="E160" s="19">
        <f t="shared" si="30"/>
        <v>0</v>
      </c>
      <c r="F160" s="19">
        <f t="shared" si="30"/>
        <v>0</v>
      </c>
      <c r="G160" s="20">
        <f>(ROUND(E160,2)- ROUND(D160,2))</f>
        <v>-1401.94</v>
      </c>
      <c r="H160" s="20">
        <f>(ROUND(F160,2)- ROUND(D160,2))</f>
        <v>-1401.94</v>
      </c>
      <c r="I160" s="21">
        <f>(ROUND(F160,2)- ROUND(E160,2))</f>
        <v>0</v>
      </c>
    </row>
    <row r="161" spans="1:9" ht="11.25" hidden="1" customHeight="1" x14ac:dyDescent="0.2">
      <c r="A161" s="22" t="s">
        <v>96</v>
      </c>
      <c r="B161" s="18"/>
      <c r="C161" s="18"/>
      <c r="D161" s="19">
        <f t="shared" si="30"/>
        <v>1401.94</v>
      </c>
      <c r="E161" s="19">
        <f t="shared" si="30"/>
        <v>0</v>
      </c>
      <c r="F161" s="19">
        <f t="shared" si="30"/>
        <v>0</v>
      </c>
      <c r="G161" s="20">
        <f>(ROUND(E161,2)- ROUND(D161,2))</f>
        <v>-1401.94</v>
      </c>
      <c r="H161" s="20">
        <f>(ROUND(F161,2)- ROUND(D161,2))</f>
        <v>-1401.94</v>
      </c>
      <c r="I161" s="21">
        <f>(ROUND(F161,2)- ROUND(E161,2))</f>
        <v>0</v>
      </c>
    </row>
    <row r="162" spans="1:9" ht="11.25" customHeight="1" x14ac:dyDescent="0.2">
      <c r="A162" s="10" t="s">
        <v>97</v>
      </c>
      <c r="B162" s="5"/>
      <c r="C162" s="5"/>
      <c r="D162" s="6">
        <v>92703.03</v>
      </c>
      <c r="E162" s="6">
        <v>0</v>
      </c>
      <c r="F162" s="6">
        <v>0</v>
      </c>
      <c r="G162" s="7">
        <v>-92703.03</v>
      </c>
      <c r="H162" s="7">
        <v>-92703.03</v>
      </c>
      <c r="I162" s="8">
        <v>0</v>
      </c>
    </row>
    <row r="163" spans="1:9" ht="11.25" hidden="1" customHeight="1" x14ac:dyDescent="0.2">
      <c r="A163" s="11" t="s">
        <v>98</v>
      </c>
      <c r="B163" s="5"/>
      <c r="C163" s="5"/>
      <c r="D163" s="6"/>
      <c r="E163" s="6"/>
      <c r="F163" s="6"/>
      <c r="G163" s="7"/>
      <c r="H163" s="7"/>
      <c r="I163" s="8"/>
    </row>
    <row r="164" spans="1:9" ht="11.25" hidden="1" customHeight="1" x14ac:dyDescent="0.2">
      <c r="A164" s="12"/>
      <c r="B164" s="13" t="s">
        <v>26</v>
      </c>
      <c r="C164" s="13" t="s">
        <v>19</v>
      </c>
      <c r="D164" s="14">
        <v>34516.53</v>
      </c>
      <c r="E164" s="14">
        <v>0</v>
      </c>
      <c r="F164" s="14">
        <v>0</v>
      </c>
      <c r="G164" s="15">
        <f t="shared" ref="G164:G174" si="31">(ROUND(E164,2)- ROUND(D164,2))</f>
        <v>-34516.53</v>
      </c>
      <c r="H164" s="15">
        <f t="shared" ref="H164:H174" si="32">(ROUND(F164,2)- ROUND(D164,2))</f>
        <v>-34516.53</v>
      </c>
      <c r="I164" s="16">
        <f t="shared" ref="I164:I174" si="33">(ROUND(F164,2)- ROUND(E164,2))</f>
        <v>0</v>
      </c>
    </row>
    <row r="165" spans="1:9" ht="11.25" hidden="1" customHeight="1" x14ac:dyDescent="0.2">
      <c r="A165" s="12"/>
      <c r="B165" s="13" t="s">
        <v>20</v>
      </c>
      <c r="C165" s="13" t="s">
        <v>19</v>
      </c>
      <c r="D165" s="14">
        <v>162.05000000000001</v>
      </c>
      <c r="E165" s="14">
        <v>0</v>
      </c>
      <c r="F165" s="14">
        <v>0</v>
      </c>
      <c r="G165" s="15">
        <f t="shared" si="31"/>
        <v>-162.05000000000001</v>
      </c>
      <c r="H165" s="15">
        <f t="shared" si="32"/>
        <v>-162.05000000000001</v>
      </c>
      <c r="I165" s="16">
        <f t="shared" si="33"/>
        <v>0</v>
      </c>
    </row>
    <row r="166" spans="1:9" ht="11.25" hidden="1" customHeight="1" x14ac:dyDescent="0.2">
      <c r="A166" s="12"/>
      <c r="B166" s="13" t="s">
        <v>27</v>
      </c>
      <c r="C166" s="13" t="s">
        <v>42</v>
      </c>
      <c r="D166" s="14">
        <v>3104</v>
      </c>
      <c r="E166" s="14">
        <v>0</v>
      </c>
      <c r="F166" s="14">
        <v>0</v>
      </c>
      <c r="G166" s="15">
        <f t="shared" si="31"/>
        <v>-3104</v>
      </c>
      <c r="H166" s="15">
        <f t="shared" si="32"/>
        <v>-3104</v>
      </c>
      <c r="I166" s="16">
        <f t="shared" si="33"/>
        <v>0</v>
      </c>
    </row>
    <row r="167" spans="1:9" ht="11.25" hidden="1" customHeight="1" x14ac:dyDescent="0.2">
      <c r="A167" s="12"/>
      <c r="B167" s="13" t="s">
        <v>27</v>
      </c>
      <c r="C167" s="13" t="s">
        <v>44</v>
      </c>
      <c r="D167" s="14">
        <v>2072.02</v>
      </c>
      <c r="E167" s="14">
        <v>0</v>
      </c>
      <c r="F167" s="14">
        <v>0</v>
      </c>
      <c r="G167" s="15">
        <f t="shared" si="31"/>
        <v>-2072.02</v>
      </c>
      <c r="H167" s="15">
        <f t="shared" si="32"/>
        <v>-2072.02</v>
      </c>
      <c r="I167" s="16">
        <f t="shared" si="33"/>
        <v>0</v>
      </c>
    </row>
    <row r="168" spans="1:9" ht="11.25" hidden="1" customHeight="1" x14ac:dyDescent="0.2">
      <c r="A168" s="12"/>
      <c r="B168" s="13" t="s">
        <v>27</v>
      </c>
      <c r="C168" s="13" t="s">
        <v>78</v>
      </c>
      <c r="D168" s="14">
        <v>19754</v>
      </c>
      <c r="E168" s="14">
        <v>0</v>
      </c>
      <c r="F168" s="14">
        <v>0</v>
      </c>
      <c r="G168" s="15">
        <f t="shared" si="31"/>
        <v>-19754</v>
      </c>
      <c r="H168" s="15">
        <f t="shared" si="32"/>
        <v>-19754</v>
      </c>
      <c r="I168" s="16">
        <f t="shared" si="33"/>
        <v>0</v>
      </c>
    </row>
    <row r="169" spans="1:9" ht="11.25" hidden="1" customHeight="1" x14ac:dyDescent="0.2">
      <c r="A169" s="12"/>
      <c r="B169" s="13" t="s">
        <v>27</v>
      </c>
      <c r="C169" s="13" t="s">
        <v>56</v>
      </c>
      <c r="D169" s="14">
        <v>11506.25</v>
      </c>
      <c r="E169" s="14">
        <v>0</v>
      </c>
      <c r="F169" s="14">
        <v>0</v>
      </c>
      <c r="G169" s="15">
        <f t="shared" si="31"/>
        <v>-11506.25</v>
      </c>
      <c r="H169" s="15">
        <f t="shared" si="32"/>
        <v>-11506.25</v>
      </c>
      <c r="I169" s="16">
        <f t="shared" si="33"/>
        <v>0</v>
      </c>
    </row>
    <row r="170" spans="1:9" ht="11.25" hidden="1" customHeight="1" x14ac:dyDescent="0.2">
      <c r="A170" s="12"/>
      <c r="B170" s="13" t="s">
        <v>27</v>
      </c>
      <c r="C170" s="13" t="s">
        <v>28</v>
      </c>
      <c r="D170" s="14">
        <v>21588.15</v>
      </c>
      <c r="E170" s="14">
        <v>0</v>
      </c>
      <c r="F170" s="14">
        <v>0</v>
      </c>
      <c r="G170" s="15">
        <f t="shared" si="31"/>
        <v>-21588.15</v>
      </c>
      <c r="H170" s="15">
        <f t="shared" si="32"/>
        <v>-21588.15</v>
      </c>
      <c r="I170" s="16">
        <f t="shared" si="33"/>
        <v>0</v>
      </c>
    </row>
    <row r="171" spans="1:9" ht="11.25" hidden="1" customHeight="1" x14ac:dyDescent="0.2">
      <c r="A171" s="12"/>
      <c r="B171" s="13" t="s">
        <v>43</v>
      </c>
      <c r="C171" s="13" t="s">
        <v>19</v>
      </c>
      <c r="D171" s="14">
        <v>0.03</v>
      </c>
      <c r="E171" s="14">
        <v>0</v>
      </c>
      <c r="F171" s="14">
        <v>0</v>
      </c>
      <c r="G171" s="15">
        <f t="shared" si="31"/>
        <v>-0.03</v>
      </c>
      <c r="H171" s="15">
        <f t="shared" si="32"/>
        <v>-0.03</v>
      </c>
      <c r="I171" s="16">
        <f t="shared" si="33"/>
        <v>0</v>
      </c>
    </row>
    <row r="172" spans="1:9" ht="11.25" hidden="1" customHeight="1" x14ac:dyDescent="0.2">
      <c r="A172" s="17" t="s">
        <v>99</v>
      </c>
      <c r="B172" s="18"/>
      <c r="C172" s="18"/>
      <c r="D172" s="19">
        <f>SUM(D164:D171)</f>
        <v>92703.03</v>
      </c>
      <c r="E172" s="19">
        <f>SUM(E164:E171)</f>
        <v>0</v>
      </c>
      <c r="F172" s="19">
        <f>SUM(F164:F171)</f>
        <v>0</v>
      </c>
      <c r="G172" s="20">
        <f t="shared" si="31"/>
        <v>-92703.03</v>
      </c>
      <c r="H172" s="20">
        <f t="shared" si="32"/>
        <v>-92703.03</v>
      </c>
      <c r="I172" s="21">
        <f t="shared" si="33"/>
        <v>0</v>
      </c>
    </row>
    <row r="173" spans="1:9" ht="11.25" hidden="1" customHeight="1" x14ac:dyDescent="0.2">
      <c r="A173" s="22" t="s">
        <v>100</v>
      </c>
      <c r="B173" s="18"/>
      <c r="C173" s="18"/>
      <c r="D173" s="19">
        <f>SUM(D172)</f>
        <v>92703.03</v>
      </c>
      <c r="E173" s="19">
        <f>SUM(E172)</f>
        <v>0</v>
      </c>
      <c r="F173" s="19">
        <f>SUM(F172)</f>
        <v>0</v>
      </c>
      <c r="G173" s="20">
        <f t="shared" si="31"/>
        <v>-92703.03</v>
      </c>
      <c r="H173" s="20">
        <f t="shared" si="32"/>
        <v>-92703.03</v>
      </c>
      <c r="I173" s="21">
        <f t="shared" si="33"/>
        <v>0</v>
      </c>
    </row>
    <row r="174" spans="1:9" ht="11.25" customHeight="1" x14ac:dyDescent="0.2">
      <c r="A174" s="25" t="s">
        <v>101</v>
      </c>
      <c r="B174" s="18"/>
      <c r="C174" s="18"/>
      <c r="D174" s="19">
        <f>SUM(D32,D41,D91,D117,D156,D161,D173)</f>
        <v>5919214.6800000006</v>
      </c>
      <c r="E174" s="19">
        <f>SUM(E32,E41,E91,E117,E156,E161,E173)</f>
        <v>3644839.2800000003</v>
      </c>
      <c r="F174" s="19">
        <f>SUM(F32,F41,F91,F117,F156,F161,F173)</f>
        <v>4149252.2800000003</v>
      </c>
      <c r="G174" s="20">
        <f t="shared" si="31"/>
        <v>-2274375.4</v>
      </c>
      <c r="H174" s="20">
        <f t="shared" si="32"/>
        <v>-1769962.4</v>
      </c>
      <c r="I174" s="21">
        <f t="shared" si="33"/>
        <v>504413</v>
      </c>
    </row>
    <row r="175" spans="1:9" ht="11.25" customHeight="1" x14ac:dyDescent="0.2">
      <c r="A175" s="9" t="s">
        <v>102</v>
      </c>
      <c r="B175" s="5"/>
      <c r="C175" s="5"/>
      <c r="D175" s="6"/>
      <c r="E175" s="6"/>
      <c r="F175" s="6"/>
      <c r="G175" s="7"/>
      <c r="H175" s="7"/>
      <c r="I175" s="8"/>
    </row>
    <row r="176" spans="1:9" ht="11.25" customHeight="1" x14ac:dyDescent="0.2">
      <c r="A176" s="10" t="s">
        <v>103</v>
      </c>
      <c r="B176" s="5"/>
      <c r="C176" s="5"/>
      <c r="D176" s="6">
        <v>334069.88</v>
      </c>
      <c r="E176" s="6">
        <v>429575.44</v>
      </c>
      <c r="F176" s="6">
        <v>481083.84</v>
      </c>
      <c r="G176" s="7">
        <v>95505.56</v>
      </c>
      <c r="H176" s="7">
        <v>147013.96000000002</v>
      </c>
      <c r="I176" s="8">
        <v>51508.400000000023</v>
      </c>
    </row>
    <row r="177" spans="1:9" ht="11.25" hidden="1" customHeight="1" x14ac:dyDescent="0.2">
      <c r="A177" s="11" t="s">
        <v>104</v>
      </c>
      <c r="B177" s="5"/>
      <c r="C177" s="5"/>
      <c r="D177" s="6"/>
      <c r="E177" s="6"/>
      <c r="F177" s="6"/>
      <c r="G177" s="7"/>
      <c r="H177" s="7"/>
      <c r="I177" s="8"/>
    </row>
    <row r="178" spans="1:9" ht="11.25" hidden="1" customHeight="1" x14ac:dyDescent="0.2">
      <c r="A178" s="12"/>
      <c r="B178" s="13" t="s">
        <v>27</v>
      </c>
      <c r="C178" s="13" t="s">
        <v>75</v>
      </c>
      <c r="D178" s="14">
        <v>0</v>
      </c>
      <c r="E178" s="14">
        <v>810</v>
      </c>
      <c r="F178" s="14">
        <v>2376</v>
      </c>
      <c r="G178" s="23">
        <f t="shared" ref="G178:G186" si="34">(ROUND(E178,2)- ROUND(D178,2))</f>
        <v>810</v>
      </c>
      <c r="H178" s="23">
        <f t="shared" ref="H178:H186" si="35">(ROUND(F178,2)- ROUND(D178,2))</f>
        <v>2376</v>
      </c>
      <c r="I178" s="16">
        <f t="shared" ref="I178:I186" si="36">(ROUND(F178,2)- ROUND(E178,2))</f>
        <v>1566</v>
      </c>
    </row>
    <row r="179" spans="1:9" ht="11.25" hidden="1" customHeight="1" x14ac:dyDescent="0.2">
      <c r="A179" s="12"/>
      <c r="B179" s="13" t="s">
        <v>27</v>
      </c>
      <c r="C179" s="13" t="s">
        <v>76</v>
      </c>
      <c r="D179" s="14">
        <v>0</v>
      </c>
      <c r="E179" s="14">
        <v>8126</v>
      </c>
      <c r="F179" s="14">
        <v>13310</v>
      </c>
      <c r="G179" s="23">
        <f t="shared" si="34"/>
        <v>8126</v>
      </c>
      <c r="H179" s="23">
        <f t="shared" si="35"/>
        <v>13310</v>
      </c>
      <c r="I179" s="16">
        <f t="shared" si="36"/>
        <v>5184</v>
      </c>
    </row>
    <row r="180" spans="1:9" ht="11.25" hidden="1" customHeight="1" x14ac:dyDescent="0.2">
      <c r="A180" s="12"/>
      <c r="B180" s="13" t="s">
        <v>27</v>
      </c>
      <c r="C180" s="13" t="s">
        <v>77</v>
      </c>
      <c r="D180" s="14">
        <v>0</v>
      </c>
      <c r="E180" s="14">
        <v>32325.24</v>
      </c>
      <c r="F180" s="14">
        <v>36315.24</v>
      </c>
      <c r="G180" s="23">
        <f t="shared" si="34"/>
        <v>32325.24</v>
      </c>
      <c r="H180" s="23">
        <f t="shared" si="35"/>
        <v>36315.24</v>
      </c>
      <c r="I180" s="16">
        <f t="shared" si="36"/>
        <v>3989.9999999999964</v>
      </c>
    </row>
    <row r="181" spans="1:9" ht="11.25" hidden="1" customHeight="1" x14ac:dyDescent="0.2">
      <c r="A181" s="12"/>
      <c r="B181" s="13" t="s">
        <v>27</v>
      </c>
      <c r="C181" s="13" t="s">
        <v>78</v>
      </c>
      <c r="D181" s="14">
        <v>0</v>
      </c>
      <c r="E181" s="14">
        <v>99813.6</v>
      </c>
      <c r="F181" s="14">
        <v>127892</v>
      </c>
      <c r="G181" s="23">
        <f t="shared" si="34"/>
        <v>99813.6</v>
      </c>
      <c r="H181" s="23">
        <f t="shared" si="35"/>
        <v>127892</v>
      </c>
      <c r="I181" s="16">
        <f t="shared" si="36"/>
        <v>28078.399999999994</v>
      </c>
    </row>
    <row r="182" spans="1:9" ht="11.25" hidden="1" customHeight="1" x14ac:dyDescent="0.2">
      <c r="A182" s="12"/>
      <c r="B182" s="13" t="s">
        <v>27</v>
      </c>
      <c r="C182" s="13" t="s">
        <v>55</v>
      </c>
      <c r="D182" s="14">
        <v>0</v>
      </c>
      <c r="E182" s="14">
        <v>17816</v>
      </c>
      <c r="F182" s="14">
        <v>26656</v>
      </c>
      <c r="G182" s="23">
        <f t="shared" si="34"/>
        <v>17816</v>
      </c>
      <c r="H182" s="23">
        <f t="shared" si="35"/>
        <v>26656</v>
      </c>
      <c r="I182" s="16">
        <f t="shared" si="36"/>
        <v>8840</v>
      </c>
    </row>
    <row r="183" spans="1:9" ht="11.25" hidden="1" customHeight="1" x14ac:dyDescent="0.2">
      <c r="A183" s="12"/>
      <c r="B183" s="13" t="s">
        <v>27</v>
      </c>
      <c r="C183" s="13" t="s">
        <v>56</v>
      </c>
      <c r="D183" s="14">
        <v>0</v>
      </c>
      <c r="E183" s="14">
        <v>116690.4</v>
      </c>
      <c r="F183" s="14">
        <v>116690.4</v>
      </c>
      <c r="G183" s="23">
        <f t="shared" si="34"/>
        <v>116690.4</v>
      </c>
      <c r="H183" s="23">
        <f t="shared" si="35"/>
        <v>116690.4</v>
      </c>
      <c r="I183" s="16">
        <f t="shared" si="36"/>
        <v>0</v>
      </c>
    </row>
    <row r="184" spans="1:9" ht="11.25" hidden="1" customHeight="1" x14ac:dyDescent="0.2">
      <c r="A184" s="12"/>
      <c r="B184" s="13" t="s">
        <v>27</v>
      </c>
      <c r="C184" s="13" t="s">
        <v>79</v>
      </c>
      <c r="D184" s="14">
        <v>0</v>
      </c>
      <c r="E184" s="14">
        <v>23100</v>
      </c>
      <c r="F184" s="14">
        <v>26950</v>
      </c>
      <c r="G184" s="23">
        <f t="shared" si="34"/>
        <v>23100</v>
      </c>
      <c r="H184" s="23">
        <f t="shared" si="35"/>
        <v>26950</v>
      </c>
      <c r="I184" s="16">
        <f t="shared" si="36"/>
        <v>3850</v>
      </c>
    </row>
    <row r="185" spans="1:9" ht="11.25" hidden="1" customHeight="1" x14ac:dyDescent="0.2">
      <c r="A185" s="12"/>
      <c r="B185" s="13" t="s">
        <v>27</v>
      </c>
      <c r="C185" s="13" t="s">
        <v>28</v>
      </c>
      <c r="D185" s="14">
        <v>0</v>
      </c>
      <c r="E185" s="14">
        <v>130894.2</v>
      </c>
      <c r="F185" s="14">
        <v>130894.2</v>
      </c>
      <c r="G185" s="23">
        <f t="shared" si="34"/>
        <v>130894.2</v>
      </c>
      <c r="H185" s="23">
        <f t="shared" si="35"/>
        <v>130894.2</v>
      </c>
      <c r="I185" s="16">
        <f t="shared" si="36"/>
        <v>0</v>
      </c>
    </row>
    <row r="186" spans="1:9" ht="11.25" hidden="1" customHeight="1" x14ac:dyDescent="0.2">
      <c r="A186" s="17" t="s">
        <v>105</v>
      </c>
      <c r="B186" s="18"/>
      <c r="C186" s="18"/>
      <c r="D186" s="19">
        <f>SUM(D178:D185)</f>
        <v>0</v>
      </c>
      <c r="E186" s="19">
        <f>SUM(E178:E185)</f>
        <v>429575.44</v>
      </c>
      <c r="F186" s="19">
        <f>SUM(F178:F185)</f>
        <v>481083.84</v>
      </c>
      <c r="G186" s="24">
        <f t="shared" si="34"/>
        <v>429575.44</v>
      </c>
      <c r="H186" s="24">
        <f t="shared" si="35"/>
        <v>481083.84</v>
      </c>
      <c r="I186" s="21">
        <f t="shared" si="36"/>
        <v>51508.400000000023</v>
      </c>
    </row>
    <row r="187" spans="1:9" ht="11.25" hidden="1" customHeight="1" x14ac:dyDescent="0.2">
      <c r="A187" s="11" t="s">
        <v>106</v>
      </c>
      <c r="B187" s="5"/>
      <c r="C187" s="5"/>
      <c r="D187" s="6"/>
      <c r="E187" s="6"/>
      <c r="F187" s="6"/>
      <c r="G187" s="7"/>
      <c r="H187" s="7"/>
      <c r="I187" s="8"/>
    </row>
    <row r="188" spans="1:9" ht="11.25" hidden="1" customHeight="1" x14ac:dyDescent="0.2">
      <c r="A188" s="12"/>
      <c r="B188" s="13" t="s">
        <v>27</v>
      </c>
      <c r="C188" s="13" t="s">
        <v>77</v>
      </c>
      <c r="D188" s="14">
        <v>5803.19</v>
      </c>
      <c r="E188" s="14">
        <v>0</v>
      </c>
      <c r="F188" s="14">
        <v>0</v>
      </c>
      <c r="G188" s="15">
        <f>(ROUND(E188,2)- ROUND(D188,2))</f>
        <v>-5803.19</v>
      </c>
      <c r="H188" s="15">
        <f>(ROUND(F188,2)- ROUND(D188,2))</f>
        <v>-5803.19</v>
      </c>
      <c r="I188" s="16">
        <f>(ROUND(F188,2)- ROUND(E188,2))</f>
        <v>0</v>
      </c>
    </row>
    <row r="189" spans="1:9" ht="11.25" hidden="1" customHeight="1" x14ac:dyDescent="0.2">
      <c r="A189" s="12"/>
      <c r="B189" s="13" t="s">
        <v>27</v>
      </c>
      <c r="C189" s="13" t="s">
        <v>78</v>
      </c>
      <c r="D189" s="14">
        <v>30306.45</v>
      </c>
      <c r="E189" s="14">
        <v>0</v>
      </c>
      <c r="F189" s="14">
        <v>0</v>
      </c>
      <c r="G189" s="15">
        <f>(ROUND(E189,2)- ROUND(D189,2))</f>
        <v>-30306.45</v>
      </c>
      <c r="H189" s="15">
        <f>(ROUND(F189,2)- ROUND(D189,2))</f>
        <v>-30306.45</v>
      </c>
      <c r="I189" s="16">
        <f>(ROUND(F189,2)- ROUND(E189,2))</f>
        <v>0</v>
      </c>
    </row>
    <row r="190" spans="1:9" ht="11.25" hidden="1" customHeight="1" x14ac:dyDescent="0.2">
      <c r="A190" s="12"/>
      <c r="B190" s="13" t="s">
        <v>27</v>
      </c>
      <c r="C190" s="13" t="s">
        <v>56</v>
      </c>
      <c r="D190" s="14">
        <v>7355.55</v>
      </c>
      <c r="E190" s="14">
        <v>0</v>
      </c>
      <c r="F190" s="14">
        <v>0</v>
      </c>
      <c r="G190" s="15">
        <f>(ROUND(E190,2)- ROUND(D190,2))</f>
        <v>-7355.55</v>
      </c>
      <c r="H190" s="15">
        <f>(ROUND(F190,2)- ROUND(D190,2))</f>
        <v>-7355.55</v>
      </c>
      <c r="I190" s="16">
        <f>(ROUND(F190,2)- ROUND(E190,2))</f>
        <v>0</v>
      </c>
    </row>
    <row r="191" spans="1:9" ht="11.25" hidden="1" customHeight="1" x14ac:dyDescent="0.2">
      <c r="A191" s="12"/>
      <c r="B191" s="13" t="s">
        <v>27</v>
      </c>
      <c r="C191" s="13" t="s">
        <v>28</v>
      </c>
      <c r="D191" s="14">
        <v>37191.339999999997</v>
      </c>
      <c r="E191" s="14">
        <v>0</v>
      </c>
      <c r="F191" s="14">
        <v>0</v>
      </c>
      <c r="G191" s="15">
        <f>(ROUND(E191,2)- ROUND(D191,2))</f>
        <v>-37191.339999999997</v>
      </c>
      <c r="H191" s="15">
        <f>(ROUND(F191,2)- ROUND(D191,2))</f>
        <v>-37191.339999999997</v>
      </c>
      <c r="I191" s="16">
        <f>(ROUND(F191,2)- ROUND(E191,2))</f>
        <v>0</v>
      </c>
    </row>
    <row r="192" spans="1:9" ht="11.25" hidden="1" customHeight="1" x14ac:dyDescent="0.2">
      <c r="A192" s="17" t="s">
        <v>107</v>
      </c>
      <c r="B192" s="18"/>
      <c r="C192" s="18"/>
      <c r="D192" s="19">
        <f>SUM(D188:D191)</f>
        <v>80656.53</v>
      </c>
      <c r="E192" s="19">
        <f>SUM(E188:E191)</f>
        <v>0</v>
      </c>
      <c r="F192" s="19">
        <f>SUM(F188:F191)</f>
        <v>0</v>
      </c>
      <c r="G192" s="20">
        <f>(ROUND(E192,2)- ROUND(D192,2))</f>
        <v>-80656.53</v>
      </c>
      <c r="H192" s="20">
        <f>(ROUND(F192,2)- ROUND(D192,2))</f>
        <v>-80656.53</v>
      </c>
      <c r="I192" s="21">
        <f>(ROUND(F192,2)- ROUND(E192,2))</f>
        <v>0</v>
      </c>
    </row>
    <row r="193" spans="1:9" ht="11.25" hidden="1" customHeight="1" x14ac:dyDescent="0.2">
      <c r="A193" s="11" t="s">
        <v>108</v>
      </c>
      <c r="B193" s="5"/>
      <c r="C193" s="5"/>
      <c r="D193" s="6"/>
      <c r="E193" s="6"/>
      <c r="F193" s="6"/>
      <c r="G193" s="7"/>
      <c r="H193" s="7"/>
      <c r="I193" s="8"/>
    </row>
    <row r="194" spans="1:9" ht="11.25" hidden="1" customHeight="1" x14ac:dyDescent="0.2">
      <c r="A194" s="12"/>
      <c r="B194" s="13" t="s">
        <v>27</v>
      </c>
      <c r="C194" s="13" t="s">
        <v>77</v>
      </c>
      <c r="D194" s="14">
        <v>3666.08</v>
      </c>
      <c r="E194" s="14">
        <v>0</v>
      </c>
      <c r="F194" s="14">
        <v>0</v>
      </c>
      <c r="G194" s="15">
        <f>(ROUND(E194,2)- ROUND(D194,2))</f>
        <v>-3666.08</v>
      </c>
      <c r="H194" s="15">
        <f>(ROUND(F194,2)- ROUND(D194,2))</f>
        <v>-3666.08</v>
      </c>
      <c r="I194" s="16">
        <f>(ROUND(F194,2)- ROUND(E194,2))</f>
        <v>0</v>
      </c>
    </row>
    <row r="195" spans="1:9" ht="11.25" hidden="1" customHeight="1" x14ac:dyDescent="0.2">
      <c r="A195" s="12"/>
      <c r="B195" s="13" t="s">
        <v>27</v>
      </c>
      <c r="C195" s="13" t="s">
        <v>78</v>
      </c>
      <c r="D195" s="14">
        <v>12128.3</v>
      </c>
      <c r="E195" s="14">
        <v>0</v>
      </c>
      <c r="F195" s="14">
        <v>0</v>
      </c>
      <c r="G195" s="15">
        <f>(ROUND(E195,2)- ROUND(D195,2))</f>
        <v>-12128.3</v>
      </c>
      <c r="H195" s="15">
        <f>(ROUND(F195,2)- ROUND(D195,2))</f>
        <v>-12128.3</v>
      </c>
      <c r="I195" s="16">
        <f>(ROUND(F195,2)- ROUND(E195,2))</f>
        <v>0</v>
      </c>
    </row>
    <row r="196" spans="1:9" ht="11.25" hidden="1" customHeight="1" x14ac:dyDescent="0.2">
      <c r="A196" s="12"/>
      <c r="B196" s="13" t="s">
        <v>27</v>
      </c>
      <c r="C196" s="13" t="s">
        <v>56</v>
      </c>
      <c r="D196" s="14">
        <v>16434.7</v>
      </c>
      <c r="E196" s="14">
        <v>0</v>
      </c>
      <c r="F196" s="14">
        <v>0</v>
      </c>
      <c r="G196" s="15">
        <f>(ROUND(E196,2)- ROUND(D196,2))</f>
        <v>-16434.7</v>
      </c>
      <c r="H196" s="15">
        <f>(ROUND(F196,2)- ROUND(D196,2))</f>
        <v>-16434.7</v>
      </c>
      <c r="I196" s="16">
        <f>(ROUND(F196,2)- ROUND(E196,2))</f>
        <v>0</v>
      </c>
    </row>
    <row r="197" spans="1:9" ht="11.25" hidden="1" customHeight="1" x14ac:dyDescent="0.2">
      <c r="A197" s="12"/>
      <c r="B197" s="13" t="s">
        <v>27</v>
      </c>
      <c r="C197" s="13" t="s">
        <v>28</v>
      </c>
      <c r="D197" s="14">
        <v>1514.38</v>
      </c>
      <c r="E197" s="14">
        <v>0</v>
      </c>
      <c r="F197" s="14">
        <v>0</v>
      </c>
      <c r="G197" s="15">
        <f>(ROUND(E197,2)- ROUND(D197,2))</f>
        <v>-1514.38</v>
      </c>
      <c r="H197" s="15">
        <f>(ROUND(F197,2)- ROUND(D197,2))</f>
        <v>-1514.38</v>
      </c>
      <c r="I197" s="16">
        <f>(ROUND(F197,2)- ROUND(E197,2))</f>
        <v>0</v>
      </c>
    </row>
    <row r="198" spans="1:9" ht="11.25" hidden="1" customHeight="1" x14ac:dyDescent="0.2">
      <c r="A198" s="17" t="s">
        <v>109</v>
      </c>
      <c r="B198" s="18"/>
      <c r="C198" s="18"/>
      <c r="D198" s="19">
        <f>SUM(D194:D197)</f>
        <v>33743.46</v>
      </c>
      <c r="E198" s="19">
        <f>SUM(E194:E197)</f>
        <v>0</v>
      </c>
      <c r="F198" s="19">
        <f>SUM(F194:F197)</f>
        <v>0</v>
      </c>
      <c r="G198" s="20">
        <f>(ROUND(E198,2)- ROUND(D198,2))</f>
        <v>-33743.46</v>
      </c>
      <c r="H198" s="20">
        <f>(ROUND(F198,2)- ROUND(D198,2))</f>
        <v>-33743.46</v>
      </c>
      <c r="I198" s="21">
        <f>(ROUND(F198,2)- ROUND(E198,2))</f>
        <v>0</v>
      </c>
    </row>
    <row r="199" spans="1:9" ht="11.25" hidden="1" customHeight="1" x14ac:dyDescent="0.2">
      <c r="A199" s="11" t="s">
        <v>110</v>
      </c>
      <c r="B199" s="5"/>
      <c r="C199" s="5"/>
      <c r="D199" s="6"/>
      <c r="E199" s="6"/>
      <c r="F199" s="6"/>
      <c r="G199" s="7"/>
      <c r="H199" s="7"/>
      <c r="I199" s="8"/>
    </row>
    <row r="200" spans="1:9" ht="11.25" hidden="1" customHeight="1" x14ac:dyDescent="0.2">
      <c r="A200" s="12"/>
      <c r="B200" s="13" t="s">
        <v>27</v>
      </c>
      <c r="C200" s="13" t="s">
        <v>77</v>
      </c>
      <c r="D200" s="14">
        <v>6498.52</v>
      </c>
      <c r="E200" s="14">
        <v>0</v>
      </c>
      <c r="F200" s="14">
        <v>0</v>
      </c>
      <c r="G200" s="15">
        <f>(ROUND(E200,2)- ROUND(D200,2))</f>
        <v>-6498.52</v>
      </c>
      <c r="H200" s="15">
        <f>(ROUND(F200,2)- ROUND(D200,2))</f>
        <v>-6498.52</v>
      </c>
      <c r="I200" s="16">
        <f>(ROUND(F200,2)- ROUND(E200,2))</f>
        <v>0</v>
      </c>
    </row>
    <row r="201" spans="1:9" ht="11.25" hidden="1" customHeight="1" x14ac:dyDescent="0.2">
      <c r="A201" s="12"/>
      <c r="B201" s="13" t="s">
        <v>27</v>
      </c>
      <c r="C201" s="13" t="s">
        <v>78</v>
      </c>
      <c r="D201" s="14">
        <v>3927.76</v>
      </c>
      <c r="E201" s="14">
        <v>0</v>
      </c>
      <c r="F201" s="14">
        <v>0</v>
      </c>
      <c r="G201" s="15">
        <f>(ROUND(E201,2)- ROUND(D201,2))</f>
        <v>-3927.76</v>
      </c>
      <c r="H201" s="15">
        <f>(ROUND(F201,2)- ROUND(D201,2))</f>
        <v>-3927.76</v>
      </c>
      <c r="I201" s="16">
        <f>(ROUND(F201,2)- ROUND(E201,2))</f>
        <v>0</v>
      </c>
    </row>
    <row r="202" spans="1:9" ht="11.25" hidden="1" customHeight="1" x14ac:dyDescent="0.2">
      <c r="A202" s="12"/>
      <c r="B202" s="13" t="s">
        <v>27</v>
      </c>
      <c r="C202" s="13" t="s">
        <v>56</v>
      </c>
      <c r="D202" s="14">
        <v>29954.69</v>
      </c>
      <c r="E202" s="14">
        <v>0</v>
      </c>
      <c r="F202" s="14">
        <v>0</v>
      </c>
      <c r="G202" s="15">
        <f>(ROUND(E202,2)- ROUND(D202,2))</f>
        <v>-29954.69</v>
      </c>
      <c r="H202" s="15">
        <f>(ROUND(F202,2)- ROUND(D202,2))</f>
        <v>-29954.69</v>
      </c>
      <c r="I202" s="16">
        <f>(ROUND(F202,2)- ROUND(E202,2))</f>
        <v>0</v>
      </c>
    </row>
    <row r="203" spans="1:9" ht="11.25" hidden="1" customHeight="1" x14ac:dyDescent="0.2">
      <c r="A203" s="12"/>
      <c r="B203" s="13" t="s">
        <v>27</v>
      </c>
      <c r="C203" s="13" t="s">
        <v>28</v>
      </c>
      <c r="D203" s="14">
        <v>51077.61</v>
      </c>
      <c r="E203" s="14">
        <v>0</v>
      </c>
      <c r="F203" s="14">
        <v>0</v>
      </c>
      <c r="G203" s="15">
        <f>(ROUND(E203,2)- ROUND(D203,2))</f>
        <v>-51077.61</v>
      </c>
      <c r="H203" s="15">
        <f>(ROUND(F203,2)- ROUND(D203,2))</f>
        <v>-51077.61</v>
      </c>
      <c r="I203" s="16">
        <f>(ROUND(F203,2)- ROUND(E203,2))</f>
        <v>0</v>
      </c>
    </row>
    <row r="204" spans="1:9" ht="11.25" hidden="1" customHeight="1" x14ac:dyDescent="0.2">
      <c r="A204" s="17" t="s">
        <v>111</v>
      </c>
      <c r="B204" s="18"/>
      <c r="C204" s="18"/>
      <c r="D204" s="19">
        <f>SUM(D200:D203)</f>
        <v>91458.58</v>
      </c>
      <c r="E204" s="19">
        <f>SUM(E200:E203)</f>
        <v>0</v>
      </c>
      <c r="F204" s="19">
        <f>SUM(F200:F203)</f>
        <v>0</v>
      </c>
      <c r="G204" s="20">
        <f>(ROUND(E204,2)- ROUND(D204,2))</f>
        <v>-91458.58</v>
      </c>
      <c r="H204" s="20">
        <f>(ROUND(F204,2)- ROUND(D204,2))</f>
        <v>-91458.58</v>
      </c>
      <c r="I204" s="21">
        <f>(ROUND(F204,2)- ROUND(E204,2))</f>
        <v>0</v>
      </c>
    </row>
    <row r="205" spans="1:9" ht="11.25" hidden="1" customHeight="1" x14ac:dyDescent="0.2">
      <c r="A205" s="11" t="s">
        <v>112</v>
      </c>
      <c r="B205" s="5"/>
      <c r="C205" s="5"/>
      <c r="D205" s="6"/>
      <c r="E205" s="6"/>
      <c r="F205" s="6"/>
      <c r="G205" s="7"/>
      <c r="H205" s="7"/>
      <c r="I205" s="8"/>
    </row>
    <row r="206" spans="1:9" ht="11.25" hidden="1" customHeight="1" x14ac:dyDescent="0.2">
      <c r="A206" s="12"/>
      <c r="B206" s="13" t="s">
        <v>27</v>
      </c>
      <c r="C206" s="13" t="s">
        <v>77</v>
      </c>
      <c r="D206" s="14">
        <v>301.48</v>
      </c>
      <c r="E206" s="14">
        <v>0</v>
      </c>
      <c r="F206" s="14">
        <v>0</v>
      </c>
      <c r="G206" s="15">
        <f>(ROUND(E206,2)- ROUND(D206,2))</f>
        <v>-301.48</v>
      </c>
      <c r="H206" s="15">
        <f>(ROUND(F206,2)- ROUND(D206,2))</f>
        <v>-301.48</v>
      </c>
      <c r="I206" s="16">
        <f>(ROUND(F206,2)- ROUND(E206,2))</f>
        <v>0</v>
      </c>
    </row>
    <row r="207" spans="1:9" ht="11.25" hidden="1" customHeight="1" x14ac:dyDescent="0.2">
      <c r="A207" s="12"/>
      <c r="B207" s="13" t="s">
        <v>27</v>
      </c>
      <c r="C207" s="13" t="s">
        <v>78</v>
      </c>
      <c r="D207" s="14">
        <v>9650.65</v>
      </c>
      <c r="E207" s="14">
        <v>0</v>
      </c>
      <c r="F207" s="14">
        <v>0</v>
      </c>
      <c r="G207" s="15">
        <f>(ROUND(E207,2)- ROUND(D207,2))</f>
        <v>-9650.65</v>
      </c>
      <c r="H207" s="15">
        <f>(ROUND(F207,2)- ROUND(D207,2))</f>
        <v>-9650.65</v>
      </c>
      <c r="I207" s="16">
        <f>(ROUND(F207,2)- ROUND(E207,2))</f>
        <v>0</v>
      </c>
    </row>
    <row r="208" spans="1:9" ht="11.25" hidden="1" customHeight="1" x14ac:dyDescent="0.2">
      <c r="A208" s="12"/>
      <c r="B208" s="13" t="s">
        <v>27</v>
      </c>
      <c r="C208" s="13" t="s">
        <v>56</v>
      </c>
      <c r="D208" s="14">
        <v>12995.65</v>
      </c>
      <c r="E208" s="14">
        <v>0</v>
      </c>
      <c r="F208" s="14">
        <v>0</v>
      </c>
      <c r="G208" s="15">
        <f>(ROUND(E208,2)- ROUND(D208,2))</f>
        <v>-12995.65</v>
      </c>
      <c r="H208" s="15">
        <f>(ROUND(F208,2)- ROUND(D208,2))</f>
        <v>-12995.65</v>
      </c>
      <c r="I208" s="16">
        <f>(ROUND(F208,2)- ROUND(E208,2))</f>
        <v>0</v>
      </c>
    </row>
    <row r="209" spans="1:9" ht="11.25" hidden="1" customHeight="1" x14ac:dyDescent="0.2">
      <c r="A209" s="12"/>
      <c r="B209" s="13" t="s">
        <v>27</v>
      </c>
      <c r="C209" s="13" t="s">
        <v>28</v>
      </c>
      <c r="D209" s="14">
        <v>1672.29</v>
      </c>
      <c r="E209" s="14">
        <v>0</v>
      </c>
      <c r="F209" s="14">
        <v>0</v>
      </c>
      <c r="G209" s="15">
        <f>(ROUND(E209,2)- ROUND(D209,2))</f>
        <v>-1672.29</v>
      </c>
      <c r="H209" s="15">
        <f>(ROUND(F209,2)- ROUND(D209,2))</f>
        <v>-1672.29</v>
      </c>
      <c r="I209" s="16">
        <f>(ROUND(F209,2)- ROUND(E209,2))</f>
        <v>0</v>
      </c>
    </row>
    <row r="210" spans="1:9" ht="11.25" hidden="1" customHeight="1" x14ac:dyDescent="0.2">
      <c r="A210" s="17" t="s">
        <v>113</v>
      </c>
      <c r="B210" s="18"/>
      <c r="C210" s="18"/>
      <c r="D210" s="19">
        <f>SUM(D206:D209)</f>
        <v>24620.07</v>
      </c>
      <c r="E210" s="19">
        <f>SUM(E206:E209)</f>
        <v>0</v>
      </c>
      <c r="F210" s="19">
        <f>SUM(F206:F209)</f>
        <v>0</v>
      </c>
      <c r="G210" s="20">
        <f>(ROUND(E210,2)- ROUND(D210,2))</f>
        <v>-24620.07</v>
      </c>
      <c r="H210" s="20">
        <f>(ROUND(F210,2)- ROUND(D210,2))</f>
        <v>-24620.07</v>
      </c>
      <c r="I210" s="21">
        <f>(ROUND(F210,2)- ROUND(E210,2))</f>
        <v>0</v>
      </c>
    </row>
    <row r="211" spans="1:9" ht="11.25" hidden="1" customHeight="1" x14ac:dyDescent="0.2">
      <c r="A211" s="11" t="s">
        <v>114</v>
      </c>
      <c r="B211" s="5"/>
      <c r="C211" s="5"/>
      <c r="D211" s="6"/>
      <c r="E211" s="6"/>
      <c r="F211" s="6"/>
      <c r="G211" s="7"/>
      <c r="H211" s="7"/>
      <c r="I211" s="8"/>
    </row>
    <row r="212" spans="1:9" ht="11.25" hidden="1" customHeight="1" x14ac:dyDescent="0.2">
      <c r="A212" s="12"/>
      <c r="B212" s="13" t="s">
        <v>27</v>
      </c>
      <c r="C212" s="13" t="s">
        <v>77</v>
      </c>
      <c r="D212" s="14">
        <v>17.149999999999999</v>
      </c>
      <c r="E212" s="14">
        <v>0</v>
      </c>
      <c r="F212" s="14">
        <v>0</v>
      </c>
      <c r="G212" s="15">
        <f>(ROUND(E212,2)- ROUND(D212,2))</f>
        <v>-17.149999999999999</v>
      </c>
      <c r="H212" s="15">
        <f>(ROUND(F212,2)- ROUND(D212,2))</f>
        <v>-17.149999999999999</v>
      </c>
      <c r="I212" s="16">
        <f>(ROUND(F212,2)- ROUND(E212,2))</f>
        <v>0</v>
      </c>
    </row>
    <row r="213" spans="1:9" ht="11.25" hidden="1" customHeight="1" x14ac:dyDescent="0.2">
      <c r="A213" s="12"/>
      <c r="B213" s="13" t="s">
        <v>27</v>
      </c>
      <c r="C213" s="13" t="s">
        <v>78</v>
      </c>
      <c r="D213" s="14">
        <v>437.3</v>
      </c>
      <c r="E213" s="14">
        <v>0</v>
      </c>
      <c r="F213" s="14">
        <v>0</v>
      </c>
      <c r="G213" s="15">
        <f>(ROUND(E213,2)- ROUND(D213,2))</f>
        <v>-437.3</v>
      </c>
      <c r="H213" s="15">
        <f>(ROUND(F213,2)- ROUND(D213,2))</f>
        <v>-437.3</v>
      </c>
      <c r="I213" s="16">
        <f>(ROUND(F213,2)- ROUND(E213,2))</f>
        <v>0</v>
      </c>
    </row>
    <row r="214" spans="1:9" ht="11.25" hidden="1" customHeight="1" x14ac:dyDescent="0.2">
      <c r="A214" s="12"/>
      <c r="B214" s="13" t="s">
        <v>27</v>
      </c>
      <c r="C214" s="13" t="s">
        <v>56</v>
      </c>
      <c r="D214" s="14">
        <v>15241.25</v>
      </c>
      <c r="E214" s="14">
        <v>0</v>
      </c>
      <c r="F214" s="14">
        <v>0</v>
      </c>
      <c r="G214" s="15">
        <f>(ROUND(E214,2)- ROUND(D214,2))</f>
        <v>-15241.25</v>
      </c>
      <c r="H214" s="15">
        <f>(ROUND(F214,2)- ROUND(D214,2))</f>
        <v>-15241.25</v>
      </c>
      <c r="I214" s="16">
        <f>(ROUND(F214,2)- ROUND(E214,2))</f>
        <v>0</v>
      </c>
    </row>
    <row r="215" spans="1:9" ht="11.25" hidden="1" customHeight="1" x14ac:dyDescent="0.2">
      <c r="A215" s="12"/>
      <c r="B215" s="13" t="s">
        <v>27</v>
      </c>
      <c r="C215" s="13" t="s">
        <v>28</v>
      </c>
      <c r="D215" s="14">
        <v>5644.58</v>
      </c>
      <c r="E215" s="14">
        <v>0</v>
      </c>
      <c r="F215" s="14">
        <v>0</v>
      </c>
      <c r="G215" s="15">
        <f>(ROUND(E215,2)- ROUND(D215,2))</f>
        <v>-5644.58</v>
      </c>
      <c r="H215" s="15">
        <f>(ROUND(F215,2)- ROUND(D215,2))</f>
        <v>-5644.58</v>
      </c>
      <c r="I215" s="16">
        <f>(ROUND(F215,2)- ROUND(E215,2))</f>
        <v>0</v>
      </c>
    </row>
    <row r="216" spans="1:9" ht="11.25" hidden="1" customHeight="1" x14ac:dyDescent="0.2">
      <c r="A216" s="17" t="s">
        <v>115</v>
      </c>
      <c r="B216" s="18"/>
      <c r="C216" s="18"/>
      <c r="D216" s="19">
        <f>SUM(D212:D215)</f>
        <v>21340.28</v>
      </c>
      <c r="E216" s="19">
        <f>SUM(E212:E215)</f>
        <v>0</v>
      </c>
      <c r="F216" s="19">
        <f>SUM(F212:F215)</f>
        <v>0</v>
      </c>
      <c r="G216" s="20">
        <f>(ROUND(E216,2)- ROUND(D216,2))</f>
        <v>-21340.28</v>
      </c>
      <c r="H216" s="20">
        <f>(ROUND(F216,2)- ROUND(D216,2))</f>
        <v>-21340.28</v>
      </c>
      <c r="I216" s="21">
        <f>(ROUND(F216,2)- ROUND(E216,2))</f>
        <v>0</v>
      </c>
    </row>
    <row r="217" spans="1:9" ht="11.25" hidden="1" customHeight="1" x14ac:dyDescent="0.2">
      <c r="A217" s="11" t="s">
        <v>116</v>
      </c>
      <c r="B217" s="5"/>
      <c r="C217" s="5"/>
      <c r="D217" s="6"/>
      <c r="E217" s="6"/>
      <c r="F217" s="6"/>
      <c r="G217" s="7"/>
      <c r="H217" s="7"/>
      <c r="I217" s="8"/>
    </row>
    <row r="218" spans="1:9" ht="11.25" hidden="1" customHeight="1" x14ac:dyDescent="0.2">
      <c r="A218" s="12"/>
      <c r="B218" s="13" t="s">
        <v>27</v>
      </c>
      <c r="C218" s="13" t="s">
        <v>77</v>
      </c>
      <c r="D218" s="14">
        <v>4209.58</v>
      </c>
      <c r="E218" s="14">
        <v>0</v>
      </c>
      <c r="F218" s="14">
        <v>0</v>
      </c>
      <c r="G218" s="15">
        <f>(ROUND(E218,2)- ROUND(D218,2))</f>
        <v>-4209.58</v>
      </c>
      <c r="H218" s="15">
        <f>(ROUND(F218,2)- ROUND(D218,2))</f>
        <v>-4209.58</v>
      </c>
      <c r="I218" s="16">
        <f>(ROUND(F218,2)- ROUND(E218,2))</f>
        <v>0</v>
      </c>
    </row>
    <row r="219" spans="1:9" ht="11.25" hidden="1" customHeight="1" x14ac:dyDescent="0.2">
      <c r="A219" s="12"/>
      <c r="B219" s="13" t="s">
        <v>27</v>
      </c>
      <c r="C219" s="13" t="s">
        <v>78</v>
      </c>
      <c r="D219" s="14">
        <v>1273</v>
      </c>
      <c r="E219" s="14">
        <v>0</v>
      </c>
      <c r="F219" s="14">
        <v>0</v>
      </c>
      <c r="G219" s="15">
        <f>(ROUND(E219,2)- ROUND(D219,2))</f>
        <v>-1273</v>
      </c>
      <c r="H219" s="15">
        <f>(ROUND(F219,2)- ROUND(D219,2))</f>
        <v>-1273</v>
      </c>
      <c r="I219" s="16">
        <f>(ROUND(F219,2)- ROUND(E219,2))</f>
        <v>0</v>
      </c>
    </row>
    <row r="220" spans="1:9" ht="11.25" hidden="1" customHeight="1" x14ac:dyDescent="0.2">
      <c r="A220" s="12"/>
      <c r="B220" s="13" t="s">
        <v>27</v>
      </c>
      <c r="C220" s="13" t="s">
        <v>56</v>
      </c>
      <c r="D220" s="14">
        <v>7840.24</v>
      </c>
      <c r="E220" s="14">
        <v>0</v>
      </c>
      <c r="F220" s="14">
        <v>0</v>
      </c>
      <c r="G220" s="15">
        <f>(ROUND(E220,2)- ROUND(D220,2))</f>
        <v>-7840.24</v>
      </c>
      <c r="H220" s="15">
        <f>(ROUND(F220,2)- ROUND(D220,2))</f>
        <v>-7840.24</v>
      </c>
      <c r="I220" s="16">
        <f>(ROUND(F220,2)- ROUND(E220,2))</f>
        <v>0</v>
      </c>
    </row>
    <row r="221" spans="1:9" ht="11.25" hidden="1" customHeight="1" x14ac:dyDescent="0.2">
      <c r="A221" s="12"/>
      <c r="B221" s="13" t="s">
        <v>27</v>
      </c>
      <c r="C221" s="13" t="s">
        <v>28</v>
      </c>
      <c r="D221" s="14">
        <v>19305.59</v>
      </c>
      <c r="E221" s="14">
        <v>0</v>
      </c>
      <c r="F221" s="14">
        <v>0</v>
      </c>
      <c r="G221" s="15">
        <f>(ROUND(E221,2)- ROUND(D221,2))</f>
        <v>-19305.59</v>
      </c>
      <c r="H221" s="15">
        <f>(ROUND(F221,2)- ROUND(D221,2))</f>
        <v>-19305.59</v>
      </c>
      <c r="I221" s="16">
        <f>(ROUND(F221,2)- ROUND(E221,2))</f>
        <v>0</v>
      </c>
    </row>
    <row r="222" spans="1:9" ht="11.25" hidden="1" customHeight="1" x14ac:dyDescent="0.2">
      <c r="A222" s="17" t="s">
        <v>117</v>
      </c>
      <c r="B222" s="18"/>
      <c r="C222" s="18"/>
      <c r="D222" s="19">
        <f>SUM(D218:D221)</f>
        <v>32628.41</v>
      </c>
      <c r="E222" s="19">
        <f>SUM(E218:E221)</f>
        <v>0</v>
      </c>
      <c r="F222" s="19">
        <f>SUM(F218:F221)</f>
        <v>0</v>
      </c>
      <c r="G222" s="20">
        <f>(ROUND(E222,2)- ROUND(D222,2))</f>
        <v>-32628.41</v>
      </c>
      <c r="H222" s="20">
        <f>(ROUND(F222,2)- ROUND(D222,2))</f>
        <v>-32628.41</v>
      </c>
      <c r="I222" s="21">
        <f>(ROUND(F222,2)- ROUND(E222,2))</f>
        <v>0</v>
      </c>
    </row>
    <row r="223" spans="1:9" ht="11.25" hidden="1" customHeight="1" x14ac:dyDescent="0.2">
      <c r="A223" s="11" t="s">
        <v>118</v>
      </c>
      <c r="B223" s="5"/>
      <c r="C223" s="5"/>
      <c r="D223" s="6"/>
      <c r="E223" s="6"/>
      <c r="F223" s="6"/>
      <c r="G223" s="7"/>
      <c r="H223" s="7"/>
      <c r="I223" s="8"/>
    </row>
    <row r="224" spans="1:9" ht="11.25" hidden="1" customHeight="1" x14ac:dyDescent="0.2">
      <c r="A224" s="12"/>
      <c r="B224" s="13" t="s">
        <v>27</v>
      </c>
      <c r="C224" s="13" t="s">
        <v>77</v>
      </c>
      <c r="D224" s="14">
        <v>7377.09</v>
      </c>
      <c r="E224" s="14">
        <v>0</v>
      </c>
      <c r="F224" s="14">
        <v>0</v>
      </c>
      <c r="G224" s="15">
        <f t="shared" ref="G224:G231" si="37">(ROUND(E224,2)- ROUND(D224,2))</f>
        <v>-7377.09</v>
      </c>
      <c r="H224" s="15">
        <f t="shared" ref="H224:H231" si="38">(ROUND(F224,2)- ROUND(D224,2))</f>
        <v>-7377.09</v>
      </c>
      <c r="I224" s="16">
        <f t="shared" ref="I224:I231" si="39">(ROUND(F224,2)- ROUND(E224,2))</f>
        <v>0</v>
      </c>
    </row>
    <row r="225" spans="1:9" ht="11.25" hidden="1" customHeight="1" x14ac:dyDescent="0.2">
      <c r="A225" s="12"/>
      <c r="B225" s="13" t="s">
        <v>27</v>
      </c>
      <c r="C225" s="13" t="s">
        <v>78</v>
      </c>
      <c r="D225" s="14">
        <v>2497.5100000000002</v>
      </c>
      <c r="E225" s="14">
        <v>0</v>
      </c>
      <c r="F225" s="14">
        <v>0</v>
      </c>
      <c r="G225" s="15">
        <f t="shared" si="37"/>
        <v>-2497.5100000000002</v>
      </c>
      <c r="H225" s="15">
        <f t="shared" si="38"/>
        <v>-2497.5100000000002</v>
      </c>
      <c r="I225" s="16">
        <f t="shared" si="39"/>
        <v>0</v>
      </c>
    </row>
    <row r="226" spans="1:9" ht="11.25" hidden="1" customHeight="1" x14ac:dyDescent="0.2">
      <c r="A226" s="12"/>
      <c r="B226" s="13" t="s">
        <v>27</v>
      </c>
      <c r="C226" s="13" t="s">
        <v>56</v>
      </c>
      <c r="D226" s="14">
        <v>17799.54</v>
      </c>
      <c r="E226" s="14">
        <v>0</v>
      </c>
      <c r="F226" s="14">
        <v>0</v>
      </c>
      <c r="G226" s="15">
        <f t="shared" si="37"/>
        <v>-17799.54</v>
      </c>
      <c r="H226" s="15">
        <f t="shared" si="38"/>
        <v>-17799.54</v>
      </c>
      <c r="I226" s="16">
        <f t="shared" si="39"/>
        <v>0</v>
      </c>
    </row>
    <row r="227" spans="1:9" ht="11.25" hidden="1" customHeight="1" x14ac:dyDescent="0.2">
      <c r="A227" s="12"/>
      <c r="B227" s="13" t="s">
        <v>27</v>
      </c>
      <c r="C227" s="13" t="s">
        <v>28</v>
      </c>
      <c r="D227" s="14">
        <v>21948.41</v>
      </c>
      <c r="E227" s="14">
        <v>0</v>
      </c>
      <c r="F227" s="14">
        <v>0</v>
      </c>
      <c r="G227" s="15">
        <f t="shared" si="37"/>
        <v>-21948.41</v>
      </c>
      <c r="H227" s="15">
        <f t="shared" si="38"/>
        <v>-21948.41</v>
      </c>
      <c r="I227" s="16">
        <f t="shared" si="39"/>
        <v>0</v>
      </c>
    </row>
    <row r="228" spans="1:9" ht="11.25" hidden="1" customHeight="1" x14ac:dyDescent="0.2">
      <c r="A228" s="17" t="s">
        <v>119</v>
      </c>
      <c r="B228" s="18"/>
      <c r="C228" s="18"/>
      <c r="D228" s="19">
        <f>SUM(D224:D227)</f>
        <v>49622.55</v>
      </c>
      <c r="E228" s="19">
        <f>SUM(E224:E227)</f>
        <v>0</v>
      </c>
      <c r="F228" s="19">
        <f>SUM(F224:F227)</f>
        <v>0</v>
      </c>
      <c r="G228" s="20">
        <f t="shared" si="37"/>
        <v>-49622.55</v>
      </c>
      <c r="H228" s="20">
        <f t="shared" si="38"/>
        <v>-49622.55</v>
      </c>
      <c r="I228" s="21">
        <f t="shared" si="39"/>
        <v>0</v>
      </c>
    </row>
    <row r="229" spans="1:9" ht="11.25" hidden="1" customHeight="1" x14ac:dyDescent="0.2">
      <c r="A229" s="22" t="s">
        <v>120</v>
      </c>
      <c r="B229" s="18"/>
      <c r="C229" s="18"/>
      <c r="D229" s="19">
        <f>SUM(D186,D192,D198,D204,D210,D216,D222,D228)</f>
        <v>334069.88</v>
      </c>
      <c r="E229" s="19">
        <f>SUM(E186,E192,E198,E204,E210,E216,E222,E228)</f>
        <v>429575.44</v>
      </c>
      <c r="F229" s="19">
        <f>SUM(F186,F192,F198,F204,F210,F216,F222,F228)</f>
        <v>481083.84</v>
      </c>
      <c r="G229" s="24">
        <f t="shared" si="37"/>
        <v>95505.56</v>
      </c>
      <c r="H229" s="24">
        <f t="shared" si="38"/>
        <v>147013.96000000002</v>
      </c>
      <c r="I229" s="21">
        <f t="shared" si="39"/>
        <v>51508.400000000023</v>
      </c>
    </row>
    <row r="230" spans="1:9" ht="11.25" customHeight="1" x14ac:dyDescent="0.2">
      <c r="A230" s="25" t="s">
        <v>121</v>
      </c>
      <c r="B230" s="18"/>
      <c r="C230" s="18"/>
      <c r="D230" s="19">
        <f>SUM(D229)</f>
        <v>334069.88</v>
      </c>
      <c r="E230" s="19">
        <f>SUM(E229)</f>
        <v>429575.44</v>
      </c>
      <c r="F230" s="19">
        <f>SUM(F229)</f>
        <v>481083.84</v>
      </c>
      <c r="G230" s="24">
        <f t="shared" si="37"/>
        <v>95505.56</v>
      </c>
      <c r="H230" s="24">
        <f t="shared" si="38"/>
        <v>147013.96000000002</v>
      </c>
      <c r="I230" s="21">
        <f t="shared" si="39"/>
        <v>51508.400000000023</v>
      </c>
    </row>
    <row r="231" spans="1:9" ht="11.25" customHeight="1" x14ac:dyDescent="0.2">
      <c r="A231" s="25" t="s">
        <v>122</v>
      </c>
      <c r="B231" s="18"/>
      <c r="C231" s="18"/>
      <c r="D231" s="19">
        <f>D174-D230</f>
        <v>5585144.8000000007</v>
      </c>
      <c r="E231" s="19">
        <f>E174-E230</f>
        <v>3215263.8400000003</v>
      </c>
      <c r="F231" s="19">
        <f>F174-F230</f>
        <v>3668168.4400000004</v>
      </c>
      <c r="G231" s="20">
        <f t="shared" si="37"/>
        <v>-2369880.96</v>
      </c>
      <c r="H231" s="20">
        <f t="shared" si="38"/>
        <v>-1916976.3599999999</v>
      </c>
      <c r="I231" s="21">
        <f t="shared" si="39"/>
        <v>452904.60000000009</v>
      </c>
    </row>
    <row r="232" spans="1:9" ht="11.25" customHeight="1" x14ac:dyDescent="0.2">
      <c r="A232" s="9" t="s">
        <v>123</v>
      </c>
      <c r="B232" s="5"/>
      <c r="C232" s="5"/>
      <c r="D232" s="6"/>
      <c r="E232" s="6"/>
      <c r="F232" s="6"/>
      <c r="G232" s="7"/>
      <c r="H232" s="7"/>
      <c r="I232" s="8"/>
    </row>
    <row r="233" spans="1:9" ht="11.25" customHeight="1" x14ac:dyDescent="0.2">
      <c r="A233" s="10" t="s">
        <v>124</v>
      </c>
      <c r="B233" s="5"/>
      <c r="C233" s="5"/>
      <c r="D233" s="6">
        <v>4245987.51</v>
      </c>
      <c r="E233" s="6">
        <v>4654314.04</v>
      </c>
      <c r="F233" s="6">
        <v>5672012.8899999997</v>
      </c>
      <c r="G233" s="7">
        <v>408326.53000000026</v>
      </c>
      <c r="H233" s="7">
        <v>1426025.38</v>
      </c>
      <c r="I233" s="8">
        <v>1017698.8499999996</v>
      </c>
    </row>
    <row r="234" spans="1:9" ht="11.25" hidden="1" customHeight="1" x14ac:dyDescent="0.2">
      <c r="A234" s="11" t="s">
        <v>125</v>
      </c>
      <c r="B234" s="5"/>
      <c r="C234" s="5"/>
      <c r="D234" s="6"/>
      <c r="E234" s="6"/>
      <c r="F234" s="6"/>
      <c r="G234" s="7"/>
      <c r="H234" s="7"/>
      <c r="I234" s="8"/>
    </row>
    <row r="235" spans="1:9" ht="11.25" hidden="1" customHeight="1" x14ac:dyDescent="0.2">
      <c r="A235" s="12"/>
      <c r="B235" s="13" t="s">
        <v>26</v>
      </c>
      <c r="C235" s="13" t="s">
        <v>19</v>
      </c>
      <c r="D235" s="14">
        <v>19766.72</v>
      </c>
      <c r="E235" s="14">
        <v>19768.45</v>
      </c>
      <c r="F235" s="14">
        <v>24589.599999999999</v>
      </c>
      <c r="G235" s="23">
        <f t="shared" ref="G235:G266" si="40">(ROUND(E235,2)- ROUND(D235,2))</f>
        <v>1.7299999999995634</v>
      </c>
      <c r="H235" s="23">
        <f t="shared" ref="H235:H266" si="41">(ROUND(F235,2)- ROUND(D235,2))</f>
        <v>4822.8799999999974</v>
      </c>
      <c r="I235" s="16">
        <f t="shared" ref="I235:I266" si="42">(ROUND(F235,2)- ROUND(E235,2))</f>
        <v>4821.1499999999978</v>
      </c>
    </row>
    <row r="236" spans="1:9" ht="11.25" hidden="1" customHeight="1" x14ac:dyDescent="0.2">
      <c r="A236" s="12"/>
      <c r="B236" s="13" t="s">
        <v>18</v>
      </c>
      <c r="C236" s="13" t="s">
        <v>19</v>
      </c>
      <c r="D236" s="14">
        <v>17675.05</v>
      </c>
      <c r="E236" s="14">
        <v>17983.3</v>
      </c>
      <c r="F236" s="14">
        <v>22368.400000000001</v>
      </c>
      <c r="G236" s="23">
        <f t="shared" si="40"/>
        <v>308.25</v>
      </c>
      <c r="H236" s="23">
        <f t="shared" si="41"/>
        <v>4693.3500000000022</v>
      </c>
      <c r="I236" s="16">
        <f t="shared" si="42"/>
        <v>4385.1000000000022</v>
      </c>
    </row>
    <row r="237" spans="1:9" ht="11.25" hidden="1" customHeight="1" x14ac:dyDescent="0.2">
      <c r="A237" s="12"/>
      <c r="B237" s="13" t="s">
        <v>20</v>
      </c>
      <c r="C237" s="13" t="s">
        <v>46</v>
      </c>
      <c r="D237" s="14">
        <v>7000</v>
      </c>
      <c r="E237" s="14">
        <v>15076.92</v>
      </c>
      <c r="F237" s="14">
        <v>24500</v>
      </c>
      <c r="G237" s="23">
        <f t="shared" si="40"/>
        <v>8076.92</v>
      </c>
      <c r="H237" s="23">
        <f t="shared" si="41"/>
        <v>17500</v>
      </c>
      <c r="I237" s="16">
        <f t="shared" si="42"/>
        <v>9423.08</v>
      </c>
    </row>
    <row r="238" spans="1:9" ht="11.25" hidden="1" customHeight="1" x14ac:dyDescent="0.2">
      <c r="A238" s="12"/>
      <c r="B238" s="13" t="s">
        <v>20</v>
      </c>
      <c r="C238" s="13" t="s">
        <v>42</v>
      </c>
      <c r="D238" s="14">
        <v>18804.86</v>
      </c>
      <c r="E238" s="14">
        <v>18804.97</v>
      </c>
      <c r="F238" s="14">
        <v>23391.5</v>
      </c>
      <c r="G238" s="23">
        <f t="shared" si="40"/>
        <v>0.11000000000058208</v>
      </c>
      <c r="H238" s="23">
        <f t="shared" si="41"/>
        <v>4586.6399999999994</v>
      </c>
      <c r="I238" s="16">
        <f t="shared" si="42"/>
        <v>4586.5299999999988</v>
      </c>
    </row>
    <row r="239" spans="1:9" ht="11.25" hidden="1" customHeight="1" x14ac:dyDescent="0.2">
      <c r="A239" s="12"/>
      <c r="B239" s="13" t="s">
        <v>20</v>
      </c>
      <c r="C239" s="13" t="s">
        <v>47</v>
      </c>
      <c r="D239" s="14">
        <v>16975</v>
      </c>
      <c r="E239" s="14">
        <v>16975</v>
      </c>
      <c r="F239" s="14">
        <v>25725</v>
      </c>
      <c r="G239" s="23">
        <f t="shared" si="40"/>
        <v>0</v>
      </c>
      <c r="H239" s="23">
        <f t="shared" si="41"/>
        <v>8750</v>
      </c>
      <c r="I239" s="16">
        <f t="shared" si="42"/>
        <v>8750</v>
      </c>
    </row>
    <row r="240" spans="1:9" ht="11.25" hidden="1" customHeight="1" x14ac:dyDescent="0.2">
      <c r="A240" s="12"/>
      <c r="B240" s="13" t="s">
        <v>20</v>
      </c>
      <c r="C240" s="13" t="s">
        <v>21</v>
      </c>
      <c r="D240" s="14">
        <v>30288.45</v>
      </c>
      <c r="E240" s="14">
        <v>30288.45</v>
      </c>
      <c r="F240" s="14">
        <v>40384.6</v>
      </c>
      <c r="G240" s="23">
        <f t="shared" si="40"/>
        <v>0</v>
      </c>
      <c r="H240" s="23">
        <f t="shared" si="41"/>
        <v>10096.149999999998</v>
      </c>
      <c r="I240" s="16">
        <f t="shared" si="42"/>
        <v>10096.149999999998</v>
      </c>
    </row>
    <row r="241" spans="1:9" ht="11.25" hidden="1" customHeight="1" x14ac:dyDescent="0.2">
      <c r="A241" s="12"/>
      <c r="B241" s="13" t="s">
        <v>20</v>
      </c>
      <c r="C241" s="13" t="s">
        <v>22</v>
      </c>
      <c r="D241" s="14">
        <v>42222.21</v>
      </c>
      <c r="E241" s="14">
        <v>42222</v>
      </c>
      <c r="F241" s="14">
        <v>52520.08</v>
      </c>
      <c r="G241" s="15">
        <f t="shared" si="40"/>
        <v>-0.20999999999912689</v>
      </c>
      <c r="H241" s="23">
        <f t="shared" si="41"/>
        <v>10297.870000000003</v>
      </c>
      <c r="I241" s="16">
        <f t="shared" si="42"/>
        <v>10298.080000000002</v>
      </c>
    </row>
    <row r="242" spans="1:9" ht="11.25" hidden="1" customHeight="1" x14ac:dyDescent="0.2">
      <c r="A242" s="12"/>
      <c r="B242" s="13" t="s">
        <v>20</v>
      </c>
      <c r="C242" s="13" t="s">
        <v>19</v>
      </c>
      <c r="D242" s="14">
        <v>53142.36</v>
      </c>
      <c r="E242" s="14">
        <v>55260.639999999999</v>
      </c>
      <c r="F242" s="14">
        <v>68722.179999999993</v>
      </c>
      <c r="G242" s="23">
        <f t="shared" si="40"/>
        <v>2118.2799999999988</v>
      </c>
      <c r="H242" s="23">
        <f t="shared" si="41"/>
        <v>15579.819999999992</v>
      </c>
      <c r="I242" s="16">
        <f t="shared" si="42"/>
        <v>13461.539999999994</v>
      </c>
    </row>
    <row r="243" spans="1:9" ht="11.25" hidden="1" customHeight="1" x14ac:dyDescent="0.2">
      <c r="A243" s="12"/>
      <c r="B243" s="13" t="s">
        <v>27</v>
      </c>
      <c r="C243" s="13" t="s">
        <v>83</v>
      </c>
      <c r="D243" s="14">
        <v>12390.55</v>
      </c>
      <c r="E243" s="14">
        <v>12698.45</v>
      </c>
      <c r="F243" s="14">
        <v>15794.6</v>
      </c>
      <c r="G243" s="23">
        <f t="shared" si="40"/>
        <v>307.90000000000146</v>
      </c>
      <c r="H243" s="23">
        <f t="shared" si="41"/>
        <v>3404.0500000000011</v>
      </c>
      <c r="I243" s="16">
        <f t="shared" si="42"/>
        <v>3096.1499999999996</v>
      </c>
    </row>
    <row r="244" spans="1:9" ht="11.25" hidden="1" customHeight="1" x14ac:dyDescent="0.2">
      <c r="A244" s="12"/>
      <c r="B244" s="13" t="s">
        <v>27</v>
      </c>
      <c r="C244" s="13" t="s">
        <v>84</v>
      </c>
      <c r="D244" s="14">
        <v>7620.21</v>
      </c>
      <c r="E244" s="14">
        <v>7928.02</v>
      </c>
      <c r="F244" s="14">
        <v>9860.7199999999993</v>
      </c>
      <c r="G244" s="23">
        <f t="shared" si="40"/>
        <v>307.8100000000004</v>
      </c>
      <c r="H244" s="23">
        <f t="shared" si="41"/>
        <v>2240.5099999999993</v>
      </c>
      <c r="I244" s="16">
        <f t="shared" si="42"/>
        <v>1932.6999999999989</v>
      </c>
    </row>
    <row r="245" spans="1:9" ht="11.25" hidden="1" customHeight="1" x14ac:dyDescent="0.2">
      <c r="A245" s="12"/>
      <c r="B245" s="13" t="s">
        <v>27</v>
      </c>
      <c r="C245" s="13" t="s">
        <v>46</v>
      </c>
      <c r="D245" s="14">
        <v>0</v>
      </c>
      <c r="E245" s="14">
        <v>2153.84</v>
      </c>
      <c r="F245" s="14">
        <v>3499.99</v>
      </c>
      <c r="G245" s="23">
        <f t="shared" si="40"/>
        <v>2153.84</v>
      </c>
      <c r="H245" s="23">
        <f t="shared" si="41"/>
        <v>3499.99</v>
      </c>
      <c r="I245" s="16">
        <f t="shared" si="42"/>
        <v>1346.1499999999996</v>
      </c>
    </row>
    <row r="246" spans="1:9" ht="11.25" hidden="1" customHeight="1" x14ac:dyDescent="0.2">
      <c r="A246" s="12"/>
      <c r="B246" s="13" t="s">
        <v>27</v>
      </c>
      <c r="C246" s="13" t="s">
        <v>86</v>
      </c>
      <c r="D246" s="14">
        <v>8620.2099999999991</v>
      </c>
      <c r="E246" s="14">
        <v>7928.02</v>
      </c>
      <c r="F246" s="14">
        <v>9860.7199999999993</v>
      </c>
      <c r="G246" s="15">
        <f t="shared" si="40"/>
        <v>-692.18999999999869</v>
      </c>
      <c r="H246" s="23">
        <f t="shared" si="41"/>
        <v>1240.5100000000002</v>
      </c>
      <c r="I246" s="16">
        <f t="shared" si="42"/>
        <v>1932.6999999999989</v>
      </c>
    </row>
    <row r="247" spans="1:9" ht="11.25" hidden="1" customHeight="1" x14ac:dyDescent="0.2">
      <c r="A247" s="12"/>
      <c r="B247" s="13" t="s">
        <v>27</v>
      </c>
      <c r="C247" s="13" t="s">
        <v>76</v>
      </c>
      <c r="D247" s="14">
        <v>10827.49</v>
      </c>
      <c r="E247" s="14">
        <v>10981.48</v>
      </c>
      <c r="F247" s="14">
        <v>13659.36</v>
      </c>
      <c r="G247" s="23">
        <f t="shared" si="40"/>
        <v>153.98999999999978</v>
      </c>
      <c r="H247" s="23">
        <f t="shared" si="41"/>
        <v>2831.8700000000008</v>
      </c>
      <c r="I247" s="16">
        <f t="shared" si="42"/>
        <v>2677.880000000001</v>
      </c>
    </row>
    <row r="248" spans="1:9" ht="11.25" hidden="1" customHeight="1" x14ac:dyDescent="0.2">
      <c r="A248" s="12"/>
      <c r="B248" s="13" t="s">
        <v>27</v>
      </c>
      <c r="C248" s="13" t="s">
        <v>77</v>
      </c>
      <c r="D248" s="14">
        <v>6195.11</v>
      </c>
      <c r="E248" s="14">
        <v>6501.92</v>
      </c>
      <c r="F248" s="14">
        <v>8050</v>
      </c>
      <c r="G248" s="23">
        <f t="shared" si="40"/>
        <v>306.8100000000004</v>
      </c>
      <c r="H248" s="23">
        <f t="shared" si="41"/>
        <v>1854.8900000000003</v>
      </c>
      <c r="I248" s="16">
        <f t="shared" si="42"/>
        <v>1548.08</v>
      </c>
    </row>
    <row r="249" spans="1:9" ht="11.25" hidden="1" customHeight="1" x14ac:dyDescent="0.2">
      <c r="A249" s="12"/>
      <c r="B249" s="13" t="s">
        <v>27</v>
      </c>
      <c r="C249" s="13" t="s">
        <v>50</v>
      </c>
      <c r="D249" s="14">
        <v>13390.45</v>
      </c>
      <c r="E249" s="14">
        <v>14138.5</v>
      </c>
      <c r="F249" s="14">
        <v>18100.04</v>
      </c>
      <c r="G249" s="23">
        <f t="shared" si="40"/>
        <v>748.04999999999927</v>
      </c>
      <c r="H249" s="23">
        <f t="shared" si="41"/>
        <v>4709.59</v>
      </c>
      <c r="I249" s="16">
        <f t="shared" si="42"/>
        <v>3961.5400000000009</v>
      </c>
    </row>
    <row r="250" spans="1:9" ht="11.25" hidden="1" customHeight="1" x14ac:dyDescent="0.2">
      <c r="A250" s="12"/>
      <c r="B250" s="13" t="s">
        <v>27</v>
      </c>
      <c r="C250" s="13" t="s">
        <v>21</v>
      </c>
      <c r="D250" s="14">
        <v>0</v>
      </c>
      <c r="E250" s="14">
        <v>3749.98</v>
      </c>
      <c r="F250" s="14">
        <v>5192.28</v>
      </c>
      <c r="G250" s="23">
        <f t="shared" si="40"/>
        <v>3749.98</v>
      </c>
      <c r="H250" s="23">
        <f t="shared" si="41"/>
        <v>5192.28</v>
      </c>
      <c r="I250" s="16">
        <f t="shared" si="42"/>
        <v>1442.2999999999997</v>
      </c>
    </row>
    <row r="251" spans="1:9" ht="11.25" hidden="1" customHeight="1" x14ac:dyDescent="0.2">
      <c r="A251" s="12"/>
      <c r="B251" s="13" t="s">
        <v>27</v>
      </c>
      <c r="C251" s="13" t="s">
        <v>78</v>
      </c>
      <c r="D251" s="14">
        <v>16174.85</v>
      </c>
      <c r="E251" s="14">
        <v>13106.99</v>
      </c>
      <c r="F251" s="14">
        <v>16203.14</v>
      </c>
      <c r="G251" s="15">
        <f t="shared" si="40"/>
        <v>-3067.8600000000006</v>
      </c>
      <c r="H251" s="23">
        <f t="shared" si="41"/>
        <v>28.289999999999054</v>
      </c>
      <c r="I251" s="16">
        <f t="shared" si="42"/>
        <v>3096.1499999999996</v>
      </c>
    </row>
    <row r="252" spans="1:9" ht="11.25" hidden="1" customHeight="1" x14ac:dyDescent="0.2">
      <c r="A252" s="12"/>
      <c r="B252" s="13" t="s">
        <v>27</v>
      </c>
      <c r="C252" s="13" t="s">
        <v>56</v>
      </c>
      <c r="D252" s="14">
        <v>16924.13</v>
      </c>
      <c r="E252" s="14">
        <v>17232</v>
      </c>
      <c r="F252" s="14">
        <v>21433.919999999998</v>
      </c>
      <c r="G252" s="23">
        <f t="shared" si="40"/>
        <v>307.86999999999898</v>
      </c>
      <c r="H252" s="23">
        <f t="shared" si="41"/>
        <v>4509.7899999999972</v>
      </c>
      <c r="I252" s="16">
        <f t="shared" si="42"/>
        <v>4201.9199999999983</v>
      </c>
    </row>
    <row r="253" spans="1:9" ht="11.25" hidden="1" customHeight="1" x14ac:dyDescent="0.2">
      <c r="A253" s="12"/>
      <c r="B253" s="13" t="s">
        <v>27</v>
      </c>
      <c r="C253" s="13" t="s">
        <v>28</v>
      </c>
      <c r="D253" s="14">
        <v>8162.74</v>
      </c>
      <c r="E253" s="14">
        <v>8096.02</v>
      </c>
      <c r="F253" s="14">
        <v>10028.719999999999</v>
      </c>
      <c r="G253" s="15">
        <f t="shared" si="40"/>
        <v>-66.719999999999345</v>
      </c>
      <c r="H253" s="23">
        <f t="shared" si="41"/>
        <v>1865.9799999999996</v>
      </c>
      <c r="I253" s="16">
        <f t="shared" si="42"/>
        <v>1932.6999999999989</v>
      </c>
    </row>
    <row r="254" spans="1:9" ht="11.25" hidden="1" customHeight="1" x14ac:dyDescent="0.2">
      <c r="A254" s="12"/>
      <c r="B254" s="13" t="s">
        <v>70</v>
      </c>
      <c r="C254" s="13" t="s">
        <v>19</v>
      </c>
      <c r="D254" s="14">
        <v>57342.9</v>
      </c>
      <c r="E254" s="14">
        <v>63836.52</v>
      </c>
      <c r="F254" s="14">
        <v>79394.69</v>
      </c>
      <c r="G254" s="23">
        <f t="shared" si="40"/>
        <v>6493.6199999999953</v>
      </c>
      <c r="H254" s="23">
        <f t="shared" si="41"/>
        <v>22051.79</v>
      </c>
      <c r="I254" s="16">
        <f t="shared" si="42"/>
        <v>15558.170000000006</v>
      </c>
    </row>
    <row r="255" spans="1:9" ht="11.25" hidden="1" customHeight="1" x14ac:dyDescent="0.2">
      <c r="A255" s="12"/>
      <c r="B255" s="13" t="s">
        <v>57</v>
      </c>
      <c r="C255" s="13" t="s">
        <v>19</v>
      </c>
      <c r="D255" s="14">
        <v>9216.75</v>
      </c>
      <c r="E255" s="14">
        <v>9677.3799999999992</v>
      </c>
      <c r="F255" s="14">
        <v>12036.51</v>
      </c>
      <c r="G255" s="23">
        <f t="shared" si="40"/>
        <v>460.6299999999992</v>
      </c>
      <c r="H255" s="23">
        <f t="shared" si="41"/>
        <v>2819.76</v>
      </c>
      <c r="I255" s="16">
        <f t="shared" si="42"/>
        <v>2359.130000000001</v>
      </c>
    </row>
    <row r="256" spans="1:9" ht="11.25" hidden="1" customHeight="1" x14ac:dyDescent="0.2">
      <c r="A256" s="12"/>
      <c r="B256" s="13" t="s">
        <v>43</v>
      </c>
      <c r="C256" s="13" t="s">
        <v>44</v>
      </c>
      <c r="D256" s="14">
        <v>4615.09</v>
      </c>
      <c r="E256" s="14">
        <v>4615.3599999999997</v>
      </c>
      <c r="F256" s="14">
        <v>5778.82</v>
      </c>
      <c r="G256" s="23">
        <f t="shared" si="40"/>
        <v>0.26999999999952706</v>
      </c>
      <c r="H256" s="23">
        <f t="shared" si="41"/>
        <v>1163.7299999999996</v>
      </c>
      <c r="I256" s="16">
        <f t="shared" si="42"/>
        <v>1163.46</v>
      </c>
    </row>
    <row r="257" spans="1:9" ht="11.25" hidden="1" customHeight="1" x14ac:dyDescent="0.2">
      <c r="A257" s="12"/>
      <c r="B257" s="13" t="s">
        <v>43</v>
      </c>
      <c r="C257" s="13" t="s">
        <v>19</v>
      </c>
      <c r="D257" s="14">
        <v>4874.51</v>
      </c>
      <c r="E257" s="14">
        <v>4875.3599999999997</v>
      </c>
      <c r="F257" s="14">
        <v>6038.82</v>
      </c>
      <c r="G257" s="23">
        <f t="shared" si="40"/>
        <v>0.8499999999994543</v>
      </c>
      <c r="H257" s="23">
        <f t="shared" si="41"/>
        <v>1164.3099999999995</v>
      </c>
      <c r="I257" s="16">
        <f t="shared" si="42"/>
        <v>1163.46</v>
      </c>
    </row>
    <row r="258" spans="1:9" ht="11.25" hidden="1" customHeight="1" x14ac:dyDescent="0.2">
      <c r="A258" s="12"/>
      <c r="B258" s="13" t="s">
        <v>51</v>
      </c>
      <c r="C258" s="13" t="s">
        <v>19</v>
      </c>
      <c r="D258" s="14">
        <v>67343.649999999994</v>
      </c>
      <c r="E258" s="14">
        <v>70424.91</v>
      </c>
      <c r="F258" s="14">
        <v>87592.22</v>
      </c>
      <c r="G258" s="23">
        <f t="shared" si="40"/>
        <v>3081.2600000000093</v>
      </c>
      <c r="H258" s="23">
        <f t="shared" si="41"/>
        <v>20248.570000000007</v>
      </c>
      <c r="I258" s="16">
        <f t="shared" si="42"/>
        <v>17167.309999999998</v>
      </c>
    </row>
    <row r="259" spans="1:9" ht="11.25" hidden="1" customHeight="1" x14ac:dyDescent="0.2">
      <c r="A259" s="12"/>
      <c r="B259" s="13" t="s">
        <v>32</v>
      </c>
      <c r="C259" s="13" t="s">
        <v>52</v>
      </c>
      <c r="D259" s="14">
        <v>9740.8799999999992</v>
      </c>
      <c r="E259" s="14">
        <v>9626.25</v>
      </c>
      <c r="F259" s="14">
        <v>11995</v>
      </c>
      <c r="G259" s="15">
        <f t="shared" si="40"/>
        <v>-114.6299999999992</v>
      </c>
      <c r="H259" s="23">
        <f t="shared" si="41"/>
        <v>2254.1200000000008</v>
      </c>
      <c r="I259" s="16">
        <f t="shared" si="42"/>
        <v>2368.75</v>
      </c>
    </row>
    <row r="260" spans="1:9" ht="11.25" hidden="1" customHeight="1" x14ac:dyDescent="0.2">
      <c r="A260" s="12"/>
      <c r="B260" s="13" t="s">
        <v>32</v>
      </c>
      <c r="C260" s="13" t="s">
        <v>46</v>
      </c>
      <c r="D260" s="14">
        <v>2000</v>
      </c>
      <c r="E260" s="14">
        <v>4307.68</v>
      </c>
      <c r="F260" s="14">
        <v>6999.98</v>
      </c>
      <c r="G260" s="23">
        <f t="shared" si="40"/>
        <v>2307.6800000000003</v>
      </c>
      <c r="H260" s="23">
        <f t="shared" si="41"/>
        <v>4999.9799999999996</v>
      </c>
      <c r="I260" s="16">
        <f t="shared" si="42"/>
        <v>2692.2999999999993</v>
      </c>
    </row>
    <row r="261" spans="1:9" ht="11.25" hidden="1" customHeight="1" x14ac:dyDescent="0.2">
      <c r="A261" s="12"/>
      <c r="B261" s="13" t="s">
        <v>32</v>
      </c>
      <c r="C261" s="13" t="s">
        <v>42</v>
      </c>
      <c r="D261" s="14">
        <v>6821.72</v>
      </c>
      <c r="E261" s="14">
        <v>7648.38</v>
      </c>
      <c r="F261" s="14">
        <v>9587.51</v>
      </c>
      <c r="G261" s="23">
        <f t="shared" si="40"/>
        <v>826.65999999999985</v>
      </c>
      <c r="H261" s="23">
        <f t="shared" si="41"/>
        <v>2765.79</v>
      </c>
      <c r="I261" s="16">
        <f t="shared" si="42"/>
        <v>1939.13</v>
      </c>
    </row>
    <row r="262" spans="1:9" ht="11.25" hidden="1" customHeight="1" x14ac:dyDescent="0.2">
      <c r="A262" s="12"/>
      <c r="B262" s="13" t="s">
        <v>32</v>
      </c>
      <c r="C262" s="13" t="s">
        <v>47</v>
      </c>
      <c r="D262" s="14">
        <v>14583.65</v>
      </c>
      <c r="E262" s="14">
        <v>15124.25</v>
      </c>
      <c r="F262" s="14">
        <v>19993</v>
      </c>
      <c r="G262" s="23">
        <f t="shared" si="40"/>
        <v>540.60000000000036</v>
      </c>
      <c r="H262" s="23">
        <f t="shared" si="41"/>
        <v>5409.35</v>
      </c>
      <c r="I262" s="16">
        <f t="shared" si="42"/>
        <v>4868.75</v>
      </c>
    </row>
    <row r="263" spans="1:9" ht="11.25" hidden="1" customHeight="1" x14ac:dyDescent="0.2">
      <c r="A263" s="12"/>
      <c r="B263" s="13" t="s">
        <v>32</v>
      </c>
      <c r="C263" s="13" t="s">
        <v>21</v>
      </c>
      <c r="D263" s="14">
        <v>13592.84</v>
      </c>
      <c r="E263" s="14">
        <v>13592.74</v>
      </c>
      <c r="F263" s="14">
        <v>17682.64</v>
      </c>
      <c r="G263" s="15">
        <f t="shared" si="40"/>
        <v>-0.1000000000003638</v>
      </c>
      <c r="H263" s="23">
        <f t="shared" si="41"/>
        <v>4089.7999999999993</v>
      </c>
      <c r="I263" s="16">
        <f t="shared" si="42"/>
        <v>4089.8999999999996</v>
      </c>
    </row>
    <row r="264" spans="1:9" ht="11.25" hidden="1" customHeight="1" x14ac:dyDescent="0.2">
      <c r="A264" s="12"/>
      <c r="B264" s="13" t="s">
        <v>32</v>
      </c>
      <c r="C264" s="13" t="s">
        <v>22</v>
      </c>
      <c r="D264" s="14">
        <v>19018.490000000002</v>
      </c>
      <c r="E264" s="14">
        <v>19015.93</v>
      </c>
      <c r="F264" s="14">
        <v>23653.91</v>
      </c>
      <c r="G264" s="15">
        <f t="shared" si="40"/>
        <v>-2.5600000000013097</v>
      </c>
      <c r="H264" s="23">
        <f t="shared" si="41"/>
        <v>4635.4199999999983</v>
      </c>
      <c r="I264" s="16">
        <f t="shared" si="42"/>
        <v>4637.9799999999996</v>
      </c>
    </row>
    <row r="265" spans="1:9" ht="11.25" hidden="1" customHeight="1" x14ac:dyDescent="0.2">
      <c r="A265" s="12"/>
      <c r="B265" s="13" t="s">
        <v>58</v>
      </c>
      <c r="C265" s="13" t="s">
        <v>42</v>
      </c>
      <c r="D265" s="14">
        <v>10173.52</v>
      </c>
      <c r="E265" s="14">
        <v>6549.58</v>
      </c>
      <c r="F265" s="14">
        <v>8109</v>
      </c>
      <c r="G265" s="15">
        <f t="shared" si="40"/>
        <v>-3623.9400000000005</v>
      </c>
      <c r="H265" s="15">
        <f t="shared" si="41"/>
        <v>-2064.5200000000004</v>
      </c>
      <c r="I265" s="16">
        <f t="shared" si="42"/>
        <v>1559.42</v>
      </c>
    </row>
    <row r="266" spans="1:9" ht="11.25" hidden="1" customHeight="1" x14ac:dyDescent="0.2">
      <c r="A266" s="17" t="s">
        <v>126</v>
      </c>
      <c r="B266" s="18"/>
      <c r="C266" s="18"/>
      <c r="D266" s="19">
        <f>SUM(D235:D265)</f>
        <v>525504.39</v>
      </c>
      <c r="E266" s="19">
        <f>SUM(E235:E265)</f>
        <v>550189.29</v>
      </c>
      <c r="F266" s="19">
        <f>SUM(F235:F265)</f>
        <v>702746.95</v>
      </c>
      <c r="G266" s="24">
        <f t="shared" si="40"/>
        <v>24684.900000000023</v>
      </c>
      <c r="H266" s="24">
        <f t="shared" si="41"/>
        <v>177242.55999999994</v>
      </c>
      <c r="I266" s="21">
        <f t="shared" si="42"/>
        <v>152557.65999999992</v>
      </c>
    </row>
    <row r="267" spans="1:9" ht="11.25" hidden="1" customHeight="1" x14ac:dyDescent="0.2">
      <c r="A267" s="11" t="s">
        <v>127</v>
      </c>
      <c r="B267" s="5"/>
      <c r="C267" s="5"/>
      <c r="D267" s="6"/>
      <c r="E267" s="6"/>
      <c r="F267" s="6"/>
      <c r="G267" s="7"/>
      <c r="H267" s="7"/>
      <c r="I267" s="8"/>
    </row>
    <row r="268" spans="1:9" ht="11.25" hidden="1" customHeight="1" x14ac:dyDescent="0.2">
      <c r="A268" s="26" t="s">
        <v>128</v>
      </c>
      <c r="B268" s="5"/>
      <c r="C268" s="5"/>
      <c r="D268" s="6"/>
      <c r="E268" s="6"/>
      <c r="F268" s="6"/>
      <c r="G268" s="7"/>
      <c r="H268" s="7"/>
      <c r="I268" s="8"/>
    </row>
    <row r="269" spans="1:9" ht="11.25" hidden="1" customHeight="1" x14ac:dyDescent="0.2">
      <c r="A269" s="27"/>
      <c r="B269" s="13" t="s">
        <v>26</v>
      </c>
      <c r="C269" s="13" t="s">
        <v>19</v>
      </c>
      <c r="D269" s="14">
        <v>321477.49</v>
      </c>
      <c r="E269" s="14">
        <v>307645.93</v>
      </c>
      <c r="F269" s="14">
        <v>392585.14</v>
      </c>
      <c r="G269" s="15">
        <f t="shared" ref="G269:G281" si="43">(ROUND(E269,2)- ROUND(D269,2))</f>
        <v>-13831.559999999998</v>
      </c>
      <c r="H269" s="23">
        <f t="shared" ref="H269:H281" si="44">(ROUND(F269,2)- ROUND(D269,2))</f>
        <v>71107.650000000023</v>
      </c>
      <c r="I269" s="16">
        <f t="shared" ref="I269:I281" si="45">(ROUND(F269,2)- ROUND(E269,2))</f>
        <v>84939.210000000021</v>
      </c>
    </row>
    <row r="270" spans="1:9" ht="11.25" hidden="1" customHeight="1" x14ac:dyDescent="0.2">
      <c r="A270" s="27"/>
      <c r="B270" s="13" t="s">
        <v>20</v>
      </c>
      <c r="C270" s="13" t="s">
        <v>21</v>
      </c>
      <c r="D270" s="14">
        <v>4326.93</v>
      </c>
      <c r="E270" s="14">
        <v>4327</v>
      </c>
      <c r="F270" s="14">
        <v>4327</v>
      </c>
      <c r="G270" s="23">
        <f t="shared" si="43"/>
        <v>6.9999999999708962E-2</v>
      </c>
      <c r="H270" s="23">
        <f t="shared" si="44"/>
        <v>6.9999999999708962E-2</v>
      </c>
      <c r="I270" s="16">
        <f t="shared" si="45"/>
        <v>0</v>
      </c>
    </row>
    <row r="271" spans="1:9" ht="11.25" hidden="1" customHeight="1" x14ac:dyDescent="0.2">
      <c r="A271" s="27"/>
      <c r="B271" s="13" t="s">
        <v>20</v>
      </c>
      <c r="C271" s="13" t="s">
        <v>19</v>
      </c>
      <c r="D271" s="14">
        <v>262674.18</v>
      </c>
      <c r="E271" s="14">
        <v>266312.84000000003</v>
      </c>
      <c r="F271" s="14">
        <v>331489.78000000003</v>
      </c>
      <c r="G271" s="23">
        <f t="shared" si="43"/>
        <v>3638.6600000000326</v>
      </c>
      <c r="H271" s="23">
        <f t="shared" si="44"/>
        <v>68815.600000000035</v>
      </c>
      <c r="I271" s="16">
        <f t="shared" si="45"/>
        <v>65176.94</v>
      </c>
    </row>
    <row r="272" spans="1:9" ht="11.25" hidden="1" customHeight="1" x14ac:dyDescent="0.2">
      <c r="A272" s="27"/>
      <c r="B272" s="13" t="s">
        <v>129</v>
      </c>
      <c r="C272" s="13" t="s">
        <v>19</v>
      </c>
      <c r="D272" s="14">
        <v>93126.64</v>
      </c>
      <c r="E272" s="14">
        <v>93870.48</v>
      </c>
      <c r="F272" s="14">
        <v>118976.23</v>
      </c>
      <c r="G272" s="23">
        <f t="shared" si="43"/>
        <v>743.83999999999651</v>
      </c>
      <c r="H272" s="23">
        <f t="shared" si="44"/>
        <v>25849.589999999997</v>
      </c>
      <c r="I272" s="16">
        <f t="shared" si="45"/>
        <v>25105.75</v>
      </c>
    </row>
    <row r="273" spans="1:9" ht="11.25" hidden="1" customHeight="1" x14ac:dyDescent="0.2">
      <c r="A273" s="27"/>
      <c r="B273" s="13" t="s">
        <v>23</v>
      </c>
      <c r="C273" s="13" t="s">
        <v>19</v>
      </c>
      <c r="D273" s="14">
        <v>40211.56</v>
      </c>
      <c r="E273" s="14">
        <v>40211.800000000003</v>
      </c>
      <c r="F273" s="14">
        <v>50019.4</v>
      </c>
      <c r="G273" s="23">
        <f t="shared" si="43"/>
        <v>0.24000000000523869</v>
      </c>
      <c r="H273" s="23">
        <f t="shared" si="44"/>
        <v>9807.8400000000038</v>
      </c>
      <c r="I273" s="16">
        <f t="shared" si="45"/>
        <v>9807.5999999999985</v>
      </c>
    </row>
    <row r="274" spans="1:9" ht="11.25" hidden="1" customHeight="1" x14ac:dyDescent="0.2">
      <c r="A274" s="27"/>
      <c r="B274" s="13" t="s">
        <v>43</v>
      </c>
      <c r="C274" s="13" t="s">
        <v>44</v>
      </c>
      <c r="D274" s="14">
        <v>5090.22</v>
      </c>
      <c r="E274" s="14">
        <v>5075.3900000000003</v>
      </c>
      <c r="F274" s="14">
        <v>6318.18</v>
      </c>
      <c r="G274" s="15">
        <f t="shared" si="43"/>
        <v>-14.829999999999927</v>
      </c>
      <c r="H274" s="23">
        <f t="shared" si="44"/>
        <v>1227.96</v>
      </c>
      <c r="I274" s="16">
        <f t="shared" si="45"/>
        <v>1242.79</v>
      </c>
    </row>
    <row r="275" spans="1:9" ht="11.25" hidden="1" customHeight="1" x14ac:dyDescent="0.2">
      <c r="A275" s="27"/>
      <c r="B275" s="13" t="s">
        <v>43</v>
      </c>
      <c r="C275" s="13" t="s">
        <v>19</v>
      </c>
      <c r="D275" s="14">
        <v>5100.8999999999996</v>
      </c>
      <c r="E275" s="14">
        <v>5087.3900000000003</v>
      </c>
      <c r="F275" s="14">
        <v>6330.18</v>
      </c>
      <c r="G275" s="15">
        <f t="shared" si="43"/>
        <v>-13.509999999999309</v>
      </c>
      <c r="H275" s="23">
        <f t="shared" si="44"/>
        <v>1229.2800000000007</v>
      </c>
      <c r="I275" s="16">
        <f t="shared" si="45"/>
        <v>1242.79</v>
      </c>
    </row>
    <row r="276" spans="1:9" ht="11.25" hidden="1" customHeight="1" x14ac:dyDescent="0.2">
      <c r="A276" s="27"/>
      <c r="B276" s="13" t="s">
        <v>51</v>
      </c>
      <c r="C276" s="13" t="s">
        <v>19</v>
      </c>
      <c r="D276" s="14">
        <v>63077.06</v>
      </c>
      <c r="E276" s="14">
        <v>63104</v>
      </c>
      <c r="F276" s="14">
        <v>78472</v>
      </c>
      <c r="G276" s="23">
        <f t="shared" si="43"/>
        <v>26.940000000002328</v>
      </c>
      <c r="H276" s="23">
        <f t="shared" si="44"/>
        <v>15394.940000000002</v>
      </c>
      <c r="I276" s="16">
        <f t="shared" si="45"/>
        <v>15368</v>
      </c>
    </row>
    <row r="277" spans="1:9" ht="11.25" hidden="1" customHeight="1" x14ac:dyDescent="0.2">
      <c r="A277" s="27"/>
      <c r="B277" s="13" t="s">
        <v>32</v>
      </c>
      <c r="C277" s="13" t="s">
        <v>52</v>
      </c>
      <c r="D277" s="14">
        <v>1576.94</v>
      </c>
      <c r="E277" s="14">
        <v>1562.87</v>
      </c>
      <c r="F277" s="14">
        <v>1947.49</v>
      </c>
      <c r="G277" s="15">
        <f t="shared" si="43"/>
        <v>-14.070000000000164</v>
      </c>
      <c r="H277" s="23">
        <f t="shared" si="44"/>
        <v>370.54999999999995</v>
      </c>
      <c r="I277" s="16">
        <f t="shared" si="45"/>
        <v>384.62000000000012</v>
      </c>
    </row>
    <row r="278" spans="1:9" ht="11.25" hidden="1" customHeight="1" x14ac:dyDescent="0.2">
      <c r="A278" s="27"/>
      <c r="B278" s="13" t="s">
        <v>32</v>
      </c>
      <c r="C278" s="13" t="s">
        <v>42</v>
      </c>
      <c r="D278" s="14">
        <v>5095.5600000000004</v>
      </c>
      <c r="E278" s="14">
        <v>5081.3900000000003</v>
      </c>
      <c r="F278" s="14">
        <v>6324.18</v>
      </c>
      <c r="G278" s="15">
        <f t="shared" si="43"/>
        <v>-14.170000000000073</v>
      </c>
      <c r="H278" s="23">
        <f t="shared" si="44"/>
        <v>1228.6199999999999</v>
      </c>
      <c r="I278" s="16">
        <f t="shared" si="45"/>
        <v>1242.79</v>
      </c>
    </row>
    <row r="279" spans="1:9" ht="11.25" hidden="1" customHeight="1" x14ac:dyDescent="0.2">
      <c r="A279" s="27"/>
      <c r="B279" s="13" t="s">
        <v>32</v>
      </c>
      <c r="C279" s="13" t="s">
        <v>21</v>
      </c>
      <c r="D279" s="14">
        <v>1576.94</v>
      </c>
      <c r="E279" s="14">
        <v>1562.87</v>
      </c>
      <c r="F279" s="14">
        <v>1947.49</v>
      </c>
      <c r="G279" s="15">
        <f t="shared" si="43"/>
        <v>-14.070000000000164</v>
      </c>
      <c r="H279" s="23">
        <f t="shared" si="44"/>
        <v>370.54999999999995</v>
      </c>
      <c r="I279" s="16">
        <f t="shared" si="45"/>
        <v>384.62000000000012</v>
      </c>
    </row>
    <row r="280" spans="1:9" ht="11.25" hidden="1" customHeight="1" x14ac:dyDescent="0.2">
      <c r="A280" s="27"/>
      <c r="B280" s="13" t="s">
        <v>32</v>
      </c>
      <c r="C280" s="13" t="s">
        <v>22</v>
      </c>
      <c r="D280" s="14">
        <v>5095.5600000000004</v>
      </c>
      <c r="E280" s="14">
        <v>5081.3900000000003</v>
      </c>
      <c r="F280" s="14">
        <v>6324.18</v>
      </c>
      <c r="G280" s="15">
        <f t="shared" si="43"/>
        <v>-14.170000000000073</v>
      </c>
      <c r="H280" s="23">
        <f t="shared" si="44"/>
        <v>1228.6199999999999</v>
      </c>
      <c r="I280" s="16">
        <f t="shared" si="45"/>
        <v>1242.79</v>
      </c>
    </row>
    <row r="281" spans="1:9" ht="11.25" hidden="1" customHeight="1" x14ac:dyDescent="0.2">
      <c r="A281" s="28" t="s">
        <v>130</v>
      </c>
      <c r="B281" s="18"/>
      <c r="C281" s="18"/>
      <c r="D281" s="19">
        <f>SUM(D269:D280)</f>
        <v>808429.98</v>
      </c>
      <c r="E281" s="19">
        <f>SUM(E269:E280)</f>
        <v>798923.35000000009</v>
      </c>
      <c r="F281" s="19">
        <f>SUM(F269:F280)</f>
        <v>1005061.2500000002</v>
      </c>
      <c r="G281" s="20">
        <f t="shared" si="43"/>
        <v>-9506.6300000000047</v>
      </c>
      <c r="H281" s="24">
        <f t="shared" si="44"/>
        <v>196631.27000000002</v>
      </c>
      <c r="I281" s="21">
        <f t="shared" si="45"/>
        <v>206137.90000000002</v>
      </c>
    </row>
    <row r="282" spans="1:9" ht="11.25" hidden="1" customHeight="1" x14ac:dyDescent="0.2">
      <c r="A282" s="26" t="s">
        <v>131</v>
      </c>
      <c r="B282" s="5"/>
      <c r="C282" s="5"/>
      <c r="D282" s="6"/>
      <c r="E282" s="6"/>
      <c r="F282" s="6"/>
      <c r="G282" s="7"/>
      <c r="H282" s="7"/>
      <c r="I282" s="8"/>
    </row>
    <row r="283" spans="1:9" ht="11.25" hidden="1" customHeight="1" x14ac:dyDescent="0.2">
      <c r="A283" s="27"/>
      <c r="B283" s="13" t="s">
        <v>18</v>
      </c>
      <c r="C283" s="13" t="s">
        <v>19</v>
      </c>
      <c r="D283" s="14">
        <v>66857.52</v>
      </c>
      <c r="E283" s="14">
        <v>66877.600000000006</v>
      </c>
      <c r="F283" s="14">
        <v>76493</v>
      </c>
      <c r="G283" s="23">
        <f t="shared" ref="G283:G298" si="46">(ROUND(E283,2)- ROUND(D283,2))</f>
        <v>20.080000000001746</v>
      </c>
      <c r="H283" s="23">
        <f t="shared" ref="H283:H298" si="47">(ROUND(F283,2)- ROUND(D283,2))</f>
        <v>9635.4799999999959</v>
      </c>
      <c r="I283" s="16">
        <f t="shared" ref="I283:I298" si="48">(ROUND(F283,2)- ROUND(E283,2))</f>
        <v>9615.3999999999942</v>
      </c>
    </row>
    <row r="284" spans="1:9" ht="11.25" hidden="1" customHeight="1" x14ac:dyDescent="0.2">
      <c r="A284" s="27"/>
      <c r="B284" s="13" t="s">
        <v>20</v>
      </c>
      <c r="C284" s="13" t="s">
        <v>52</v>
      </c>
      <c r="D284" s="14">
        <v>38446.239999999998</v>
      </c>
      <c r="E284" s="14">
        <v>38445.99</v>
      </c>
      <c r="F284" s="14">
        <v>47869.06</v>
      </c>
      <c r="G284" s="15">
        <f t="shared" si="46"/>
        <v>-0.25</v>
      </c>
      <c r="H284" s="23">
        <f t="shared" si="47"/>
        <v>9422.82</v>
      </c>
      <c r="I284" s="16">
        <f t="shared" si="48"/>
        <v>9423.07</v>
      </c>
    </row>
    <row r="285" spans="1:9" ht="11.25" hidden="1" customHeight="1" x14ac:dyDescent="0.2">
      <c r="A285" s="27"/>
      <c r="B285" s="13" t="s">
        <v>20</v>
      </c>
      <c r="C285" s="13" t="s">
        <v>46</v>
      </c>
      <c r="D285" s="14">
        <v>5250</v>
      </c>
      <c r="E285" s="14">
        <v>0</v>
      </c>
      <c r="F285" s="14">
        <v>0</v>
      </c>
      <c r="G285" s="15">
        <f t="shared" si="46"/>
        <v>-5250</v>
      </c>
      <c r="H285" s="15">
        <f t="shared" si="47"/>
        <v>-5250</v>
      </c>
      <c r="I285" s="16">
        <f t="shared" si="48"/>
        <v>0</v>
      </c>
    </row>
    <row r="286" spans="1:9" ht="11.25" hidden="1" customHeight="1" x14ac:dyDescent="0.2">
      <c r="A286" s="27"/>
      <c r="B286" s="13" t="s">
        <v>57</v>
      </c>
      <c r="C286" s="13" t="s">
        <v>19</v>
      </c>
      <c r="D286" s="14">
        <v>55812.56</v>
      </c>
      <c r="E286" s="14">
        <v>56260</v>
      </c>
      <c r="F286" s="14">
        <v>70260</v>
      </c>
      <c r="G286" s="23">
        <f t="shared" si="46"/>
        <v>447.44000000000233</v>
      </c>
      <c r="H286" s="23">
        <f t="shared" si="47"/>
        <v>14447.440000000002</v>
      </c>
      <c r="I286" s="16">
        <f t="shared" si="48"/>
        <v>14000</v>
      </c>
    </row>
    <row r="287" spans="1:9" ht="11.25" hidden="1" customHeight="1" x14ac:dyDescent="0.2">
      <c r="A287" s="27"/>
      <c r="B287" s="13" t="s">
        <v>43</v>
      </c>
      <c r="C287" s="13" t="s">
        <v>44</v>
      </c>
      <c r="D287" s="14">
        <v>77448.66</v>
      </c>
      <c r="E287" s="14">
        <v>81232.429999999993</v>
      </c>
      <c r="F287" s="14">
        <v>94282.91</v>
      </c>
      <c r="G287" s="23">
        <f t="shared" si="46"/>
        <v>3783.7699999999895</v>
      </c>
      <c r="H287" s="23">
        <f t="shared" si="47"/>
        <v>16834.25</v>
      </c>
      <c r="I287" s="16">
        <f t="shared" si="48"/>
        <v>13050.48000000001</v>
      </c>
    </row>
    <row r="288" spans="1:9" ht="11.25" hidden="1" customHeight="1" x14ac:dyDescent="0.2">
      <c r="A288" s="27"/>
      <c r="B288" s="13" t="s">
        <v>43</v>
      </c>
      <c r="C288" s="13" t="s">
        <v>22</v>
      </c>
      <c r="D288" s="14">
        <v>32453.69</v>
      </c>
      <c r="E288" s="14">
        <v>32445</v>
      </c>
      <c r="F288" s="14">
        <v>40170</v>
      </c>
      <c r="G288" s="15">
        <f t="shared" si="46"/>
        <v>-8.6899999999986903</v>
      </c>
      <c r="H288" s="23">
        <f t="shared" si="47"/>
        <v>7716.3100000000013</v>
      </c>
      <c r="I288" s="16">
        <f t="shared" si="48"/>
        <v>7725</v>
      </c>
    </row>
    <row r="289" spans="1:9" ht="11.25" hidden="1" customHeight="1" x14ac:dyDescent="0.2">
      <c r="A289" s="27"/>
      <c r="B289" s="13" t="s">
        <v>43</v>
      </c>
      <c r="C289" s="13" t="s">
        <v>19</v>
      </c>
      <c r="D289" s="14">
        <v>152669.99</v>
      </c>
      <c r="E289" s="14">
        <v>160679.64000000001</v>
      </c>
      <c r="F289" s="14">
        <v>194624.35</v>
      </c>
      <c r="G289" s="23">
        <f t="shared" si="46"/>
        <v>8009.6500000000233</v>
      </c>
      <c r="H289" s="23">
        <f t="shared" si="47"/>
        <v>41954.360000000015</v>
      </c>
      <c r="I289" s="16">
        <f t="shared" si="48"/>
        <v>33944.709999999992</v>
      </c>
    </row>
    <row r="290" spans="1:9" ht="11.25" hidden="1" customHeight="1" x14ac:dyDescent="0.2">
      <c r="A290" s="27"/>
      <c r="B290" s="13" t="s">
        <v>32</v>
      </c>
      <c r="C290" s="13" t="s">
        <v>52</v>
      </c>
      <c r="D290" s="14">
        <v>37319.47</v>
      </c>
      <c r="E290" s="14">
        <v>33650.769999999997</v>
      </c>
      <c r="F290" s="14">
        <v>43867.69</v>
      </c>
      <c r="G290" s="15">
        <f t="shared" si="46"/>
        <v>-3668.7000000000044</v>
      </c>
      <c r="H290" s="23">
        <f t="shared" si="47"/>
        <v>6548.2200000000012</v>
      </c>
      <c r="I290" s="16">
        <f t="shared" si="48"/>
        <v>10216.920000000006</v>
      </c>
    </row>
    <row r="291" spans="1:9" ht="11.25" hidden="1" customHeight="1" x14ac:dyDescent="0.2">
      <c r="A291" s="27"/>
      <c r="B291" s="13" t="s">
        <v>32</v>
      </c>
      <c r="C291" s="13" t="s">
        <v>46</v>
      </c>
      <c r="D291" s="14">
        <v>1500</v>
      </c>
      <c r="E291" s="14">
        <v>0</v>
      </c>
      <c r="F291" s="14">
        <v>0</v>
      </c>
      <c r="G291" s="15">
        <f t="shared" si="46"/>
        <v>-1500</v>
      </c>
      <c r="H291" s="15">
        <f t="shared" si="47"/>
        <v>-1500</v>
      </c>
      <c r="I291" s="16">
        <f t="shared" si="48"/>
        <v>0</v>
      </c>
    </row>
    <row r="292" spans="1:9" ht="11.25" hidden="1" customHeight="1" x14ac:dyDescent="0.2">
      <c r="A292" s="27"/>
      <c r="B292" s="13" t="s">
        <v>32</v>
      </c>
      <c r="C292" s="13" t="s">
        <v>42</v>
      </c>
      <c r="D292" s="14">
        <v>26160</v>
      </c>
      <c r="E292" s="14">
        <v>25231.54</v>
      </c>
      <c r="F292" s="14">
        <v>31385.38</v>
      </c>
      <c r="G292" s="15">
        <f t="shared" si="46"/>
        <v>-928.45999999999913</v>
      </c>
      <c r="H292" s="23">
        <f t="shared" si="47"/>
        <v>5225.380000000001</v>
      </c>
      <c r="I292" s="16">
        <f t="shared" si="48"/>
        <v>6153.84</v>
      </c>
    </row>
    <row r="293" spans="1:9" ht="11.25" hidden="1" customHeight="1" x14ac:dyDescent="0.2">
      <c r="A293" s="27"/>
      <c r="B293" s="13" t="s">
        <v>32</v>
      </c>
      <c r="C293" s="13" t="s">
        <v>44</v>
      </c>
      <c r="D293" s="14">
        <v>24629.86</v>
      </c>
      <c r="E293" s="14">
        <v>28354.03</v>
      </c>
      <c r="F293" s="14">
        <v>35661.71</v>
      </c>
      <c r="G293" s="23">
        <f t="shared" si="46"/>
        <v>3724.1699999999983</v>
      </c>
      <c r="H293" s="23">
        <f t="shared" si="47"/>
        <v>11031.849999999999</v>
      </c>
      <c r="I293" s="16">
        <f t="shared" si="48"/>
        <v>7307.68</v>
      </c>
    </row>
    <row r="294" spans="1:9" ht="11.25" hidden="1" customHeight="1" x14ac:dyDescent="0.2">
      <c r="A294" s="27"/>
      <c r="B294" s="13" t="s">
        <v>32</v>
      </c>
      <c r="C294" s="13" t="s">
        <v>47</v>
      </c>
      <c r="D294" s="14">
        <v>2562.5</v>
      </c>
      <c r="E294" s="14">
        <v>2673</v>
      </c>
      <c r="F294" s="14">
        <v>3298</v>
      </c>
      <c r="G294" s="23">
        <f t="shared" si="46"/>
        <v>110.5</v>
      </c>
      <c r="H294" s="23">
        <f t="shared" si="47"/>
        <v>735.5</v>
      </c>
      <c r="I294" s="16">
        <f t="shared" si="48"/>
        <v>625</v>
      </c>
    </row>
    <row r="295" spans="1:9" ht="11.25" hidden="1" customHeight="1" x14ac:dyDescent="0.2">
      <c r="A295" s="27"/>
      <c r="B295" s="13" t="s">
        <v>32</v>
      </c>
      <c r="C295" s="13" t="s">
        <v>21</v>
      </c>
      <c r="D295" s="14">
        <v>9747.07</v>
      </c>
      <c r="E295" s="14">
        <v>8869</v>
      </c>
      <c r="F295" s="14">
        <v>11032</v>
      </c>
      <c r="G295" s="15">
        <f t="shared" si="46"/>
        <v>-878.06999999999971</v>
      </c>
      <c r="H295" s="23">
        <f t="shared" si="47"/>
        <v>1284.9300000000003</v>
      </c>
      <c r="I295" s="16">
        <f t="shared" si="48"/>
        <v>2163</v>
      </c>
    </row>
    <row r="296" spans="1:9" ht="11.25" hidden="1" customHeight="1" x14ac:dyDescent="0.2">
      <c r="A296" s="27"/>
      <c r="B296" s="13" t="s">
        <v>32</v>
      </c>
      <c r="C296" s="13" t="s">
        <v>22</v>
      </c>
      <c r="D296" s="14">
        <v>51778.13</v>
      </c>
      <c r="E296" s="14">
        <v>54327.03</v>
      </c>
      <c r="F296" s="14">
        <v>68846.710000000006</v>
      </c>
      <c r="G296" s="23">
        <f t="shared" si="46"/>
        <v>2548.9000000000015</v>
      </c>
      <c r="H296" s="23">
        <f t="shared" si="47"/>
        <v>17068.580000000009</v>
      </c>
      <c r="I296" s="16">
        <f t="shared" si="48"/>
        <v>14519.680000000008</v>
      </c>
    </row>
    <row r="297" spans="1:9" ht="11.25" hidden="1" customHeight="1" x14ac:dyDescent="0.2">
      <c r="A297" s="27"/>
      <c r="B297" s="13" t="s">
        <v>58</v>
      </c>
      <c r="C297" s="13" t="s">
        <v>42</v>
      </c>
      <c r="D297" s="14">
        <v>20733.84</v>
      </c>
      <c r="E297" s="14">
        <v>28080</v>
      </c>
      <c r="F297" s="14">
        <v>28080</v>
      </c>
      <c r="G297" s="23">
        <f t="shared" si="46"/>
        <v>7346.16</v>
      </c>
      <c r="H297" s="23">
        <f t="shared" si="47"/>
        <v>7346.16</v>
      </c>
      <c r="I297" s="16">
        <f t="shared" si="48"/>
        <v>0</v>
      </c>
    </row>
    <row r="298" spans="1:9" ht="11.25" hidden="1" customHeight="1" x14ac:dyDescent="0.2">
      <c r="A298" s="28" t="s">
        <v>132</v>
      </c>
      <c r="B298" s="18"/>
      <c r="C298" s="18"/>
      <c r="D298" s="19">
        <f>SUM(D283:D297)</f>
        <v>603369.52999999991</v>
      </c>
      <c r="E298" s="19">
        <f>SUM(E283:E297)</f>
        <v>617126.03</v>
      </c>
      <c r="F298" s="19">
        <f>SUM(F283:F297)</f>
        <v>745870.80999999994</v>
      </c>
      <c r="G298" s="24">
        <f t="shared" si="46"/>
        <v>13756.5</v>
      </c>
      <c r="H298" s="24">
        <f t="shared" si="47"/>
        <v>142501.28000000003</v>
      </c>
      <c r="I298" s="21">
        <f t="shared" si="48"/>
        <v>128744.78000000003</v>
      </c>
    </row>
    <row r="299" spans="1:9" ht="11.25" hidden="1" customHeight="1" x14ac:dyDescent="0.2">
      <c r="A299" s="26" t="s">
        <v>133</v>
      </c>
      <c r="B299" s="5"/>
      <c r="C299" s="5"/>
      <c r="D299" s="6"/>
      <c r="E299" s="6"/>
      <c r="F299" s="6"/>
      <c r="G299" s="7"/>
      <c r="H299" s="7"/>
      <c r="I299" s="8"/>
    </row>
    <row r="300" spans="1:9" ht="11.25" hidden="1" customHeight="1" x14ac:dyDescent="0.2">
      <c r="A300" s="27"/>
      <c r="B300" s="13" t="s">
        <v>27</v>
      </c>
      <c r="C300" s="13" t="s">
        <v>82</v>
      </c>
      <c r="D300" s="14">
        <v>18667.72</v>
      </c>
      <c r="E300" s="14">
        <v>20453.169999999998</v>
      </c>
      <c r="F300" s="14">
        <v>26113.47</v>
      </c>
      <c r="G300" s="23">
        <f t="shared" ref="G300:G316" si="49">(ROUND(E300,2)- ROUND(D300,2))</f>
        <v>1785.4499999999971</v>
      </c>
      <c r="H300" s="23">
        <f t="shared" ref="H300:H316" si="50">(ROUND(F300,2)- ROUND(D300,2))</f>
        <v>7445.75</v>
      </c>
      <c r="I300" s="16">
        <f t="shared" ref="I300:I316" si="51">(ROUND(F300,2)- ROUND(E300,2))</f>
        <v>5660.3000000000029</v>
      </c>
    </row>
    <row r="301" spans="1:9" ht="11.25" hidden="1" customHeight="1" x14ac:dyDescent="0.2">
      <c r="A301" s="27"/>
      <c r="B301" s="13" t="s">
        <v>27</v>
      </c>
      <c r="C301" s="13" t="s">
        <v>37</v>
      </c>
      <c r="D301" s="14">
        <v>14874.45</v>
      </c>
      <c r="E301" s="14">
        <v>16277.41</v>
      </c>
      <c r="F301" s="14">
        <v>20724.79</v>
      </c>
      <c r="G301" s="23">
        <f t="shared" si="49"/>
        <v>1402.9599999999991</v>
      </c>
      <c r="H301" s="23">
        <f t="shared" si="50"/>
        <v>5850.34</v>
      </c>
      <c r="I301" s="16">
        <f t="shared" si="51"/>
        <v>4447.380000000001</v>
      </c>
    </row>
    <row r="302" spans="1:9" ht="11.25" hidden="1" customHeight="1" x14ac:dyDescent="0.2">
      <c r="A302" s="27"/>
      <c r="B302" s="13" t="s">
        <v>27</v>
      </c>
      <c r="C302" s="13" t="s">
        <v>83</v>
      </c>
      <c r="D302" s="14">
        <v>30814.03</v>
      </c>
      <c r="E302" s="14">
        <v>35957.599999999999</v>
      </c>
      <c r="F302" s="14">
        <v>46040.67</v>
      </c>
      <c r="G302" s="23">
        <f t="shared" si="49"/>
        <v>5143.57</v>
      </c>
      <c r="H302" s="23">
        <f t="shared" si="50"/>
        <v>15226.64</v>
      </c>
      <c r="I302" s="16">
        <f t="shared" si="51"/>
        <v>10083.07</v>
      </c>
    </row>
    <row r="303" spans="1:9" ht="11.25" hidden="1" customHeight="1" x14ac:dyDescent="0.2">
      <c r="A303" s="27"/>
      <c r="B303" s="13" t="s">
        <v>27</v>
      </c>
      <c r="C303" s="13" t="s">
        <v>45</v>
      </c>
      <c r="D303" s="14">
        <v>357.14</v>
      </c>
      <c r="E303" s="14">
        <v>0</v>
      </c>
      <c r="F303" s="14">
        <v>0</v>
      </c>
      <c r="G303" s="15">
        <f t="shared" si="49"/>
        <v>-357.14</v>
      </c>
      <c r="H303" s="15">
        <f t="shared" si="50"/>
        <v>-357.14</v>
      </c>
      <c r="I303" s="16">
        <f t="shared" si="51"/>
        <v>0</v>
      </c>
    </row>
    <row r="304" spans="1:9" ht="11.25" hidden="1" customHeight="1" x14ac:dyDescent="0.2">
      <c r="A304" s="27"/>
      <c r="B304" s="13" t="s">
        <v>27</v>
      </c>
      <c r="C304" s="13" t="s">
        <v>84</v>
      </c>
      <c r="D304" s="14">
        <v>37094.92</v>
      </c>
      <c r="E304" s="14">
        <v>40540</v>
      </c>
      <c r="F304" s="14">
        <v>52670</v>
      </c>
      <c r="G304" s="23">
        <f t="shared" si="49"/>
        <v>3445.0800000000017</v>
      </c>
      <c r="H304" s="23">
        <f t="shared" si="50"/>
        <v>15575.080000000002</v>
      </c>
      <c r="I304" s="16">
        <f t="shared" si="51"/>
        <v>12130</v>
      </c>
    </row>
    <row r="305" spans="1:9" ht="11.25" hidden="1" customHeight="1" x14ac:dyDescent="0.2">
      <c r="A305" s="27"/>
      <c r="B305" s="13" t="s">
        <v>27</v>
      </c>
      <c r="C305" s="13" t="s">
        <v>86</v>
      </c>
      <c r="D305" s="14">
        <v>39422.26</v>
      </c>
      <c r="E305" s="14">
        <v>42240</v>
      </c>
      <c r="F305" s="14">
        <v>54370</v>
      </c>
      <c r="G305" s="23">
        <f t="shared" si="49"/>
        <v>2817.739999999998</v>
      </c>
      <c r="H305" s="23">
        <f t="shared" si="50"/>
        <v>14947.739999999998</v>
      </c>
      <c r="I305" s="16">
        <f t="shared" si="51"/>
        <v>12130</v>
      </c>
    </row>
    <row r="306" spans="1:9" ht="11.25" hidden="1" customHeight="1" x14ac:dyDescent="0.2">
      <c r="A306" s="27"/>
      <c r="B306" s="13" t="s">
        <v>27</v>
      </c>
      <c r="C306" s="13" t="s">
        <v>87</v>
      </c>
      <c r="D306" s="14">
        <v>5596.74</v>
      </c>
      <c r="E306" s="14">
        <v>4457</v>
      </c>
      <c r="F306" s="14">
        <v>5177</v>
      </c>
      <c r="G306" s="15">
        <f t="shared" si="49"/>
        <v>-1139.7399999999998</v>
      </c>
      <c r="H306" s="15">
        <f t="shared" si="50"/>
        <v>-419.73999999999978</v>
      </c>
      <c r="I306" s="16">
        <f t="shared" si="51"/>
        <v>720</v>
      </c>
    </row>
    <row r="307" spans="1:9" ht="11.25" hidden="1" customHeight="1" x14ac:dyDescent="0.2">
      <c r="A307" s="27"/>
      <c r="B307" s="13" t="s">
        <v>27</v>
      </c>
      <c r="C307" s="13" t="s">
        <v>75</v>
      </c>
      <c r="D307" s="14">
        <v>5596.74</v>
      </c>
      <c r="E307" s="14">
        <v>4457</v>
      </c>
      <c r="F307" s="14">
        <v>5177</v>
      </c>
      <c r="G307" s="15">
        <f t="shared" si="49"/>
        <v>-1139.7399999999998</v>
      </c>
      <c r="H307" s="15">
        <f t="shared" si="50"/>
        <v>-419.73999999999978</v>
      </c>
      <c r="I307" s="16">
        <f t="shared" si="51"/>
        <v>720</v>
      </c>
    </row>
    <row r="308" spans="1:9" ht="11.25" hidden="1" customHeight="1" x14ac:dyDescent="0.2">
      <c r="A308" s="27"/>
      <c r="B308" s="13" t="s">
        <v>27</v>
      </c>
      <c r="C308" s="13" t="s">
        <v>76</v>
      </c>
      <c r="D308" s="14">
        <v>16790.240000000002</v>
      </c>
      <c r="E308" s="14">
        <v>13371</v>
      </c>
      <c r="F308" s="14">
        <v>15531</v>
      </c>
      <c r="G308" s="15">
        <f t="shared" si="49"/>
        <v>-3419.2400000000016</v>
      </c>
      <c r="H308" s="15">
        <f t="shared" si="50"/>
        <v>-1259.2400000000016</v>
      </c>
      <c r="I308" s="16">
        <f t="shared" si="51"/>
        <v>2160</v>
      </c>
    </row>
    <row r="309" spans="1:9" ht="11.25" hidden="1" customHeight="1" x14ac:dyDescent="0.2">
      <c r="A309" s="27"/>
      <c r="B309" s="13" t="s">
        <v>27</v>
      </c>
      <c r="C309" s="13" t="s">
        <v>77</v>
      </c>
      <c r="D309" s="14">
        <v>50057.41</v>
      </c>
      <c r="E309" s="14">
        <v>54698.06</v>
      </c>
      <c r="F309" s="14">
        <v>69753.08</v>
      </c>
      <c r="G309" s="23">
        <f t="shared" si="49"/>
        <v>4640.6499999999942</v>
      </c>
      <c r="H309" s="23">
        <f t="shared" si="50"/>
        <v>19695.669999999998</v>
      </c>
      <c r="I309" s="16">
        <f t="shared" si="51"/>
        <v>15055.020000000004</v>
      </c>
    </row>
    <row r="310" spans="1:9" ht="11.25" hidden="1" customHeight="1" x14ac:dyDescent="0.2">
      <c r="A310" s="27"/>
      <c r="B310" s="13" t="s">
        <v>27</v>
      </c>
      <c r="C310" s="13" t="s">
        <v>50</v>
      </c>
      <c r="D310" s="14">
        <v>57259.41</v>
      </c>
      <c r="E310" s="14">
        <v>56877.98</v>
      </c>
      <c r="F310" s="14">
        <v>69966.44</v>
      </c>
      <c r="G310" s="15">
        <f t="shared" si="49"/>
        <v>-381.43000000000029</v>
      </c>
      <c r="H310" s="23">
        <f t="shared" si="50"/>
        <v>12707.029999999999</v>
      </c>
      <c r="I310" s="16">
        <f t="shared" si="51"/>
        <v>13088.46</v>
      </c>
    </row>
    <row r="311" spans="1:9" ht="11.25" hidden="1" customHeight="1" x14ac:dyDescent="0.2">
      <c r="A311" s="27"/>
      <c r="B311" s="13" t="s">
        <v>27</v>
      </c>
      <c r="C311" s="13" t="s">
        <v>88</v>
      </c>
      <c r="D311" s="14">
        <v>9605.98</v>
      </c>
      <c r="E311" s="14">
        <v>8636.5</v>
      </c>
      <c r="F311" s="14">
        <v>11189</v>
      </c>
      <c r="G311" s="15">
        <f t="shared" si="49"/>
        <v>-969.47999999999956</v>
      </c>
      <c r="H311" s="23">
        <f t="shared" si="50"/>
        <v>1583.0200000000004</v>
      </c>
      <c r="I311" s="16">
        <f t="shared" si="51"/>
        <v>2552.5</v>
      </c>
    </row>
    <row r="312" spans="1:9" ht="11.25" hidden="1" customHeight="1" x14ac:dyDescent="0.2">
      <c r="A312" s="27"/>
      <c r="B312" s="13" t="s">
        <v>27</v>
      </c>
      <c r="C312" s="13" t="s">
        <v>78</v>
      </c>
      <c r="D312" s="14">
        <v>37406.11</v>
      </c>
      <c r="E312" s="14">
        <v>40548.699999999997</v>
      </c>
      <c r="F312" s="14">
        <v>51413.2</v>
      </c>
      <c r="G312" s="23">
        <f t="shared" si="49"/>
        <v>3142.5899999999965</v>
      </c>
      <c r="H312" s="23">
        <f t="shared" si="50"/>
        <v>14007.089999999997</v>
      </c>
      <c r="I312" s="16">
        <f t="shared" si="51"/>
        <v>10864.5</v>
      </c>
    </row>
    <row r="313" spans="1:9" ht="11.25" hidden="1" customHeight="1" x14ac:dyDescent="0.2">
      <c r="A313" s="27"/>
      <c r="B313" s="13" t="s">
        <v>27</v>
      </c>
      <c r="C313" s="13" t="s">
        <v>55</v>
      </c>
      <c r="D313" s="14">
        <v>44059.54</v>
      </c>
      <c r="E313" s="14">
        <v>43328.51</v>
      </c>
      <c r="F313" s="14">
        <v>55377.94</v>
      </c>
      <c r="G313" s="15">
        <f t="shared" si="49"/>
        <v>-731.02999999999884</v>
      </c>
      <c r="H313" s="23">
        <f t="shared" si="50"/>
        <v>11318.400000000001</v>
      </c>
      <c r="I313" s="16">
        <f t="shared" si="51"/>
        <v>12049.43</v>
      </c>
    </row>
    <row r="314" spans="1:9" ht="11.25" hidden="1" customHeight="1" x14ac:dyDescent="0.2">
      <c r="A314" s="27"/>
      <c r="B314" s="13" t="s">
        <v>27</v>
      </c>
      <c r="C314" s="13" t="s">
        <v>56</v>
      </c>
      <c r="D314" s="14">
        <v>44580.04</v>
      </c>
      <c r="E314" s="14">
        <v>43893.51</v>
      </c>
      <c r="F314" s="14">
        <v>55942.94</v>
      </c>
      <c r="G314" s="15">
        <f t="shared" si="49"/>
        <v>-686.52999999999884</v>
      </c>
      <c r="H314" s="23">
        <f t="shared" si="50"/>
        <v>11362.900000000001</v>
      </c>
      <c r="I314" s="16">
        <f t="shared" si="51"/>
        <v>12049.43</v>
      </c>
    </row>
    <row r="315" spans="1:9" ht="11.25" hidden="1" customHeight="1" x14ac:dyDescent="0.2">
      <c r="A315" s="27"/>
      <c r="B315" s="13" t="s">
        <v>27</v>
      </c>
      <c r="C315" s="13" t="s">
        <v>28</v>
      </c>
      <c r="D315" s="14">
        <v>75610.53</v>
      </c>
      <c r="E315" s="14">
        <v>73024.52</v>
      </c>
      <c r="F315" s="14">
        <v>92771.64</v>
      </c>
      <c r="G315" s="15">
        <f t="shared" si="49"/>
        <v>-2586.0099999999948</v>
      </c>
      <c r="H315" s="23">
        <f t="shared" si="50"/>
        <v>17161.11</v>
      </c>
      <c r="I315" s="16">
        <f t="shared" si="51"/>
        <v>19747.119999999995</v>
      </c>
    </row>
    <row r="316" spans="1:9" ht="11.25" hidden="1" customHeight="1" x14ac:dyDescent="0.2">
      <c r="A316" s="28" t="s">
        <v>134</v>
      </c>
      <c r="B316" s="18"/>
      <c r="C316" s="18"/>
      <c r="D316" s="19">
        <f>SUM(D300:D315)</f>
        <v>487793.25999999989</v>
      </c>
      <c r="E316" s="19">
        <f>SUM(E300:E315)</f>
        <v>498760.96000000002</v>
      </c>
      <c r="F316" s="19">
        <f>SUM(F300:F315)</f>
        <v>632218.17000000004</v>
      </c>
      <c r="G316" s="24">
        <f t="shared" si="49"/>
        <v>10967.700000000012</v>
      </c>
      <c r="H316" s="24">
        <f t="shared" si="50"/>
        <v>144424.91000000003</v>
      </c>
      <c r="I316" s="21">
        <f t="shared" si="51"/>
        <v>133457.21000000002</v>
      </c>
    </row>
    <row r="317" spans="1:9" ht="11.25" hidden="1" customHeight="1" x14ac:dyDescent="0.2">
      <c r="A317" s="26" t="s">
        <v>135</v>
      </c>
      <c r="B317" s="5"/>
      <c r="C317" s="5"/>
      <c r="D317" s="6"/>
      <c r="E317" s="6"/>
      <c r="F317" s="6"/>
      <c r="G317" s="7"/>
      <c r="H317" s="7"/>
      <c r="I317" s="8"/>
    </row>
    <row r="318" spans="1:9" ht="11.25" hidden="1" customHeight="1" x14ac:dyDescent="0.2">
      <c r="A318" s="27"/>
      <c r="B318" s="13" t="s">
        <v>26</v>
      </c>
      <c r="C318" s="13" t="s">
        <v>19</v>
      </c>
      <c r="D318" s="14">
        <v>50</v>
      </c>
      <c r="E318" s="14">
        <v>0</v>
      </c>
      <c r="F318" s="14">
        <v>0</v>
      </c>
      <c r="G318" s="15">
        <f t="shared" ref="G318:G332" si="52">(ROUND(E318,2)- ROUND(D318,2))</f>
        <v>-50</v>
      </c>
      <c r="H318" s="15">
        <f t="shared" ref="H318:H332" si="53">(ROUND(F318,2)- ROUND(D318,2))</f>
        <v>-50</v>
      </c>
      <c r="I318" s="16">
        <f t="shared" ref="I318:I332" si="54">(ROUND(F318,2)- ROUND(E318,2))</f>
        <v>0</v>
      </c>
    </row>
    <row r="319" spans="1:9" ht="11.25" hidden="1" customHeight="1" x14ac:dyDescent="0.2">
      <c r="A319" s="27"/>
      <c r="B319" s="13" t="s">
        <v>20</v>
      </c>
      <c r="C319" s="13" t="s">
        <v>46</v>
      </c>
      <c r="D319" s="14">
        <v>577</v>
      </c>
      <c r="E319" s="14">
        <v>0</v>
      </c>
      <c r="F319" s="14">
        <v>0</v>
      </c>
      <c r="G319" s="15">
        <f t="shared" si="52"/>
        <v>-577</v>
      </c>
      <c r="H319" s="15">
        <f t="shared" si="53"/>
        <v>-577</v>
      </c>
      <c r="I319" s="16">
        <f t="shared" si="54"/>
        <v>0</v>
      </c>
    </row>
    <row r="320" spans="1:9" ht="11.25" hidden="1" customHeight="1" x14ac:dyDescent="0.2">
      <c r="A320" s="27"/>
      <c r="B320" s="13" t="s">
        <v>27</v>
      </c>
      <c r="C320" s="13" t="s">
        <v>84</v>
      </c>
      <c r="D320" s="14">
        <v>100</v>
      </c>
      <c r="E320" s="14">
        <v>100</v>
      </c>
      <c r="F320" s="14">
        <v>100</v>
      </c>
      <c r="G320" s="23">
        <f t="shared" si="52"/>
        <v>0</v>
      </c>
      <c r="H320" s="23">
        <f t="shared" si="53"/>
        <v>0</v>
      </c>
      <c r="I320" s="16">
        <f t="shared" si="54"/>
        <v>0</v>
      </c>
    </row>
    <row r="321" spans="1:9" ht="11.25" hidden="1" customHeight="1" x14ac:dyDescent="0.2">
      <c r="A321" s="27"/>
      <c r="B321" s="13" t="s">
        <v>27</v>
      </c>
      <c r="C321" s="13" t="s">
        <v>85</v>
      </c>
      <c r="D321" s="14">
        <v>577</v>
      </c>
      <c r="E321" s="14">
        <v>0</v>
      </c>
      <c r="F321" s="14">
        <v>0</v>
      </c>
      <c r="G321" s="15">
        <f t="shared" si="52"/>
        <v>-577</v>
      </c>
      <c r="H321" s="15">
        <f t="shared" si="53"/>
        <v>-577</v>
      </c>
      <c r="I321" s="16">
        <f t="shared" si="54"/>
        <v>0</v>
      </c>
    </row>
    <row r="322" spans="1:9" ht="11.25" hidden="1" customHeight="1" x14ac:dyDescent="0.2">
      <c r="A322" s="27"/>
      <c r="B322" s="13" t="s">
        <v>27</v>
      </c>
      <c r="C322" s="13" t="s">
        <v>86</v>
      </c>
      <c r="D322" s="14">
        <v>100</v>
      </c>
      <c r="E322" s="14">
        <v>100</v>
      </c>
      <c r="F322" s="14">
        <v>100</v>
      </c>
      <c r="G322" s="23">
        <f t="shared" si="52"/>
        <v>0</v>
      </c>
      <c r="H322" s="23">
        <f t="shared" si="53"/>
        <v>0</v>
      </c>
      <c r="I322" s="16">
        <f t="shared" si="54"/>
        <v>0</v>
      </c>
    </row>
    <row r="323" spans="1:9" ht="11.25" hidden="1" customHeight="1" x14ac:dyDescent="0.2">
      <c r="A323" s="27"/>
      <c r="B323" s="13" t="s">
        <v>27</v>
      </c>
      <c r="C323" s="13" t="s">
        <v>77</v>
      </c>
      <c r="D323" s="14">
        <v>0</v>
      </c>
      <c r="E323" s="14">
        <v>50</v>
      </c>
      <c r="F323" s="14">
        <v>100</v>
      </c>
      <c r="G323" s="23">
        <f t="shared" si="52"/>
        <v>50</v>
      </c>
      <c r="H323" s="23">
        <f t="shared" si="53"/>
        <v>100</v>
      </c>
      <c r="I323" s="16">
        <f t="shared" si="54"/>
        <v>50</v>
      </c>
    </row>
    <row r="324" spans="1:9" ht="11.25" hidden="1" customHeight="1" x14ac:dyDescent="0.2">
      <c r="A324" s="27"/>
      <c r="B324" s="13" t="s">
        <v>27</v>
      </c>
      <c r="C324" s="13" t="s">
        <v>50</v>
      </c>
      <c r="D324" s="14">
        <v>100</v>
      </c>
      <c r="E324" s="14">
        <v>0</v>
      </c>
      <c r="F324" s="14">
        <v>0</v>
      </c>
      <c r="G324" s="15">
        <f t="shared" si="52"/>
        <v>-100</v>
      </c>
      <c r="H324" s="15">
        <f t="shared" si="53"/>
        <v>-100</v>
      </c>
      <c r="I324" s="16">
        <f t="shared" si="54"/>
        <v>0</v>
      </c>
    </row>
    <row r="325" spans="1:9" ht="11.25" hidden="1" customHeight="1" x14ac:dyDescent="0.2">
      <c r="A325" s="27"/>
      <c r="B325" s="13" t="s">
        <v>27</v>
      </c>
      <c r="C325" s="13" t="s">
        <v>78</v>
      </c>
      <c r="D325" s="14">
        <v>100</v>
      </c>
      <c r="E325" s="14">
        <v>0</v>
      </c>
      <c r="F325" s="14">
        <v>0</v>
      </c>
      <c r="G325" s="15">
        <f t="shared" si="52"/>
        <v>-100</v>
      </c>
      <c r="H325" s="15">
        <f t="shared" si="53"/>
        <v>-100</v>
      </c>
      <c r="I325" s="16">
        <f t="shared" si="54"/>
        <v>0</v>
      </c>
    </row>
    <row r="326" spans="1:9" ht="11.25" hidden="1" customHeight="1" x14ac:dyDescent="0.2">
      <c r="A326" s="27"/>
      <c r="B326" s="13" t="s">
        <v>27</v>
      </c>
      <c r="C326" s="13" t="s">
        <v>22</v>
      </c>
      <c r="D326" s="14">
        <v>217.23</v>
      </c>
      <c r="E326" s="14">
        <v>0</v>
      </c>
      <c r="F326" s="14">
        <v>0</v>
      </c>
      <c r="G326" s="15">
        <f t="shared" si="52"/>
        <v>-217.23</v>
      </c>
      <c r="H326" s="15">
        <f t="shared" si="53"/>
        <v>-217.23</v>
      </c>
      <c r="I326" s="16">
        <f t="shared" si="54"/>
        <v>0</v>
      </c>
    </row>
    <row r="327" spans="1:9" ht="11.25" hidden="1" customHeight="1" x14ac:dyDescent="0.2">
      <c r="A327" s="27"/>
      <c r="B327" s="13" t="s">
        <v>27</v>
      </c>
      <c r="C327" s="13" t="s">
        <v>55</v>
      </c>
      <c r="D327" s="14">
        <v>250</v>
      </c>
      <c r="E327" s="14">
        <v>250</v>
      </c>
      <c r="F327" s="14">
        <v>250</v>
      </c>
      <c r="G327" s="23">
        <f t="shared" si="52"/>
        <v>0</v>
      </c>
      <c r="H327" s="23">
        <f t="shared" si="53"/>
        <v>0</v>
      </c>
      <c r="I327" s="16">
        <f t="shared" si="54"/>
        <v>0</v>
      </c>
    </row>
    <row r="328" spans="1:9" ht="11.25" hidden="1" customHeight="1" x14ac:dyDescent="0.2">
      <c r="A328" s="27"/>
      <c r="B328" s="13" t="s">
        <v>70</v>
      </c>
      <c r="C328" s="13" t="s">
        <v>19</v>
      </c>
      <c r="D328" s="14">
        <v>-9666.68</v>
      </c>
      <c r="E328" s="14">
        <v>0</v>
      </c>
      <c r="F328" s="14">
        <v>0</v>
      </c>
      <c r="G328" s="23">
        <f t="shared" si="52"/>
        <v>9666.68</v>
      </c>
      <c r="H328" s="23">
        <f t="shared" si="53"/>
        <v>9666.68</v>
      </c>
      <c r="I328" s="16">
        <f t="shared" si="54"/>
        <v>0</v>
      </c>
    </row>
    <row r="329" spans="1:9" ht="11.25" hidden="1" customHeight="1" x14ac:dyDescent="0.2">
      <c r="A329" s="27"/>
      <c r="B329" s="13" t="s">
        <v>43</v>
      </c>
      <c r="C329" s="13" t="s">
        <v>44</v>
      </c>
      <c r="D329" s="14">
        <v>2500</v>
      </c>
      <c r="E329" s="14">
        <v>2500</v>
      </c>
      <c r="F329" s="14">
        <v>2500</v>
      </c>
      <c r="G329" s="23">
        <f t="shared" si="52"/>
        <v>0</v>
      </c>
      <c r="H329" s="23">
        <f t="shared" si="53"/>
        <v>0</v>
      </c>
      <c r="I329" s="16">
        <f t="shared" si="54"/>
        <v>0</v>
      </c>
    </row>
    <row r="330" spans="1:9" ht="11.25" hidden="1" customHeight="1" x14ac:dyDescent="0.2">
      <c r="A330" s="27"/>
      <c r="B330" s="13" t="s">
        <v>43</v>
      </c>
      <c r="C330" s="13" t="s">
        <v>19</v>
      </c>
      <c r="D330" s="14">
        <v>9000</v>
      </c>
      <c r="E330" s="14">
        <v>9000</v>
      </c>
      <c r="F330" s="14">
        <v>9000</v>
      </c>
      <c r="G330" s="23">
        <f t="shared" si="52"/>
        <v>0</v>
      </c>
      <c r="H330" s="23">
        <f t="shared" si="53"/>
        <v>0</v>
      </c>
      <c r="I330" s="16">
        <f t="shared" si="54"/>
        <v>0</v>
      </c>
    </row>
    <row r="331" spans="1:9" ht="11.25" hidden="1" customHeight="1" x14ac:dyDescent="0.2">
      <c r="A331" s="28" t="s">
        <v>136</v>
      </c>
      <c r="B331" s="18"/>
      <c r="C331" s="18"/>
      <c r="D331" s="19">
        <f>SUM(D318:D330)</f>
        <v>3904.5499999999993</v>
      </c>
      <c r="E331" s="19">
        <f>SUM(E318:E330)</f>
        <v>12000</v>
      </c>
      <c r="F331" s="19">
        <f>SUM(F318:F330)</f>
        <v>12050</v>
      </c>
      <c r="G331" s="24">
        <f t="shared" si="52"/>
        <v>8095.45</v>
      </c>
      <c r="H331" s="24">
        <f t="shared" si="53"/>
        <v>8145.45</v>
      </c>
      <c r="I331" s="21">
        <f t="shared" si="54"/>
        <v>50</v>
      </c>
    </row>
    <row r="332" spans="1:9" ht="11.25" hidden="1" customHeight="1" x14ac:dyDescent="0.2">
      <c r="A332" s="17" t="s">
        <v>137</v>
      </c>
      <c r="B332" s="18"/>
      <c r="C332" s="18"/>
      <c r="D332" s="19">
        <f>SUM(D281,D298,D316,D331)</f>
        <v>1903497.3199999996</v>
      </c>
      <c r="E332" s="19">
        <f>SUM(E281,E298,E316,E331)</f>
        <v>1926810.34</v>
      </c>
      <c r="F332" s="19">
        <f>SUM(F281,F298,F316,F331)</f>
        <v>2395200.23</v>
      </c>
      <c r="G332" s="24">
        <f t="shared" si="52"/>
        <v>23313.020000000019</v>
      </c>
      <c r="H332" s="24">
        <f t="shared" si="53"/>
        <v>491702.90999999992</v>
      </c>
      <c r="I332" s="21">
        <f t="shared" si="54"/>
        <v>468389.8899999999</v>
      </c>
    </row>
    <row r="333" spans="1:9" ht="11.25" hidden="1" customHeight="1" x14ac:dyDescent="0.2">
      <c r="A333" s="11" t="s">
        <v>138</v>
      </c>
      <c r="B333" s="5"/>
      <c r="C333" s="5"/>
      <c r="D333" s="6"/>
      <c r="E333" s="6"/>
      <c r="F333" s="6"/>
      <c r="G333" s="7"/>
      <c r="H333" s="7"/>
      <c r="I333" s="8"/>
    </row>
    <row r="334" spans="1:9" ht="11.25" hidden="1" customHeight="1" x14ac:dyDescent="0.2">
      <c r="A334" s="26" t="s">
        <v>139</v>
      </c>
      <c r="B334" s="5"/>
      <c r="C334" s="5"/>
      <c r="D334" s="6"/>
      <c r="E334" s="6"/>
      <c r="F334" s="6"/>
      <c r="G334" s="7"/>
      <c r="H334" s="7"/>
      <c r="I334" s="8"/>
    </row>
    <row r="335" spans="1:9" ht="11.25" hidden="1" customHeight="1" x14ac:dyDescent="0.2">
      <c r="A335" s="27"/>
      <c r="B335" s="13" t="s">
        <v>27</v>
      </c>
      <c r="C335" s="13" t="s">
        <v>82</v>
      </c>
      <c r="D335" s="14">
        <v>0</v>
      </c>
      <c r="E335" s="14">
        <v>4050</v>
      </c>
      <c r="F335" s="14">
        <v>5400</v>
      </c>
      <c r="G335" s="23">
        <f t="shared" ref="G335:G362" si="55">(ROUND(E335,2)- ROUND(D335,2))</f>
        <v>4050</v>
      </c>
      <c r="H335" s="23">
        <f t="shared" ref="H335:H362" si="56">(ROUND(F335,2)- ROUND(D335,2))</f>
        <v>5400</v>
      </c>
      <c r="I335" s="16">
        <f t="shared" ref="I335:I362" si="57">(ROUND(F335,2)- ROUND(E335,2))</f>
        <v>1350</v>
      </c>
    </row>
    <row r="336" spans="1:9" ht="11.25" hidden="1" customHeight="1" x14ac:dyDescent="0.2">
      <c r="A336" s="27"/>
      <c r="B336" s="13" t="s">
        <v>27</v>
      </c>
      <c r="C336" s="13" t="s">
        <v>37</v>
      </c>
      <c r="D336" s="14">
        <v>29269.24</v>
      </c>
      <c r="E336" s="14">
        <v>43315</v>
      </c>
      <c r="F336" s="14">
        <v>63115</v>
      </c>
      <c r="G336" s="23">
        <f t="shared" si="55"/>
        <v>14045.759999999998</v>
      </c>
      <c r="H336" s="23">
        <f t="shared" si="56"/>
        <v>33845.759999999995</v>
      </c>
      <c r="I336" s="16">
        <f t="shared" si="57"/>
        <v>19800</v>
      </c>
    </row>
    <row r="337" spans="1:9" ht="11.25" hidden="1" customHeight="1" x14ac:dyDescent="0.2">
      <c r="A337" s="27"/>
      <c r="B337" s="13" t="s">
        <v>27</v>
      </c>
      <c r="C337" s="13" t="s">
        <v>83</v>
      </c>
      <c r="D337" s="14">
        <v>77745.61</v>
      </c>
      <c r="E337" s="14">
        <v>98012.14</v>
      </c>
      <c r="F337" s="14">
        <v>98012.14</v>
      </c>
      <c r="G337" s="23">
        <f t="shared" si="55"/>
        <v>20266.53</v>
      </c>
      <c r="H337" s="23">
        <f t="shared" si="56"/>
        <v>20266.53</v>
      </c>
      <c r="I337" s="16">
        <f t="shared" si="57"/>
        <v>0</v>
      </c>
    </row>
    <row r="338" spans="1:9" ht="11.25" hidden="1" customHeight="1" x14ac:dyDescent="0.2">
      <c r="A338" s="27"/>
      <c r="B338" s="13" t="s">
        <v>27</v>
      </c>
      <c r="C338" s="13" t="s">
        <v>84</v>
      </c>
      <c r="D338" s="14">
        <v>41162.339999999997</v>
      </c>
      <c r="E338" s="14">
        <v>48877</v>
      </c>
      <c r="F338" s="14">
        <v>88462</v>
      </c>
      <c r="G338" s="23">
        <f t="shared" si="55"/>
        <v>7714.6600000000035</v>
      </c>
      <c r="H338" s="23">
        <f t="shared" si="56"/>
        <v>47299.66</v>
      </c>
      <c r="I338" s="16">
        <f t="shared" si="57"/>
        <v>39585</v>
      </c>
    </row>
    <row r="339" spans="1:9" ht="11.25" hidden="1" customHeight="1" x14ac:dyDescent="0.2">
      <c r="A339" s="27"/>
      <c r="B339" s="13" t="s">
        <v>27</v>
      </c>
      <c r="C339" s="13" t="s">
        <v>46</v>
      </c>
      <c r="D339" s="14">
        <v>0</v>
      </c>
      <c r="E339" s="14">
        <v>8352</v>
      </c>
      <c r="F339" s="14">
        <v>8352</v>
      </c>
      <c r="G339" s="23">
        <f t="shared" si="55"/>
        <v>8352</v>
      </c>
      <c r="H339" s="23">
        <f t="shared" si="56"/>
        <v>8352</v>
      </c>
      <c r="I339" s="16">
        <f t="shared" si="57"/>
        <v>0</v>
      </c>
    </row>
    <row r="340" spans="1:9" ht="11.25" hidden="1" customHeight="1" x14ac:dyDescent="0.2">
      <c r="A340" s="27"/>
      <c r="B340" s="13" t="s">
        <v>27</v>
      </c>
      <c r="C340" s="13" t="s">
        <v>85</v>
      </c>
      <c r="D340" s="14">
        <v>19738.900000000001</v>
      </c>
      <c r="E340" s="14">
        <v>31320</v>
      </c>
      <c r="F340" s="14">
        <v>31320</v>
      </c>
      <c r="G340" s="23">
        <f t="shared" si="55"/>
        <v>11581.099999999999</v>
      </c>
      <c r="H340" s="23">
        <f t="shared" si="56"/>
        <v>11581.099999999999</v>
      </c>
      <c r="I340" s="16">
        <f t="shared" si="57"/>
        <v>0</v>
      </c>
    </row>
    <row r="341" spans="1:9" ht="11.25" hidden="1" customHeight="1" x14ac:dyDescent="0.2">
      <c r="A341" s="27"/>
      <c r="B341" s="13" t="s">
        <v>27</v>
      </c>
      <c r="C341" s="13" t="s">
        <v>86</v>
      </c>
      <c r="D341" s="14">
        <v>33490.870000000003</v>
      </c>
      <c r="E341" s="14">
        <v>48468</v>
      </c>
      <c r="F341" s="14">
        <v>85008</v>
      </c>
      <c r="G341" s="23">
        <f t="shared" si="55"/>
        <v>14977.129999999997</v>
      </c>
      <c r="H341" s="23">
        <f t="shared" si="56"/>
        <v>51517.13</v>
      </c>
      <c r="I341" s="16">
        <f t="shared" si="57"/>
        <v>36540</v>
      </c>
    </row>
    <row r="342" spans="1:9" ht="11.25" hidden="1" customHeight="1" x14ac:dyDescent="0.2">
      <c r="A342" s="27"/>
      <c r="B342" s="13" t="s">
        <v>27</v>
      </c>
      <c r="C342" s="13" t="s">
        <v>87</v>
      </c>
      <c r="D342" s="14">
        <v>0</v>
      </c>
      <c r="E342" s="14">
        <v>5760</v>
      </c>
      <c r="F342" s="14">
        <v>9600</v>
      </c>
      <c r="G342" s="23">
        <f t="shared" si="55"/>
        <v>5760</v>
      </c>
      <c r="H342" s="23">
        <f t="shared" si="56"/>
        <v>9600</v>
      </c>
      <c r="I342" s="16">
        <f t="shared" si="57"/>
        <v>3840</v>
      </c>
    </row>
    <row r="343" spans="1:9" ht="11.25" hidden="1" customHeight="1" x14ac:dyDescent="0.2">
      <c r="A343" s="27"/>
      <c r="B343" s="13" t="s">
        <v>27</v>
      </c>
      <c r="C343" s="13" t="s">
        <v>75</v>
      </c>
      <c r="D343" s="14">
        <v>5993.01</v>
      </c>
      <c r="E343" s="14">
        <v>3742</v>
      </c>
      <c r="F343" s="14">
        <v>5917</v>
      </c>
      <c r="G343" s="15">
        <f t="shared" si="55"/>
        <v>-2251.0100000000002</v>
      </c>
      <c r="H343" s="15">
        <f t="shared" si="56"/>
        <v>-76.010000000000218</v>
      </c>
      <c r="I343" s="16">
        <f t="shared" si="57"/>
        <v>2175</v>
      </c>
    </row>
    <row r="344" spans="1:9" ht="11.25" hidden="1" customHeight="1" x14ac:dyDescent="0.2">
      <c r="A344" s="27"/>
      <c r="B344" s="13" t="s">
        <v>27</v>
      </c>
      <c r="C344" s="13" t="s">
        <v>76</v>
      </c>
      <c r="D344" s="14">
        <v>26617.91</v>
      </c>
      <c r="E344" s="14">
        <v>13558</v>
      </c>
      <c r="F344" s="14">
        <v>18742</v>
      </c>
      <c r="G344" s="15">
        <f t="shared" si="55"/>
        <v>-13059.91</v>
      </c>
      <c r="H344" s="15">
        <f t="shared" si="56"/>
        <v>-7875.91</v>
      </c>
      <c r="I344" s="16">
        <f t="shared" si="57"/>
        <v>5184</v>
      </c>
    </row>
    <row r="345" spans="1:9" ht="11.25" hidden="1" customHeight="1" x14ac:dyDescent="0.2">
      <c r="A345" s="27"/>
      <c r="B345" s="13" t="s">
        <v>27</v>
      </c>
      <c r="C345" s="13" t="s">
        <v>77</v>
      </c>
      <c r="D345" s="14">
        <v>121248.02</v>
      </c>
      <c r="E345" s="14">
        <v>138933.96</v>
      </c>
      <c r="F345" s="14">
        <v>154156.96</v>
      </c>
      <c r="G345" s="23">
        <f t="shared" si="55"/>
        <v>17685.939999999988</v>
      </c>
      <c r="H345" s="23">
        <f t="shared" si="56"/>
        <v>32908.939999999988</v>
      </c>
      <c r="I345" s="16">
        <f t="shared" si="57"/>
        <v>15223</v>
      </c>
    </row>
    <row r="346" spans="1:9" ht="11.25" hidden="1" customHeight="1" x14ac:dyDescent="0.2">
      <c r="A346" s="27"/>
      <c r="B346" s="13" t="s">
        <v>27</v>
      </c>
      <c r="C346" s="13" t="s">
        <v>47</v>
      </c>
      <c r="D346" s="14">
        <v>0</v>
      </c>
      <c r="E346" s="14">
        <v>18905.25</v>
      </c>
      <c r="F346" s="14">
        <v>18905.25</v>
      </c>
      <c r="G346" s="23">
        <f t="shared" si="55"/>
        <v>18905.25</v>
      </c>
      <c r="H346" s="23">
        <f t="shared" si="56"/>
        <v>18905.25</v>
      </c>
      <c r="I346" s="16">
        <f t="shared" si="57"/>
        <v>0</v>
      </c>
    </row>
    <row r="347" spans="1:9" ht="11.25" hidden="1" customHeight="1" x14ac:dyDescent="0.2">
      <c r="A347" s="27"/>
      <c r="B347" s="13" t="s">
        <v>27</v>
      </c>
      <c r="C347" s="13" t="s">
        <v>50</v>
      </c>
      <c r="D347" s="14">
        <v>56946.34</v>
      </c>
      <c r="E347" s="14">
        <v>48845</v>
      </c>
      <c r="F347" s="14">
        <v>70895</v>
      </c>
      <c r="G347" s="15">
        <f t="shared" si="55"/>
        <v>-8101.3399999999965</v>
      </c>
      <c r="H347" s="23">
        <f t="shared" si="56"/>
        <v>13948.660000000003</v>
      </c>
      <c r="I347" s="16">
        <f t="shared" si="57"/>
        <v>22050</v>
      </c>
    </row>
    <row r="348" spans="1:9" ht="11.25" hidden="1" customHeight="1" x14ac:dyDescent="0.2">
      <c r="A348" s="27"/>
      <c r="B348" s="13" t="s">
        <v>27</v>
      </c>
      <c r="C348" s="13" t="s">
        <v>21</v>
      </c>
      <c r="D348" s="14">
        <v>0</v>
      </c>
      <c r="E348" s="14">
        <v>16560</v>
      </c>
      <c r="F348" s="14">
        <v>23760</v>
      </c>
      <c r="G348" s="23">
        <f t="shared" si="55"/>
        <v>16560</v>
      </c>
      <c r="H348" s="23">
        <f t="shared" si="56"/>
        <v>23760</v>
      </c>
      <c r="I348" s="16">
        <f t="shared" si="57"/>
        <v>7200</v>
      </c>
    </row>
    <row r="349" spans="1:9" ht="11.25" hidden="1" customHeight="1" x14ac:dyDescent="0.2">
      <c r="A349" s="27"/>
      <c r="B349" s="13" t="s">
        <v>27</v>
      </c>
      <c r="C349" s="13" t="s">
        <v>88</v>
      </c>
      <c r="D349" s="14">
        <v>37105.14</v>
      </c>
      <c r="E349" s="14">
        <v>34003</v>
      </c>
      <c r="F349" s="14">
        <v>35587</v>
      </c>
      <c r="G349" s="15">
        <f t="shared" si="55"/>
        <v>-3102.1399999999994</v>
      </c>
      <c r="H349" s="15">
        <f t="shared" si="56"/>
        <v>-1518.1399999999994</v>
      </c>
      <c r="I349" s="16">
        <f t="shared" si="57"/>
        <v>1584</v>
      </c>
    </row>
    <row r="350" spans="1:9" ht="11.25" hidden="1" customHeight="1" x14ac:dyDescent="0.2">
      <c r="A350" s="27"/>
      <c r="B350" s="13" t="s">
        <v>27</v>
      </c>
      <c r="C350" s="13" t="s">
        <v>78</v>
      </c>
      <c r="D350" s="14">
        <v>64505.95</v>
      </c>
      <c r="E350" s="14">
        <v>132980.4</v>
      </c>
      <c r="F350" s="14">
        <v>171358</v>
      </c>
      <c r="G350" s="23">
        <f t="shared" si="55"/>
        <v>68474.45</v>
      </c>
      <c r="H350" s="23">
        <f t="shared" si="56"/>
        <v>106852.05</v>
      </c>
      <c r="I350" s="16">
        <f t="shared" si="57"/>
        <v>38377.600000000006</v>
      </c>
    </row>
    <row r="351" spans="1:9" ht="11.25" hidden="1" customHeight="1" x14ac:dyDescent="0.2">
      <c r="A351" s="27"/>
      <c r="B351" s="13" t="s">
        <v>27</v>
      </c>
      <c r="C351" s="13" t="s">
        <v>55</v>
      </c>
      <c r="D351" s="14">
        <v>107591.8</v>
      </c>
      <c r="E351" s="14">
        <v>152150</v>
      </c>
      <c r="F351" s="14">
        <v>192690</v>
      </c>
      <c r="G351" s="23">
        <f t="shared" si="55"/>
        <v>44558.2</v>
      </c>
      <c r="H351" s="23">
        <f t="shared" si="56"/>
        <v>85098.2</v>
      </c>
      <c r="I351" s="16">
        <f t="shared" si="57"/>
        <v>40540</v>
      </c>
    </row>
    <row r="352" spans="1:9" ht="11.25" hidden="1" customHeight="1" x14ac:dyDescent="0.2">
      <c r="A352" s="27"/>
      <c r="B352" s="13" t="s">
        <v>27</v>
      </c>
      <c r="C352" s="13" t="s">
        <v>56</v>
      </c>
      <c r="D352" s="14">
        <v>244342.28</v>
      </c>
      <c r="E352" s="14">
        <v>243658.8</v>
      </c>
      <c r="F352" s="14">
        <v>243658.8</v>
      </c>
      <c r="G352" s="15">
        <f t="shared" si="55"/>
        <v>-683.48000000001048</v>
      </c>
      <c r="H352" s="15">
        <f t="shared" si="56"/>
        <v>-683.48000000001048</v>
      </c>
      <c r="I352" s="16">
        <f t="shared" si="57"/>
        <v>0</v>
      </c>
    </row>
    <row r="353" spans="1:9" ht="11.25" hidden="1" customHeight="1" x14ac:dyDescent="0.2">
      <c r="A353" s="27"/>
      <c r="B353" s="13" t="s">
        <v>27</v>
      </c>
      <c r="C353" s="13" t="s">
        <v>79</v>
      </c>
      <c r="D353" s="14">
        <v>5638.62</v>
      </c>
      <c r="E353" s="14">
        <v>22050</v>
      </c>
      <c r="F353" s="14">
        <v>25725</v>
      </c>
      <c r="G353" s="23">
        <f t="shared" si="55"/>
        <v>16411.38</v>
      </c>
      <c r="H353" s="23">
        <f t="shared" si="56"/>
        <v>20086.38</v>
      </c>
      <c r="I353" s="16">
        <f t="shared" si="57"/>
        <v>3675</v>
      </c>
    </row>
    <row r="354" spans="1:9" ht="11.25" hidden="1" customHeight="1" x14ac:dyDescent="0.2">
      <c r="A354" s="27"/>
      <c r="B354" s="13" t="s">
        <v>27</v>
      </c>
      <c r="C354" s="13" t="s">
        <v>19</v>
      </c>
      <c r="D354" s="14">
        <v>0</v>
      </c>
      <c r="E354" s="14">
        <v>8008</v>
      </c>
      <c r="F354" s="14">
        <v>8008</v>
      </c>
      <c r="G354" s="23">
        <f t="shared" si="55"/>
        <v>8008</v>
      </c>
      <c r="H354" s="23">
        <f t="shared" si="56"/>
        <v>8008</v>
      </c>
      <c r="I354" s="16">
        <f t="shared" si="57"/>
        <v>0</v>
      </c>
    </row>
    <row r="355" spans="1:9" ht="11.25" hidden="1" customHeight="1" x14ac:dyDescent="0.2">
      <c r="A355" s="27"/>
      <c r="B355" s="13" t="s">
        <v>27</v>
      </c>
      <c r="C355" s="13" t="s">
        <v>28</v>
      </c>
      <c r="D355" s="14">
        <v>251768.29</v>
      </c>
      <c r="E355" s="14">
        <v>296758.8</v>
      </c>
      <c r="F355" s="14">
        <v>296758.8</v>
      </c>
      <c r="G355" s="23">
        <f t="shared" si="55"/>
        <v>44990.50999999998</v>
      </c>
      <c r="H355" s="23">
        <f t="shared" si="56"/>
        <v>44990.50999999998</v>
      </c>
      <c r="I355" s="16">
        <f t="shared" si="57"/>
        <v>0</v>
      </c>
    </row>
    <row r="356" spans="1:9" ht="11.25" hidden="1" customHeight="1" x14ac:dyDescent="0.2">
      <c r="A356" s="27"/>
      <c r="B356" s="13" t="s">
        <v>32</v>
      </c>
      <c r="C356" s="13" t="s">
        <v>52</v>
      </c>
      <c r="D356" s="14">
        <v>0</v>
      </c>
      <c r="E356" s="14">
        <v>1044</v>
      </c>
      <c r="F356" s="14">
        <v>1305</v>
      </c>
      <c r="G356" s="23">
        <f t="shared" si="55"/>
        <v>1044</v>
      </c>
      <c r="H356" s="23">
        <f t="shared" si="56"/>
        <v>1305</v>
      </c>
      <c r="I356" s="16">
        <f t="shared" si="57"/>
        <v>261</v>
      </c>
    </row>
    <row r="357" spans="1:9" ht="11.25" hidden="1" customHeight="1" x14ac:dyDescent="0.2">
      <c r="A357" s="27"/>
      <c r="B357" s="13" t="s">
        <v>32</v>
      </c>
      <c r="C357" s="13" t="s">
        <v>42</v>
      </c>
      <c r="D357" s="14">
        <v>0</v>
      </c>
      <c r="E357" s="14">
        <v>640</v>
      </c>
      <c r="F357" s="14">
        <v>800</v>
      </c>
      <c r="G357" s="23">
        <f t="shared" si="55"/>
        <v>640</v>
      </c>
      <c r="H357" s="23">
        <f t="shared" si="56"/>
        <v>800</v>
      </c>
      <c r="I357" s="16">
        <f t="shared" si="57"/>
        <v>160</v>
      </c>
    </row>
    <row r="358" spans="1:9" ht="11.25" hidden="1" customHeight="1" x14ac:dyDescent="0.2">
      <c r="A358" s="27"/>
      <c r="B358" s="13" t="s">
        <v>32</v>
      </c>
      <c r="C358" s="13" t="s">
        <v>44</v>
      </c>
      <c r="D358" s="14">
        <v>0</v>
      </c>
      <c r="E358" s="14">
        <v>840</v>
      </c>
      <c r="F358" s="14">
        <v>1050</v>
      </c>
      <c r="G358" s="23">
        <f t="shared" si="55"/>
        <v>840</v>
      </c>
      <c r="H358" s="23">
        <f t="shared" si="56"/>
        <v>1050</v>
      </c>
      <c r="I358" s="16">
        <f t="shared" si="57"/>
        <v>210</v>
      </c>
    </row>
    <row r="359" spans="1:9" ht="11.25" hidden="1" customHeight="1" x14ac:dyDescent="0.2">
      <c r="A359" s="27"/>
      <c r="B359" s="13" t="s">
        <v>32</v>
      </c>
      <c r="C359" s="13" t="s">
        <v>47</v>
      </c>
      <c r="D359" s="14">
        <v>0</v>
      </c>
      <c r="E359" s="14">
        <v>131.25</v>
      </c>
      <c r="F359" s="14">
        <v>393.75</v>
      </c>
      <c r="G359" s="23">
        <f t="shared" si="55"/>
        <v>131.25</v>
      </c>
      <c r="H359" s="23">
        <f t="shared" si="56"/>
        <v>393.75</v>
      </c>
      <c r="I359" s="16">
        <f t="shared" si="57"/>
        <v>262.5</v>
      </c>
    </row>
    <row r="360" spans="1:9" ht="11.25" hidden="1" customHeight="1" x14ac:dyDescent="0.2">
      <c r="A360" s="27"/>
      <c r="B360" s="13" t="s">
        <v>32</v>
      </c>
      <c r="C360" s="13" t="s">
        <v>21</v>
      </c>
      <c r="D360" s="14">
        <v>0</v>
      </c>
      <c r="E360" s="14">
        <v>210</v>
      </c>
      <c r="F360" s="14">
        <v>315</v>
      </c>
      <c r="G360" s="23">
        <f t="shared" si="55"/>
        <v>210</v>
      </c>
      <c r="H360" s="23">
        <f t="shared" si="56"/>
        <v>315</v>
      </c>
      <c r="I360" s="16">
        <f t="shared" si="57"/>
        <v>105</v>
      </c>
    </row>
    <row r="361" spans="1:9" ht="11.25" hidden="1" customHeight="1" x14ac:dyDescent="0.2">
      <c r="A361" s="27"/>
      <c r="B361" s="13" t="s">
        <v>32</v>
      </c>
      <c r="C361" s="13" t="s">
        <v>22</v>
      </c>
      <c r="D361" s="14">
        <v>0</v>
      </c>
      <c r="E361" s="14">
        <v>1080</v>
      </c>
      <c r="F361" s="14">
        <v>1350</v>
      </c>
      <c r="G361" s="23">
        <f t="shared" si="55"/>
        <v>1080</v>
      </c>
      <c r="H361" s="23">
        <f t="shared" si="56"/>
        <v>1350</v>
      </c>
      <c r="I361" s="16">
        <f t="shared" si="57"/>
        <v>270</v>
      </c>
    </row>
    <row r="362" spans="1:9" ht="11.25" hidden="1" customHeight="1" x14ac:dyDescent="0.2">
      <c r="A362" s="28" t="s">
        <v>140</v>
      </c>
      <c r="B362" s="18"/>
      <c r="C362" s="18"/>
      <c r="D362" s="19">
        <f>SUM(D335:D361)</f>
        <v>1123164.32</v>
      </c>
      <c r="E362" s="19">
        <f>SUM(E335:E361)</f>
        <v>1422252.6</v>
      </c>
      <c r="F362" s="19">
        <f>SUM(F335:F361)</f>
        <v>1660644.7000000002</v>
      </c>
      <c r="G362" s="24">
        <f t="shared" si="55"/>
        <v>299088.28000000003</v>
      </c>
      <c r="H362" s="24">
        <f t="shared" si="56"/>
        <v>537480.37999999989</v>
      </c>
      <c r="I362" s="21">
        <f t="shared" si="57"/>
        <v>238392.09999999986</v>
      </c>
    </row>
    <row r="363" spans="1:9" ht="11.25" hidden="1" customHeight="1" x14ac:dyDescent="0.2">
      <c r="A363" s="26" t="s">
        <v>141</v>
      </c>
      <c r="B363" s="5"/>
      <c r="C363" s="5"/>
      <c r="D363" s="6"/>
      <c r="E363" s="6"/>
      <c r="F363" s="6"/>
      <c r="G363" s="7"/>
      <c r="H363" s="7"/>
      <c r="I363" s="8"/>
    </row>
    <row r="364" spans="1:9" ht="11.25" hidden="1" customHeight="1" x14ac:dyDescent="0.2">
      <c r="A364" s="27"/>
      <c r="B364" s="13" t="s">
        <v>27</v>
      </c>
      <c r="C364" s="13" t="s">
        <v>28</v>
      </c>
      <c r="D364" s="14">
        <v>42426.11</v>
      </c>
      <c r="E364" s="14">
        <v>0</v>
      </c>
      <c r="F364" s="14">
        <v>0</v>
      </c>
      <c r="G364" s="15">
        <f>(ROUND(E364,2)- ROUND(D364,2))</f>
        <v>-42426.11</v>
      </c>
      <c r="H364" s="15">
        <f>(ROUND(F364,2)- ROUND(D364,2))</f>
        <v>-42426.11</v>
      </c>
      <c r="I364" s="16">
        <f>(ROUND(F364,2)- ROUND(E364,2))</f>
        <v>0</v>
      </c>
    </row>
    <row r="365" spans="1:9" ht="11.25" hidden="1" customHeight="1" x14ac:dyDescent="0.2">
      <c r="A365" s="28" t="s">
        <v>142</v>
      </c>
      <c r="B365" s="18"/>
      <c r="C365" s="18"/>
      <c r="D365" s="19">
        <f>SUM(D364)</f>
        <v>42426.11</v>
      </c>
      <c r="E365" s="19">
        <f>SUM(E364)</f>
        <v>0</v>
      </c>
      <c r="F365" s="19">
        <f>SUM(F364)</f>
        <v>0</v>
      </c>
      <c r="G365" s="20">
        <f>(ROUND(E365,2)- ROUND(D365,2))</f>
        <v>-42426.11</v>
      </c>
      <c r="H365" s="20">
        <f>(ROUND(F365,2)- ROUND(D365,2))</f>
        <v>-42426.11</v>
      </c>
      <c r="I365" s="21">
        <f>(ROUND(F365,2)- ROUND(E365,2))</f>
        <v>0</v>
      </c>
    </row>
    <row r="366" spans="1:9" ht="11.25" hidden="1" customHeight="1" x14ac:dyDescent="0.2">
      <c r="A366" s="26" t="s">
        <v>143</v>
      </c>
      <c r="B366" s="5"/>
      <c r="C366" s="5"/>
      <c r="D366" s="6"/>
      <c r="E366" s="6"/>
      <c r="F366" s="6"/>
      <c r="G366" s="7"/>
      <c r="H366" s="7"/>
      <c r="I366" s="8"/>
    </row>
    <row r="367" spans="1:9" ht="11.25" hidden="1" customHeight="1" x14ac:dyDescent="0.2">
      <c r="A367" s="27"/>
      <c r="B367" s="13" t="s">
        <v>27</v>
      </c>
      <c r="C367" s="13" t="s">
        <v>77</v>
      </c>
      <c r="D367" s="14">
        <v>0</v>
      </c>
      <c r="E367" s="14">
        <v>275</v>
      </c>
      <c r="F367" s="14">
        <v>325</v>
      </c>
      <c r="G367" s="23">
        <f>(ROUND(E367,2)- ROUND(D367,2))</f>
        <v>275</v>
      </c>
      <c r="H367" s="23">
        <f>(ROUND(F367,2)- ROUND(D367,2))</f>
        <v>325</v>
      </c>
      <c r="I367" s="16">
        <f>(ROUND(F367,2)- ROUND(E367,2))</f>
        <v>50</v>
      </c>
    </row>
    <row r="368" spans="1:9" ht="11.25" hidden="1" customHeight="1" x14ac:dyDescent="0.2">
      <c r="A368" s="27"/>
      <c r="B368" s="13" t="s">
        <v>32</v>
      </c>
      <c r="C368" s="13" t="s">
        <v>44</v>
      </c>
      <c r="D368" s="14">
        <v>375</v>
      </c>
      <c r="E368" s="14">
        <v>0</v>
      </c>
      <c r="F368" s="14">
        <v>0</v>
      </c>
      <c r="G368" s="15">
        <f>(ROUND(E368,2)- ROUND(D368,2))</f>
        <v>-375</v>
      </c>
      <c r="H368" s="15">
        <f>(ROUND(F368,2)- ROUND(D368,2))</f>
        <v>-375</v>
      </c>
      <c r="I368" s="16">
        <f>(ROUND(F368,2)- ROUND(E368,2))</f>
        <v>0</v>
      </c>
    </row>
    <row r="369" spans="1:9" ht="11.25" hidden="1" customHeight="1" x14ac:dyDescent="0.2">
      <c r="A369" s="28" t="s">
        <v>144</v>
      </c>
      <c r="B369" s="18"/>
      <c r="C369" s="18"/>
      <c r="D369" s="19">
        <f>SUM(D367:D368)</f>
        <v>375</v>
      </c>
      <c r="E369" s="19">
        <f>SUM(E367:E368)</f>
        <v>275</v>
      </c>
      <c r="F369" s="19">
        <f>SUM(F367:F368)</f>
        <v>325</v>
      </c>
      <c r="G369" s="20">
        <f>(ROUND(E369,2)- ROUND(D369,2))</f>
        <v>-100</v>
      </c>
      <c r="H369" s="20">
        <f>(ROUND(F369,2)- ROUND(D369,2))</f>
        <v>-50</v>
      </c>
      <c r="I369" s="21">
        <f>(ROUND(F369,2)- ROUND(E369,2))</f>
        <v>50</v>
      </c>
    </row>
    <row r="370" spans="1:9" ht="11.25" hidden="1" customHeight="1" x14ac:dyDescent="0.2">
      <c r="A370" s="26" t="s">
        <v>145</v>
      </c>
      <c r="B370" s="5"/>
      <c r="C370" s="5"/>
      <c r="D370" s="6"/>
      <c r="E370" s="6"/>
      <c r="F370" s="6"/>
      <c r="G370" s="7"/>
      <c r="H370" s="7"/>
      <c r="I370" s="8"/>
    </row>
    <row r="371" spans="1:9" ht="11.25" hidden="1" customHeight="1" x14ac:dyDescent="0.2">
      <c r="A371" s="27"/>
      <c r="B371" s="13" t="s">
        <v>58</v>
      </c>
      <c r="C371" s="13" t="s">
        <v>42</v>
      </c>
      <c r="D371" s="14">
        <v>35636</v>
      </c>
      <c r="E371" s="14">
        <v>38850</v>
      </c>
      <c r="F371" s="14">
        <v>38850</v>
      </c>
      <c r="G371" s="23">
        <f>(ROUND(E371,2)- ROUND(D371,2))</f>
        <v>3214</v>
      </c>
      <c r="H371" s="23">
        <f>(ROUND(F371,2)- ROUND(D371,2))</f>
        <v>3214</v>
      </c>
      <c r="I371" s="16">
        <f>(ROUND(F371,2)- ROUND(E371,2))</f>
        <v>0</v>
      </c>
    </row>
    <row r="372" spans="1:9" ht="11.25" hidden="1" customHeight="1" x14ac:dyDescent="0.2">
      <c r="A372" s="28" t="s">
        <v>146</v>
      </c>
      <c r="B372" s="18"/>
      <c r="C372" s="18"/>
      <c r="D372" s="19">
        <f>SUM(D371)</f>
        <v>35636</v>
      </c>
      <c r="E372" s="19">
        <f>SUM(E371)</f>
        <v>38850</v>
      </c>
      <c r="F372" s="19">
        <f>SUM(F371)</f>
        <v>38850</v>
      </c>
      <c r="G372" s="24">
        <f>(ROUND(E372,2)- ROUND(D372,2))</f>
        <v>3214</v>
      </c>
      <c r="H372" s="24">
        <f>(ROUND(F372,2)- ROUND(D372,2))</f>
        <v>3214</v>
      </c>
      <c r="I372" s="21">
        <f>(ROUND(F372,2)- ROUND(E372,2))</f>
        <v>0</v>
      </c>
    </row>
    <row r="373" spans="1:9" ht="11.25" hidden="1" customHeight="1" x14ac:dyDescent="0.2">
      <c r="A373" s="17" t="s">
        <v>147</v>
      </c>
      <c r="B373" s="18"/>
      <c r="C373" s="18"/>
      <c r="D373" s="19">
        <f>SUM(D362,D365,D369,D372)</f>
        <v>1201601.4300000002</v>
      </c>
      <c r="E373" s="19">
        <f>SUM(E362,E365,E369,E372)</f>
        <v>1461377.6</v>
      </c>
      <c r="F373" s="19">
        <f>SUM(F362,F365,F369,F372)</f>
        <v>1699819.7000000002</v>
      </c>
      <c r="G373" s="24">
        <f>(ROUND(E373,2)- ROUND(D373,2))</f>
        <v>259776.17000000016</v>
      </c>
      <c r="H373" s="24">
        <f>(ROUND(F373,2)- ROUND(D373,2))</f>
        <v>498218.27</v>
      </c>
      <c r="I373" s="21">
        <f>(ROUND(F373,2)- ROUND(E373,2))</f>
        <v>238442.09999999986</v>
      </c>
    </row>
    <row r="374" spans="1:9" ht="11.25" hidden="1" customHeight="1" x14ac:dyDescent="0.2">
      <c r="A374" s="11" t="s">
        <v>148</v>
      </c>
      <c r="B374" s="5"/>
      <c r="C374" s="5"/>
      <c r="D374" s="6"/>
      <c r="E374" s="6"/>
      <c r="F374" s="6"/>
      <c r="G374" s="7"/>
      <c r="H374" s="7"/>
      <c r="I374" s="8"/>
    </row>
    <row r="375" spans="1:9" ht="11.25" hidden="1" customHeight="1" x14ac:dyDescent="0.2">
      <c r="A375" s="12"/>
      <c r="B375" s="13" t="s">
        <v>26</v>
      </c>
      <c r="C375" s="13" t="s">
        <v>19</v>
      </c>
      <c r="D375" s="14">
        <v>0</v>
      </c>
      <c r="E375" s="14">
        <v>71496.11</v>
      </c>
      <c r="F375" s="14">
        <v>88909.62</v>
      </c>
      <c r="G375" s="23">
        <f t="shared" ref="G375:G416" si="58">(ROUND(E375,2)- ROUND(D375,2))</f>
        <v>71496.11</v>
      </c>
      <c r="H375" s="23">
        <f t="shared" ref="H375:H416" si="59">(ROUND(F375,2)- ROUND(D375,2))</f>
        <v>88909.62</v>
      </c>
      <c r="I375" s="16">
        <f t="shared" ref="I375:I416" si="60">(ROUND(F375,2)- ROUND(E375,2))</f>
        <v>17413.509999999995</v>
      </c>
    </row>
    <row r="376" spans="1:9" ht="11.25" hidden="1" customHeight="1" x14ac:dyDescent="0.2">
      <c r="A376" s="12"/>
      <c r="B376" s="13" t="s">
        <v>18</v>
      </c>
      <c r="C376" s="13" t="s">
        <v>19</v>
      </c>
      <c r="D376" s="14">
        <v>0</v>
      </c>
      <c r="E376" s="14">
        <v>13398.98</v>
      </c>
      <c r="F376" s="14">
        <v>16115.08</v>
      </c>
      <c r="G376" s="23">
        <f t="shared" si="58"/>
        <v>13398.98</v>
      </c>
      <c r="H376" s="23">
        <f t="shared" si="59"/>
        <v>16115.08</v>
      </c>
      <c r="I376" s="16">
        <f t="shared" si="60"/>
        <v>2716.1000000000004</v>
      </c>
    </row>
    <row r="377" spans="1:9" ht="11.25" hidden="1" customHeight="1" x14ac:dyDescent="0.2">
      <c r="A377" s="12"/>
      <c r="B377" s="13" t="s">
        <v>20</v>
      </c>
      <c r="C377" s="13" t="s">
        <v>52</v>
      </c>
      <c r="D377" s="14">
        <v>0</v>
      </c>
      <c r="E377" s="14">
        <v>7458.51</v>
      </c>
      <c r="F377" s="14">
        <v>9286.58</v>
      </c>
      <c r="G377" s="23">
        <f t="shared" si="58"/>
        <v>7458.51</v>
      </c>
      <c r="H377" s="23">
        <f t="shared" si="59"/>
        <v>9286.58</v>
      </c>
      <c r="I377" s="16">
        <f t="shared" si="60"/>
        <v>1828.0699999999997</v>
      </c>
    </row>
    <row r="378" spans="1:9" ht="11.25" hidden="1" customHeight="1" x14ac:dyDescent="0.2">
      <c r="A378" s="12"/>
      <c r="B378" s="13" t="s">
        <v>20</v>
      </c>
      <c r="C378" s="13" t="s">
        <v>42</v>
      </c>
      <c r="D378" s="14">
        <v>0</v>
      </c>
      <c r="E378" s="14">
        <v>5693.47</v>
      </c>
      <c r="F378" s="14">
        <v>6583.26</v>
      </c>
      <c r="G378" s="23">
        <f t="shared" si="58"/>
        <v>5693.47</v>
      </c>
      <c r="H378" s="23">
        <f t="shared" si="59"/>
        <v>6583.26</v>
      </c>
      <c r="I378" s="16">
        <f t="shared" si="60"/>
        <v>889.79</v>
      </c>
    </row>
    <row r="379" spans="1:9" ht="11.25" hidden="1" customHeight="1" x14ac:dyDescent="0.2">
      <c r="A379" s="12"/>
      <c r="B379" s="13" t="s">
        <v>20</v>
      </c>
      <c r="C379" s="13" t="s">
        <v>47</v>
      </c>
      <c r="D379" s="14">
        <v>0</v>
      </c>
      <c r="E379" s="14">
        <v>2393</v>
      </c>
      <c r="F379" s="14">
        <v>4090.5</v>
      </c>
      <c r="G379" s="23">
        <f t="shared" si="58"/>
        <v>2393</v>
      </c>
      <c r="H379" s="23">
        <f t="shared" si="59"/>
        <v>4090.5</v>
      </c>
      <c r="I379" s="16">
        <f t="shared" si="60"/>
        <v>1697.5</v>
      </c>
    </row>
    <row r="380" spans="1:9" ht="11.25" hidden="1" customHeight="1" x14ac:dyDescent="0.2">
      <c r="A380" s="12"/>
      <c r="B380" s="13" t="s">
        <v>20</v>
      </c>
      <c r="C380" s="13" t="s">
        <v>21</v>
      </c>
      <c r="D380" s="14">
        <v>0</v>
      </c>
      <c r="E380" s="14">
        <v>5132.3900000000003</v>
      </c>
      <c r="F380" s="14">
        <v>7091.04</v>
      </c>
      <c r="G380" s="23">
        <f t="shared" si="58"/>
        <v>5132.3900000000003</v>
      </c>
      <c r="H380" s="23">
        <f t="shared" si="59"/>
        <v>7091.04</v>
      </c>
      <c r="I380" s="16">
        <f t="shared" si="60"/>
        <v>1958.6499999999996</v>
      </c>
    </row>
    <row r="381" spans="1:9" ht="11.25" hidden="1" customHeight="1" x14ac:dyDescent="0.2">
      <c r="A381" s="12"/>
      <c r="B381" s="13" t="s">
        <v>20</v>
      </c>
      <c r="C381" s="13" t="s">
        <v>22</v>
      </c>
      <c r="D381" s="14">
        <v>0</v>
      </c>
      <c r="E381" s="14">
        <v>8191.07</v>
      </c>
      <c r="F381" s="14">
        <v>10188.9</v>
      </c>
      <c r="G381" s="23">
        <f t="shared" si="58"/>
        <v>8191.07</v>
      </c>
      <c r="H381" s="23">
        <f t="shared" si="59"/>
        <v>10188.9</v>
      </c>
      <c r="I381" s="16">
        <f t="shared" si="60"/>
        <v>1997.83</v>
      </c>
    </row>
    <row r="382" spans="1:9" ht="11.25" hidden="1" customHeight="1" x14ac:dyDescent="0.2">
      <c r="A382" s="12"/>
      <c r="B382" s="13" t="s">
        <v>20</v>
      </c>
      <c r="C382" s="13" t="s">
        <v>19</v>
      </c>
      <c r="D382" s="14">
        <v>0</v>
      </c>
      <c r="E382" s="14">
        <v>62385.27</v>
      </c>
      <c r="F382" s="14">
        <v>77641.14</v>
      </c>
      <c r="G382" s="23">
        <f t="shared" si="58"/>
        <v>62385.27</v>
      </c>
      <c r="H382" s="23">
        <f t="shared" si="59"/>
        <v>77641.14</v>
      </c>
      <c r="I382" s="16">
        <f t="shared" si="60"/>
        <v>15255.870000000003</v>
      </c>
    </row>
    <row r="383" spans="1:9" ht="11.25" hidden="1" customHeight="1" x14ac:dyDescent="0.2">
      <c r="A383" s="12"/>
      <c r="B383" s="13" t="s">
        <v>27</v>
      </c>
      <c r="C383" s="13" t="s">
        <v>82</v>
      </c>
      <c r="D383" s="14">
        <v>0</v>
      </c>
      <c r="E383" s="14">
        <v>3967.91</v>
      </c>
      <c r="F383" s="14">
        <v>5066.01</v>
      </c>
      <c r="G383" s="23">
        <f t="shared" si="58"/>
        <v>3967.91</v>
      </c>
      <c r="H383" s="23">
        <f t="shared" si="59"/>
        <v>5066.01</v>
      </c>
      <c r="I383" s="16">
        <f t="shared" si="60"/>
        <v>1098.1000000000004</v>
      </c>
    </row>
    <row r="384" spans="1:9" ht="11.25" hidden="1" customHeight="1" x14ac:dyDescent="0.2">
      <c r="A384" s="12"/>
      <c r="B384" s="13" t="s">
        <v>27</v>
      </c>
      <c r="C384" s="13" t="s">
        <v>37</v>
      </c>
      <c r="D384" s="14">
        <v>0</v>
      </c>
      <c r="E384" s="14">
        <v>3157.84</v>
      </c>
      <c r="F384" s="14">
        <v>4020.64</v>
      </c>
      <c r="G384" s="23">
        <f t="shared" si="58"/>
        <v>3157.84</v>
      </c>
      <c r="H384" s="23">
        <f t="shared" si="59"/>
        <v>4020.64</v>
      </c>
      <c r="I384" s="16">
        <f t="shared" si="60"/>
        <v>862.79999999999973</v>
      </c>
    </row>
    <row r="385" spans="1:9" ht="11.25" hidden="1" customHeight="1" x14ac:dyDescent="0.2">
      <c r="A385" s="12"/>
      <c r="B385" s="13" t="s">
        <v>27</v>
      </c>
      <c r="C385" s="13" t="s">
        <v>83</v>
      </c>
      <c r="D385" s="14">
        <v>0</v>
      </c>
      <c r="E385" s="14">
        <v>10414.280000000001</v>
      </c>
      <c r="F385" s="14">
        <v>12971.05</v>
      </c>
      <c r="G385" s="23">
        <f t="shared" si="58"/>
        <v>10414.280000000001</v>
      </c>
      <c r="H385" s="23">
        <f t="shared" si="59"/>
        <v>12971.05</v>
      </c>
      <c r="I385" s="16">
        <f t="shared" si="60"/>
        <v>2556.7699999999986</v>
      </c>
    </row>
    <row r="386" spans="1:9" ht="11.25" hidden="1" customHeight="1" x14ac:dyDescent="0.2">
      <c r="A386" s="12"/>
      <c r="B386" s="13" t="s">
        <v>27</v>
      </c>
      <c r="C386" s="13" t="s">
        <v>84</v>
      </c>
      <c r="D386" s="14">
        <v>0</v>
      </c>
      <c r="E386" s="14">
        <v>10232.200000000001</v>
      </c>
      <c r="F386" s="14">
        <v>12960.36</v>
      </c>
      <c r="G386" s="23">
        <f t="shared" si="58"/>
        <v>10232.200000000001</v>
      </c>
      <c r="H386" s="23">
        <f t="shared" si="59"/>
        <v>12960.36</v>
      </c>
      <c r="I386" s="16">
        <f t="shared" si="60"/>
        <v>2728.16</v>
      </c>
    </row>
    <row r="387" spans="1:9" ht="11.25" hidden="1" customHeight="1" x14ac:dyDescent="0.2">
      <c r="A387" s="12"/>
      <c r="B387" s="13" t="s">
        <v>27</v>
      </c>
      <c r="C387" s="13" t="s">
        <v>46</v>
      </c>
      <c r="D387" s="14">
        <v>0</v>
      </c>
      <c r="E387" s="14">
        <v>417.84</v>
      </c>
      <c r="F387" s="14">
        <v>678.99</v>
      </c>
      <c r="G387" s="23">
        <f t="shared" si="58"/>
        <v>417.84</v>
      </c>
      <c r="H387" s="23">
        <f t="shared" si="59"/>
        <v>678.99</v>
      </c>
      <c r="I387" s="16">
        <f t="shared" si="60"/>
        <v>261.15000000000003</v>
      </c>
    </row>
    <row r="388" spans="1:9" ht="11.25" hidden="1" customHeight="1" x14ac:dyDescent="0.2">
      <c r="A388" s="12"/>
      <c r="B388" s="13" t="s">
        <v>27</v>
      </c>
      <c r="C388" s="13" t="s">
        <v>85</v>
      </c>
      <c r="D388" s="14">
        <v>0</v>
      </c>
      <c r="E388" s="14">
        <v>563.17999999999995</v>
      </c>
      <c r="F388" s="14">
        <v>563.17999999999995</v>
      </c>
      <c r="G388" s="23">
        <f t="shared" si="58"/>
        <v>563.17999999999995</v>
      </c>
      <c r="H388" s="23">
        <f t="shared" si="59"/>
        <v>563.17999999999995</v>
      </c>
      <c r="I388" s="16">
        <f t="shared" si="60"/>
        <v>0</v>
      </c>
    </row>
    <row r="389" spans="1:9" ht="11.25" hidden="1" customHeight="1" x14ac:dyDescent="0.2">
      <c r="A389" s="12"/>
      <c r="B389" s="13" t="s">
        <v>27</v>
      </c>
      <c r="C389" s="13" t="s">
        <v>86</v>
      </c>
      <c r="D389" s="14">
        <v>0</v>
      </c>
      <c r="E389" s="14">
        <v>11103.4</v>
      </c>
      <c r="F389" s="14">
        <v>13831.56</v>
      </c>
      <c r="G389" s="23">
        <f t="shared" si="58"/>
        <v>11103.4</v>
      </c>
      <c r="H389" s="23">
        <f t="shared" si="59"/>
        <v>13831.56</v>
      </c>
      <c r="I389" s="16">
        <f t="shared" si="60"/>
        <v>2728.16</v>
      </c>
    </row>
    <row r="390" spans="1:9" ht="11.25" hidden="1" customHeight="1" x14ac:dyDescent="0.2">
      <c r="A390" s="12"/>
      <c r="B390" s="13" t="s">
        <v>27</v>
      </c>
      <c r="C390" s="13" t="s">
        <v>87</v>
      </c>
      <c r="D390" s="14">
        <v>0</v>
      </c>
      <c r="E390" s="14">
        <v>561.16</v>
      </c>
      <c r="F390" s="14">
        <v>700.84</v>
      </c>
      <c r="G390" s="23">
        <f t="shared" si="58"/>
        <v>561.16</v>
      </c>
      <c r="H390" s="23">
        <f t="shared" si="59"/>
        <v>700.84</v>
      </c>
      <c r="I390" s="16">
        <f t="shared" si="60"/>
        <v>139.68000000000006</v>
      </c>
    </row>
    <row r="391" spans="1:9" ht="11.25" hidden="1" customHeight="1" x14ac:dyDescent="0.2">
      <c r="A391" s="12"/>
      <c r="B391" s="13" t="s">
        <v>27</v>
      </c>
      <c r="C391" s="13" t="s">
        <v>75</v>
      </c>
      <c r="D391" s="14">
        <v>0</v>
      </c>
      <c r="E391" s="14">
        <v>803.16</v>
      </c>
      <c r="F391" s="14">
        <v>942.84</v>
      </c>
      <c r="G391" s="23">
        <f t="shared" si="58"/>
        <v>803.16</v>
      </c>
      <c r="H391" s="23">
        <f t="shared" si="59"/>
        <v>942.84</v>
      </c>
      <c r="I391" s="16">
        <f t="shared" si="60"/>
        <v>139.68000000000006</v>
      </c>
    </row>
    <row r="392" spans="1:9" ht="11.25" hidden="1" customHeight="1" x14ac:dyDescent="0.2">
      <c r="A392" s="12"/>
      <c r="B392" s="13" t="s">
        <v>27</v>
      </c>
      <c r="C392" s="13" t="s">
        <v>76</v>
      </c>
      <c r="D392" s="14">
        <v>0</v>
      </c>
      <c r="E392" s="14">
        <v>5288.23</v>
      </c>
      <c r="F392" s="14">
        <v>6226.78</v>
      </c>
      <c r="G392" s="23">
        <f t="shared" si="58"/>
        <v>5288.23</v>
      </c>
      <c r="H392" s="23">
        <f t="shared" si="59"/>
        <v>6226.78</v>
      </c>
      <c r="I392" s="16">
        <f t="shared" si="60"/>
        <v>938.55000000000018</v>
      </c>
    </row>
    <row r="393" spans="1:9" ht="11.25" hidden="1" customHeight="1" x14ac:dyDescent="0.2">
      <c r="A393" s="12"/>
      <c r="B393" s="13" t="s">
        <v>27</v>
      </c>
      <c r="C393" s="13" t="s">
        <v>77</v>
      </c>
      <c r="D393" s="14">
        <v>0</v>
      </c>
      <c r="E393" s="14">
        <v>8874.6</v>
      </c>
      <c r="F393" s="14">
        <v>12095.6</v>
      </c>
      <c r="G393" s="23">
        <f t="shared" si="58"/>
        <v>8874.6</v>
      </c>
      <c r="H393" s="23">
        <f t="shared" si="59"/>
        <v>12095.6</v>
      </c>
      <c r="I393" s="16">
        <f t="shared" si="60"/>
        <v>3221</v>
      </c>
    </row>
    <row r="394" spans="1:9" ht="11.25" hidden="1" customHeight="1" x14ac:dyDescent="0.2">
      <c r="A394" s="12"/>
      <c r="B394" s="13" t="s">
        <v>27</v>
      </c>
      <c r="C394" s="13" t="s">
        <v>50</v>
      </c>
      <c r="D394" s="14">
        <v>0</v>
      </c>
      <c r="E394" s="14">
        <v>12677.21</v>
      </c>
      <c r="F394" s="14">
        <v>15984.91</v>
      </c>
      <c r="G394" s="23">
        <f t="shared" si="58"/>
        <v>12677.21</v>
      </c>
      <c r="H394" s="23">
        <f t="shared" si="59"/>
        <v>15984.91</v>
      </c>
      <c r="I394" s="16">
        <f t="shared" si="60"/>
        <v>3307.7000000000007</v>
      </c>
    </row>
    <row r="395" spans="1:9" ht="11.25" hidden="1" customHeight="1" x14ac:dyDescent="0.2">
      <c r="A395" s="12"/>
      <c r="B395" s="13" t="s">
        <v>27</v>
      </c>
      <c r="C395" s="13" t="s">
        <v>21</v>
      </c>
      <c r="D395" s="14">
        <v>0</v>
      </c>
      <c r="E395" s="14">
        <v>727.48</v>
      </c>
      <c r="F395" s="14">
        <v>1007.28</v>
      </c>
      <c r="G395" s="23">
        <f t="shared" si="58"/>
        <v>727.48</v>
      </c>
      <c r="H395" s="23">
        <f t="shared" si="59"/>
        <v>1007.28</v>
      </c>
      <c r="I395" s="16">
        <f t="shared" si="60"/>
        <v>279.79999999999995</v>
      </c>
    </row>
    <row r="396" spans="1:9" ht="11.25" hidden="1" customHeight="1" x14ac:dyDescent="0.2">
      <c r="A396" s="12"/>
      <c r="B396" s="13" t="s">
        <v>27</v>
      </c>
      <c r="C396" s="13" t="s">
        <v>88</v>
      </c>
      <c r="D396" s="14">
        <v>0</v>
      </c>
      <c r="E396" s="14">
        <v>1687.46</v>
      </c>
      <c r="F396" s="14">
        <v>2182.64</v>
      </c>
      <c r="G396" s="23">
        <f t="shared" si="58"/>
        <v>1687.46</v>
      </c>
      <c r="H396" s="23">
        <f t="shared" si="59"/>
        <v>2182.64</v>
      </c>
      <c r="I396" s="16">
        <f t="shared" si="60"/>
        <v>495.17999999999984</v>
      </c>
    </row>
    <row r="397" spans="1:9" ht="11.25" hidden="1" customHeight="1" x14ac:dyDescent="0.2">
      <c r="A397" s="12"/>
      <c r="B397" s="13" t="s">
        <v>27</v>
      </c>
      <c r="C397" s="13" t="s">
        <v>78</v>
      </c>
      <c r="D397" s="14">
        <v>0</v>
      </c>
      <c r="E397" s="14">
        <v>8215.77</v>
      </c>
      <c r="F397" s="14">
        <v>10924.14</v>
      </c>
      <c r="G397" s="23">
        <f t="shared" si="58"/>
        <v>8215.77</v>
      </c>
      <c r="H397" s="23">
        <f t="shared" si="59"/>
        <v>10924.14</v>
      </c>
      <c r="I397" s="16">
        <f t="shared" si="60"/>
        <v>2708.369999999999</v>
      </c>
    </row>
    <row r="398" spans="1:9" ht="11.25" hidden="1" customHeight="1" x14ac:dyDescent="0.2">
      <c r="A398" s="12"/>
      <c r="B398" s="13" t="s">
        <v>27</v>
      </c>
      <c r="C398" s="13" t="s">
        <v>55</v>
      </c>
      <c r="D398" s="14">
        <v>0</v>
      </c>
      <c r="E398" s="14">
        <v>6849.38</v>
      </c>
      <c r="F398" s="14">
        <v>9186.9699999999993</v>
      </c>
      <c r="G398" s="23">
        <f t="shared" si="58"/>
        <v>6849.38</v>
      </c>
      <c r="H398" s="23">
        <f t="shared" si="59"/>
        <v>9186.9699999999993</v>
      </c>
      <c r="I398" s="16">
        <f t="shared" si="60"/>
        <v>2337.5899999999992</v>
      </c>
    </row>
    <row r="399" spans="1:9" ht="11.25" hidden="1" customHeight="1" x14ac:dyDescent="0.2">
      <c r="A399" s="12"/>
      <c r="B399" s="13" t="s">
        <v>27</v>
      </c>
      <c r="C399" s="13" t="s">
        <v>56</v>
      </c>
      <c r="D399" s="14">
        <v>0</v>
      </c>
      <c r="E399" s="14">
        <v>8968.7900000000009</v>
      </c>
      <c r="F399" s="14">
        <v>12121.55</v>
      </c>
      <c r="G399" s="23">
        <f t="shared" si="58"/>
        <v>8968.7900000000009</v>
      </c>
      <c r="H399" s="23">
        <f t="shared" si="59"/>
        <v>12121.55</v>
      </c>
      <c r="I399" s="16">
        <f t="shared" si="60"/>
        <v>3152.7599999999984</v>
      </c>
    </row>
    <row r="400" spans="1:9" ht="11.25" hidden="1" customHeight="1" x14ac:dyDescent="0.2">
      <c r="A400" s="12"/>
      <c r="B400" s="13" t="s">
        <v>27</v>
      </c>
      <c r="C400" s="13" t="s">
        <v>28</v>
      </c>
      <c r="D400" s="14">
        <v>0</v>
      </c>
      <c r="E400" s="14">
        <v>15737.36</v>
      </c>
      <c r="F400" s="14">
        <v>19943.240000000002</v>
      </c>
      <c r="G400" s="23">
        <f t="shared" si="58"/>
        <v>15737.36</v>
      </c>
      <c r="H400" s="23">
        <f t="shared" si="59"/>
        <v>19943.240000000002</v>
      </c>
      <c r="I400" s="16">
        <f t="shared" si="60"/>
        <v>4205.880000000001</v>
      </c>
    </row>
    <row r="401" spans="1:9" ht="11.25" hidden="1" customHeight="1" x14ac:dyDescent="0.2">
      <c r="A401" s="12"/>
      <c r="B401" s="13" t="s">
        <v>70</v>
      </c>
      <c r="C401" s="13" t="s">
        <v>19</v>
      </c>
      <c r="D401" s="14">
        <v>0</v>
      </c>
      <c r="E401" s="14">
        <v>12384.26</v>
      </c>
      <c r="F401" s="14">
        <v>15402.54</v>
      </c>
      <c r="G401" s="23">
        <f t="shared" si="58"/>
        <v>12384.26</v>
      </c>
      <c r="H401" s="23">
        <f t="shared" si="59"/>
        <v>15402.54</v>
      </c>
      <c r="I401" s="16">
        <f t="shared" si="60"/>
        <v>3018.2800000000007</v>
      </c>
    </row>
    <row r="402" spans="1:9" ht="11.25" hidden="1" customHeight="1" x14ac:dyDescent="0.2">
      <c r="A402" s="12"/>
      <c r="B402" s="13" t="s">
        <v>57</v>
      </c>
      <c r="C402" s="13" t="s">
        <v>19</v>
      </c>
      <c r="D402" s="14">
        <v>0</v>
      </c>
      <c r="E402" s="14">
        <v>12791.86</v>
      </c>
      <c r="F402" s="14">
        <v>15965.53</v>
      </c>
      <c r="G402" s="23">
        <f t="shared" si="58"/>
        <v>12791.86</v>
      </c>
      <c r="H402" s="23">
        <f t="shared" si="59"/>
        <v>15965.53</v>
      </c>
      <c r="I402" s="16">
        <f t="shared" si="60"/>
        <v>3173.67</v>
      </c>
    </row>
    <row r="403" spans="1:9" ht="11.25" hidden="1" customHeight="1" x14ac:dyDescent="0.2">
      <c r="A403" s="12"/>
      <c r="B403" s="13" t="s">
        <v>129</v>
      </c>
      <c r="C403" s="13" t="s">
        <v>19</v>
      </c>
      <c r="D403" s="14">
        <v>0</v>
      </c>
      <c r="E403" s="14">
        <v>16510.900000000001</v>
      </c>
      <c r="F403" s="14">
        <v>21381.42</v>
      </c>
      <c r="G403" s="23">
        <f t="shared" si="58"/>
        <v>16510.900000000001</v>
      </c>
      <c r="H403" s="23">
        <f t="shared" si="59"/>
        <v>21381.42</v>
      </c>
      <c r="I403" s="16">
        <f t="shared" si="60"/>
        <v>4870.5199999999968</v>
      </c>
    </row>
    <row r="404" spans="1:9" ht="11.25" hidden="1" customHeight="1" x14ac:dyDescent="0.2">
      <c r="A404" s="12"/>
      <c r="B404" s="13" t="s">
        <v>23</v>
      </c>
      <c r="C404" s="13" t="s">
        <v>19</v>
      </c>
      <c r="D404" s="14">
        <v>0</v>
      </c>
      <c r="E404" s="14">
        <v>7801.09</v>
      </c>
      <c r="F404" s="14">
        <v>9703.76</v>
      </c>
      <c r="G404" s="23">
        <f t="shared" si="58"/>
        <v>7801.09</v>
      </c>
      <c r="H404" s="23">
        <f t="shared" si="59"/>
        <v>9703.76</v>
      </c>
      <c r="I404" s="16">
        <f t="shared" si="60"/>
        <v>1902.67</v>
      </c>
    </row>
    <row r="405" spans="1:9" ht="11.25" hidden="1" customHeight="1" x14ac:dyDescent="0.2">
      <c r="A405" s="12"/>
      <c r="B405" s="13" t="s">
        <v>43</v>
      </c>
      <c r="C405" s="13" t="s">
        <v>44</v>
      </c>
      <c r="D405" s="14">
        <v>0</v>
      </c>
      <c r="E405" s="14">
        <v>18124.099999999999</v>
      </c>
      <c r="F405" s="14">
        <v>21122.7</v>
      </c>
      <c r="G405" s="23">
        <f t="shared" si="58"/>
        <v>18124.099999999999</v>
      </c>
      <c r="H405" s="23">
        <f t="shared" si="59"/>
        <v>21122.7</v>
      </c>
      <c r="I405" s="16">
        <f t="shared" si="60"/>
        <v>2998.6000000000022</v>
      </c>
    </row>
    <row r="406" spans="1:9" ht="11.25" hidden="1" customHeight="1" x14ac:dyDescent="0.2">
      <c r="A406" s="12"/>
      <c r="B406" s="13" t="s">
        <v>43</v>
      </c>
      <c r="C406" s="13" t="s">
        <v>22</v>
      </c>
      <c r="D406" s="14">
        <v>0</v>
      </c>
      <c r="E406" s="14">
        <v>6294.33</v>
      </c>
      <c r="F406" s="14">
        <v>7792.98</v>
      </c>
      <c r="G406" s="23">
        <f t="shared" si="58"/>
        <v>6294.33</v>
      </c>
      <c r="H406" s="23">
        <f t="shared" si="59"/>
        <v>7792.98</v>
      </c>
      <c r="I406" s="16">
        <f t="shared" si="60"/>
        <v>1498.6499999999996</v>
      </c>
    </row>
    <row r="407" spans="1:9" ht="11.25" hidden="1" customHeight="1" x14ac:dyDescent="0.2">
      <c r="A407" s="12"/>
      <c r="B407" s="13" t="s">
        <v>43</v>
      </c>
      <c r="C407" s="13" t="s">
        <v>19</v>
      </c>
      <c r="D407" s="14">
        <v>0</v>
      </c>
      <c r="E407" s="14">
        <v>34850.620000000003</v>
      </c>
      <c r="F407" s="14">
        <v>41902.699999999997</v>
      </c>
      <c r="G407" s="23">
        <f t="shared" si="58"/>
        <v>34850.620000000003</v>
      </c>
      <c r="H407" s="23">
        <f t="shared" si="59"/>
        <v>41902.699999999997</v>
      </c>
      <c r="I407" s="16">
        <f t="shared" si="60"/>
        <v>7052.0799999999945</v>
      </c>
    </row>
    <row r="408" spans="1:9" ht="11.25" hidden="1" customHeight="1" x14ac:dyDescent="0.2">
      <c r="A408" s="12"/>
      <c r="B408" s="13" t="s">
        <v>51</v>
      </c>
      <c r="C408" s="13" t="s">
        <v>19</v>
      </c>
      <c r="D408" s="14">
        <v>0</v>
      </c>
      <c r="E408" s="14">
        <v>25904.61</v>
      </c>
      <c r="F408" s="14">
        <v>32216.46</v>
      </c>
      <c r="G408" s="23">
        <f t="shared" si="58"/>
        <v>25904.61</v>
      </c>
      <c r="H408" s="23">
        <f t="shared" si="59"/>
        <v>32216.46</v>
      </c>
      <c r="I408" s="16">
        <f t="shared" si="60"/>
        <v>6311.8499999999985</v>
      </c>
    </row>
    <row r="409" spans="1:9" ht="11.25" hidden="1" customHeight="1" x14ac:dyDescent="0.2">
      <c r="A409" s="12"/>
      <c r="B409" s="13" t="s">
        <v>32</v>
      </c>
      <c r="C409" s="13" t="s">
        <v>52</v>
      </c>
      <c r="D409" s="14">
        <v>0</v>
      </c>
      <c r="E409" s="14">
        <v>8698.91</v>
      </c>
      <c r="F409" s="14">
        <v>11215.14</v>
      </c>
      <c r="G409" s="23">
        <f t="shared" si="58"/>
        <v>8698.91</v>
      </c>
      <c r="H409" s="23">
        <f t="shared" si="59"/>
        <v>11215.14</v>
      </c>
      <c r="I409" s="16">
        <f t="shared" si="60"/>
        <v>2516.2299999999996</v>
      </c>
    </row>
    <row r="410" spans="1:9" ht="11.25" hidden="1" customHeight="1" x14ac:dyDescent="0.2">
      <c r="A410" s="12"/>
      <c r="B410" s="13" t="s">
        <v>32</v>
      </c>
      <c r="C410" s="13" t="s">
        <v>46</v>
      </c>
      <c r="D410" s="14">
        <v>0</v>
      </c>
      <c r="E410" s="14">
        <v>835.68</v>
      </c>
      <c r="F410" s="14">
        <v>1357.98</v>
      </c>
      <c r="G410" s="23">
        <f t="shared" si="58"/>
        <v>835.68</v>
      </c>
      <c r="H410" s="23">
        <f t="shared" si="59"/>
        <v>1357.98</v>
      </c>
      <c r="I410" s="16">
        <f t="shared" si="60"/>
        <v>522.30000000000007</v>
      </c>
    </row>
    <row r="411" spans="1:9" ht="11.25" hidden="1" customHeight="1" x14ac:dyDescent="0.2">
      <c r="A411" s="12"/>
      <c r="B411" s="13" t="s">
        <v>32</v>
      </c>
      <c r="C411" s="13" t="s">
        <v>42</v>
      </c>
      <c r="D411" s="14">
        <v>0</v>
      </c>
      <c r="E411" s="14">
        <v>7364.52</v>
      </c>
      <c r="F411" s="14">
        <v>9175.66</v>
      </c>
      <c r="G411" s="23">
        <f t="shared" si="58"/>
        <v>7364.52</v>
      </c>
      <c r="H411" s="23">
        <f t="shared" si="59"/>
        <v>9175.66</v>
      </c>
      <c r="I411" s="16">
        <f t="shared" si="60"/>
        <v>1811.1399999999994</v>
      </c>
    </row>
    <row r="412" spans="1:9" ht="11.25" hidden="1" customHeight="1" x14ac:dyDescent="0.2">
      <c r="A412" s="12"/>
      <c r="B412" s="13" t="s">
        <v>32</v>
      </c>
      <c r="C412" s="13" t="s">
        <v>44</v>
      </c>
      <c r="D412" s="14">
        <v>0</v>
      </c>
      <c r="E412" s="14">
        <v>5500.7</v>
      </c>
      <c r="F412" s="14">
        <v>6918.39</v>
      </c>
      <c r="G412" s="23">
        <f t="shared" si="58"/>
        <v>5500.7</v>
      </c>
      <c r="H412" s="23">
        <f t="shared" si="59"/>
        <v>6918.39</v>
      </c>
      <c r="I412" s="16">
        <f t="shared" si="60"/>
        <v>1417.6900000000005</v>
      </c>
    </row>
    <row r="413" spans="1:9" ht="11.25" hidden="1" customHeight="1" x14ac:dyDescent="0.2">
      <c r="A413" s="12"/>
      <c r="B413" s="13" t="s">
        <v>32</v>
      </c>
      <c r="C413" s="13" t="s">
        <v>47</v>
      </c>
      <c r="D413" s="14">
        <v>0</v>
      </c>
      <c r="E413" s="14">
        <v>3452.69</v>
      </c>
      <c r="F413" s="14">
        <v>4518.4799999999996</v>
      </c>
      <c r="G413" s="23">
        <f t="shared" si="58"/>
        <v>3452.69</v>
      </c>
      <c r="H413" s="23">
        <f t="shared" si="59"/>
        <v>4518.4799999999996</v>
      </c>
      <c r="I413" s="16">
        <f t="shared" si="60"/>
        <v>1065.7899999999995</v>
      </c>
    </row>
    <row r="414" spans="1:9" ht="11.25" hidden="1" customHeight="1" x14ac:dyDescent="0.2">
      <c r="A414" s="12"/>
      <c r="B414" s="13" t="s">
        <v>32</v>
      </c>
      <c r="C414" s="13" t="s">
        <v>21</v>
      </c>
      <c r="D414" s="14">
        <v>0</v>
      </c>
      <c r="E414" s="14">
        <v>4660.7700000000004</v>
      </c>
      <c r="F414" s="14">
        <v>5948.45</v>
      </c>
      <c r="G414" s="23">
        <f t="shared" si="58"/>
        <v>4660.7700000000004</v>
      </c>
      <c r="H414" s="23">
        <f t="shared" si="59"/>
        <v>5948.45</v>
      </c>
      <c r="I414" s="16">
        <f t="shared" si="60"/>
        <v>1287.6799999999994</v>
      </c>
    </row>
    <row r="415" spans="1:9" ht="11.25" hidden="1" customHeight="1" x14ac:dyDescent="0.2">
      <c r="A415" s="12"/>
      <c r="B415" s="13" t="s">
        <v>32</v>
      </c>
      <c r="C415" s="13" t="s">
        <v>22</v>
      </c>
      <c r="D415" s="14">
        <v>0</v>
      </c>
      <c r="E415" s="14">
        <v>15214.35</v>
      </c>
      <c r="F415" s="14">
        <v>19172.04</v>
      </c>
      <c r="G415" s="23">
        <f t="shared" si="58"/>
        <v>15214.35</v>
      </c>
      <c r="H415" s="23">
        <f t="shared" si="59"/>
        <v>19172.04</v>
      </c>
      <c r="I415" s="16">
        <f t="shared" si="60"/>
        <v>3957.6900000000005</v>
      </c>
    </row>
    <row r="416" spans="1:9" ht="11.25" hidden="1" customHeight="1" x14ac:dyDescent="0.2">
      <c r="A416" s="12"/>
      <c r="B416" s="13" t="s">
        <v>58</v>
      </c>
      <c r="C416" s="13" t="s">
        <v>42</v>
      </c>
      <c r="D416" s="14">
        <v>0</v>
      </c>
      <c r="E416" s="14">
        <v>6718.13</v>
      </c>
      <c r="F416" s="14">
        <v>7020.66</v>
      </c>
      <c r="G416" s="23">
        <f t="shared" si="58"/>
        <v>6718.13</v>
      </c>
      <c r="H416" s="23">
        <f t="shared" si="59"/>
        <v>7020.66</v>
      </c>
      <c r="I416" s="16">
        <f t="shared" si="60"/>
        <v>302.52999999999975</v>
      </c>
    </row>
    <row r="417" spans="1:9" ht="11.25" hidden="1" customHeight="1" x14ac:dyDescent="0.2">
      <c r="A417" s="26" t="s">
        <v>149</v>
      </c>
      <c r="B417" s="5"/>
      <c r="C417" s="5"/>
      <c r="D417" s="6"/>
      <c r="E417" s="6"/>
      <c r="F417" s="6"/>
      <c r="G417" s="7"/>
      <c r="H417" s="7"/>
      <c r="I417" s="8"/>
    </row>
    <row r="418" spans="1:9" ht="11.25" hidden="1" customHeight="1" x14ac:dyDescent="0.2">
      <c r="A418" s="27"/>
      <c r="B418" s="13" t="s">
        <v>26</v>
      </c>
      <c r="C418" s="13" t="s">
        <v>19</v>
      </c>
      <c r="D418" s="14">
        <v>987.11</v>
      </c>
      <c r="E418" s="14">
        <v>0</v>
      </c>
      <c r="F418" s="14">
        <v>0</v>
      </c>
      <c r="G418" s="15">
        <f t="shared" ref="G418:G447" si="61">(ROUND(E418,2)- ROUND(D418,2))</f>
        <v>-987.11</v>
      </c>
      <c r="H418" s="15">
        <f t="shared" ref="H418:H447" si="62">(ROUND(F418,2)- ROUND(D418,2))</f>
        <v>-987.11</v>
      </c>
      <c r="I418" s="16">
        <f t="shared" ref="I418:I447" si="63">(ROUND(F418,2)- ROUND(E418,2))</f>
        <v>0</v>
      </c>
    </row>
    <row r="419" spans="1:9" ht="11.25" hidden="1" customHeight="1" x14ac:dyDescent="0.2">
      <c r="A419" s="27"/>
      <c r="B419" s="13" t="s">
        <v>18</v>
      </c>
      <c r="C419" s="13" t="s">
        <v>19</v>
      </c>
      <c r="D419" s="14">
        <v>154.51</v>
      </c>
      <c r="E419" s="14">
        <v>0</v>
      </c>
      <c r="F419" s="14">
        <v>0</v>
      </c>
      <c r="G419" s="15">
        <f t="shared" si="61"/>
        <v>-154.51</v>
      </c>
      <c r="H419" s="15">
        <f t="shared" si="62"/>
        <v>-154.51</v>
      </c>
      <c r="I419" s="16">
        <f t="shared" si="63"/>
        <v>0</v>
      </c>
    </row>
    <row r="420" spans="1:9" ht="11.25" hidden="1" customHeight="1" x14ac:dyDescent="0.2">
      <c r="A420" s="27"/>
      <c r="B420" s="13" t="s">
        <v>20</v>
      </c>
      <c r="C420" s="13" t="s">
        <v>46</v>
      </c>
      <c r="D420" s="14">
        <v>70.349999999999994</v>
      </c>
      <c r="E420" s="14">
        <v>0</v>
      </c>
      <c r="F420" s="14">
        <v>0</v>
      </c>
      <c r="G420" s="15">
        <f t="shared" si="61"/>
        <v>-70.349999999999994</v>
      </c>
      <c r="H420" s="15">
        <f t="shared" si="62"/>
        <v>-70.349999999999994</v>
      </c>
      <c r="I420" s="16">
        <f t="shared" si="63"/>
        <v>0</v>
      </c>
    </row>
    <row r="421" spans="1:9" ht="11.25" hidden="1" customHeight="1" x14ac:dyDescent="0.2">
      <c r="A421" s="27"/>
      <c r="B421" s="13" t="s">
        <v>20</v>
      </c>
      <c r="C421" s="13" t="s">
        <v>47</v>
      </c>
      <c r="D421" s="14">
        <v>39.47</v>
      </c>
      <c r="E421" s="14">
        <v>0</v>
      </c>
      <c r="F421" s="14">
        <v>0</v>
      </c>
      <c r="G421" s="15">
        <f t="shared" si="61"/>
        <v>-39.47</v>
      </c>
      <c r="H421" s="15">
        <f t="shared" si="62"/>
        <v>-39.47</v>
      </c>
      <c r="I421" s="16">
        <f t="shared" si="63"/>
        <v>0</v>
      </c>
    </row>
    <row r="422" spans="1:9" ht="11.25" hidden="1" customHeight="1" x14ac:dyDescent="0.2">
      <c r="A422" s="27"/>
      <c r="B422" s="13" t="s">
        <v>20</v>
      </c>
      <c r="C422" s="13" t="s">
        <v>21</v>
      </c>
      <c r="D422" s="14">
        <v>100.45</v>
      </c>
      <c r="E422" s="14">
        <v>0</v>
      </c>
      <c r="F422" s="14">
        <v>0</v>
      </c>
      <c r="G422" s="15">
        <f t="shared" si="61"/>
        <v>-100.45</v>
      </c>
      <c r="H422" s="15">
        <f t="shared" si="62"/>
        <v>-100.45</v>
      </c>
      <c r="I422" s="16">
        <f t="shared" si="63"/>
        <v>0</v>
      </c>
    </row>
    <row r="423" spans="1:9" ht="11.25" hidden="1" customHeight="1" x14ac:dyDescent="0.2">
      <c r="A423" s="27"/>
      <c r="B423" s="13" t="s">
        <v>20</v>
      </c>
      <c r="C423" s="13" t="s">
        <v>19</v>
      </c>
      <c r="D423" s="14">
        <v>985.24</v>
      </c>
      <c r="E423" s="14">
        <v>0</v>
      </c>
      <c r="F423" s="14">
        <v>0</v>
      </c>
      <c r="G423" s="15">
        <f t="shared" si="61"/>
        <v>-985.24</v>
      </c>
      <c r="H423" s="15">
        <f t="shared" si="62"/>
        <v>-985.24</v>
      </c>
      <c r="I423" s="16">
        <f t="shared" si="63"/>
        <v>0</v>
      </c>
    </row>
    <row r="424" spans="1:9" ht="11.25" hidden="1" customHeight="1" x14ac:dyDescent="0.2">
      <c r="A424" s="27"/>
      <c r="B424" s="13" t="s">
        <v>27</v>
      </c>
      <c r="C424" s="13" t="s">
        <v>84</v>
      </c>
      <c r="D424" s="14">
        <v>504.09</v>
      </c>
      <c r="E424" s="14">
        <v>0</v>
      </c>
      <c r="F424" s="14">
        <v>0</v>
      </c>
      <c r="G424" s="15">
        <f t="shared" si="61"/>
        <v>-504.09</v>
      </c>
      <c r="H424" s="15">
        <f t="shared" si="62"/>
        <v>-504.09</v>
      </c>
      <c r="I424" s="16">
        <f t="shared" si="63"/>
        <v>0</v>
      </c>
    </row>
    <row r="425" spans="1:9" ht="11.25" hidden="1" customHeight="1" x14ac:dyDescent="0.2">
      <c r="A425" s="27"/>
      <c r="B425" s="13" t="s">
        <v>27</v>
      </c>
      <c r="C425" s="13" t="s">
        <v>86</v>
      </c>
      <c r="D425" s="14">
        <v>664.49</v>
      </c>
      <c r="E425" s="14">
        <v>0</v>
      </c>
      <c r="F425" s="14">
        <v>0</v>
      </c>
      <c r="G425" s="15">
        <f t="shared" si="61"/>
        <v>-664.49</v>
      </c>
      <c r="H425" s="15">
        <f t="shared" si="62"/>
        <v>-664.49</v>
      </c>
      <c r="I425" s="16">
        <f t="shared" si="63"/>
        <v>0</v>
      </c>
    </row>
    <row r="426" spans="1:9" ht="11.25" hidden="1" customHeight="1" x14ac:dyDescent="0.2">
      <c r="A426" s="27"/>
      <c r="B426" s="13" t="s">
        <v>27</v>
      </c>
      <c r="C426" s="13" t="s">
        <v>75</v>
      </c>
      <c r="D426" s="14">
        <v>768</v>
      </c>
      <c r="E426" s="14">
        <v>0</v>
      </c>
      <c r="F426" s="14">
        <v>0</v>
      </c>
      <c r="G426" s="15">
        <f t="shared" si="61"/>
        <v>-768</v>
      </c>
      <c r="H426" s="15">
        <f t="shared" si="62"/>
        <v>-768</v>
      </c>
      <c r="I426" s="16">
        <f t="shared" si="63"/>
        <v>0</v>
      </c>
    </row>
    <row r="427" spans="1:9" ht="11.25" hidden="1" customHeight="1" x14ac:dyDescent="0.2">
      <c r="A427" s="27"/>
      <c r="B427" s="13" t="s">
        <v>27</v>
      </c>
      <c r="C427" s="13" t="s">
        <v>76</v>
      </c>
      <c r="D427" s="14">
        <v>1792</v>
      </c>
      <c r="E427" s="14">
        <v>0</v>
      </c>
      <c r="F427" s="14">
        <v>0</v>
      </c>
      <c r="G427" s="15">
        <f t="shared" si="61"/>
        <v>-1792</v>
      </c>
      <c r="H427" s="15">
        <f t="shared" si="62"/>
        <v>-1792</v>
      </c>
      <c r="I427" s="16">
        <f t="shared" si="63"/>
        <v>0</v>
      </c>
    </row>
    <row r="428" spans="1:9" ht="11.25" hidden="1" customHeight="1" x14ac:dyDescent="0.2">
      <c r="A428" s="27"/>
      <c r="B428" s="13" t="s">
        <v>27</v>
      </c>
      <c r="C428" s="13" t="s">
        <v>77</v>
      </c>
      <c r="D428" s="14">
        <v>1059.8399999999999</v>
      </c>
      <c r="E428" s="14">
        <v>0</v>
      </c>
      <c r="F428" s="14">
        <v>0</v>
      </c>
      <c r="G428" s="15">
        <f t="shared" si="61"/>
        <v>-1059.8399999999999</v>
      </c>
      <c r="H428" s="15">
        <f t="shared" si="62"/>
        <v>-1059.8399999999999</v>
      </c>
      <c r="I428" s="16">
        <f t="shared" si="63"/>
        <v>0</v>
      </c>
    </row>
    <row r="429" spans="1:9" ht="11.25" hidden="1" customHeight="1" x14ac:dyDescent="0.2">
      <c r="A429" s="27"/>
      <c r="B429" s="13" t="s">
        <v>27</v>
      </c>
      <c r="C429" s="13" t="s">
        <v>50</v>
      </c>
      <c r="D429" s="14">
        <v>1315.6</v>
      </c>
      <c r="E429" s="14">
        <v>0</v>
      </c>
      <c r="F429" s="14">
        <v>0</v>
      </c>
      <c r="G429" s="15">
        <f t="shared" si="61"/>
        <v>-1315.6</v>
      </c>
      <c r="H429" s="15">
        <f t="shared" si="62"/>
        <v>-1315.6</v>
      </c>
      <c r="I429" s="16">
        <f t="shared" si="63"/>
        <v>0</v>
      </c>
    </row>
    <row r="430" spans="1:9" ht="11.25" hidden="1" customHeight="1" x14ac:dyDescent="0.2">
      <c r="A430" s="27"/>
      <c r="B430" s="13" t="s">
        <v>27</v>
      </c>
      <c r="C430" s="13" t="s">
        <v>88</v>
      </c>
      <c r="D430" s="14">
        <v>249.92</v>
      </c>
      <c r="E430" s="14">
        <v>0</v>
      </c>
      <c r="F430" s="14">
        <v>0</v>
      </c>
      <c r="G430" s="15">
        <f t="shared" si="61"/>
        <v>-249.92</v>
      </c>
      <c r="H430" s="15">
        <f t="shared" si="62"/>
        <v>-249.92</v>
      </c>
      <c r="I430" s="16">
        <f t="shared" si="63"/>
        <v>0</v>
      </c>
    </row>
    <row r="431" spans="1:9" ht="11.25" hidden="1" customHeight="1" x14ac:dyDescent="0.2">
      <c r="A431" s="27"/>
      <c r="B431" s="13" t="s">
        <v>27</v>
      </c>
      <c r="C431" s="13" t="s">
        <v>78</v>
      </c>
      <c r="D431" s="14">
        <v>748.64</v>
      </c>
      <c r="E431" s="14">
        <v>0</v>
      </c>
      <c r="F431" s="14">
        <v>0</v>
      </c>
      <c r="G431" s="15">
        <f t="shared" si="61"/>
        <v>-748.64</v>
      </c>
      <c r="H431" s="15">
        <f t="shared" si="62"/>
        <v>-748.64</v>
      </c>
      <c r="I431" s="16">
        <f t="shared" si="63"/>
        <v>0</v>
      </c>
    </row>
    <row r="432" spans="1:9" ht="11.25" hidden="1" customHeight="1" x14ac:dyDescent="0.2">
      <c r="A432" s="27"/>
      <c r="B432" s="13" t="s">
        <v>27</v>
      </c>
      <c r="C432" s="13" t="s">
        <v>55</v>
      </c>
      <c r="D432" s="14">
        <v>370.86</v>
      </c>
      <c r="E432" s="14">
        <v>0</v>
      </c>
      <c r="F432" s="14">
        <v>0</v>
      </c>
      <c r="G432" s="15">
        <f t="shared" si="61"/>
        <v>-370.86</v>
      </c>
      <c r="H432" s="15">
        <f t="shared" si="62"/>
        <v>-370.86</v>
      </c>
      <c r="I432" s="16">
        <f t="shared" si="63"/>
        <v>0</v>
      </c>
    </row>
    <row r="433" spans="1:9" ht="11.25" hidden="1" customHeight="1" x14ac:dyDescent="0.2">
      <c r="A433" s="27"/>
      <c r="B433" s="13" t="s">
        <v>27</v>
      </c>
      <c r="C433" s="13" t="s">
        <v>28</v>
      </c>
      <c r="D433" s="14">
        <v>1617.42</v>
      </c>
      <c r="E433" s="14">
        <v>0</v>
      </c>
      <c r="F433" s="14">
        <v>0</v>
      </c>
      <c r="G433" s="15">
        <f t="shared" si="61"/>
        <v>-1617.42</v>
      </c>
      <c r="H433" s="15">
        <f t="shared" si="62"/>
        <v>-1617.42</v>
      </c>
      <c r="I433" s="16">
        <f t="shared" si="63"/>
        <v>0</v>
      </c>
    </row>
    <row r="434" spans="1:9" ht="11.25" hidden="1" customHeight="1" x14ac:dyDescent="0.2">
      <c r="A434" s="27"/>
      <c r="B434" s="13" t="s">
        <v>57</v>
      </c>
      <c r="C434" s="13" t="s">
        <v>19</v>
      </c>
      <c r="D434" s="14">
        <v>129.12</v>
      </c>
      <c r="E434" s="14">
        <v>0</v>
      </c>
      <c r="F434" s="14">
        <v>0</v>
      </c>
      <c r="G434" s="15">
        <f t="shared" si="61"/>
        <v>-129.12</v>
      </c>
      <c r="H434" s="15">
        <f t="shared" si="62"/>
        <v>-129.12</v>
      </c>
      <c r="I434" s="16">
        <f t="shared" si="63"/>
        <v>0</v>
      </c>
    </row>
    <row r="435" spans="1:9" ht="11.25" hidden="1" customHeight="1" x14ac:dyDescent="0.2">
      <c r="A435" s="27"/>
      <c r="B435" s="13" t="s">
        <v>129</v>
      </c>
      <c r="C435" s="13" t="s">
        <v>19</v>
      </c>
      <c r="D435" s="14">
        <v>219.45</v>
      </c>
      <c r="E435" s="14">
        <v>0</v>
      </c>
      <c r="F435" s="14">
        <v>0</v>
      </c>
      <c r="G435" s="15">
        <f t="shared" si="61"/>
        <v>-219.45</v>
      </c>
      <c r="H435" s="15">
        <f t="shared" si="62"/>
        <v>-219.45</v>
      </c>
      <c r="I435" s="16">
        <f t="shared" si="63"/>
        <v>0</v>
      </c>
    </row>
    <row r="436" spans="1:9" ht="11.25" hidden="1" customHeight="1" x14ac:dyDescent="0.2">
      <c r="A436" s="27"/>
      <c r="B436" s="13" t="s">
        <v>23</v>
      </c>
      <c r="C436" s="13" t="s">
        <v>19</v>
      </c>
      <c r="D436" s="14">
        <v>92.87</v>
      </c>
      <c r="E436" s="14">
        <v>0</v>
      </c>
      <c r="F436" s="14">
        <v>0</v>
      </c>
      <c r="G436" s="15">
        <f t="shared" si="61"/>
        <v>-92.87</v>
      </c>
      <c r="H436" s="15">
        <f t="shared" si="62"/>
        <v>-92.87</v>
      </c>
      <c r="I436" s="16">
        <f t="shared" si="63"/>
        <v>0</v>
      </c>
    </row>
    <row r="437" spans="1:9" ht="11.25" hidden="1" customHeight="1" x14ac:dyDescent="0.2">
      <c r="A437" s="27"/>
      <c r="B437" s="13" t="s">
        <v>43</v>
      </c>
      <c r="C437" s="13" t="s">
        <v>44</v>
      </c>
      <c r="D437" s="14">
        <v>241.47</v>
      </c>
      <c r="E437" s="14">
        <v>0</v>
      </c>
      <c r="F437" s="14">
        <v>0</v>
      </c>
      <c r="G437" s="15">
        <f t="shared" si="61"/>
        <v>-241.47</v>
      </c>
      <c r="H437" s="15">
        <f t="shared" si="62"/>
        <v>-241.47</v>
      </c>
      <c r="I437" s="16">
        <f t="shared" si="63"/>
        <v>0</v>
      </c>
    </row>
    <row r="438" spans="1:9" ht="11.25" hidden="1" customHeight="1" x14ac:dyDescent="0.2">
      <c r="A438" s="27"/>
      <c r="B438" s="13" t="s">
        <v>43</v>
      </c>
      <c r="C438" s="13" t="s">
        <v>19</v>
      </c>
      <c r="D438" s="14">
        <v>467.62</v>
      </c>
      <c r="E438" s="14">
        <v>0</v>
      </c>
      <c r="F438" s="14">
        <v>0</v>
      </c>
      <c r="G438" s="15">
        <f t="shared" si="61"/>
        <v>-467.62</v>
      </c>
      <c r="H438" s="15">
        <f t="shared" si="62"/>
        <v>-467.62</v>
      </c>
      <c r="I438" s="16">
        <f t="shared" si="63"/>
        <v>0</v>
      </c>
    </row>
    <row r="439" spans="1:9" ht="11.25" hidden="1" customHeight="1" x14ac:dyDescent="0.2">
      <c r="A439" s="27"/>
      <c r="B439" s="13" t="s">
        <v>51</v>
      </c>
      <c r="C439" s="13" t="s">
        <v>19</v>
      </c>
      <c r="D439" s="14">
        <v>415.79</v>
      </c>
      <c r="E439" s="14">
        <v>0</v>
      </c>
      <c r="F439" s="14">
        <v>0</v>
      </c>
      <c r="G439" s="15">
        <f t="shared" si="61"/>
        <v>-415.79</v>
      </c>
      <c r="H439" s="15">
        <f t="shared" si="62"/>
        <v>-415.79</v>
      </c>
      <c r="I439" s="16">
        <f t="shared" si="63"/>
        <v>0</v>
      </c>
    </row>
    <row r="440" spans="1:9" ht="11.25" hidden="1" customHeight="1" x14ac:dyDescent="0.2">
      <c r="A440" s="27"/>
      <c r="B440" s="13" t="s">
        <v>32</v>
      </c>
      <c r="C440" s="13" t="s">
        <v>52</v>
      </c>
      <c r="D440" s="14">
        <v>33.14</v>
      </c>
      <c r="E440" s="14">
        <v>0</v>
      </c>
      <c r="F440" s="14">
        <v>0</v>
      </c>
      <c r="G440" s="15">
        <f t="shared" si="61"/>
        <v>-33.14</v>
      </c>
      <c r="H440" s="15">
        <f t="shared" si="62"/>
        <v>-33.14</v>
      </c>
      <c r="I440" s="16">
        <f t="shared" si="63"/>
        <v>0</v>
      </c>
    </row>
    <row r="441" spans="1:9" ht="11.25" hidden="1" customHeight="1" x14ac:dyDescent="0.2">
      <c r="A441" s="27"/>
      <c r="B441" s="13" t="s">
        <v>32</v>
      </c>
      <c r="C441" s="13" t="s">
        <v>46</v>
      </c>
      <c r="D441" s="14">
        <v>20.100000000000001</v>
      </c>
      <c r="E441" s="14">
        <v>0</v>
      </c>
      <c r="F441" s="14">
        <v>0</v>
      </c>
      <c r="G441" s="15">
        <f t="shared" si="61"/>
        <v>-20.100000000000001</v>
      </c>
      <c r="H441" s="15">
        <f t="shared" si="62"/>
        <v>-20.100000000000001</v>
      </c>
      <c r="I441" s="16">
        <f t="shared" si="63"/>
        <v>0</v>
      </c>
    </row>
    <row r="442" spans="1:9" ht="11.25" hidden="1" customHeight="1" x14ac:dyDescent="0.2">
      <c r="A442" s="27"/>
      <c r="B442" s="13" t="s">
        <v>32</v>
      </c>
      <c r="C442" s="13" t="s">
        <v>42</v>
      </c>
      <c r="D442" s="14">
        <v>11.67</v>
      </c>
      <c r="E442" s="14">
        <v>0</v>
      </c>
      <c r="F442" s="14">
        <v>0</v>
      </c>
      <c r="G442" s="15">
        <f t="shared" si="61"/>
        <v>-11.67</v>
      </c>
      <c r="H442" s="15">
        <f t="shared" si="62"/>
        <v>-11.67</v>
      </c>
      <c r="I442" s="16">
        <f t="shared" si="63"/>
        <v>0</v>
      </c>
    </row>
    <row r="443" spans="1:9" ht="11.25" hidden="1" customHeight="1" x14ac:dyDescent="0.2">
      <c r="A443" s="27"/>
      <c r="B443" s="13" t="s">
        <v>32</v>
      </c>
      <c r="C443" s="13" t="s">
        <v>44</v>
      </c>
      <c r="D443" s="14">
        <v>67.209999999999994</v>
      </c>
      <c r="E443" s="14">
        <v>0</v>
      </c>
      <c r="F443" s="14">
        <v>0</v>
      </c>
      <c r="G443" s="15">
        <f t="shared" si="61"/>
        <v>-67.209999999999994</v>
      </c>
      <c r="H443" s="15">
        <f t="shared" si="62"/>
        <v>-67.209999999999994</v>
      </c>
      <c r="I443" s="16">
        <f t="shared" si="63"/>
        <v>0</v>
      </c>
    </row>
    <row r="444" spans="1:9" ht="11.25" hidden="1" customHeight="1" x14ac:dyDescent="0.2">
      <c r="A444" s="27"/>
      <c r="B444" s="13" t="s">
        <v>32</v>
      </c>
      <c r="C444" s="13" t="s">
        <v>47</v>
      </c>
      <c r="D444" s="14">
        <v>36.020000000000003</v>
      </c>
      <c r="E444" s="14">
        <v>0</v>
      </c>
      <c r="F444" s="14">
        <v>0</v>
      </c>
      <c r="G444" s="15">
        <f t="shared" si="61"/>
        <v>-36.020000000000003</v>
      </c>
      <c r="H444" s="15">
        <f t="shared" si="62"/>
        <v>-36.020000000000003</v>
      </c>
      <c r="I444" s="16">
        <f t="shared" si="63"/>
        <v>0</v>
      </c>
    </row>
    <row r="445" spans="1:9" ht="11.25" hidden="1" customHeight="1" x14ac:dyDescent="0.2">
      <c r="A445" s="27"/>
      <c r="B445" s="13" t="s">
        <v>32</v>
      </c>
      <c r="C445" s="13" t="s">
        <v>21</v>
      </c>
      <c r="D445" s="14">
        <v>143.46</v>
      </c>
      <c r="E445" s="14">
        <v>0</v>
      </c>
      <c r="F445" s="14">
        <v>0</v>
      </c>
      <c r="G445" s="15">
        <f t="shared" si="61"/>
        <v>-143.46</v>
      </c>
      <c r="H445" s="15">
        <f t="shared" si="62"/>
        <v>-143.46</v>
      </c>
      <c r="I445" s="16">
        <f t="shared" si="63"/>
        <v>0</v>
      </c>
    </row>
    <row r="446" spans="1:9" ht="11.25" hidden="1" customHeight="1" x14ac:dyDescent="0.2">
      <c r="A446" s="27"/>
      <c r="B446" s="13" t="s">
        <v>32</v>
      </c>
      <c r="C446" s="13" t="s">
        <v>22</v>
      </c>
      <c r="D446" s="14">
        <v>11.67</v>
      </c>
      <c r="E446" s="14">
        <v>0</v>
      </c>
      <c r="F446" s="14">
        <v>0</v>
      </c>
      <c r="G446" s="15">
        <f t="shared" si="61"/>
        <v>-11.67</v>
      </c>
      <c r="H446" s="15">
        <f t="shared" si="62"/>
        <v>-11.67</v>
      </c>
      <c r="I446" s="16">
        <f t="shared" si="63"/>
        <v>0</v>
      </c>
    </row>
    <row r="447" spans="1:9" ht="11.25" hidden="1" customHeight="1" x14ac:dyDescent="0.2">
      <c r="A447" s="28" t="s">
        <v>150</v>
      </c>
      <c r="B447" s="18"/>
      <c r="C447" s="18"/>
      <c r="D447" s="19">
        <f>SUM(D418:D446)</f>
        <v>13317.580000000002</v>
      </c>
      <c r="E447" s="19">
        <f>SUM(E418:E446)</f>
        <v>0</v>
      </c>
      <c r="F447" s="19">
        <f>SUM(F418:F446)</f>
        <v>0</v>
      </c>
      <c r="G447" s="20">
        <f t="shared" si="61"/>
        <v>-13317.58</v>
      </c>
      <c r="H447" s="20">
        <f t="shared" si="62"/>
        <v>-13317.58</v>
      </c>
      <c r="I447" s="21">
        <f t="shared" si="63"/>
        <v>0</v>
      </c>
    </row>
    <row r="448" spans="1:9" ht="11.25" hidden="1" customHeight="1" x14ac:dyDescent="0.2">
      <c r="A448" s="26" t="s">
        <v>151</v>
      </c>
      <c r="B448" s="5"/>
      <c r="C448" s="5"/>
      <c r="D448" s="6"/>
      <c r="E448" s="6"/>
      <c r="F448" s="6"/>
      <c r="G448" s="7"/>
      <c r="H448" s="7"/>
      <c r="I448" s="8"/>
    </row>
    <row r="449" spans="1:9" ht="11.25" hidden="1" customHeight="1" x14ac:dyDescent="0.2">
      <c r="A449" s="27"/>
      <c r="B449" s="13" t="s">
        <v>26</v>
      </c>
      <c r="C449" s="13" t="s">
        <v>19</v>
      </c>
      <c r="D449" s="14">
        <v>33474.53</v>
      </c>
      <c r="E449" s="14">
        <v>0</v>
      </c>
      <c r="F449" s="14">
        <v>0</v>
      </c>
      <c r="G449" s="15">
        <f t="shared" ref="G449:G488" si="64">(ROUND(E449,2)- ROUND(D449,2))</f>
        <v>-33474.53</v>
      </c>
      <c r="H449" s="15">
        <f t="shared" ref="H449:H488" si="65">(ROUND(F449,2)- ROUND(D449,2))</f>
        <v>-33474.53</v>
      </c>
      <c r="I449" s="16">
        <f t="shared" ref="I449:I488" si="66">(ROUND(F449,2)- ROUND(E449,2))</f>
        <v>0</v>
      </c>
    </row>
    <row r="450" spans="1:9" ht="11.25" hidden="1" customHeight="1" x14ac:dyDescent="0.2">
      <c r="A450" s="27"/>
      <c r="B450" s="13" t="s">
        <v>18</v>
      </c>
      <c r="C450" s="13" t="s">
        <v>19</v>
      </c>
      <c r="D450" s="14">
        <v>5016.5</v>
      </c>
      <c r="E450" s="14">
        <v>0</v>
      </c>
      <c r="F450" s="14">
        <v>0</v>
      </c>
      <c r="G450" s="15">
        <f t="shared" si="64"/>
        <v>-5016.5</v>
      </c>
      <c r="H450" s="15">
        <f t="shared" si="65"/>
        <v>-5016.5</v>
      </c>
      <c r="I450" s="16">
        <f t="shared" si="66"/>
        <v>0</v>
      </c>
    </row>
    <row r="451" spans="1:9" ht="11.25" hidden="1" customHeight="1" x14ac:dyDescent="0.2">
      <c r="A451" s="27"/>
      <c r="B451" s="13" t="s">
        <v>20</v>
      </c>
      <c r="C451" s="13" t="s">
        <v>52</v>
      </c>
      <c r="D451" s="14">
        <v>2709.81</v>
      </c>
      <c r="E451" s="14">
        <v>0</v>
      </c>
      <c r="F451" s="14">
        <v>0</v>
      </c>
      <c r="G451" s="15">
        <f t="shared" si="64"/>
        <v>-2709.81</v>
      </c>
      <c r="H451" s="15">
        <f t="shared" si="65"/>
        <v>-2709.81</v>
      </c>
      <c r="I451" s="16">
        <f t="shared" si="66"/>
        <v>0</v>
      </c>
    </row>
    <row r="452" spans="1:9" ht="11.25" hidden="1" customHeight="1" x14ac:dyDescent="0.2">
      <c r="A452" s="27"/>
      <c r="B452" s="13" t="s">
        <v>20</v>
      </c>
      <c r="C452" s="13" t="s">
        <v>46</v>
      </c>
      <c r="D452" s="14">
        <v>432.53</v>
      </c>
      <c r="E452" s="14">
        <v>0</v>
      </c>
      <c r="F452" s="14">
        <v>0</v>
      </c>
      <c r="G452" s="15">
        <f t="shared" si="64"/>
        <v>-432.53</v>
      </c>
      <c r="H452" s="15">
        <f t="shared" si="65"/>
        <v>-432.53</v>
      </c>
      <c r="I452" s="16">
        <f t="shared" si="66"/>
        <v>0</v>
      </c>
    </row>
    <row r="453" spans="1:9" ht="11.25" hidden="1" customHeight="1" x14ac:dyDescent="0.2">
      <c r="A453" s="27"/>
      <c r="B453" s="13" t="s">
        <v>20</v>
      </c>
      <c r="C453" s="13" t="s">
        <v>42</v>
      </c>
      <c r="D453" s="14">
        <v>1180.53</v>
      </c>
      <c r="E453" s="14">
        <v>0</v>
      </c>
      <c r="F453" s="14">
        <v>0</v>
      </c>
      <c r="G453" s="15">
        <f t="shared" si="64"/>
        <v>-1180.53</v>
      </c>
      <c r="H453" s="15">
        <f t="shared" si="65"/>
        <v>-1180.53</v>
      </c>
      <c r="I453" s="16">
        <f t="shared" si="66"/>
        <v>0</v>
      </c>
    </row>
    <row r="454" spans="1:9" ht="11.25" hidden="1" customHeight="1" x14ac:dyDescent="0.2">
      <c r="A454" s="27"/>
      <c r="B454" s="13" t="s">
        <v>20</v>
      </c>
      <c r="C454" s="13" t="s">
        <v>47</v>
      </c>
      <c r="D454" s="14">
        <v>1042.3</v>
      </c>
      <c r="E454" s="14">
        <v>0</v>
      </c>
      <c r="F454" s="14">
        <v>0</v>
      </c>
      <c r="G454" s="15">
        <f t="shared" si="64"/>
        <v>-1042.3</v>
      </c>
      <c r="H454" s="15">
        <f t="shared" si="65"/>
        <v>-1042.3</v>
      </c>
      <c r="I454" s="16">
        <f t="shared" si="66"/>
        <v>0</v>
      </c>
    </row>
    <row r="455" spans="1:9" ht="11.25" hidden="1" customHeight="1" x14ac:dyDescent="0.2">
      <c r="A455" s="27"/>
      <c r="B455" s="13" t="s">
        <v>20</v>
      </c>
      <c r="C455" s="13" t="s">
        <v>21</v>
      </c>
      <c r="D455" s="14">
        <v>2685.64</v>
      </c>
      <c r="E455" s="14">
        <v>0</v>
      </c>
      <c r="F455" s="14">
        <v>0</v>
      </c>
      <c r="G455" s="15">
        <f t="shared" si="64"/>
        <v>-2685.64</v>
      </c>
      <c r="H455" s="15">
        <f t="shared" si="65"/>
        <v>-2685.64</v>
      </c>
      <c r="I455" s="16">
        <f t="shared" si="66"/>
        <v>0</v>
      </c>
    </row>
    <row r="456" spans="1:9" ht="11.25" hidden="1" customHeight="1" x14ac:dyDescent="0.2">
      <c r="A456" s="27"/>
      <c r="B456" s="13" t="s">
        <v>20</v>
      </c>
      <c r="C456" s="13" t="s">
        <v>22</v>
      </c>
      <c r="D456" s="14">
        <v>2990.77</v>
      </c>
      <c r="E456" s="14">
        <v>0</v>
      </c>
      <c r="F456" s="14">
        <v>0</v>
      </c>
      <c r="G456" s="15">
        <f t="shared" si="64"/>
        <v>-2990.77</v>
      </c>
      <c r="H456" s="15">
        <f t="shared" si="65"/>
        <v>-2990.77</v>
      </c>
      <c r="I456" s="16">
        <f t="shared" si="66"/>
        <v>0</v>
      </c>
    </row>
    <row r="457" spans="1:9" ht="11.25" hidden="1" customHeight="1" x14ac:dyDescent="0.2">
      <c r="A457" s="27"/>
      <c r="B457" s="13" t="s">
        <v>20</v>
      </c>
      <c r="C457" s="13" t="s">
        <v>19</v>
      </c>
      <c r="D457" s="14">
        <v>30455.040000000001</v>
      </c>
      <c r="E457" s="14">
        <v>0</v>
      </c>
      <c r="F457" s="14">
        <v>0</v>
      </c>
      <c r="G457" s="15">
        <f t="shared" si="64"/>
        <v>-30455.040000000001</v>
      </c>
      <c r="H457" s="15">
        <f t="shared" si="65"/>
        <v>-30455.040000000001</v>
      </c>
      <c r="I457" s="16">
        <f t="shared" si="66"/>
        <v>0</v>
      </c>
    </row>
    <row r="458" spans="1:9" ht="11.25" hidden="1" customHeight="1" x14ac:dyDescent="0.2">
      <c r="A458" s="27"/>
      <c r="B458" s="13" t="s">
        <v>27</v>
      </c>
      <c r="C458" s="13" t="s">
        <v>82</v>
      </c>
      <c r="D458" s="14">
        <v>1447.87</v>
      </c>
      <c r="E458" s="14">
        <v>0</v>
      </c>
      <c r="F458" s="14">
        <v>0</v>
      </c>
      <c r="G458" s="15">
        <f t="shared" si="64"/>
        <v>-1447.87</v>
      </c>
      <c r="H458" s="15">
        <f t="shared" si="65"/>
        <v>-1447.87</v>
      </c>
      <c r="I458" s="16">
        <f t="shared" si="66"/>
        <v>0</v>
      </c>
    </row>
    <row r="459" spans="1:9" ht="11.25" hidden="1" customHeight="1" x14ac:dyDescent="0.2">
      <c r="A459" s="27"/>
      <c r="B459" s="13" t="s">
        <v>27</v>
      </c>
      <c r="C459" s="13" t="s">
        <v>37</v>
      </c>
      <c r="D459" s="14">
        <v>1137.72</v>
      </c>
      <c r="E459" s="14">
        <v>0</v>
      </c>
      <c r="F459" s="14">
        <v>0</v>
      </c>
      <c r="G459" s="15">
        <f t="shared" si="64"/>
        <v>-1137.72</v>
      </c>
      <c r="H459" s="15">
        <f t="shared" si="65"/>
        <v>-1137.72</v>
      </c>
      <c r="I459" s="16">
        <f t="shared" si="66"/>
        <v>0</v>
      </c>
    </row>
    <row r="460" spans="1:9" ht="11.25" hidden="1" customHeight="1" x14ac:dyDescent="0.2">
      <c r="A460" s="27"/>
      <c r="B460" s="13" t="s">
        <v>27</v>
      </c>
      <c r="C460" s="13" t="s">
        <v>83</v>
      </c>
      <c r="D460" s="14">
        <v>2323.96</v>
      </c>
      <c r="E460" s="14">
        <v>0</v>
      </c>
      <c r="F460" s="14">
        <v>0</v>
      </c>
      <c r="G460" s="15">
        <f t="shared" si="64"/>
        <v>-2323.96</v>
      </c>
      <c r="H460" s="15">
        <f t="shared" si="65"/>
        <v>-2323.96</v>
      </c>
      <c r="I460" s="16">
        <f t="shared" si="66"/>
        <v>0</v>
      </c>
    </row>
    <row r="461" spans="1:9" ht="11.25" hidden="1" customHeight="1" x14ac:dyDescent="0.2">
      <c r="A461" s="27"/>
      <c r="B461" s="13" t="s">
        <v>27</v>
      </c>
      <c r="C461" s="13" t="s">
        <v>84</v>
      </c>
      <c r="D461" s="14">
        <v>2874.2</v>
      </c>
      <c r="E461" s="14">
        <v>0</v>
      </c>
      <c r="F461" s="14">
        <v>0</v>
      </c>
      <c r="G461" s="15">
        <f t="shared" si="64"/>
        <v>-2874.2</v>
      </c>
      <c r="H461" s="15">
        <f t="shared" si="65"/>
        <v>-2874.2</v>
      </c>
      <c r="I461" s="16">
        <f t="shared" si="66"/>
        <v>0</v>
      </c>
    </row>
    <row r="462" spans="1:9" ht="11.25" hidden="1" customHeight="1" x14ac:dyDescent="0.2">
      <c r="A462" s="27"/>
      <c r="B462" s="13" t="s">
        <v>27</v>
      </c>
      <c r="C462" s="13" t="s">
        <v>86</v>
      </c>
      <c r="D462" s="14">
        <v>3819.49</v>
      </c>
      <c r="E462" s="14">
        <v>0</v>
      </c>
      <c r="F462" s="14">
        <v>0</v>
      </c>
      <c r="G462" s="15">
        <f t="shared" si="64"/>
        <v>-3819.49</v>
      </c>
      <c r="H462" s="15">
        <f t="shared" si="65"/>
        <v>-3819.49</v>
      </c>
      <c r="I462" s="16">
        <f t="shared" si="66"/>
        <v>0</v>
      </c>
    </row>
    <row r="463" spans="1:9" ht="11.25" hidden="1" customHeight="1" x14ac:dyDescent="0.2">
      <c r="A463" s="27"/>
      <c r="B463" s="13" t="s">
        <v>27</v>
      </c>
      <c r="C463" s="13" t="s">
        <v>87</v>
      </c>
      <c r="D463" s="14">
        <v>428.43</v>
      </c>
      <c r="E463" s="14">
        <v>0</v>
      </c>
      <c r="F463" s="14">
        <v>0</v>
      </c>
      <c r="G463" s="15">
        <f t="shared" si="64"/>
        <v>-428.43</v>
      </c>
      <c r="H463" s="15">
        <f t="shared" si="65"/>
        <v>-428.43</v>
      </c>
      <c r="I463" s="16">
        <f t="shared" si="66"/>
        <v>0</v>
      </c>
    </row>
    <row r="464" spans="1:9" ht="11.25" hidden="1" customHeight="1" x14ac:dyDescent="0.2">
      <c r="A464" s="27"/>
      <c r="B464" s="13" t="s">
        <v>27</v>
      </c>
      <c r="C464" s="13" t="s">
        <v>75</v>
      </c>
      <c r="D464" s="14">
        <v>428.43</v>
      </c>
      <c r="E464" s="14">
        <v>0</v>
      </c>
      <c r="F464" s="14">
        <v>0</v>
      </c>
      <c r="G464" s="15">
        <f t="shared" si="64"/>
        <v>-428.43</v>
      </c>
      <c r="H464" s="15">
        <f t="shared" si="65"/>
        <v>-428.43</v>
      </c>
      <c r="I464" s="16">
        <f t="shared" si="66"/>
        <v>0</v>
      </c>
    </row>
    <row r="465" spans="1:9" ht="11.25" hidden="1" customHeight="1" x14ac:dyDescent="0.2">
      <c r="A465" s="27"/>
      <c r="B465" s="13" t="s">
        <v>27</v>
      </c>
      <c r="C465" s="13" t="s">
        <v>76</v>
      </c>
      <c r="D465" s="14">
        <v>1875.61</v>
      </c>
      <c r="E465" s="14">
        <v>0</v>
      </c>
      <c r="F465" s="14">
        <v>0</v>
      </c>
      <c r="G465" s="15">
        <f t="shared" si="64"/>
        <v>-1875.61</v>
      </c>
      <c r="H465" s="15">
        <f t="shared" si="65"/>
        <v>-1875.61</v>
      </c>
      <c r="I465" s="16">
        <f t="shared" si="66"/>
        <v>0</v>
      </c>
    </row>
    <row r="466" spans="1:9" ht="11.25" hidden="1" customHeight="1" x14ac:dyDescent="0.2">
      <c r="A466" s="27"/>
      <c r="B466" s="13" t="s">
        <v>27</v>
      </c>
      <c r="C466" s="13" t="s">
        <v>77</v>
      </c>
      <c r="D466" s="14">
        <v>3831.01</v>
      </c>
      <c r="E466" s="14">
        <v>0</v>
      </c>
      <c r="F466" s="14">
        <v>0</v>
      </c>
      <c r="G466" s="15">
        <f t="shared" si="64"/>
        <v>-3831.01</v>
      </c>
      <c r="H466" s="15">
        <f t="shared" si="65"/>
        <v>-3831.01</v>
      </c>
      <c r="I466" s="16">
        <f t="shared" si="66"/>
        <v>0</v>
      </c>
    </row>
    <row r="467" spans="1:9" ht="11.25" hidden="1" customHeight="1" x14ac:dyDescent="0.2">
      <c r="A467" s="27"/>
      <c r="B467" s="13" t="s">
        <v>27</v>
      </c>
      <c r="C467" s="13" t="s">
        <v>50</v>
      </c>
      <c r="D467" s="14">
        <v>4447.21</v>
      </c>
      <c r="E467" s="14">
        <v>0</v>
      </c>
      <c r="F467" s="14">
        <v>0</v>
      </c>
      <c r="G467" s="15">
        <f t="shared" si="64"/>
        <v>-4447.21</v>
      </c>
      <c r="H467" s="15">
        <f t="shared" si="65"/>
        <v>-4447.21</v>
      </c>
      <c r="I467" s="16">
        <f t="shared" si="66"/>
        <v>0</v>
      </c>
    </row>
    <row r="468" spans="1:9" ht="11.25" hidden="1" customHeight="1" x14ac:dyDescent="0.2">
      <c r="A468" s="27"/>
      <c r="B468" s="13" t="s">
        <v>27</v>
      </c>
      <c r="C468" s="13" t="s">
        <v>88</v>
      </c>
      <c r="D468" s="14">
        <v>737.17</v>
      </c>
      <c r="E468" s="14">
        <v>0</v>
      </c>
      <c r="F468" s="14">
        <v>0</v>
      </c>
      <c r="G468" s="15">
        <f t="shared" si="64"/>
        <v>-737.17</v>
      </c>
      <c r="H468" s="15">
        <f t="shared" si="65"/>
        <v>-737.17</v>
      </c>
      <c r="I468" s="16">
        <f t="shared" si="66"/>
        <v>0</v>
      </c>
    </row>
    <row r="469" spans="1:9" ht="11.25" hidden="1" customHeight="1" x14ac:dyDescent="0.2">
      <c r="A469" s="27"/>
      <c r="B469" s="13" t="s">
        <v>27</v>
      </c>
      <c r="C469" s="13" t="s">
        <v>78</v>
      </c>
      <c r="D469" s="14">
        <v>3203.45</v>
      </c>
      <c r="E469" s="14">
        <v>0</v>
      </c>
      <c r="F469" s="14">
        <v>0</v>
      </c>
      <c r="G469" s="15">
        <f t="shared" si="64"/>
        <v>-3203.45</v>
      </c>
      <c r="H469" s="15">
        <f t="shared" si="65"/>
        <v>-3203.45</v>
      </c>
      <c r="I469" s="16">
        <f t="shared" si="66"/>
        <v>0</v>
      </c>
    </row>
    <row r="470" spans="1:9" ht="11.25" hidden="1" customHeight="1" x14ac:dyDescent="0.2">
      <c r="A470" s="27"/>
      <c r="B470" s="13" t="s">
        <v>27</v>
      </c>
      <c r="C470" s="13" t="s">
        <v>55</v>
      </c>
      <c r="D470" s="14">
        <v>3345.24</v>
      </c>
      <c r="E470" s="14">
        <v>0</v>
      </c>
      <c r="F470" s="14">
        <v>0</v>
      </c>
      <c r="G470" s="15">
        <f t="shared" si="64"/>
        <v>-3345.24</v>
      </c>
      <c r="H470" s="15">
        <f t="shared" si="65"/>
        <v>-3345.24</v>
      </c>
      <c r="I470" s="16">
        <f t="shared" si="66"/>
        <v>0</v>
      </c>
    </row>
    <row r="471" spans="1:9" ht="11.25" hidden="1" customHeight="1" x14ac:dyDescent="0.2">
      <c r="A471" s="27"/>
      <c r="B471" s="13" t="s">
        <v>27</v>
      </c>
      <c r="C471" s="13" t="s">
        <v>56</v>
      </c>
      <c r="D471" s="14">
        <v>4477.1000000000004</v>
      </c>
      <c r="E471" s="14">
        <v>0</v>
      </c>
      <c r="F471" s="14">
        <v>0</v>
      </c>
      <c r="G471" s="15">
        <f t="shared" si="64"/>
        <v>-4477.1000000000004</v>
      </c>
      <c r="H471" s="15">
        <f t="shared" si="65"/>
        <v>-4477.1000000000004</v>
      </c>
      <c r="I471" s="16">
        <f t="shared" si="66"/>
        <v>0</v>
      </c>
    </row>
    <row r="472" spans="1:9" ht="11.25" hidden="1" customHeight="1" x14ac:dyDescent="0.2">
      <c r="A472" s="27"/>
      <c r="B472" s="13" t="s">
        <v>27</v>
      </c>
      <c r="C472" s="13" t="s">
        <v>28</v>
      </c>
      <c r="D472" s="14">
        <v>5871.93</v>
      </c>
      <c r="E472" s="14">
        <v>0</v>
      </c>
      <c r="F472" s="14">
        <v>0</v>
      </c>
      <c r="G472" s="15">
        <f t="shared" si="64"/>
        <v>-5871.93</v>
      </c>
      <c r="H472" s="15">
        <f t="shared" si="65"/>
        <v>-5871.93</v>
      </c>
      <c r="I472" s="16">
        <f t="shared" si="66"/>
        <v>0</v>
      </c>
    </row>
    <row r="473" spans="1:9" ht="11.25" hidden="1" customHeight="1" x14ac:dyDescent="0.2">
      <c r="A473" s="27"/>
      <c r="B473" s="13" t="s">
        <v>57</v>
      </c>
      <c r="C473" s="13" t="s">
        <v>19</v>
      </c>
      <c r="D473" s="14">
        <v>4242.01</v>
      </c>
      <c r="E473" s="14">
        <v>0</v>
      </c>
      <c r="F473" s="14">
        <v>0</v>
      </c>
      <c r="G473" s="15">
        <f t="shared" si="64"/>
        <v>-4242.01</v>
      </c>
      <c r="H473" s="15">
        <f t="shared" si="65"/>
        <v>-4242.01</v>
      </c>
      <c r="I473" s="16">
        <f t="shared" si="66"/>
        <v>0</v>
      </c>
    </row>
    <row r="474" spans="1:9" ht="11.25" hidden="1" customHeight="1" x14ac:dyDescent="0.2">
      <c r="A474" s="27"/>
      <c r="B474" s="13" t="s">
        <v>129</v>
      </c>
      <c r="C474" s="13" t="s">
        <v>19</v>
      </c>
      <c r="D474" s="14">
        <v>7179.59</v>
      </c>
      <c r="E474" s="14">
        <v>0</v>
      </c>
      <c r="F474" s="14">
        <v>0</v>
      </c>
      <c r="G474" s="15">
        <f t="shared" si="64"/>
        <v>-7179.59</v>
      </c>
      <c r="H474" s="15">
        <f t="shared" si="65"/>
        <v>-7179.59</v>
      </c>
      <c r="I474" s="16">
        <f t="shared" si="66"/>
        <v>0</v>
      </c>
    </row>
    <row r="475" spans="1:9" ht="11.25" hidden="1" customHeight="1" x14ac:dyDescent="0.2">
      <c r="A475" s="27"/>
      <c r="B475" s="13" t="s">
        <v>23</v>
      </c>
      <c r="C475" s="13" t="s">
        <v>19</v>
      </c>
      <c r="D475" s="14">
        <v>3047.21</v>
      </c>
      <c r="E475" s="14">
        <v>0</v>
      </c>
      <c r="F475" s="14">
        <v>0</v>
      </c>
      <c r="G475" s="15">
        <f t="shared" si="64"/>
        <v>-3047.21</v>
      </c>
      <c r="H475" s="15">
        <f t="shared" si="65"/>
        <v>-3047.21</v>
      </c>
      <c r="I475" s="16">
        <f t="shared" si="66"/>
        <v>0</v>
      </c>
    </row>
    <row r="476" spans="1:9" ht="11.25" hidden="1" customHeight="1" x14ac:dyDescent="0.2">
      <c r="A476" s="27"/>
      <c r="B476" s="13" t="s">
        <v>43</v>
      </c>
      <c r="C476" s="13" t="s">
        <v>44</v>
      </c>
      <c r="D476" s="14">
        <v>6748.2</v>
      </c>
      <c r="E476" s="14">
        <v>0</v>
      </c>
      <c r="F476" s="14">
        <v>0</v>
      </c>
      <c r="G476" s="15">
        <f t="shared" si="64"/>
        <v>-6748.2</v>
      </c>
      <c r="H476" s="15">
        <f t="shared" si="65"/>
        <v>-6748.2</v>
      </c>
      <c r="I476" s="16">
        <f t="shared" si="66"/>
        <v>0</v>
      </c>
    </row>
    <row r="477" spans="1:9" ht="11.25" hidden="1" customHeight="1" x14ac:dyDescent="0.2">
      <c r="A477" s="27"/>
      <c r="B477" s="13" t="s">
        <v>43</v>
      </c>
      <c r="C477" s="13" t="s">
        <v>22</v>
      </c>
      <c r="D477" s="14">
        <v>358.27</v>
      </c>
      <c r="E477" s="14">
        <v>0</v>
      </c>
      <c r="F477" s="14">
        <v>0</v>
      </c>
      <c r="G477" s="15">
        <f t="shared" si="64"/>
        <v>-358.27</v>
      </c>
      <c r="H477" s="15">
        <f t="shared" si="65"/>
        <v>-358.27</v>
      </c>
      <c r="I477" s="16">
        <f t="shared" si="66"/>
        <v>0</v>
      </c>
    </row>
    <row r="478" spans="1:9" ht="11.25" hidden="1" customHeight="1" x14ac:dyDescent="0.2">
      <c r="A478" s="27"/>
      <c r="B478" s="13" t="s">
        <v>43</v>
      </c>
      <c r="C478" s="13" t="s">
        <v>19</v>
      </c>
      <c r="D478" s="14">
        <v>12733.45</v>
      </c>
      <c r="E478" s="14">
        <v>0</v>
      </c>
      <c r="F478" s="14">
        <v>0</v>
      </c>
      <c r="G478" s="15">
        <f t="shared" si="64"/>
        <v>-12733.45</v>
      </c>
      <c r="H478" s="15">
        <f t="shared" si="65"/>
        <v>-12733.45</v>
      </c>
      <c r="I478" s="16">
        <f t="shared" si="66"/>
        <v>0</v>
      </c>
    </row>
    <row r="479" spans="1:9" ht="11.25" hidden="1" customHeight="1" x14ac:dyDescent="0.2">
      <c r="A479" s="27"/>
      <c r="B479" s="13" t="s">
        <v>51</v>
      </c>
      <c r="C479" s="13" t="s">
        <v>19</v>
      </c>
      <c r="D479" s="14">
        <v>11904.71</v>
      </c>
      <c r="E479" s="14">
        <v>0</v>
      </c>
      <c r="F479" s="14">
        <v>0</v>
      </c>
      <c r="G479" s="15">
        <f t="shared" si="64"/>
        <v>-11904.71</v>
      </c>
      <c r="H479" s="15">
        <f t="shared" si="65"/>
        <v>-11904.71</v>
      </c>
      <c r="I479" s="16">
        <f t="shared" si="66"/>
        <v>0</v>
      </c>
    </row>
    <row r="480" spans="1:9" ht="11.25" hidden="1" customHeight="1" x14ac:dyDescent="0.2">
      <c r="A480" s="27"/>
      <c r="B480" s="13" t="s">
        <v>32</v>
      </c>
      <c r="C480" s="13" t="s">
        <v>52</v>
      </c>
      <c r="D480" s="14">
        <v>2716.71</v>
      </c>
      <c r="E480" s="14">
        <v>0</v>
      </c>
      <c r="F480" s="14">
        <v>0</v>
      </c>
      <c r="G480" s="15">
        <f t="shared" si="64"/>
        <v>-2716.71</v>
      </c>
      <c r="H480" s="15">
        <f t="shared" si="65"/>
        <v>-2716.71</v>
      </c>
      <c r="I480" s="16">
        <f t="shared" si="66"/>
        <v>0</v>
      </c>
    </row>
    <row r="481" spans="1:9" ht="11.25" hidden="1" customHeight="1" x14ac:dyDescent="0.2">
      <c r="A481" s="27"/>
      <c r="B481" s="13" t="s">
        <v>32</v>
      </c>
      <c r="C481" s="13" t="s">
        <v>46</v>
      </c>
      <c r="D481" s="14">
        <v>123.58</v>
      </c>
      <c r="E481" s="14">
        <v>0</v>
      </c>
      <c r="F481" s="14">
        <v>0</v>
      </c>
      <c r="G481" s="15">
        <f t="shared" si="64"/>
        <v>-123.58</v>
      </c>
      <c r="H481" s="15">
        <f t="shared" si="65"/>
        <v>-123.58</v>
      </c>
      <c r="I481" s="16">
        <f t="shared" si="66"/>
        <v>0</v>
      </c>
    </row>
    <row r="482" spans="1:9" ht="11.25" hidden="1" customHeight="1" x14ac:dyDescent="0.2">
      <c r="A482" s="27"/>
      <c r="B482" s="13" t="s">
        <v>32</v>
      </c>
      <c r="C482" s="13" t="s">
        <v>42</v>
      </c>
      <c r="D482" s="14">
        <v>3208.9</v>
      </c>
      <c r="E482" s="14">
        <v>0</v>
      </c>
      <c r="F482" s="14">
        <v>0</v>
      </c>
      <c r="G482" s="15">
        <f t="shared" si="64"/>
        <v>-3208.9</v>
      </c>
      <c r="H482" s="15">
        <f t="shared" si="65"/>
        <v>-3208.9</v>
      </c>
      <c r="I482" s="16">
        <f t="shared" si="66"/>
        <v>0</v>
      </c>
    </row>
    <row r="483" spans="1:9" ht="11.25" hidden="1" customHeight="1" x14ac:dyDescent="0.2">
      <c r="A483" s="27"/>
      <c r="B483" s="13" t="s">
        <v>32</v>
      </c>
      <c r="C483" s="13" t="s">
        <v>44</v>
      </c>
      <c r="D483" s="14">
        <v>1764.72</v>
      </c>
      <c r="E483" s="14">
        <v>0</v>
      </c>
      <c r="F483" s="14">
        <v>0</v>
      </c>
      <c r="G483" s="15">
        <f t="shared" si="64"/>
        <v>-1764.72</v>
      </c>
      <c r="H483" s="15">
        <f t="shared" si="65"/>
        <v>-1764.72</v>
      </c>
      <c r="I483" s="16">
        <f t="shared" si="66"/>
        <v>0</v>
      </c>
    </row>
    <row r="484" spans="1:9" ht="11.25" hidden="1" customHeight="1" x14ac:dyDescent="0.2">
      <c r="A484" s="27"/>
      <c r="B484" s="13" t="s">
        <v>32</v>
      </c>
      <c r="C484" s="13" t="s">
        <v>47</v>
      </c>
      <c r="D484" s="14">
        <v>951.49</v>
      </c>
      <c r="E484" s="14">
        <v>0</v>
      </c>
      <c r="F484" s="14">
        <v>0</v>
      </c>
      <c r="G484" s="15">
        <f t="shared" si="64"/>
        <v>-951.49</v>
      </c>
      <c r="H484" s="15">
        <f t="shared" si="65"/>
        <v>-951.49</v>
      </c>
      <c r="I484" s="16">
        <f t="shared" si="66"/>
        <v>0</v>
      </c>
    </row>
    <row r="485" spans="1:9" ht="11.25" hidden="1" customHeight="1" x14ac:dyDescent="0.2">
      <c r="A485" s="27"/>
      <c r="B485" s="13" t="s">
        <v>32</v>
      </c>
      <c r="C485" s="13" t="s">
        <v>21</v>
      </c>
      <c r="D485" s="14">
        <v>1533.59</v>
      </c>
      <c r="E485" s="14">
        <v>0</v>
      </c>
      <c r="F485" s="14">
        <v>0</v>
      </c>
      <c r="G485" s="15">
        <f t="shared" si="64"/>
        <v>-1533.59</v>
      </c>
      <c r="H485" s="15">
        <f t="shared" si="65"/>
        <v>-1533.59</v>
      </c>
      <c r="I485" s="16">
        <f t="shared" si="66"/>
        <v>0</v>
      </c>
    </row>
    <row r="486" spans="1:9" ht="11.25" hidden="1" customHeight="1" x14ac:dyDescent="0.2">
      <c r="A486" s="27"/>
      <c r="B486" s="13" t="s">
        <v>32</v>
      </c>
      <c r="C486" s="13" t="s">
        <v>22</v>
      </c>
      <c r="D486" s="14">
        <v>6994.18</v>
      </c>
      <c r="E486" s="14">
        <v>0</v>
      </c>
      <c r="F486" s="14">
        <v>0</v>
      </c>
      <c r="G486" s="15">
        <f t="shared" si="64"/>
        <v>-6994.18</v>
      </c>
      <c r="H486" s="15">
        <f t="shared" si="65"/>
        <v>-6994.18</v>
      </c>
      <c r="I486" s="16">
        <f t="shared" si="66"/>
        <v>0</v>
      </c>
    </row>
    <row r="487" spans="1:9" ht="11.25" hidden="1" customHeight="1" x14ac:dyDescent="0.2">
      <c r="A487" s="27"/>
      <c r="B487" s="13" t="s">
        <v>58</v>
      </c>
      <c r="C487" s="13" t="s">
        <v>42</v>
      </c>
      <c r="D487" s="14">
        <v>2060.11</v>
      </c>
      <c r="E487" s="14">
        <v>0</v>
      </c>
      <c r="F487" s="14">
        <v>0</v>
      </c>
      <c r="G487" s="15">
        <f t="shared" si="64"/>
        <v>-2060.11</v>
      </c>
      <c r="H487" s="15">
        <f t="shared" si="65"/>
        <v>-2060.11</v>
      </c>
      <c r="I487" s="16">
        <f t="shared" si="66"/>
        <v>0</v>
      </c>
    </row>
    <row r="488" spans="1:9" ht="11.25" hidden="1" customHeight="1" x14ac:dyDescent="0.2">
      <c r="A488" s="28" t="s">
        <v>152</v>
      </c>
      <c r="B488" s="18"/>
      <c r="C488" s="18"/>
      <c r="D488" s="19">
        <f>SUM(D449:D487)</f>
        <v>185803.18999999994</v>
      </c>
      <c r="E488" s="19">
        <f>SUM(E449:E487)</f>
        <v>0</v>
      </c>
      <c r="F488" s="19">
        <f>SUM(F449:F487)</f>
        <v>0</v>
      </c>
      <c r="G488" s="20">
        <f t="shared" si="64"/>
        <v>-185803.19</v>
      </c>
      <c r="H488" s="20">
        <f t="shared" si="65"/>
        <v>-185803.19</v>
      </c>
      <c r="I488" s="21">
        <f t="shared" si="66"/>
        <v>0</v>
      </c>
    </row>
    <row r="489" spans="1:9" ht="11.25" hidden="1" customHeight="1" x14ac:dyDescent="0.2">
      <c r="A489" s="26" t="s">
        <v>153</v>
      </c>
      <c r="B489" s="5"/>
      <c r="C489" s="5"/>
      <c r="D489" s="6"/>
      <c r="E489" s="6"/>
      <c r="F489" s="6"/>
      <c r="G489" s="7"/>
      <c r="H489" s="7"/>
      <c r="I489" s="8"/>
    </row>
    <row r="490" spans="1:9" ht="11.25" hidden="1" customHeight="1" x14ac:dyDescent="0.2">
      <c r="A490" s="27"/>
      <c r="B490" s="13" t="s">
        <v>26</v>
      </c>
      <c r="C490" s="13" t="s">
        <v>19</v>
      </c>
      <c r="D490" s="14">
        <v>4454.5600000000004</v>
      </c>
      <c r="E490" s="14">
        <v>0</v>
      </c>
      <c r="F490" s="14">
        <v>0</v>
      </c>
      <c r="G490" s="15">
        <f t="shared" ref="G490:G524" si="67">(ROUND(E490,2)- ROUND(D490,2))</f>
        <v>-4454.5600000000004</v>
      </c>
      <c r="H490" s="15">
        <f t="shared" ref="H490:H524" si="68">(ROUND(F490,2)- ROUND(D490,2))</f>
        <v>-4454.5600000000004</v>
      </c>
      <c r="I490" s="16">
        <f t="shared" ref="I490:I524" si="69">(ROUND(F490,2)- ROUND(E490,2))</f>
        <v>0</v>
      </c>
    </row>
    <row r="491" spans="1:9" ht="11.25" hidden="1" customHeight="1" x14ac:dyDescent="0.2">
      <c r="A491" s="27"/>
      <c r="B491" s="13" t="s">
        <v>18</v>
      </c>
      <c r="C491" s="13" t="s">
        <v>19</v>
      </c>
      <c r="D491" s="14">
        <v>799.34</v>
      </c>
      <c r="E491" s="14">
        <v>0</v>
      </c>
      <c r="F491" s="14">
        <v>0</v>
      </c>
      <c r="G491" s="15">
        <f t="shared" si="67"/>
        <v>-799.34</v>
      </c>
      <c r="H491" s="15">
        <f t="shared" si="68"/>
        <v>-799.34</v>
      </c>
      <c r="I491" s="16">
        <f t="shared" si="69"/>
        <v>0</v>
      </c>
    </row>
    <row r="492" spans="1:9" ht="11.25" hidden="1" customHeight="1" x14ac:dyDescent="0.2">
      <c r="A492" s="27"/>
      <c r="B492" s="13" t="s">
        <v>20</v>
      </c>
      <c r="C492" s="13" t="s">
        <v>52</v>
      </c>
      <c r="D492" s="14">
        <v>497.68</v>
      </c>
      <c r="E492" s="14">
        <v>0</v>
      </c>
      <c r="F492" s="14">
        <v>0</v>
      </c>
      <c r="G492" s="15">
        <f t="shared" si="67"/>
        <v>-497.68</v>
      </c>
      <c r="H492" s="15">
        <f t="shared" si="68"/>
        <v>-497.68</v>
      </c>
      <c r="I492" s="16">
        <f t="shared" si="69"/>
        <v>0</v>
      </c>
    </row>
    <row r="493" spans="1:9" ht="11.25" hidden="1" customHeight="1" x14ac:dyDescent="0.2">
      <c r="A493" s="27"/>
      <c r="B493" s="13" t="s">
        <v>20</v>
      </c>
      <c r="C493" s="13" t="s">
        <v>46</v>
      </c>
      <c r="D493" s="14">
        <v>8.5</v>
      </c>
      <c r="E493" s="14">
        <v>0</v>
      </c>
      <c r="F493" s="14">
        <v>0</v>
      </c>
      <c r="G493" s="15">
        <f t="shared" si="67"/>
        <v>-8.5</v>
      </c>
      <c r="H493" s="15">
        <f t="shared" si="68"/>
        <v>-8.5</v>
      </c>
      <c r="I493" s="16">
        <f t="shared" si="69"/>
        <v>0</v>
      </c>
    </row>
    <row r="494" spans="1:9" ht="11.25" hidden="1" customHeight="1" x14ac:dyDescent="0.2">
      <c r="A494" s="27"/>
      <c r="B494" s="13" t="s">
        <v>20</v>
      </c>
      <c r="C494" s="13" t="s">
        <v>47</v>
      </c>
      <c r="D494" s="14">
        <v>32.86</v>
      </c>
      <c r="E494" s="14">
        <v>0</v>
      </c>
      <c r="F494" s="14">
        <v>0</v>
      </c>
      <c r="G494" s="15">
        <f t="shared" si="67"/>
        <v>-32.86</v>
      </c>
      <c r="H494" s="15">
        <f t="shared" si="68"/>
        <v>-32.86</v>
      </c>
      <c r="I494" s="16">
        <f t="shared" si="69"/>
        <v>0</v>
      </c>
    </row>
    <row r="495" spans="1:9" ht="11.25" hidden="1" customHeight="1" x14ac:dyDescent="0.2">
      <c r="A495" s="27"/>
      <c r="B495" s="13" t="s">
        <v>20</v>
      </c>
      <c r="C495" s="13" t="s">
        <v>21</v>
      </c>
      <c r="D495" s="14">
        <v>139.97999999999999</v>
      </c>
      <c r="E495" s="14">
        <v>0</v>
      </c>
      <c r="F495" s="14">
        <v>0</v>
      </c>
      <c r="G495" s="15">
        <f t="shared" si="67"/>
        <v>-139.97999999999999</v>
      </c>
      <c r="H495" s="15">
        <f t="shared" si="68"/>
        <v>-139.97999999999999</v>
      </c>
      <c r="I495" s="16">
        <f t="shared" si="69"/>
        <v>0</v>
      </c>
    </row>
    <row r="496" spans="1:9" ht="11.25" hidden="1" customHeight="1" x14ac:dyDescent="0.2">
      <c r="A496" s="27"/>
      <c r="B496" s="13" t="s">
        <v>20</v>
      </c>
      <c r="C496" s="13" t="s">
        <v>22</v>
      </c>
      <c r="D496" s="14">
        <v>140.44</v>
      </c>
      <c r="E496" s="14">
        <v>0</v>
      </c>
      <c r="F496" s="14">
        <v>0</v>
      </c>
      <c r="G496" s="15">
        <f t="shared" si="67"/>
        <v>-140.44</v>
      </c>
      <c r="H496" s="15">
        <f t="shared" si="68"/>
        <v>-140.44</v>
      </c>
      <c r="I496" s="16">
        <f t="shared" si="69"/>
        <v>0</v>
      </c>
    </row>
    <row r="497" spans="1:9" ht="11.25" hidden="1" customHeight="1" x14ac:dyDescent="0.2">
      <c r="A497" s="27"/>
      <c r="B497" s="13" t="s">
        <v>20</v>
      </c>
      <c r="C497" s="13" t="s">
        <v>19</v>
      </c>
      <c r="D497" s="14">
        <v>4200.8500000000004</v>
      </c>
      <c r="E497" s="14">
        <v>0</v>
      </c>
      <c r="F497" s="14">
        <v>0</v>
      </c>
      <c r="G497" s="15">
        <f t="shared" si="67"/>
        <v>-4200.8500000000004</v>
      </c>
      <c r="H497" s="15">
        <f t="shared" si="68"/>
        <v>-4200.8500000000004</v>
      </c>
      <c r="I497" s="16">
        <f t="shared" si="69"/>
        <v>0</v>
      </c>
    </row>
    <row r="498" spans="1:9" ht="11.25" hidden="1" customHeight="1" x14ac:dyDescent="0.2">
      <c r="A498" s="27"/>
      <c r="B498" s="13" t="s">
        <v>27</v>
      </c>
      <c r="C498" s="13" t="s">
        <v>82</v>
      </c>
      <c r="D498" s="14">
        <v>253.33</v>
      </c>
      <c r="E498" s="14">
        <v>0</v>
      </c>
      <c r="F498" s="14">
        <v>0</v>
      </c>
      <c r="G498" s="15">
        <f t="shared" si="67"/>
        <v>-253.33</v>
      </c>
      <c r="H498" s="15">
        <f t="shared" si="68"/>
        <v>-253.33</v>
      </c>
      <c r="I498" s="16">
        <f t="shared" si="69"/>
        <v>0</v>
      </c>
    </row>
    <row r="499" spans="1:9" ht="11.25" hidden="1" customHeight="1" x14ac:dyDescent="0.2">
      <c r="A499" s="27"/>
      <c r="B499" s="13" t="s">
        <v>27</v>
      </c>
      <c r="C499" s="13" t="s">
        <v>37</v>
      </c>
      <c r="D499" s="14">
        <v>199.03</v>
      </c>
      <c r="E499" s="14">
        <v>0</v>
      </c>
      <c r="F499" s="14">
        <v>0</v>
      </c>
      <c r="G499" s="15">
        <f t="shared" si="67"/>
        <v>-199.03</v>
      </c>
      <c r="H499" s="15">
        <f t="shared" si="68"/>
        <v>-199.03</v>
      </c>
      <c r="I499" s="16">
        <f t="shared" si="69"/>
        <v>0</v>
      </c>
    </row>
    <row r="500" spans="1:9" ht="11.25" hidden="1" customHeight="1" x14ac:dyDescent="0.2">
      <c r="A500" s="27"/>
      <c r="B500" s="13" t="s">
        <v>27</v>
      </c>
      <c r="C500" s="13" t="s">
        <v>83</v>
      </c>
      <c r="D500" s="14">
        <v>408.01</v>
      </c>
      <c r="E500" s="14">
        <v>0</v>
      </c>
      <c r="F500" s="14">
        <v>0</v>
      </c>
      <c r="G500" s="15">
        <f t="shared" si="67"/>
        <v>-408.01</v>
      </c>
      <c r="H500" s="15">
        <f t="shared" si="68"/>
        <v>-408.01</v>
      </c>
      <c r="I500" s="16">
        <f t="shared" si="69"/>
        <v>0</v>
      </c>
    </row>
    <row r="501" spans="1:9" ht="11.25" hidden="1" customHeight="1" x14ac:dyDescent="0.2">
      <c r="A501" s="27"/>
      <c r="B501" s="13" t="s">
        <v>27</v>
      </c>
      <c r="C501" s="13" t="s">
        <v>84</v>
      </c>
      <c r="D501" s="14">
        <v>517.95000000000005</v>
      </c>
      <c r="E501" s="14">
        <v>0</v>
      </c>
      <c r="F501" s="14">
        <v>0</v>
      </c>
      <c r="G501" s="15">
        <f t="shared" si="67"/>
        <v>-517.95000000000005</v>
      </c>
      <c r="H501" s="15">
        <f t="shared" si="68"/>
        <v>-517.95000000000005</v>
      </c>
      <c r="I501" s="16">
        <f t="shared" si="69"/>
        <v>0</v>
      </c>
    </row>
    <row r="502" spans="1:9" ht="11.25" hidden="1" customHeight="1" x14ac:dyDescent="0.2">
      <c r="A502" s="27"/>
      <c r="B502" s="13" t="s">
        <v>27</v>
      </c>
      <c r="C502" s="13" t="s">
        <v>86</v>
      </c>
      <c r="D502" s="14">
        <v>616.6</v>
      </c>
      <c r="E502" s="14">
        <v>0</v>
      </c>
      <c r="F502" s="14">
        <v>0</v>
      </c>
      <c r="G502" s="15">
        <f t="shared" si="67"/>
        <v>-616.6</v>
      </c>
      <c r="H502" s="15">
        <f t="shared" si="68"/>
        <v>-616.6</v>
      </c>
      <c r="I502" s="16">
        <f t="shared" si="69"/>
        <v>0</v>
      </c>
    </row>
    <row r="503" spans="1:9" ht="11.25" hidden="1" customHeight="1" x14ac:dyDescent="0.2">
      <c r="A503" s="27"/>
      <c r="B503" s="13" t="s">
        <v>27</v>
      </c>
      <c r="C503" s="13" t="s">
        <v>77</v>
      </c>
      <c r="D503" s="14">
        <v>516.69000000000005</v>
      </c>
      <c r="E503" s="14">
        <v>0</v>
      </c>
      <c r="F503" s="14">
        <v>0</v>
      </c>
      <c r="G503" s="15">
        <f t="shared" si="67"/>
        <v>-516.69000000000005</v>
      </c>
      <c r="H503" s="15">
        <f t="shared" si="68"/>
        <v>-516.69000000000005</v>
      </c>
      <c r="I503" s="16">
        <f t="shared" si="69"/>
        <v>0</v>
      </c>
    </row>
    <row r="504" spans="1:9" ht="11.25" hidden="1" customHeight="1" x14ac:dyDescent="0.2">
      <c r="A504" s="27"/>
      <c r="B504" s="13" t="s">
        <v>27</v>
      </c>
      <c r="C504" s="13" t="s">
        <v>50</v>
      </c>
      <c r="D504" s="14">
        <v>651.59</v>
      </c>
      <c r="E504" s="14">
        <v>0</v>
      </c>
      <c r="F504" s="14">
        <v>0</v>
      </c>
      <c r="G504" s="15">
        <f t="shared" si="67"/>
        <v>-651.59</v>
      </c>
      <c r="H504" s="15">
        <f t="shared" si="68"/>
        <v>-651.59</v>
      </c>
      <c r="I504" s="16">
        <f t="shared" si="69"/>
        <v>0</v>
      </c>
    </row>
    <row r="505" spans="1:9" ht="11.25" hidden="1" customHeight="1" x14ac:dyDescent="0.2">
      <c r="A505" s="27"/>
      <c r="B505" s="13" t="s">
        <v>27</v>
      </c>
      <c r="C505" s="13" t="s">
        <v>88</v>
      </c>
      <c r="D505" s="14">
        <v>104.59</v>
      </c>
      <c r="E505" s="14">
        <v>0</v>
      </c>
      <c r="F505" s="14">
        <v>0</v>
      </c>
      <c r="G505" s="15">
        <f t="shared" si="67"/>
        <v>-104.59</v>
      </c>
      <c r="H505" s="15">
        <f t="shared" si="68"/>
        <v>-104.59</v>
      </c>
      <c r="I505" s="16">
        <f t="shared" si="69"/>
        <v>0</v>
      </c>
    </row>
    <row r="506" spans="1:9" ht="11.25" hidden="1" customHeight="1" x14ac:dyDescent="0.2">
      <c r="A506" s="27"/>
      <c r="B506" s="13" t="s">
        <v>27</v>
      </c>
      <c r="C506" s="13" t="s">
        <v>78</v>
      </c>
      <c r="D506" s="14">
        <v>404.85</v>
      </c>
      <c r="E506" s="14">
        <v>0</v>
      </c>
      <c r="F506" s="14">
        <v>0</v>
      </c>
      <c r="G506" s="15">
        <f t="shared" si="67"/>
        <v>-404.85</v>
      </c>
      <c r="H506" s="15">
        <f t="shared" si="68"/>
        <v>-404.85</v>
      </c>
      <c r="I506" s="16">
        <f t="shared" si="69"/>
        <v>0</v>
      </c>
    </row>
    <row r="507" spans="1:9" ht="11.25" hidden="1" customHeight="1" x14ac:dyDescent="0.2">
      <c r="A507" s="27"/>
      <c r="B507" s="13" t="s">
        <v>27</v>
      </c>
      <c r="C507" s="13" t="s">
        <v>55</v>
      </c>
      <c r="D507" s="14">
        <v>186.6</v>
      </c>
      <c r="E507" s="14">
        <v>0</v>
      </c>
      <c r="F507" s="14">
        <v>0</v>
      </c>
      <c r="G507" s="15">
        <f t="shared" si="67"/>
        <v>-186.6</v>
      </c>
      <c r="H507" s="15">
        <f t="shared" si="68"/>
        <v>-186.6</v>
      </c>
      <c r="I507" s="16">
        <f t="shared" si="69"/>
        <v>0</v>
      </c>
    </row>
    <row r="508" spans="1:9" ht="11.25" hidden="1" customHeight="1" x14ac:dyDescent="0.2">
      <c r="A508" s="27"/>
      <c r="B508" s="13" t="s">
        <v>27</v>
      </c>
      <c r="C508" s="13" t="s">
        <v>56</v>
      </c>
      <c r="D508" s="14">
        <v>1086.23</v>
      </c>
      <c r="E508" s="14">
        <v>0</v>
      </c>
      <c r="F508" s="14">
        <v>0</v>
      </c>
      <c r="G508" s="15">
        <f t="shared" si="67"/>
        <v>-1086.23</v>
      </c>
      <c r="H508" s="15">
        <f t="shared" si="68"/>
        <v>-1086.23</v>
      </c>
      <c r="I508" s="16">
        <f t="shared" si="69"/>
        <v>0</v>
      </c>
    </row>
    <row r="509" spans="1:9" ht="11.25" hidden="1" customHeight="1" x14ac:dyDescent="0.2">
      <c r="A509" s="27"/>
      <c r="B509" s="13" t="s">
        <v>27</v>
      </c>
      <c r="C509" s="13" t="s">
        <v>28</v>
      </c>
      <c r="D509" s="14">
        <v>784.97</v>
      </c>
      <c r="E509" s="14">
        <v>0</v>
      </c>
      <c r="F509" s="14">
        <v>0</v>
      </c>
      <c r="G509" s="15">
        <f t="shared" si="67"/>
        <v>-784.97</v>
      </c>
      <c r="H509" s="15">
        <f t="shared" si="68"/>
        <v>-784.97</v>
      </c>
      <c r="I509" s="16">
        <f t="shared" si="69"/>
        <v>0</v>
      </c>
    </row>
    <row r="510" spans="1:9" ht="11.25" hidden="1" customHeight="1" x14ac:dyDescent="0.2">
      <c r="A510" s="27"/>
      <c r="B510" s="13" t="s">
        <v>57</v>
      </c>
      <c r="C510" s="13" t="s">
        <v>19</v>
      </c>
      <c r="D510" s="14">
        <v>731.97</v>
      </c>
      <c r="E510" s="14">
        <v>0</v>
      </c>
      <c r="F510" s="14">
        <v>0</v>
      </c>
      <c r="G510" s="15">
        <f t="shared" si="67"/>
        <v>-731.97</v>
      </c>
      <c r="H510" s="15">
        <f t="shared" si="68"/>
        <v>-731.97</v>
      </c>
      <c r="I510" s="16">
        <f t="shared" si="69"/>
        <v>0</v>
      </c>
    </row>
    <row r="511" spans="1:9" ht="11.25" hidden="1" customHeight="1" x14ac:dyDescent="0.2">
      <c r="A511" s="27"/>
      <c r="B511" s="13" t="s">
        <v>129</v>
      </c>
      <c r="C511" s="13" t="s">
        <v>19</v>
      </c>
      <c r="D511" s="14">
        <v>1072.73</v>
      </c>
      <c r="E511" s="14">
        <v>0</v>
      </c>
      <c r="F511" s="14">
        <v>0</v>
      </c>
      <c r="G511" s="15">
        <f t="shared" si="67"/>
        <v>-1072.73</v>
      </c>
      <c r="H511" s="15">
        <f t="shared" si="68"/>
        <v>-1072.73</v>
      </c>
      <c r="I511" s="16">
        <f t="shared" si="69"/>
        <v>0</v>
      </c>
    </row>
    <row r="512" spans="1:9" ht="11.25" hidden="1" customHeight="1" x14ac:dyDescent="0.2">
      <c r="A512" s="27"/>
      <c r="B512" s="13" t="s">
        <v>23</v>
      </c>
      <c r="C512" s="13" t="s">
        <v>19</v>
      </c>
      <c r="D512" s="14">
        <v>445.48</v>
      </c>
      <c r="E512" s="14">
        <v>0</v>
      </c>
      <c r="F512" s="14">
        <v>0</v>
      </c>
      <c r="G512" s="15">
        <f t="shared" si="67"/>
        <v>-445.48</v>
      </c>
      <c r="H512" s="15">
        <f t="shared" si="68"/>
        <v>-445.48</v>
      </c>
      <c r="I512" s="16">
        <f t="shared" si="69"/>
        <v>0</v>
      </c>
    </row>
    <row r="513" spans="1:9" ht="11.25" hidden="1" customHeight="1" x14ac:dyDescent="0.2">
      <c r="A513" s="27"/>
      <c r="B513" s="13" t="s">
        <v>43</v>
      </c>
      <c r="C513" s="13" t="s">
        <v>44</v>
      </c>
      <c r="D513" s="14">
        <v>1104.46</v>
      </c>
      <c r="E513" s="14">
        <v>0</v>
      </c>
      <c r="F513" s="14">
        <v>0</v>
      </c>
      <c r="G513" s="15">
        <f t="shared" si="67"/>
        <v>-1104.46</v>
      </c>
      <c r="H513" s="15">
        <f t="shared" si="68"/>
        <v>-1104.46</v>
      </c>
      <c r="I513" s="16">
        <f t="shared" si="69"/>
        <v>0</v>
      </c>
    </row>
    <row r="514" spans="1:9" ht="11.25" hidden="1" customHeight="1" x14ac:dyDescent="0.2">
      <c r="A514" s="27"/>
      <c r="B514" s="13" t="s">
        <v>43</v>
      </c>
      <c r="C514" s="13" t="s">
        <v>22</v>
      </c>
      <c r="D514" s="14">
        <v>18.760000000000002</v>
      </c>
      <c r="E514" s="14">
        <v>0</v>
      </c>
      <c r="F514" s="14">
        <v>0</v>
      </c>
      <c r="G514" s="15">
        <f t="shared" si="67"/>
        <v>-18.760000000000002</v>
      </c>
      <c r="H514" s="15">
        <f t="shared" si="68"/>
        <v>-18.760000000000002</v>
      </c>
      <c r="I514" s="16">
        <f t="shared" si="69"/>
        <v>0</v>
      </c>
    </row>
    <row r="515" spans="1:9" ht="11.25" hidden="1" customHeight="1" x14ac:dyDescent="0.2">
      <c r="A515" s="27"/>
      <c r="B515" s="13" t="s">
        <v>43</v>
      </c>
      <c r="C515" s="13" t="s">
        <v>19</v>
      </c>
      <c r="D515" s="14">
        <v>1699.59</v>
      </c>
      <c r="E515" s="14">
        <v>0</v>
      </c>
      <c r="F515" s="14">
        <v>0</v>
      </c>
      <c r="G515" s="15">
        <f t="shared" si="67"/>
        <v>-1699.59</v>
      </c>
      <c r="H515" s="15">
        <f t="shared" si="68"/>
        <v>-1699.59</v>
      </c>
      <c r="I515" s="16">
        <f t="shared" si="69"/>
        <v>0</v>
      </c>
    </row>
    <row r="516" spans="1:9" ht="11.25" hidden="1" customHeight="1" x14ac:dyDescent="0.2">
      <c r="A516" s="27"/>
      <c r="B516" s="13" t="s">
        <v>51</v>
      </c>
      <c r="C516" s="13" t="s">
        <v>19</v>
      </c>
      <c r="D516" s="14">
        <v>1515.39</v>
      </c>
      <c r="E516" s="14">
        <v>0</v>
      </c>
      <c r="F516" s="14">
        <v>0</v>
      </c>
      <c r="G516" s="15">
        <f t="shared" si="67"/>
        <v>-1515.39</v>
      </c>
      <c r="H516" s="15">
        <f t="shared" si="68"/>
        <v>-1515.39</v>
      </c>
      <c r="I516" s="16">
        <f t="shared" si="69"/>
        <v>0</v>
      </c>
    </row>
    <row r="517" spans="1:9" ht="11.25" hidden="1" customHeight="1" x14ac:dyDescent="0.2">
      <c r="A517" s="27"/>
      <c r="B517" s="13" t="s">
        <v>32</v>
      </c>
      <c r="C517" s="13" t="s">
        <v>52</v>
      </c>
      <c r="D517" s="14">
        <v>413.98</v>
      </c>
      <c r="E517" s="14">
        <v>0</v>
      </c>
      <c r="F517" s="14">
        <v>0</v>
      </c>
      <c r="G517" s="15">
        <f t="shared" si="67"/>
        <v>-413.98</v>
      </c>
      <c r="H517" s="15">
        <f t="shared" si="68"/>
        <v>-413.98</v>
      </c>
      <c r="I517" s="16">
        <f t="shared" si="69"/>
        <v>0</v>
      </c>
    </row>
    <row r="518" spans="1:9" ht="11.25" hidden="1" customHeight="1" x14ac:dyDescent="0.2">
      <c r="A518" s="27"/>
      <c r="B518" s="13" t="s">
        <v>32</v>
      </c>
      <c r="C518" s="13" t="s">
        <v>46</v>
      </c>
      <c r="D518" s="14">
        <v>2.4300000000000002</v>
      </c>
      <c r="E518" s="14">
        <v>0</v>
      </c>
      <c r="F518" s="14">
        <v>0</v>
      </c>
      <c r="G518" s="15">
        <f t="shared" si="67"/>
        <v>-2.4300000000000002</v>
      </c>
      <c r="H518" s="15">
        <f t="shared" si="68"/>
        <v>-2.4300000000000002</v>
      </c>
      <c r="I518" s="16">
        <f t="shared" si="69"/>
        <v>0</v>
      </c>
    </row>
    <row r="519" spans="1:9" ht="11.25" hidden="1" customHeight="1" x14ac:dyDescent="0.2">
      <c r="A519" s="27"/>
      <c r="B519" s="13" t="s">
        <v>32</v>
      </c>
      <c r="C519" s="13" t="s">
        <v>42</v>
      </c>
      <c r="D519" s="14">
        <v>85.59</v>
      </c>
      <c r="E519" s="14">
        <v>0</v>
      </c>
      <c r="F519" s="14">
        <v>0</v>
      </c>
      <c r="G519" s="15">
        <f t="shared" si="67"/>
        <v>-85.59</v>
      </c>
      <c r="H519" s="15">
        <f t="shared" si="68"/>
        <v>-85.59</v>
      </c>
      <c r="I519" s="16">
        <f t="shared" si="69"/>
        <v>0</v>
      </c>
    </row>
    <row r="520" spans="1:9" ht="11.25" hidden="1" customHeight="1" x14ac:dyDescent="0.2">
      <c r="A520" s="27"/>
      <c r="B520" s="13" t="s">
        <v>32</v>
      </c>
      <c r="C520" s="13" t="s">
        <v>44</v>
      </c>
      <c r="D520" s="14">
        <v>200.94</v>
      </c>
      <c r="E520" s="14">
        <v>0</v>
      </c>
      <c r="F520" s="14">
        <v>0</v>
      </c>
      <c r="G520" s="15">
        <f t="shared" si="67"/>
        <v>-200.94</v>
      </c>
      <c r="H520" s="15">
        <f t="shared" si="68"/>
        <v>-200.94</v>
      </c>
      <c r="I520" s="16">
        <f t="shared" si="69"/>
        <v>0</v>
      </c>
    </row>
    <row r="521" spans="1:9" ht="11.25" hidden="1" customHeight="1" x14ac:dyDescent="0.2">
      <c r="A521" s="27"/>
      <c r="B521" s="13" t="s">
        <v>32</v>
      </c>
      <c r="C521" s="13" t="s">
        <v>47</v>
      </c>
      <c r="D521" s="14">
        <v>56.86</v>
      </c>
      <c r="E521" s="14">
        <v>0</v>
      </c>
      <c r="F521" s="14">
        <v>0</v>
      </c>
      <c r="G521" s="15">
        <f t="shared" si="67"/>
        <v>-56.86</v>
      </c>
      <c r="H521" s="15">
        <f t="shared" si="68"/>
        <v>-56.86</v>
      </c>
      <c r="I521" s="16">
        <f t="shared" si="69"/>
        <v>0</v>
      </c>
    </row>
    <row r="522" spans="1:9" ht="11.25" hidden="1" customHeight="1" x14ac:dyDescent="0.2">
      <c r="A522" s="27"/>
      <c r="B522" s="13" t="s">
        <v>32</v>
      </c>
      <c r="C522" s="13" t="s">
        <v>21</v>
      </c>
      <c r="D522" s="14">
        <v>145.65</v>
      </c>
      <c r="E522" s="14">
        <v>0</v>
      </c>
      <c r="F522" s="14">
        <v>0</v>
      </c>
      <c r="G522" s="15">
        <f t="shared" si="67"/>
        <v>-145.65</v>
      </c>
      <c r="H522" s="15">
        <f t="shared" si="68"/>
        <v>-145.65</v>
      </c>
      <c r="I522" s="16">
        <f t="shared" si="69"/>
        <v>0</v>
      </c>
    </row>
    <row r="523" spans="1:9" ht="11.25" hidden="1" customHeight="1" x14ac:dyDescent="0.2">
      <c r="A523" s="27"/>
      <c r="B523" s="13" t="s">
        <v>32</v>
      </c>
      <c r="C523" s="13" t="s">
        <v>22</v>
      </c>
      <c r="D523" s="14">
        <v>335.35</v>
      </c>
      <c r="E523" s="14">
        <v>0</v>
      </c>
      <c r="F523" s="14">
        <v>0</v>
      </c>
      <c r="G523" s="15">
        <f t="shared" si="67"/>
        <v>-335.35</v>
      </c>
      <c r="H523" s="15">
        <f t="shared" si="68"/>
        <v>-335.35</v>
      </c>
      <c r="I523" s="16">
        <f t="shared" si="69"/>
        <v>0</v>
      </c>
    </row>
    <row r="524" spans="1:9" ht="11.25" hidden="1" customHeight="1" x14ac:dyDescent="0.2">
      <c r="A524" s="28" t="s">
        <v>154</v>
      </c>
      <c r="B524" s="18"/>
      <c r="C524" s="18"/>
      <c r="D524" s="19">
        <f>SUM(D490:D523)</f>
        <v>23833.829999999998</v>
      </c>
      <c r="E524" s="19">
        <f>SUM(E490:E523)</f>
        <v>0</v>
      </c>
      <c r="F524" s="19">
        <f>SUM(F490:F523)</f>
        <v>0</v>
      </c>
      <c r="G524" s="20">
        <f t="shared" si="67"/>
        <v>-23833.83</v>
      </c>
      <c r="H524" s="20">
        <f t="shared" si="68"/>
        <v>-23833.83</v>
      </c>
      <c r="I524" s="21">
        <f t="shared" si="69"/>
        <v>0</v>
      </c>
    </row>
    <row r="525" spans="1:9" ht="11.25" hidden="1" customHeight="1" x14ac:dyDescent="0.2">
      <c r="A525" s="26" t="s">
        <v>155</v>
      </c>
      <c r="B525" s="5"/>
      <c r="C525" s="5"/>
      <c r="D525" s="6"/>
      <c r="E525" s="6"/>
      <c r="F525" s="6"/>
      <c r="G525" s="7"/>
      <c r="H525" s="7"/>
      <c r="I525" s="8"/>
    </row>
    <row r="526" spans="1:9" ht="11.25" hidden="1" customHeight="1" x14ac:dyDescent="0.2">
      <c r="A526" s="27"/>
      <c r="B526" s="13" t="s">
        <v>26</v>
      </c>
      <c r="C526" s="13" t="s">
        <v>19</v>
      </c>
      <c r="D526" s="14">
        <v>35494.15</v>
      </c>
      <c r="E526" s="14">
        <v>0</v>
      </c>
      <c r="F526" s="14">
        <v>0</v>
      </c>
      <c r="G526" s="15">
        <f t="shared" ref="G526:G565" si="70">(ROUND(E526,2)- ROUND(D526,2))</f>
        <v>-35494.15</v>
      </c>
      <c r="H526" s="15">
        <f t="shared" ref="H526:H565" si="71">(ROUND(F526,2)- ROUND(D526,2))</f>
        <v>-35494.15</v>
      </c>
      <c r="I526" s="16">
        <f t="shared" ref="I526:I565" si="72">(ROUND(F526,2)- ROUND(E526,2))</f>
        <v>0</v>
      </c>
    </row>
    <row r="527" spans="1:9" ht="11.25" hidden="1" customHeight="1" x14ac:dyDescent="0.2">
      <c r="A527" s="27"/>
      <c r="B527" s="13" t="s">
        <v>18</v>
      </c>
      <c r="C527" s="13" t="s">
        <v>19</v>
      </c>
      <c r="D527" s="14">
        <v>6666.82</v>
      </c>
      <c r="E527" s="14">
        <v>0</v>
      </c>
      <c r="F527" s="14">
        <v>0</v>
      </c>
      <c r="G527" s="15">
        <f t="shared" si="70"/>
        <v>-6666.82</v>
      </c>
      <c r="H527" s="15">
        <f t="shared" si="71"/>
        <v>-6666.82</v>
      </c>
      <c r="I527" s="16">
        <f t="shared" si="72"/>
        <v>0</v>
      </c>
    </row>
    <row r="528" spans="1:9" ht="11.25" hidden="1" customHeight="1" x14ac:dyDescent="0.2">
      <c r="A528" s="27"/>
      <c r="B528" s="13" t="s">
        <v>69</v>
      </c>
      <c r="C528" s="13" t="s">
        <v>19</v>
      </c>
      <c r="D528" s="14">
        <v>-1147.06</v>
      </c>
      <c r="E528" s="14">
        <v>0</v>
      </c>
      <c r="F528" s="14">
        <v>0</v>
      </c>
      <c r="G528" s="23">
        <f t="shared" si="70"/>
        <v>1147.06</v>
      </c>
      <c r="H528" s="23">
        <f t="shared" si="71"/>
        <v>1147.06</v>
      </c>
      <c r="I528" s="16">
        <f t="shared" si="72"/>
        <v>0</v>
      </c>
    </row>
    <row r="529" spans="1:9" ht="11.25" hidden="1" customHeight="1" x14ac:dyDescent="0.2">
      <c r="A529" s="27"/>
      <c r="B529" s="13" t="s">
        <v>20</v>
      </c>
      <c r="C529" s="13" t="s">
        <v>52</v>
      </c>
      <c r="D529" s="14">
        <v>9494.11</v>
      </c>
      <c r="E529" s="14">
        <v>0</v>
      </c>
      <c r="F529" s="14">
        <v>0</v>
      </c>
      <c r="G529" s="15">
        <f t="shared" si="70"/>
        <v>-9494.11</v>
      </c>
      <c r="H529" s="15">
        <f t="shared" si="71"/>
        <v>-9494.11</v>
      </c>
      <c r="I529" s="16">
        <f t="shared" si="72"/>
        <v>0</v>
      </c>
    </row>
    <row r="530" spans="1:9" ht="11.25" hidden="1" customHeight="1" x14ac:dyDescent="0.2">
      <c r="A530" s="27"/>
      <c r="B530" s="13" t="s">
        <v>20</v>
      </c>
      <c r="C530" s="13" t="s">
        <v>46</v>
      </c>
      <c r="D530" s="14">
        <v>461.72</v>
      </c>
      <c r="E530" s="14">
        <v>0</v>
      </c>
      <c r="F530" s="14">
        <v>0</v>
      </c>
      <c r="G530" s="15">
        <f t="shared" si="70"/>
        <v>-461.72</v>
      </c>
      <c r="H530" s="15">
        <f t="shared" si="71"/>
        <v>-461.72</v>
      </c>
      <c r="I530" s="16">
        <f t="shared" si="72"/>
        <v>0</v>
      </c>
    </row>
    <row r="531" spans="1:9" ht="11.25" hidden="1" customHeight="1" x14ac:dyDescent="0.2">
      <c r="A531" s="27"/>
      <c r="B531" s="13" t="s">
        <v>20</v>
      </c>
      <c r="C531" s="13" t="s">
        <v>42</v>
      </c>
      <c r="D531" s="14">
        <v>8912.74</v>
      </c>
      <c r="E531" s="14">
        <v>0</v>
      </c>
      <c r="F531" s="14">
        <v>0</v>
      </c>
      <c r="G531" s="15">
        <f t="shared" si="70"/>
        <v>-8912.74</v>
      </c>
      <c r="H531" s="15">
        <f t="shared" si="71"/>
        <v>-8912.74</v>
      </c>
      <c r="I531" s="16">
        <f t="shared" si="72"/>
        <v>0</v>
      </c>
    </row>
    <row r="532" spans="1:9" ht="11.25" hidden="1" customHeight="1" x14ac:dyDescent="0.2">
      <c r="A532" s="27"/>
      <c r="B532" s="13" t="s">
        <v>20</v>
      </c>
      <c r="C532" s="13" t="s">
        <v>47</v>
      </c>
      <c r="D532" s="14">
        <v>370.06</v>
      </c>
      <c r="E532" s="14">
        <v>0</v>
      </c>
      <c r="F532" s="14">
        <v>0</v>
      </c>
      <c r="G532" s="15">
        <f t="shared" si="70"/>
        <v>-370.06</v>
      </c>
      <c r="H532" s="15">
        <f t="shared" si="71"/>
        <v>-370.06</v>
      </c>
      <c r="I532" s="16">
        <f t="shared" si="72"/>
        <v>0</v>
      </c>
    </row>
    <row r="533" spans="1:9" ht="11.25" hidden="1" customHeight="1" x14ac:dyDescent="0.2">
      <c r="A533" s="27"/>
      <c r="B533" s="13" t="s">
        <v>20</v>
      </c>
      <c r="C533" s="13" t="s">
        <v>21</v>
      </c>
      <c r="D533" s="14">
        <v>528.63</v>
      </c>
      <c r="E533" s="14">
        <v>0</v>
      </c>
      <c r="F533" s="14">
        <v>0</v>
      </c>
      <c r="G533" s="15">
        <f t="shared" si="70"/>
        <v>-528.63</v>
      </c>
      <c r="H533" s="15">
        <f t="shared" si="71"/>
        <v>-528.63</v>
      </c>
      <c r="I533" s="16">
        <f t="shared" si="72"/>
        <v>0</v>
      </c>
    </row>
    <row r="534" spans="1:9" ht="11.25" hidden="1" customHeight="1" x14ac:dyDescent="0.2">
      <c r="A534" s="27"/>
      <c r="B534" s="13" t="s">
        <v>20</v>
      </c>
      <c r="C534" s="13" t="s">
        <v>22</v>
      </c>
      <c r="D534" s="14">
        <v>7511.07</v>
      </c>
      <c r="E534" s="14">
        <v>0</v>
      </c>
      <c r="F534" s="14">
        <v>0</v>
      </c>
      <c r="G534" s="15">
        <f t="shared" si="70"/>
        <v>-7511.07</v>
      </c>
      <c r="H534" s="15">
        <f t="shared" si="71"/>
        <v>-7511.07</v>
      </c>
      <c r="I534" s="16">
        <f t="shared" si="72"/>
        <v>0</v>
      </c>
    </row>
    <row r="535" spans="1:9" ht="11.25" hidden="1" customHeight="1" x14ac:dyDescent="0.2">
      <c r="A535" s="27"/>
      <c r="B535" s="13" t="s">
        <v>20</v>
      </c>
      <c r="C535" s="13" t="s">
        <v>19</v>
      </c>
      <c r="D535" s="14">
        <v>28106.92</v>
      </c>
      <c r="E535" s="14">
        <v>0</v>
      </c>
      <c r="F535" s="14">
        <v>0</v>
      </c>
      <c r="G535" s="15">
        <f t="shared" si="70"/>
        <v>-28106.92</v>
      </c>
      <c r="H535" s="15">
        <f t="shared" si="71"/>
        <v>-28106.92</v>
      </c>
      <c r="I535" s="16">
        <f t="shared" si="72"/>
        <v>0</v>
      </c>
    </row>
    <row r="536" spans="1:9" ht="11.25" hidden="1" customHeight="1" x14ac:dyDescent="0.2">
      <c r="A536" s="27"/>
      <c r="B536" s="13" t="s">
        <v>27</v>
      </c>
      <c r="C536" s="13" t="s">
        <v>82</v>
      </c>
      <c r="D536" s="14">
        <v>2113.0700000000002</v>
      </c>
      <c r="E536" s="14">
        <v>0</v>
      </c>
      <c r="F536" s="14">
        <v>0</v>
      </c>
      <c r="G536" s="15">
        <f t="shared" si="70"/>
        <v>-2113.0700000000002</v>
      </c>
      <c r="H536" s="15">
        <f t="shared" si="71"/>
        <v>-2113.0700000000002</v>
      </c>
      <c r="I536" s="16">
        <f t="shared" si="72"/>
        <v>0</v>
      </c>
    </row>
    <row r="537" spans="1:9" ht="11.25" hidden="1" customHeight="1" x14ac:dyDescent="0.2">
      <c r="A537" s="27"/>
      <c r="B537" s="13" t="s">
        <v>27</v>
      </c>
      <c r="C537" s="13" t="s">
        <v>37</v>
      </c>
      <c r="D537" s="14">
        <v>1660.33</v>
      </c>
      <c r="E537" s="14">
        <v>0</v>
      </c>
      <c r="F537" s="14">
        <v>0</v>
      </c>
      <c r="G537" s="15">
        <f t="shared" si="70"/>
        <v>-1660.33</v>
      </c>
      <c r="H537" s="15">
        <f t="shared" si="71"/>
        <v>-1660.33</v>
      </c>
      <c r="I537" s="16">
        <f t="shared" si="72"/>
        <v>0</v>
      </c>
    </row>
    <row r="538" spans="1:9" ht="11.25" hidden="1" customHeight="1" x14ac:dyDescent="0.2">
      <c r="A538" s="27"/>
      <c r="B538" s="13" t="s">
        <v>27</v>
      </c>
      <c r="C538" s="13" t="s">
        <v>83</v>
      </c>
      <c r="D538" s="14">
        <v>3997.71</v>
      </c>
      <c r="E538" s="14">
        <v>0</v>
      </c>
      <c r="F538" s="14">
        <v>0</v>
      </c>
      <c r="G538" s="15">
        <f t="shared" si="70"/>
        <v>-3997.71</v>
      </c>
      <c r="H538" s="15">
        <f t="shared" si="71"/>
        <v>-3997.71</v>
      </c>
      <c r="I538" s="16">
        <f t="shared" si="72"/>
        <v>0</v>
      </c>
    </row>
    <row r="539" spans="1:9" ht="11.25" hidden="1" customHeight="1" x14ac:dyDescent="0.2">
      <c r="A539" s="27"/>
      <c r="B539" s="13" t="s">
        <v>27</v>
      </c>
      <c r="C539" s="13" t="s">
        <v>84</v>
      </c>
      <c r="D539" s="14">
        <v>5560.3</v>
      </c>
      <c r="E539" s="14">
        <v>0</v>
      </c>
      <c r="F539" s="14">
        <v>0</v>
      </c>
      <c r="G539" s="15">
        <f t="shared" si="70"/>
        <v>-5560.3</v>
      </c>
      <c r="H539" s="15">
        <f t="shared" si="71"/>
        <v>-5560.3</v>
      </c>
      <c r="I539" s="16">
        <f t="shared" si="72"/>
        <v>0</v>
      </c>
    </row>
    <row r="540" spans="1:9" ht="11.25" hidden="1" customHeight="1" x14ac:dyDescent="0.2">
      <c r="A540" s="27"/>
      <c r="B540" s="13" t="s">
        <v>27</v>
      </c>
      <c r="C540" s="13" t="s">
        <v>86</v>
      </c>
      <c r="D540" s="14">
        <v>6770.25</v>
      </c>
      <c r="E540" s="14">
        <v>0</v>
      </c>
      <c r="F540" s="14">
        <v>0</v>
      </c>
      <c r="G540" s="15">
        <f t="shared" si="70"/>
        <v>-6770.25</v>
      </c>
      <c r="H540" s="15">
        <f t="shared" si="71"/>
        <v>-6770.25</v>
      </c>
      <c r="I540" s="16">
        <f t="shared" si="72"/>
        <v>0</v>
      </c>
    </row>
    <row r="541" spans="1:9" ht="11.25" hidden="1" customHeight="1" x14ac:dyDescent="0.2">
      <c r="A541" s="27"/>
      <c r="B541" s="13" t="s">
        <v>27</v>
      </c>
      <c r="C541" s="13" t="s">
        <v>76</v>
      </c>
      <c r="D541" s="14">
        <v>4456.32</v>
      </c>
      <c r="E541" s="14">
        <v>0</v>
      </c>
      <c r="F541" s="14">
        <v>0</v>
      </c>
      <c r="G541" s="15">
        <f t="shared" si="70"/>
        <v>-4456.32</v>
      </c>
      <c r="H541" s="15">
        <f t="shared" si="71"/>
        <v>-4456.32</v>
      </c>
      <c r="I541" s="16">
        <f t="shared" si="72"/>
        <v>0</v>
      </c>
    </row>
    <row r="542" spans="1:9" ht="11.25" hidden="1" customHeight="1" x14ac:dyDescent="0.2">
      <c r="A542" s="27"/>
      <c r="B542" s="13" t="s">
        <v>27</v>
      </c>
      <c r="C542" s="13" t="s">
        <v>77</v>
      </c>
      <c r="D542" s="14">
        <v>1599.94</v>
      </c>
      <c r="E542" s="14">
        <v>0</v>
      </c>
      <c r="F542" s="14">
        <v>0</v>
      </c>
      <c r="G542" s="15">
        <f t="shared" si="70"/>
        <v>-1599.94</v>
      </c>
      <c r="H542" s="15">
        <f t="shared" si="71"/>
        <v>-1599.94</v>
      </c>
      <c r="I542" s="16">
        <f t="shared" si="72"/>
        <v>0</v>
      </c>
    </row>
    <row r="543" spans="1:9" ht="11.25" hidden="1" customHeight="1" x14ac:dyDescent="0.2">
      <c r="A543" s="27"/>
      <c r="B543" s="13" t="s">
        <v>27</v>
      </c>
      <c r="C543" s="13" t="s">
        <v>50</v>
      </c>
      <c r="D543" s="14">
        <v>5244.33</v>
      </c>
      <c r="E543" s="14">
        <v>0</v>
      </c>
      <c r="F543" s="14">
        <v>0</v>
      </c>
      <c r="G543" s="15">
        <f t="shared" si="70"/>
        <v>-5244.33</v>
      </c>
      <c r="H543" s="15">
        <f t="shared" si="71"/>
        <v>-5244.33</v>
      </c>
      <c r="I543" s="16">
        <f t="shared" si="72"/>
        <v>0</v>
      </c>
    </row>
    <row r="544" spans="1:9" ht="11.25" hidden="1" customHeight="1" x14ac:dyDescent="0.2">
      <c r="A544" s="27"/>
      <c r="B544" s="13" t="s">
        <v>27</v>
      </c>
      <c r="C544" s="13" t="s">
        <v>88</v>
      </c>
      <c r="D544" s="14">
        <v>1125.5999999999999</v>
      </c>
      <c r="E544" s="14">
        <v>0</v>
      </c>
      <c r="F544" s="14">
        <v>0</v>
      </c>
      <c r="G544" s="15">
        <f t="shared" si="70"/>
        <v>-1125.5999999999999</v>
      </c>
      <c r="H544" s="15">
        <f t="shared" si="71"/>
        <v>-1125.5999999999999</v>
      </c>
      <c r="I544" s="16">
        <f t="shared" si="72"/>
        <v>0</v>
      </c>
    </row>
    <row r="545" spans="1:9" ht="11.25" hidden="1" customHeight="1" x14ac:dyDescent="0.2">
      <c r="A545" s="27"/>
      <c r="B545" s="13" t="s">
        <v>27</v>
      </c>
      <c r="C545" s="13" t="s">
        <v>78</v>
      </c>
      <c r="D545" s="14">
        <v>3941.03</v>
      </c>
      <c r="E545" s="14">
        <v>0</v>
      </c>
      <c r="F545" s="14">
        <v>0</v>
      </c>
      <c r="G545" s="15">
        <f t="shared" si="70"/>
        <v>-3941.03</v>
      </c>
      <c r="H545" s="15">
        <f t="shared" si="71"/>
        <v>-3941.03</v>
      </c>
      <c r="I545" s="16">
        <f t="shared" si="72"/>
        <v>0</v>
      </c>
    </row>
    <row r="546" spans="1:9" ht="11.25" hidden="1" customHeight="1" x14ac:dyDescent="0.2">
      <c r="A546" s="27"/>
      <c r="B546" s="13" t="s">
        <v>27</v>
      </c>
      <c r="C546" s="13" t="s">
        <v>22</v>
      </c>
      <c r="D546" s="14">
        <v>17.87</v>
      </c>
      <c r="E546" s="14">
        <v>0</v>
      </c>
      <c r="F546" s="14">
        <v>0</v>
      </c>
      <c r="G546" s="15">
        <f t="shared" si="70"/>
        <v>-17.87</v>
      </c>
      <c r="H546" s="15">
        <f t="shared" si="71"/>
        <v>-17.87</v>
      </c>
      <c r="I546" s="16">
        <f t="shared" si="72"/>
        <v>0</v>
      </c>
    </row>
    <row r="547" spans="1:9" ht="11.25" hidden="1" customHeight="1" x14ac:dyDescent="0.2">
      <c r="A547" s="27"/>
      <c r="B547" s="13" t="s">
        <v>27</v>
      </c>
      <c r="C547" s="13" t="s">
        <v>55</v>
      </c>
      <c r="D547" s="14">
        <v>3297.18</v>
      </c>
      <c r="E547" s="14">
        <v>0</v>
      </c>
      <c r="F547" s="14">
        <v>0</v>
      </c>
      <c r="G547" s="15">
        <f t="shared" si="70"/>
        <v>-3297.18</v>
      </c>
      <c r="H547" s="15">
        <f t="shared" si="71"/>
        <v>-3297.18</v>
      </c>
      <c r="I547" s="16">
        <f t="shared" si="72"/>
        <v>0</v>
      </c>
    </row>
    <row r="548" spans="1:9" ht="11.25" hidden="1" customHeight="1" x14ac:dyDescent="0.2">
      <c r="A548" s="27"/>
      <c r="B548" s="13" t="s">
        <v>27</v>
      </c>
      <c r="C548" s="13" t="s">
        <v>56</v>
      </c>
      <c r="D548" s="14">
        <v>5806.85</v>
      </c>
      <c r="E548" s="14">
        <v>0</v>
      </c>
      <c r="F548" s="14">
        <v>0</v>
      </c>
      <c r="G548" s="15">
        <f t="shared" si="70"/>
        <v>-5806.85</v>
      </c>
      <c r="H548" s="15">
        <f t="shared" si="71"/>
        <v>-5806.85</v>
      </c>
      <c r="I548" s="16">
        <f t="shared" si="72"/>
        <v>0</v>
      </c>
    </row>
    <row r="549" spans="1:9" ht="11.25" hidden="1" customHeight="1" x14ac:dyDescent="0.2">
      <c r="A549" s="27"/>
      <c r="B549" s="13" t="s">
        <v>27</v>
      </c>
      <c r="C549" s="13" t="s">
        <v>28</v>
      </c>
      <c r="D549" s="14">
        <v>5897.3</v>
      </c>
      <c r="E549" s="14">
        <v>0</v>
      </c>
      <c r="F549" s="14">
        <v>0</v>
      </c>
      <c r="G549" s="15">
        <f t="shared" si="70"/>
        <v>-5897.3</v>
      </c>
      <c r="H549" s="15">
        <f t="shared" si="71"/>
        <v>-5897.3</v>
      </c>
      <c r="I549" s="16">
        <f t="shared" si="72"/>
        <v>0</v>
      </c>
    </row>
    <row r="550" spans="1:9" ht="11.25" hidden="1" customHeight="1" x14ac:dyDescent="0.2">
      <c r="A550" s="27"/>
      <c r="B550" s="13" t="s">
        <v>57</v>
      </c>
      <c r="C550" s="13" t="s">
        <v>19</v>
      </c>
      <c r="D550" s="14">
        <v>5322.6</v>
      </c>
      <c r="E550" s="14">
        <v>0</v>
      </c>
      <c r="F550" s="14">
        <v>0</v>
      </c>
      <c r="G550" s="15">
        <f t="shared" si="70"/>
        <v>-5322.6</v>
      </c>
      <c r="H550" s="15">
        <f t="shared" si="71"/>
        <v>-5322.6</v>
      </c>
      <c r="I550" s="16">
        <f t="shared" si="72"/>
        <v>0</v>
      </c>
    </row>
    <row r="551" spans="1:9" ht="11.25" hidden="1" customHeight="1" x14ac:dyDescent="0.2">
      <c r="A551" s="27"/>
      <c r="B551" s="13" t="s">
        <v>129</v>
      </c>
      <c r="C551" s="13" t="s">
        <v>19</v>
      </c>
      <c r="D551" s="14">
        <v>4117.49</v>
      </c>
      <c r="E551" s="14">
        <v>0</v>
      </c>
      <c r="F551" s="14">
        <v>0</v>
      </c>
      <c r="G551" s="15">
        <f t="shared" si="70"/>
        <v>-4117.49</v>
      </c>
      <c r="H551" s="15">
        <f t="shared" si="71"/>
        <v>-4117.49</v>
      </c>
      <c r="I551" s="16">
        <f t="shared" si="72"/>
        <v>0</v>
      </c>
    </row>
    <row r="552" spans="1:9" ht="11.25" hidden="1" customHeight="1" x14ac:dyDescent="0.2">
      <c r="A552" s="27"/>
      <c r="B552" s="13" t="s">
        <v>23</v>
      </c>
      <c r="C552" s="13" t="s">
        <v>19</v>
      </c>
      <c r="D552" s="14">
        <v>4529.7</v>
      </c>
      <c r="E552" s="14">
        <v>0</v>
      </c>
      <c r="F552" s="14">
        <v>0</v>
      </c>
      <c r="G552" s="15">
        <f t="shared" si="70"/>
        <v>-4529.7</v>
      </c>
      <c r="H552" s="15">
        <f t="shared" si="71"/>
        <v>-4529.7</v>
      </c>
      <c r="I552" s="16">
        <f t="shared" si="72"/>
        <v>0</v>
      </c>
    </row>
    <row r="553" spans="1:9" ht="11.25" hidden="1" customHeight="1" x14ac:dyDescent="0.2">
      <c r="A553" s="27"/>
      <c r="B553" s="13" t="s">
        <v>43</v>
      </c>
      <c r="C553" s="13" t="s">
        <v>44</v>
      </c>
      <c r="D553" s="14">
        <v>8079.22</v>
      </c>
      <c r="E553" s="14">
        <v>0</v>
      </c>
      <c r="F553" s="14">
        <v>0</v>
      </c>
      <c r="G553" s="15">
        <f t="shared" si="70"/>
        <v>-8079.22</v>
      </c>
      <c r="H553" s="15">
        <f t="shared" si="71"/>
        <v>-8079.22</v>
      </c>
      <c r="I553" s="16">
        <f t="shared" si="72"/>
        <v>0</v>
      </c>
    </row>
    <row r="554" spans="1:9" ht="11.25" hidden="1" customHeight="1" x14ac:dyDescent="0.2">
      <c r="A554" s="27"/>
      <c r="B554" s="13" t="s">
        <v>43</v>
      </c>
      <c r="C554" s="13" t="s">
        <v>22</v>
      </c>
      <c r="D554" s="14">
        <v>1153.6199999999999</v>
      </c>
      <c r="E554" s="14">
        <v>0</v>
      </c>
      <c r="F554" s="14">
        <v>0</v>
      </c>
      <c r="G554" s="15">
        <f t="shared" si="70"/>
        <v>-1153.6199999999999</v>
      </c>
      <c r="H554" s="15">
        <f t="shared" si="71"/>
        <v>-1153.6199999999999</v>
      </c>
      <c r="I554" s="16">
        <f t="shared" si="72"/>
        <v>0</v>
      </c>
    </row>
    <row r="555" spans="1:9" ht="11.25" hidden="1" customHeight="1" x14ac:dyDescent="0.2">
      <c r="A555" s="27"/>
      <c r="B555" s="13" t="s">
        <v>43</v>
      </c>
      <c r="C555" s="13" t="s">
        <v>19</v>
      </c>
      <c r="D555" s="14">
        <v>21011.14</v>
      </c>
      <c r="E555" s="14">
        <v>0</v>
      </c>
      <c r="F555" s="14">
        <v>0</v>
      </c>
      <c r="G555" s="15">
        <f t="shared" si="70"/>
        <v>-21011.14</v>
      </c>
      <c r="H555" s="15">
        <f t="shared" si="71"/>
        <v>-21011.14</v>
      </c>
      <c r="I555" s="16">
        <f t="shared" si="72"/>
        <v>0</v>
      </c>
    </row>
    <row r="556" spans="1:9" ht="11.25" hidden="1" customHeight="1" x14ac:dyDescent="0.2">
      <c r="A556" s="27"/>
      <c r="B556" s="13" t="s">
        <v>51</v>
      </c>
      <c r="C556" s="13" t="s">
        <v>19</v>
      </c>
      <c r="D556" s="14">
        <v>11313.4</v>
      </c>
      <c r="E556" s="14">
        <v>0</v>
      </c>
      <c r="F556" s="14">
        <v>0</v>
      </c>
      <c r="G556" s="15">
        <f t="shared" si="70"/>
        <v>-11313.4</v>
      </c>
      <c r="H556" s="15">
        <f t="shared" si="71"/>
        <v>-11313.4</v>
      </c>
      <c r="I556" s="16">
        <f t="shared" si="72"/>
        <v>0</v>
      </c>
    </row>
    <row r="557" spans="1:9" ht="11.25" hidden="1" customHeight="1" x14ac:dyDescent="0.2">
      <c r="A557" s="27"/>
      <c r="B557" s="13" t="s">
        <v>32</v>
      </c>
      <c r="C557" s="13" t="s">
        <v>52</v>
      </c>
      <c r="D557" s="14">
        <v>9354.92</v>
      </c>
      <c r="E557" s="14">
        <v>0</v>
      </c>
      <c r="F557" s="14">
        <v>0</v>
      </c>
      <c r="G557" s="15">
        <f t="shared" si="70"/>
        <v>-9354.92</v>
      </c>
      <c r="H557" s="15">
        <f t="shared" si="71"/>
        <v>-9354.92</v>
      </c>
      <c r="I557" s="16">
        <f t="shared" si="72"/>
        <v>0</v>
      </c>
    </row>
    <row r="558" spans="1:9" ht="11.25" hidden="1" customHeight="1" x14ac:dyDescent="0.2">
      <c r="A558" s="27"/>
      <c r="B558" s="13" t="s">
        <v>32</v>
      </c>
      <c r="C558" s="13" t="s">
        <v>46</v>
      </c>
      <c r="D558" s="14">
        <v>131.91999999999999</v>
      </c>
      <c r="E558" s="14">
        <v>0</v>
      </c>
      <c r="F558" s="14">
        <v>0</v>
      </c>
      <c r="G558" s="15">
        <f t="shared" si="70"/>
        <v>-131.91999999999999</v>
      </c>
      <c r="H558" s="15">
        <f t="shared" si="71"/>
        <v>-131.91999999999999</v>
      </c>
      <c r="I558" s="16">
        <f t="shared" si="72"/>
        <v>0</v>
      </c>
    </row>
    <row r="559" spans="1:9" ht="11.25" hidden="1" customHeight="1" x14ac:dyDescent="0.2">
      <c r="A559" s="27"/>
      <c r="B559" s="13" t="s">
        <v>32</v>
      </c>
      <c r="C559" s="13" t="s">
        <v>42</v>
      </c>
      <c r="D559" s="14">
        <v>7583.43</v>
      </c>
      <c r="E559" s="14">
        <v>0</v>
      </c>
      <c r="F559" s="14">
        <v>0</v>
      </c>
      <c r="G559" s="15">
        <f t="shared" si="70"/>
        <v>-7583.43</v>
      </c>
      <c r="H559" s="15">
        <f t="shared" si="71"/>
        <v>-7583.43</v>
      </c>
      <c r="I559" s="16">
        <f t="shared" si="72"/>
        <v>0</v>
      </c>
    </row>
    <row r="560" spans="1:9" ht="11.25" hidden="1" customHeight="1" x14ac:dyDescent="0.2">
      <c r="A560" s="27"/>
      <c r="B560" s="13" t="s">
        <v>32</v>
      </c>
      <c r="C560" s="13" t="s">
        <v>44</v>
      </c>
      <c r="D560" s="14">
        <v>2692.26</v>
      </c>
      <c r="E560" s="14">
        <v>0</v>
      </c>
      <c r="F560" s="14">
        <v>0</v>
      </c>
      <c r="G560" s="15">
        <f t="shared" si="70"/>
        <v>-2692.26</v>
      </c>
      <c r="H560" s="15">
        <f t="shared" si="71"/>
        <v>-2692.26</v>
      </c>
      <c r="I560" s="16">
        <f t="shared" si="72"/>
        <v>0</v>
      </c>
    </row>
    <row r="561" spans="1:9" ht="11.25" hidden="1" customHeight="1" x14ac:dyDescent="0.2">
      <c r="A561" s="27"/>
      <c r="B561" s="13" t="s">
        <v>32</v>
      </c>
      <c r="C561" s="13" t="s">
        <v>47</v>
      </c>
      <c r="D561" s="14">
        <v>340.43</v>
      </c>
      <c r="E561" s="14">
        <v>0</v>
      </c>
      <c r="F561" s="14">
        <v>0</v>
      </c>
      <c r="G561" s="15">
        <f t="shared" si="70"/>
        <v>-340.43</v>
      </c>
      <c r="H561" s="15">
        <f t="shared" si="71"/>
        <v>-340.43</v>
      </c>
      <c r="I561" s="16">
        <f t="shared" si="72"/>
        <v>0</v>
      </c>
    </row>
    <row r="562" spans="1:9" ht="11.25" hidden="1" customHeight="1" x14ac:dyDescent="0.2">
      <c r="A562" s="27"/>
      <c r="B562" s="13" t="s">
        <v>32</v>
      </c>
      <c r="C562" s="13" t="s">
        <v>21</v>
      </c>
      <c r="D562" s="14">
        <v>1274.95</v>
      </c>
      <c r="E562" s="14">
        <v>0</v>
      </c>
      <c r="F562" s="14">
        <v>0</v>
      </c>
      <c r="G562" s="15">
        <f t="shared" si="70"/>
        <v>-1274.95</v>
      </c>
      <c r="H562" s="15">
        <f t="shared" si="71"/>
        <v>-1274.95</v>
      </c>
      <c r="I562" s="16">
        <f t="shared" si="72"/>
        <v>0</v>
      </c>
    </row>
    <row r="563" spans="1:9" ht="11.25" hidden="1" customHeight="1" x14ac:dyDescent="0.2">
      <c r="A563" s="27"/>
      <c r="B563" s="13" t="s">
        <v>32</v>
      </c>
      <c r="C563" s="13" t="s">
        <v>22</v>
      </c>
      <c r="D563" s="14">
        <v>11291.42</v>
      </c>
      <c r="E563" s="14">
        <v>0</v>
      </c>
      <c r="F563" s="14">
        <v>0</v>
      </c>
      <c r="G563" s="15">
        <f t="shared" si="70"/>
        <v>-11291.42</v>
      </c>
      <c r="H563" s="15">
        <f t="shared" si="71"/>
        <v>-11291.42</v>
      </c>
      <c r="I563" s="16">
        <f t="shared" si="72"/>
        <v>0</v>
      </c>
    </row>
    <row r="564" spans="1:9" ht="11.25" hidden="1" customHeight="1" x14ac:dyDescent="0.2">
      <c r="A564" s="27"/>
      <c r="B564" s="13" t="s">
        <v>58</v>
      </c>
      <c r="C564" s="13" t="s">
        <v>42</v>
      </c>
      <c r="D564" s="14">
        <v>5260.53</v>
      </c>
      <c r="E564" s="14">
        <v>0</v>
      </c>
      <c r="F564" s="14">
        <v>0</v>
      </c>
      <c r="G564" s="15">
        <f t="shared" si="70"/>
        <v>-5260.53</v>
      </c>
      <c r="H564" s="15">
        <f t="shared" si="71"/>
        <v>-5260.53</v>
      </c>
      <c r="I564" s="16">
        <f t="shared" si="72"/>
        <v>0</v>
      </c>
    </row>
    <row r="565" spans="1:9" ht="11.25" hidden="1" customHeight="1" x14ac:dyDescent="0.2">
      <c r="A565" s="28" t="s">
        <v>156</v>
      </c>
      <c r="B565" s="18"/>
      <c r="C565" s="18"/>
      <c r="D565" s="19">
        <f>SUM(D526:D564)</f>
        <v>241344.27000000005</v>
      </c>
      <c r="E565" s="19">
        <f>SUM(E526:E564)</f>
        <v>0</v>
      </c>
      <c r="F565" s="19">
        <f>SUM(F526:F564)</f>
        <v>0</v>
      </c>
      <c r="G565" s="20">
        <f t="shared" si="70"/>
        <v>-241344.27</v>
      </c>
      <c r="H565" s="20">
        <f t="shared" si="71"/>
        <v>-241344.27</v>
      </c>
      <c r="I565" s="21">
        <f t="shared" si="72"/>
        <v>0</v>
      </c>
    </row>
    <row r="566" spans="1:9" ht="11.25" hidden="1" customHeight="1" x14ac:dyDescent="0.2">
      <c r="A566" s="26" t="s">
        <v>157</v>
      </c>
      <c r="B566" s="5"/>
      <c r="C566" s="5"/>
      <c r="D566" s="6"/>
      <c r="E566" s="6"/>
      <c r="F566" s="6"/>
      <c r="G566" s="7"/>
      <c r="H566" s="7"/>
      <c r="I566" s="8"/>
    </row>
    <row r="567" spans="1:9" ht="11.25" hidden="1" customHeight="1" x14ac:dyDescent="0.2">
      <c r="A567" s="27"/>
      <c r="B567" s="13" t="s">
        <v>26</v>
      </c>
      <c r="C567" s="13" t="s">
        <v>19</v>
      </c>
      <c r="D567" s="14">
        <v>787.74</v>
      </c>
      <c r="E567" s="14">
        <v>0</v>
      </c>
      <c r="F567" s="14">
        <v>0</v>
      </c>
      <c r="G567" s="15">
        <f t="shared" ref="G567:G582" si="73">(ROUND(E567,2)- ROUND(D567,2))</f>
        <v>-787.74</v>
      </c>
      <c r="H567" s="15">
        <f t="shared" ref="H567:H582" si="74">(ROUND(F567,2)- ROUND(D567,2))</f>
        <v>-787.74</v>
      </c>
      <c r="I567" s="16">
        <f t="shared" ref="I567:I582" si="75">(ROUND(F567,2)- ROUND(E567,2))</f>
        <v>0</v>
      </c>
    </row>
    <row r="568" spans="1:9" ht="11.25" hidden="1" customHeight="1" x14ac:dyDescent="0.2">
      <c r="A568" s="27"/>
      <c r="B568" s="13" t="s">
        <v>69</v>
      </c>
      <c r="C568" s="13" t="s">
        <v>19</v>
      </c>
      <c r="D568" s="14">
        <v>499</v>
      </c>
      <c r="E568" s="14">
        <v>0</v>
      </c>
      <c r="F568" s="14">
        <v>0</v>
      </c>
      <c r="G568" s="15">
        <f t="shared" si="73"/>
        <v>-499</v>
      </c>
      <c r="H568" s="15">
        <f t="shared" si="74"/>
        <v>-499</v>
      </c>
      <c r="I568" s="16">
        <f t="shared" si="75"/>
        <v>0</v>
      </c>
    </row>
    <row r="569" spans="1:9" ht="11.25" hidden="1" customHeight="1" x14ac:dyDescent="0.2">
      <c r="A569" s="27"/>
      <c r="B569" s="13" t="s">
        <v>20</v>
      </c>
      <c r="C569" s="13" t="s">
        <v>52</v>
      </c>
      <c r="D569" s="14">
        <v>5.57</v>
      </c>
      <c r="E569" s="14">
        <v>0</v>
      </c>
      <c r="F569" s="14">
        <v>0</v>
      </c>
      <c r="G569" s="15">
        <f t="shared" si="73"/>
        <v>-5.57</v>
      </c>
      <c r="H569" s="15">
        <f t="shared" si="74"/>
        <v>-5.57</v>
      </c>
      <c r="I569" s="16">
        <f t="shared" si="75"/>
        <v>0</v>
      </c>
    </row>
    <row r="570" spans="1:9" ht="11.25" hidden="1" customHeight="1" x14ac:dyDescent="0.2">
      <c r="A570" s="27"/>
      <c r="B570" s="13" t="s">
        <v>20</v>
      </c>
      <c r="C570" s="13" t="s">
        <v>46</v>
      </c>
      <c r="D570" s="14">
        <v>0.85</v>
      </c>
      <c r="E570" s="14">
        <v>0</v>
      </c>
      <c r="F570" s="14">
        <v>0</v>
      </c>
      <c r="G570" s="15">
        <f t="shared" si="73"/>
        <v>-0.85</v>
      </c>
      <c r="H570" s="15">
        <f t="shared" si="74"/>
        <v>-0.85</v>
      </c>
      <c r="I570" s="16">
        <f t="shared" si="75"/>
        <v>0</v>
      </c>
    </row>
    <row r="571" spans="1:9" ht="11.25" hidden="1" customHeight="1" x14ac:dyDescent="0.2">
      <c r="A571" s="27"/>
      <c r="B571" s="13" t="s">
        <v>20</v>
      </c>
      <c r="C571" s="13" t="s">
        <v>22</v>
      </c>
      <c r="D571" s="14">
        <v>47.68</v>
      </c>
      <c r="E571" s="14">
        <v>0</v>
      </c>
      <c r="F571" s="14">
        <v>0</v>
      </c>
      <c r="G571" s="15">
        <f t="shared" si="73"/>
        <v>-47.68</v>
      </c>
      <c r="H571" s="15">
        <f t="shared" si="74"/>
        <v>-47.68</v>
      </c>
      <c r="I571" s="16">
        <f t="shared" si="75"/>
        <v>0</v>
      </c>
    </row>
    <row r="572" spans="1:9" ht="11.25" hidden="1" customHeight="1" x14ac:dyDescent="0.2">
      <c r="A572" s="27"/>
      <c r="B572" s="13" t="s">
        <v>27</v>
      </c>
      <c r="C572" s="13" t="s">
        <v>82</v>
      </c>
      <c r="D572" s="14">
        <v>7.42</v>
      </c>
      <c r="E572" s="14">
        <v>0</v>
      </c>
      <c r="F572" s="14">
        <v>0</v>
      </c>
      <c r="G572" s="15">
        <f t="shared" si="73"/>
        <v>-7.42</v>
      </c>
      <c r="H572" s="15">
        <f t="shared" si="74"/>
        <v>-7.42</v>
      </c>
      <c r="I572" s="16">
        <f t="shared" si="75"/>
        <v>0</v>
      </c>
    </row>
    <row r="573" spans="1:9" ht="11.25" hidden="1" customHeight="1" x14ac:dyDescent="0.2">
      <c r="A573" s="27"/>
      <c r="B573" s="13" t="s">
        <v>27</v>
      </c>
      <c r="C573" s="13" t="s">
        <v>37</v>
      </c>
      <c r="D573" s="14">
        <v>5.85</v>
      </c>
      <c r="E573" s="14">
        <v>0</v>
      </c>
      <c r="F573" s="14">
        <v>0</v>
      </c>
      <c r="G573" s="15">
        <f t="shared" si="73"/>
        <v>-5.85</v>
      </c>
      <c r="H573" s="15">
        <f t="shared" si="74"/>
        <v>-5.85</v>
      </c>
      <c r="I573" s="16">
        <f t="shared" si="75"/>
        <v>0</v>
      </c>
    </row>
    <row r="574" spans="1:9" ht="11.25" hidden="1" customHeight="1" x14ac:dyDescent="0.2">
      <c r="A574" s="27"/>
      <c r="B574" s="13" t="s">
        <v>27</v>
      </c>
      <c r="C574" s="13" t="s">
        <v>83</v>
      </c>
      <c r="D574" s="14">
        <v>10.07</v>
      </c>
      <c r="E574" s="14">
        <v>0</v>
      </c>
      <c r="F574" s="14">
        <v>0</v>
      </c>
      <c r="G574" s="15">
        <f t="shared" si="73"/>
        <v>-10.07</v>
      </c>
      <c r="H574" s="15">
        <f t="shared" si="74"/>
        <v>-10.07</v>
      </c>
      <c r="I574" s="16">
        <f t="shared" si="75"/>
        <v>0</v>
      </c>
    </row>
    <row r="575" spans="1:9" ht="11.25" hidden="1" customHeight="1" x14ac:dyDescent="0.2">
      <c r="A575" s="27"/>
      <c r="B575" s="13" t="s">
        <v>27</v>
      </c>
      <c r="C575" s="13" t="s">
        <v>84</v>
      </c>
      <c r="D575" s="14">
        <v>14.36</v>
      </c>
      <c r="E575" s="14">
        <v>0</v>
      </c>
      <c r="F575" s="14">
        <v>0</v>
      </c>
      <c r="G575" s="15">
        <f t="shared" si="73"/>
        <v>-14.36</v>
      </c>
      <c r="H575" s="15">
        <f t="shared" si="74"/>
        <v>-14.36</v>
      </c>
      <c r="I575" s="16">
        <f t="shared" si="75"/>
        <v>0</v>
      </c>
    </row>
    <row r="576" spans="1:9" ht="11.25" hidden="1" customHeight="1" x14ac:dyDescent="0.2">
      <c r="A576" s="27"/>
      <c r="B576" s="13" t="s">
        <v>27</v>
      </c>
      <c r="C576" s="13" t="s">
        <v>86</v>
      </c>
      <c r="D576" s="14">
        <v>9.1199999999999992</v>
      </c>
      <c r="E576" s="14">
        <v>0</v>
      </c>
      <c r="F576" s="14">
        <v>0</v>
      </c>
      <c r="G576" s="15">
        <f t="shared" si="73"/>
        <v>-9.1199999999999992</v>
      </c>
      <c r="H576" s="15">
        <f t="shared" si="74"/>
        <v>-9.1199999999999992</v>
      </c>
      <c r="I576" s="16">
        <f t="shared" si="75"/>
        <v>0</v>
      </c>
    </row>
    <row r="577" spans="1:9" ht="11.25" hidden="1" customHeight="1" x14ac:dyDescent="0.2">
      <c r="A577" s="27"/>
      <c r="B577" s="13" t="s">
        <v>27</v>
      </c>
      <c r="C577" s="13" t="s">
        <v>56</v>
      </c>
      <c r="D577" s="14">
        <v>15.91</v>
      </c>
      <c r="E577" s="14">
        <v>0</v>
      </c>
      <c r="F577" s="14">
        <v>0</v>
      </c>
      <c r="G577" s="15">
        <f t="shared" si="73"/>
        <v>-15.91</v>
      </c>
      <c r="H577" s="15">
        <f t="shared" si="74"/>
        <v>-15.91</v>
      </c>
      <c r="I577" s="16">
        <f t="shared" si="75"/>
        <v>0</v>
      </c>
    </row>
    <row r="578" spans="1:9" ht="11.25" hidden="1" customHeight="1" x14ac:dyDescent="0.2">
      <c r="A578" s="27"/>
      <c r="B578" s="13" t="s">
        <v>32</v>
      </c>
      <c r="C578" s="13" t="s">
        <v>52</v>
      </c>
      <c r="D578" s="14">
        <v>5.59</v>
      </c>
      <c r="E578" s="14">
        <v>0</v>
      </c>
      <c r="F578" s="14">
        <v>0</v>
      </c>
      <c r="G578" s="15">
        <f t="shared" si="73"/>
        <v>-5.59</v>
      </c>
      <c r="H578" s="15">
        <f t="shared" si="74"/>
        <v>-5.59</v>
      </c>
      <c r="I578" s="16">
        <f t="shared" si="75"/>
        <v>0</v>
      </c>
    </row>
    <row r="579" spans="1:9" ht="11.25" hidden="1" customHeight="1" x14ac:dyDescent="0.2">
      <c r="A579" s="27"/>
      <c r="B579" s="13" t="s">
        <v>32</v>
      </c>
      <c r="C579" s="13" t="s">
        <v>46</v>
      </c>
      <c r="D579" s="14">
        <v>0.25</v>
      </c>
      <c r="E579" s="14">
        <v>0</v>
      </c>
      <c r="F579" s="14">
        <v>0</v>
      </c>
      <c r="G579" s="15">
        <f t="shared" si="73"/>
        <v>-0.25</v>
      </c>
      <c r="H579" s="15">
        <f t="shared" si="74"/>
        <v>-0.25</v>
      </c>
      <c r="I579" s="16">
        <f t="shared" si="75"/>
        <v>0</v>
      </c>
    </row>
    <row r="580" spans="1:9" ht="11.25" hidden="1" customHeight="1" x14ac:dyDescent="0.2">
      <c r="A580" s="27"/>
      <c r="B580" s="13" t="s">
        <v>32</v>
      </c>
      <c r="C580" s="13" t="s">
        <v>22</v>
      </c>
      <c r="D580" s="14">
        <v>15.91</v>
      </c>
      <c r="E580" s="14">
        <v>0</v>
      </c>
      <c r="F580" s="14">
        <v>0</v>
      </c>
      <c r="G580" s="15">
        <f t="shared" si="73"/>
        <v>-15.91</v>
      </c>
      <c r="H580" s="15">
        <f t="shared" si="74"/>
        <v>-15.91</v>
      </c>
      <c r="I580" s="16">
        <f t="shared" si="75"/>
        <v>0</v>
      </c>
    </row>
    <row r="581" spans="1:9" ht="11.25" hidden="1" customHeight="1" x14ac:dyDescent="0.2">
      <c r="A581" s="28" t="s">
        <v>158</v>
      </c>
      <c r="B581" s="18"/>
      <c r="C581" s="18"/>
      <c r="D581" s="19">
        <f>SUM(D567:D580)</f>
        <v>1425.3199999999997</v>
      </c>
      <c r="E581" s="19">
        <f>SUM(E567:E580)</f>
        <v>0</v>
      </c>
      <c r="F581" s="19">
        <f>SUM(F567:F580)</f>
        <v>0</v>
      </c>
      <c r="G581" s="20">
        <f t="shared" si="73"/>
        <v>-1425.32</v>
      </c>
      <c r="H581" s="20">
        <f t="shared" si="74"/>
        <v>-1425.32</v>
      </c>
      <c r="I581" s="21">
        <f t="shared" si="75"/>
        <v>0</v>
      </c>
    </row>
    <row r="582" spans="1:9" ht="11.25" hidden="1" customHeight="1" x14ac:dyDescent="0.2">
      <c r="A582" s="17" t="s">
        <v>159</v>
      </c>
      <c r="B582" s="18"/>
      <c r="C582" s="18"/>
      <c r="D582" s="19">
        <f>SUM(D375:D416,D447,D488,D524,D565,D581)</f>
        <v>465724.19</v>
      </c>
      <c r="E582" s="19">
        <f>SUM(E375:E416,E447,E488,E524,E565,E581)</f>
        <v>473503.57</v>
      </c>
      <c r="F582" s="19">
        <f>SUM(F375:F416,F447,F488,F524,F565,F581)</f>
        <v>592129.59000000008</v>
      </c>
      <c r="G582" s="24">
        <f t="shared" si="73"/>
        <v>7779.3800000000047</v>
      </c>
      <c r="H582" s="24">
        <f t="shared" si="74"/>
        <v>126405.39999999997</v>
      </c>
      <c r="I582" s="21">
        <f t="shared" si="75"/>
        <v>118626.01999999996</v>
      </c>
    </row>
    <row r="583" spans="1:9" ht="11.25" hidden="1" customHeight="1" x14ac:dyDescent="0.2">
      <c r="A583" s="11" t="s">
        <v>160</v>
      </c>
      <c r="B583" s="5"/>
      <c r="C583" s="5"/>
      <c r="D583" s="6"/>
      <c r="E583" s="6"/>
      <c r="F583" s="6"/>
      <c r="G583" s="7"/>
      <c r="H583" s="7"/>
      <c r="I583" s="8"/>
    </row>
    <row r="584" spans="1:9" ht="11.25" hidden="1" customHeight="1" x14ac:dyDescent="0.2">
      <c r="A584" s="12"/>
      <c r="B584" s="13" t="s">
        <v>27</v>
      </c>
      <c r="C584" s="13" t="s">
        <v>82</v>
      </c>
      <c r="D584" s="14">
        <v>0</v>
      </c>
      <c r="E584" s="14">
        <v>567</v>
      </c>
      <c r="F584" s="14">
        <v>756</v>
      </c>
      <c r="G584" s="23">
        <f t="shared" ref="G584:G611" si="76">(ROUND(E584,2)- ROUND(D584,2))</f>
        <v>567</v>
      </c>
      <c r="H584" s="23">
        <f t="shared" ref="H584:H611" si="77">(ROUND(F584,2)- ROUND(D584,2))</f>
        <v>756</v>
      </c>
      <c r="I584" s="16">
        <f t="shared" ref="I584:I611" si="78">(ROUND(F584,2)- ROUND(E584,2))</f>
        <v>189</v>
      </c>
    </row>
    <row r="585" spans="1:9" ht="11.25" hidden="1" customHeight="1" x14ac:dyDescent="0.2">
      <c r="A585" s="12"/>
      <c r="B585" s="13" t="s">
        <v>27</v>
      </c>
      <c r="C585" s="13" t="s">
        <v>37</v>
      </c>
      <c r="D585" s="14">
        <v>0</v>
      </c>
      <c r="E585" s="14">
        <v>3873</v>
      </c>
      <c r="F585" s="14">
        <v>6645</v>
      </c>
      <c r="G585" s="23">
        <f t="shared" si="76"/>
        <v>3873</v>
      </c>
      <c r="H585" s="23">
        <f t="shared" si="77"/>
        <v>6645</v>
      </c>
      <c r="I585" s="16">
        <f t="shared" si="78"/>
        <v>2772</v>
      </c>
    </row>
    <row r="586" spans="1:9" ht="11.25" hidden="1" customHeight="1" x14ac:dyDescent="0.2">
      <c r="A586" s="12"/>
      <c r="B586" s="13" t="s">
        <v>27</v>
      </c>
      <c r="C586" s="13" t="s">
        <v>83</v>
      </c>
      <c r="D586" s="14">
        <v>0</v>
      </c>
      <c r="E586" s="14">
        <v>12017.93</v>
      </c>
      <c r="F586" s="14">
        <v>12017.93</v>
      </c>
      <c r="G586" s="23">
        <f t="shared" si="76"/>
        <v>12017.93</v>
      </c>
      <c r="H586" s="23">
        <f t="shared" si="77"/>
        <v>12017.93</v>
      </c>
      <c r="I586" s="16">
        <f t="shared" si="78"/>
        <v>0</v>
      </c>
    </row>
    <row r="587" spans="1:9" ht="11.25" hidden="1" customHeight="1" x14ac:dyDescent="0.2">
      <c r="A587" s="12"/>
      <c r="B587" s="13" t="s">
        <v>27</v>
      </c>
      <c r="C587" s="13" t="s">
        <v>84</v>
      </c>
      <c r="D587" s="14">
        <v>0</v>
      </c>
      <c r="E587" s="14">
        <v>6195.1</v>
      </c>
      <c r="F587" s="14">
        <v>11737</v>
      </c>
      <c r="G587" s="23">
        <f t="shared" si="76"/>
        <v>6195.1</v>
      </c>
      <c r="H587" s="23">
        <f t="shared" si="77"/>
        <v>11737</v>
      </c>
      <c r="I587" s="16">
        <f t="shared" si="78"/>
        <v>5541.9</v>
      </c>
    </row>
    <row r="588" spans="1:9" ht="11.25" hidden="1" customHeight="1" x14ac:dyDescent="0.2">
      <c r="A588" s="12"/>
      <c r="B588" s="13" t="s">
        <v>27</v>
      </c>
      <c r="C588" s="13" t="s">
        <v>46</v>
      </c>
      <c r="D588" s="14">
        <v>0</v>
      </c>
      <c r="E588" s="14">
        <v>1169.28</v>
      </c>
      <c r="F588" s="14">
        <v>1169.28</v>
      </c>
      <c r="G588" s="23">
        <f t="shared" si="76"/>
        <v>1169.28</v>
      </c>
      <c r="H588" s="23">
        <f t="shared" si="77"/>
        <v>1169.28</v>
      </c>
      <c r="I588" s="16">
        <f t="shared" si="78"/>
        <v>0</v>
      </c>
    </row>
    <row r="589" spans="1:9" ht="11.25" hidden="1" customHeight="1" x14ac:dyDescent="0.2">
      <c r="A589" s="12"/>
      <c r="B589" s="13" t="s">
        <v>27</v>
      </c>
      <c r="C589" s="13" t="s">
        <v>85</v>
      </c>
      <c r="D589" s="14">
        <v>0</v>
      </c>
      <c r="E589" s="14">
        <v>4384.8</v>
      </c>
      <c r="F589" s="14">
        <v>4384.8</v>
      </c>
      <c r="G589" s="23">
        <f t="shared" si="76"/>
        <v>4384.8</v>
      </c>
      <c r="H589" s="23">
        <f t="shared" si="77"/>
        <v>4384.8</v>
      </c>
      <c r="I589" s="16">
        <f t="shared" si="78"/>
        <v>0</v>
      </c>
    </row>
    <row r="590" spans="1:9" ht="11.25" hidden="1" customHeight="1" x14ac:dyDescent="0.2">
      <c r="A590" s="12"/>
      <c r="B590" s="13" t="s">
        <v>27</v>
      </c>
      <c r="C590" s="13" t="s">
        <v>86</v>
      </c>
      <c r="D590" s="14">
        <v>0</v>
      </c>
      <c r="E590" s="14">
        <v>4913.3</v>
      </c>
      <c r="F590" s="14">
        <v>10028.9</v>
      </c>
      <c r="G590" s="23">
        <f t="shared" si="76"/>
        <v>4913.3</v>
      </c>
      <c r="H590" s="23">
        <f t="shared" si="77"/>
        <v>10028.9</v>
      </c>
      <c r="I590" s="16">
        <f t="shared" si="78"/>
        <v>5115.5999999999995</v>
      </c>
    </row>
    <row r="591" spans="1:9" ht="11.25" hidden="1" customHeight="1" x14ac:dyDescent="0.2">
      <c r="A591" s="12"/>
      <c r="B591" s="13" t="s">
        <v>27</v>
      </c>
      <c r="C591" s="13" t="s">
        <v>87</v>
      </c>
      <c r="D591" s="14">
        <v>0</v>
      </c>
      <c r="E591" s="14">
        <v>633.6</v>
      </c>
      <c r="F591" s="14">
        <v>1056</v>
      </c>
      <c r="G591" s="23">
        <f t="shared" si="76"/>
        <v>633.6</v>
      </c>
      <c r="H591" s="23">
        <f t="shared" si="77"/>
        <v>1056</v>
      </c>
      <c r="I591" s="16">
        <f t="shared" si="78"/>
        <v>422.4</v>
      </c>
    </row>
    <row r="592" spans="1:9" ht="11.25" hidden="1" customHeight="1" x14ac:dyDescent="0.2">
      <c r="A592" s="12"/>
      <c r="B592" s="13" t="s">
        <v>27</v>
      </c>
      <c r="C592" s="13" t="s">
        <v>75</v>
      </c>
      <c r="D592" s="14">
        <v>0</v>
      </c>
      <c r="E592" s="14">
        <v>223.78</v>
      </c>
      <c r="F592" s="14">
        <v>463.04</v>
      </c>
      <c r="G592" s="23">
        <f t="shared" si="76"/>
        <v>223.78</v>
      </c>
      <c r="H592" s="23">
        <f t="shared" si="77"/>
        <v>463.04</v>
      </c>
      <c r="I592" s="16">
        <f t="shared" si="78"/>
        <v>239.26000000000002</v>
      </c>
    </row>
    <row r="593" spans="1:9" ht="11.25" hidden="1" customHeight="1" x14ac:dyDescent="0.2">
      <c r="A593" s="12"/>
      <c r="B593" s="13" t="s">
        <v>27</v>
      </c>
      <c r="C593" s="13" t="s">
        <v>76</v>
      </c>
      <c r="D593" s="14">
        <v>0</v>
      </c>
      <c r="E593" s="14">
        <v>1416.86</v>
      </c>
      <c r="F593" s="14">
        <v>1987.1</v>
      </c>
      <c r="G593" s="23">
        <f t="shared" si="76"/>
        <v>1416.86</v>
      </c>
      <c r="H593" s="23">
        <f t="shared" si="77"/>
        <v>1987.1</v>
      </c>
      <c r="I593" s="16">
        <f t="shared" si="78"/>
        <v>570.24</v>
      </c>
    </row>
    <row r="594" spans="1:9" ht="11.25" hidden="1" customHeight="1" x14ac:dyDescent="0.2">
      <c r="A594" s="12"/>
      <c r="B594" s="13" t="s">
        <v>27</v>
      </c>
      <c r="C594" s="13" t="s">
        <v>77</v>
      </c>
      <c r="D594" s="14">
        <v>0</v>
      </c>
      <c r="E594" s="14">
        <v>26955.47</v>
      </c>
      <c r="F594" s="14">
        <v>29847.85</v>
      </c>
      <c r="G594" s="23">
        <f t="shared" si="76"/>
        <v>26955.47</v>
      </c>
      <c r="H594" s="23">
        <f t="shared" si="77"/>
        <v>29847.85</v>
      </c>
      <c r="I594" s="16">
        <f t="shared" si="78"/>
        <v>2892.3799999999974</v>
      </c>
    </row>
    <row r="595" spans="1:9" ht="11.25" hidden="1" customHeight="1" x14ac:dyDescent="0.2">
      <c r="A595" s="12"/>
      <c r="B595" s="13" t="s">
        <v>27</v>
      </c>
      <c r="C595" s="13" t="s">
        <v>47</v>
      </c>
      <c r="D595" s="14">
        <v>0</v>
      </c>
      <c r="E595" s="14">
        <v>3592</v>
      </c>
      <c r="F595" s="14">
        <v>3592</v>
      </c>
      <c r="G595" s="23">
        <f t="shared" si="76"/>
        <v>3592</v>
      </c>
      <c r="H595" s="23">
        <f t="shared" si="77"/>
        <v>3592</v>
      </c>
      <c r="I595" s="16">
        <f t="shared" si="78"/>
        <v>0</v>
      </c>
    </row>
    <row r="596" spans="1:9" ht="11.25" hidden="1" customHeight="1" x14ac:dyDescent="0.2">
      <c r="A596" s="12"/>
      <c r="B596" s="13" t="s">
        <v>27</v>
      </c>
      <c r="C596" s="13" t="s">
        <v>50</v>
      </c>
      <c r="D596" s="14">
        <v>0</v>
      </c>
      <c r="E596" s="14">
        <v>7907.1</v>
      </c>
      <c r="F596" s="14">
        <v>12096.6</v>
      </c>
      <c r="G596" s="23">
        <f t="shared" si="76"/>
        <v>7907.1</v>
      </c>
      <c r="H596" s="23">
        <f t="shared" si="77"/>
        <v>12096.6</v>
      </c>
      <c r="I596" s="16">
        <f t="shared" si="78"/>
        <v>4189.5</v>
      </c>
    </row>
    <row r="597" spans="1:9" ht="11.25" hidden="1" customHeight="1" x14ac:dyDescent="0.2">
      <c r="A597" s="12"/>
      <c r="B597" s="13" t="s">
        <v>27</v>
      </c>
      <c r="C597" s="13" t="s">
        <v>21</v>
      </c>
      <c r="D597" s="14">
        <v>0</v>
      </c>
      <c r="E597" s="14">
        <v>3146.4</v>
      </c>
      <c r="F597" s="14">
        <v>4514.3999999999996</v>
      </c>
      <c r="G597" s="23">
        <f t="shared" si="76"/>
        <v>3146.4</v>
      </c>
      <c r="H597" s="23">
        <f t="shared" si="77"/>
        <v>4514.3999999999996</v>
      </c>
      <c r="I597" s="16">
        <f t="shared" si="78"/>
        <v>1367.9999999999995</v>
      </c>
    </row>
    <row r="598" spans="1:9" ht="11.25" hidden="1" customHeight="1" x14ac:dyDescent="0.2">
      <c r="A598" s="12"/>
      <c r="B598" s="13" t="s">
        <v>27</v>
      </c>
      <c r="C598" s="13" t="s">
        <v>88</v>
      </c>
      <c r="D598" s="14">
        <v>0</v>
      </c>
      <c r="E598" s="14">
        <v>6279.32</v>
      </c>
      <c r="F598" s="14">
        <v>6580.28</v>
      </c>
      <c r="G598" s="23">
        <f t="shared" si="76"/>
        <v>6279.32</v>
      </c>
      <c r="H598" s="23">
        <f t="shared" si="77"/>
        <v>6580.28</v>
      </c>
      <c r="I598" s="16">
        <f t="shared" si="78"/>
        <v>300.96000000000004</v>
      </c>
    </row>
    <row r="599" spans="1:9" ht="11.25" hidden="1" customHeight="1" x14ac:dyDescent="0.2">
      <c r="A599" s="12"/>
      <c r="B599" s="13" t="s">
        <v>27</v>
      </c>
      <c r="C599" s="13" t="s">
        <v>78</v>
      </c>
      <c r="D599" s="14">
        <v>0</v>
      </c>
      <c r="E599" s="14">
        <v>25357.06</v>
      </c>
      <c r="F599" s="14">
        <v>32648.81</v>
      </c>
      <c r="G599" s="23">
        <f t="shared" si="76"/>
        <v>25357.06</v>
      </c>
      <c r="H599" s="23">
        <f t="shared" si="77"/>
        <v>32648.81</v>
      </c>
      <c r="I599" s="16">
        <f t="shared" si="78"/>
        <v>7291.75</v>
      </c>
    </row>
    <row r="600" spans="1:9" ht="11.25" hidden="1" customHeight="1" x14ac:dyDescent="0.2">
      <c r="A600" s="12"/>
      <c r="B600" s="13" t="s">
        <v>27</v>
      </c>
      <c r="C600" s="13" t="s">
        <v>55</v>
      </c>
      <c r="D600" s="14">
        <v>0</v>
      </c>
      <c r="E600" s="14">
        <v>22456.44</v>
      </c>
      <c r="F600" s="14">
        <v>30321.200000000001</v>
      </c>
      <c r="G600" s="23">
        <f t="shared" si="76"/>
        <v>22456.44</v>
      </c>
      <c r="H600" s="23">
        <f t="shared" si="77"/>
        <v>30321.200000000001</v>
      </c>
      <c r="I600" s="16">
        <f t="shared" si="78"/>
        <v>7864.760000000002</v>
      </c>
    </row>
    <row r="601" spans="1:9" ht="11.25" hidden="1" customHeight="1" x14ac:dyDescent="0.2">
      <c r="A601" s="12"/>
      <c r="B601" s="13" t="s">
        <v>27</v>
      </c>
      <c r="C601" s="13" t="s">
        <v>56</v>
      </c>
      <c r="D601" s="14">
        <v>0</v>
      </c>
      <c r="E601" s="14">
        <v>44252.49</v>
      </c>
      <c r="F601" s="14">
        <v>44252.49</v>
      </c>
      <c r="G601" s="23">
        <f t="shared" si="76"/>
        <v>44252.49</v>
      </c>
      <c r="H601" s="23">
        <f t="shared" si="77"/>
        <v>44252.49</v>
      </c>
      <c r="I601" s="16">
        <f t="shared" si="78"/>
        <v>0</v>
      </c>
    </row>
    <row r="602" spans="1:9" ht="11.25" hidden="1" customHeight="1" x14ac:dyDescent="0.2">
      <c r="A602" s="12"/>
      <c r="B602" s="13" t="s">
        <v>27</v>
      </c>
      <c r="C602" s="13" t="s">
        <v>79</v>
      </c>
      <c r="D602" s="14">
        <v>0</v>
      </c>
      <c r="E602" s="14">
        <v>4277.7</v>
      </c>
      <c r="F602" s="14">
        <v>4990.6499999999996</v>
      </c>
      <c r="G602" s="23">
        <f t="shared" si="76"/>
        <v>4277.7</v>
      </c>
      <c r="H602" s="23">
        <f t="shared" si="77"/>
        <v>4990.6499999999996</v>
      </c>
      <c r="I602" s="16">
        <f t="shared" si="78"/>
        <v>712.94999999999982</v>
      </c>
    </row>
    <row r="603" spans="1:9" ht="11.25" hidden="1" customHeight="1" x14ac:dyDescent="0.2">
      <c r="A603" s="12"/>
      <c r="B603" s="13" t="s">
        <v>27</v>
      </c>
      <c r="C603" s="13" t="s">
        <v>19</v>
      </c>
      <c r="D603" s="14">
        <v>0</v>
      </c>
      <c r="E603" s="14">
        <v>1521.52</v>
      </c>
      <c r="F603" s="14">
        <v>1521.52</v>
      </c>
      <c r="G603" s="23">
        <f t="shared" si="76"/>
        <v>1521.52</v>
      </c>
      <c r="H603" s="23">
        <f t="shared" si="77"/>
        <v>1521.52</v>
      </c>
      <c r="I603" s="16">
        <f t="shared" si="78"/>
        <v>0</v>
      </c>
    </row>
    <row r="604" spans="1:9" ht="11.25" hidden="1" customHeight="1" x14ac:dyDescent="0.2">
      <c r="A604" s="12"/>
      <c r="B604" s="13" t="s">
        <v>27</v>
      </c>
      <c r="C604" s="13" t="s">
        <v>28</v>
      </c>
      <c r="D604" s="14">
        <v>0</v>
      </c>
      <c r="E604" s="14">
        <v>56384.17</v>
      </c>
      <c r="F604" s="14">
        <v>56384.17</v>
      </c>
      <c r="G604" s="23">
        <f t="shared" si="76"/>
        <v>56384.17</v>
      </c>
      <c r="H604" s="23">
        <f t="shared" si="77"/>
        <v>56384.17</v>
      </c>
      <c r="I604" s="16">
        <f t="shared" si="78"/>
        <v>0</v>
      </c>
    </row>
    <row r="605" spans="1:9" ht="11.25" hidden="1" customHeight="1" x14ac:dyDescent="0.2">
      <c r="A605" s="12"/>
      <c r="B605" s="13" t="s">
        <v>32</v>
      </c>
      <c r="C605" s="13" t="s">
        <v>52</v>
      </c>
      <c r="D605" s="14">
        <v>0</v>
      </c>
      <c r="E605" s="14">
        <v>146.16</v>
      </c>
      <c r="F605" s="14">
        <v>182.7</v>
      </c>
      <c r="G605" s="23">
        <f t="shared" si="76"/>
        <v>146.16</v>
      </c>
      <c r="H605" s="23">
        <f t="shared" si="77"/>
        <v>182.7</v>
      </c>
      <c r="I605" s="16">
        <f t="shared" si="78"/>
        <v>36.539999999999992</v>
      </c>
    </row>
    <row r="606" spans="1:9" ht="11.25" hidden="1" customHeight="1" x14ac:dyDescent="0.2">
      <c r="A606" s="12"/>
      <c r="B606" s="13" t="s">
        <v>32</v>
      </c>
      <c r="C606" s="13" t="s">
        <v>42</v>
      </c>
      <c r="D606" s="14">
        <v>0</v>
      </c>
      <c r="E606" s="14">
        <v>70.400000000000006</v>
      </c>
      <c r="F606" s="14">
        <v>88</v>
      </c>
      <c r="G606" s="23">
        <f t="shared" si="76"/>
        <v>70.400000000000006</v>
      </c>
      <c r="H606" s="23">
        <f t="shared" si="77"/>
        <v>88</v>
      </c>
      <c r="I606" s="16">
        <f t="shared" si="78"/>
        <v>17.599999999999994</v>
      </c>
    </row>
    <row r="607" spans="1:9" ht="11.25" hidden="1" customHeight="1" x14ac:dyDescent="0.2">
      <c r="A607" s="12"/>
      <c r="B607" s="13" t="s">
        <v>32</v>
      </c>
      <c r="C607" s="13" t="s">
        <v>44</v>
      </c>
      <c r="D607" s="14">
        <v>0</v>
      </c>
      <c r="E607" s="14">
        <v>159.6</v>
      </c>
      <c r="F607" s="14">
        <v>199.5</v>
      </c>
      <c r="G607" s="23">
        <f t="shared" si="76"/>
        <v>159.6</v>
      </c>
      <c r="H607" s="23">
        <f t="shared" si="77"/>
        <v>199.5</v>
      </c>
      <c r="I607" s="16">
        <f t="shared" si="78"/>
        <v>39.900000000000006</v>
      </c>
    </row>
    <row r="608" spans="1:9" ht="11.25" hidden="1" customHeight="1" x14ac:dyDescent="0.2">
      <c r="A608" s="12"/>
      <c r="B608" s="13" t="s">
        <v>32</v>
      </c>
      <c r="C608" s="13" t="s">
        <v>47</v>
      </c>
      <c r="D608" s="14">
        <v>0</v>
      </c>
      <c r="E608" s="14">
        <v>24.94</v>
      </c>
      <c r="F608" s="14">
        <v>74.819999999999993</v>
      </c>
      <c r="G608" s="23">
        <f t="shared" si="76"/>
        <v>24.94</v>
      </c>
      <c r="H608" s="23">
        <f t="shared" si="77"/>
        <v>74.819999999999993</v>
      </c>
      <c r="I608" s="16">
        <f t="shared" si="78"/>
        <v>49.879999999999995</v>
      </c>
    </row>
    <row r="609" spans="1:9" ht="11.25" hidden="1" customHeight="1" x14ac:dyDescent="0.2">
      <c r="A609" s="12"/>
      <c r="B609" s="13" t="s">
        <v>32</v>
      </c>
      <c r="C609" s="13" t="s">
        <v>21</v>
      </c>
      <c r="D609" s="14">
        <v>0</v>
      </c>
      <c r="E609" s="14">
        <v>39.92</v>
      </c>
      <c r="F609" s="14">
        <v>59.88</v>
      </c>
      <c r="G609" s="23">
        <f t="shared" si="76"/>
        <v>39.92</v>
      </c>
      <c r="H609" s="23">
        <f t="shared" si="77"/>
        <v>59.88</v>
      </c>
      <c r="I609" s="16">
        <f t="shared" si="78"/>
        <v>19.96</v>
      </c>
    </row>
    <row r="610" spans="1:9" ht="11.25" hidden="1" customHeight="1" x14ac:dyDescent="0.2">
      <c r="A610" s="12"/>
      <c r="B610" s="13" t="s">
        <v>32</v>
      </c>
      <c r="C610" s="13" t="s">
        <v>22</v>
      </c>
      <c r="D610" s="14">
        <v>0</v>
      </c>
      <c r="E610" s="14">
        <v>194.4</v>
      </c>
      <c r="F610" s="14">
        <v>243</v>
      </c>
      <c r="G610" s="23">
        <f t="shared" si="76"/>
        <v>194.4</v>
      </c>
      <c r="H610" s="23">
        <f t="shared" si="77"/>
        <v>243</v>
      </c>
      <c r="I610" s="16">
        <f t="shared" si="78"/>
        <v>48.599999999999994</v>
      </c>
    </row>
    <row r="611" spans="1:9" ht="11.25" hidden="1" customHeight="1" x14ac:dyDescent="0.2">
      <c r="A611" s="12"/>
      <c r="B611" s="13" t="s">
        <v>58</v>
      </c>
      <c r="C611" s="13" t="s">
        <v>42</v>
      </c>
      <c r="D611" s="14">
        <v>0</v>
      </c>
      <c r="E611" s="14">
        <v>4273.5</v>
      </c>
      <c r="F611" s="14">
        <v>4273.5</v>
      </c>
      <c r="G611" s="23">
        <f t="shared" si="76"/>
        <v>4273.5</v>
      </c>
      <c r="H611" s="23">
        <f t="shared" si="77"/>
        <v>4273.5</v>
      </c>
      <c r="I611" s="16">
        <f t="shared" si="78"/>
        <v>0</v>
      </c>
    </row>
    <row r="612" spans="1:9" ht="11.25" hidden="1" customHeight="1" x14ac:dyDescent="0.2">
      <c r="A612" s="26" t="s">
        <v>161</v>
      </c>
      <c r="B612" s="5"/>
      <c r="C612" s="5"/>
      <c r="D612" s="6"/>
      <c r="E612" s="6"/>
      <c r="F612" s="6"/>
      <c r="G612" s="7"/>
      <c r="H612" s="7"/>
      <c r="I612" s="8"/>
    </row>
    <row r="613" spans="1:9" ht="11.25" hidden="1" customHeight="1" x14ac:dyDescent="0.2">
      <c r="A613" s="27"/>
      <c r="B613" s="13" t="s">
        <v>27</v>
      </c>
      <c r="C613" s="13" t="s">
        <v>37</v>
      </c>
      <c r="D613" s="14">
        <v>451.97</v>
      </c>
      <c r="E613" s="14">
        <v>0</v>
      </c>
      <c r="F613" s="14">
        <v>0</v>
      </c>
      <c r="G613" s="15">
        <f t="shared" ref="G613:G624" si="79">(ROUND(E613,2)- ROUND(D613,2))</f>
        <v>-451.97</v>
      </c>
      <c r="H613" s="15">
        <f t="shared" ref="H613:H624" si="80">(ROUND(F613,2)- ROUND(D613,2))</f>
        <v>-451.97</v>
      </c>
      <c r="I613" s="16">
        <f t="shared" ref="I613:I624" si="81">(ROUND(F613,2)- ROUND(E613,2))</f>
        <v>0</v>
      </c>
    </row>
    <row r="614" spans="1:9" ht="11.25" hidden="1" customHeight="1" x14ac:dyDescent="0.2">
      <c r="A614" s="27"/>
      <c r="B614" s="13" t="s">
        <v>27</v>
      </c>
      <c r="C614" s="13" t="s">
        <v>83</v>
      </c>
      <c r="D614" s="14">
        <v>1181.72</v>
      </c>
      <c r="E614" s="14">
        <v>0</v>
      </c>
      <c r="F614" s="14">
        <v>0</v>
      </c>
      <c r="G614" s="15">
        <f t="shared" si="79"/>
        <v>-1181.72</v>
      </c>
      <c r="H614" s="15">
        <f t="shared" si="80"/>
        <v>-1181.72</v>
      </c>
      <c r="I614" s="16">
        <f t="shared" si="81"/>
        <v>0</v>
      </c>
    </row>
    <row r="615" spans="1:9" ht="11.25" hidden="1" customHeight="1" x14ac:dyDescent="0.2">
      <c r="A615" s="27"/>
      <c r="B615" s="13" t="s">
        <v>27</v>
      </c>
      <c r="C615" s="13" t="s">
        <v>84</v>
      </c>
      <c r="D615" s="14">
        <v>551.59</v>
      </c>
      <c r="E615" s="14">
        <v>0</v>
      </c>
      <c r="F615" s="14">
        <v>0</v>
      </c>
      <c r="G615" s="15">
        <f t="shared" si="79"/>
        <v>-551.59</v>
      </c>
      <c r="H615" s="15">
        <f t="shared" si="80"/>
        <v>-551.59</v>
      </c>
      <c r="I615" s="16">
        <f t="shared" si="81"/>
        <v>0</v>
      </c>
    </row>
    <row r="616" spans="1:9" ht="11.25" hidden="1" customHeight="1" x14ac:dyDescent="0.2">
      <c r="A616" s="27"/>
      <c r="B616" s="13" t="s">
        <v>27</v>
      </c>
      <c r="C616" s="13" t="s">
        <v>85</v>
      </c>
      <c r="D616" s="14">
        <v>42.04</v>
      </c>
      <c r="E616" s="14">
        <v>0</v>
      </c>
      <c r="F616" s="14">
        <v>0</v>
      </c>
      <c r="G616" s="15">
        <f t="shared" si="79"/>
        <v>-42.04</v>
      </c>
      <c r="H616" s="15">
        <f t="shared" si="80"/>
        <v>-42.04</v>
      </c>
      <c r="I616" s="16">
        <f t="shared" si="81"/>
        <v>0</v>
      </c>
    </row>
    <row r="617" spans="1:9" ht="11.25" hidden="1" customHeight="1" x14ac:dyDescent="0.2">
      <c r="A617" s="27"/>
      <c r="B617" s="13" t="s">
        <v>27</v>
      </c>
      <c r="C617" s="13" t="s">
        <v>86</v>
      </c>
      <c r="D617" s="14">
        <v>671.24</v>
      </c>
      <c r="E617" s="14">
        <v>0</v>
      </c>
      <c r="F617" s="14">
        <v>0</v>
      </c>
      <c r="G617" s="15">
        <f t="shared" si="79"/>
        <v>-671.24</v>
      </c>
      <c r="H617" s="15">
        <f t="shared" si="80"/>
        <v>-671.24</v>
      </c>
      <c r="I617" s="16">
        <f t="shared" si="81"/>
        <v>0</v>
      </c>
    </row>
    <row r="618" spans="1:9" ht="11.25" hidden="1" customHeight="1" x14ac:dyDescent="0.2">
      <c r="A618" s="27"/>
      <c r="B618" s="13" t="s">
        <v>27</v>
      </c>
      <c r="C618" s="13" t="s">
        <v>77</v>
      </c>
      <c r="D618" s="14">
        <v>3140.32</v>
      </c>
      <c r="E618" s="14">
        <v>0</v>
      </c>
      <c r="F618" s="14">
        <v>0</v>
      </c>
      <c r="G618" s="15">
        <f t="shared" si="79"/>
        <v>-3140.32</v>
      </c>
      <c r="H618" s="15">
        <f t="shared" si="80"/>
        <v>-3140.32</v>
      </c>
      <c r="I618" s="16">
        <f t="shared" si="81"/>
        <v>0</v>
      </c>
    </row>
    <row r="619" spans="1:9" ht="11.25" hidden="1" customHeight="1" x14ac:dyDescent="0.2">
      <c r="A619" s="27"/>
      <c r="B619" s="13" t="s">
        <v>27</v>
      </c>
      <c r="C619" s="13" t="s">
        <v>50</v>
      </c>
      <c r="D619" s="14">
        <v>1487.43</v>
      </c>
      <c r="E619" s="14">
        <v>0</v>
      </c>
      <c r="F619" s="14">
        <v>0</v>
      </c>
      <c r="G619" s="15">
        <f t="shared" si="79"/>
        <v>-1487.43</v>
      </c>
      <c r="H619" s="15">
        <f t="shared" si="80"/>
        <v>-1487.43</v>
      </c>
      <c r="I619" s="16">
        <f t="shared" si="81"/>
        <v>0</v>
      </c>
    </row>
    <row r="620" spans="1:9" ht="11.25" hidden="1" customHeight="1" x14ac:dyDescent="0.2">
      <c r="A620" s="27"/>
      <c r="B620" s="13" t="s">
        <v>27</v>
      </c>
      <c r="C620" s="13" t="s">
        <v>88</v>
      </c>
      <c r="D620" s="14">
        <v>961.03</v>
      </c>
      <c r="E620" s="14">
        <v>0</v>
      </c>
      <c r="F620" s="14">
        <v>0</v>
      </c>
      <c r="G620" s="15">
        <f t="shared" si="79"/>
        <v>-961.03</v>
      </c>
      <c r="H620" s="15">
        <f t="shared" si="80"/>
        <v>-961.03</v>
      </c>
      <c r="I620" s="16">
        <f t="shared" si="81"/>
        <v>0</v>
      </c>
    </row>
    <row r="621" spans="1:9" ht="11.25" hidden="1" customHeight="1" x14ac:dyDescent="0.2">
      <c r="A621" s="27"/>
      <c r="B621" s="13" t="s">
        <v>27</v>
      </c>
      <c r="C621" s="13" t="s">
        <v>78</v>
      </c>
      <c r="D621" s="14">
        <v>1710.05</v>
      </c>
      <c r="E621" s="14">
        <v>0</v>
      </c>
      <c r="F621" s="14">
        <v>0</v>
      </c>
      <c r="G621" s="15">
        <f t="shared" si="79"/>
        <v>-1710.05</v>
      </c>
      <c r="H621" s="15">
        <f t="shared" si="80"/>
        <v>-1710.05</v>
      </c>
      <c r="I621" s="16">
        <f t="shared" si="81"/>
        <v>0</v>
      </c>
    </row>
    <row r="622" spans="1:9" ht="11.25" hidden="1" customHeight="1" x14ac:dyDescent="0.2">
      <c r="A622" s="27"/>
      <c r="B622" s="13" t="s">
        <v>27</v>
      </c>
      <c r="C622" s="13" t="s">
        <v>55</v>
      </c>
      <c r="D622" s="14">
        <v>103.67</v>
      </c>
      <c r="E622" s="14">
        <v>0</v>
      </c>
      <c r="F622" s="14">
        <v>0</v>
      </c>
      <c r="G622" s="15">
        <f t="shared" si="79"/>
        <v>-103.67</v>
      </c>
      <c r="H622" s="15">
        <f t="shared" si="80"/>
        <v>-103.67</v>
      </c>
      <c r="I622" s="16">
        <f t="shared" si="81"/>
        <v>0</v>
      </c>
    </row>
    <row r="623" spans="1:9" ht="11.25" hidden="1" customHeight="1" x14ac:dyDescent="0.2">
      <c r="A623" s="27"/>
      <c r="B623" s="13" t="s">
        <v>27</v>
      </c>
      <c r="C623" s="13" t="s">
        <v>28</v>
      </c>
      <c r="D623" s="14">
        <v>7619.63</v>
      </c>
      <c r="E623" s="14">
        <v>0</v>
      </c>
      <c r="F623" s="14">
        <v>0</v>
      </c>
      <c r="G623" s="15">
        <f t="shared" si="79"/>
        <v>-7619.63</v>
      </c>
      <c r="H623" s="15">
        <f t="shared" si="80"/>
        <v>-7619.63</v>
      </c>
      <c r="I623" s="16">
        <f t="shared" si="81"/>
        <v>0</v>
      </c>
    </row>
    <row r="624" spans="1:9" ht="11.25" hidden="1" customHeight="1" x14ac:dyDescent="0.2">
      <c r="A624" s="28" t="s">
        <v>162</v>
      </c>
      <c r="B624" s="18"/>
      <c r="C624" s="18"/>
      <c r="D624" s="19">
        <f>SUM(D613:D623)</f>
        <v>17920.690000000002</v>
      </c>
      <c r="E624" s="19">
        <f>SUM(E613:E623)</f>
        <v>0</v>
      </c>
      <c r="F624" s="19">
        <f>SUM(F613:F623)</f>
        <v>0</v>
      </c>
      <c r="G624" s="20">
        <f t="shared" si="79"/>
        <v>-17920.689999999999</v>
      </c>
      <c r="H624" s="20">
        <f t="shared" si="80"/>
        <v>-17920.689999999999</v>
      </c>
      <c r="I624" s="21">
        <f t="shared" si="81"/>
        <v>0</v>
      </c>
    </row>
    <row r="625" spans="1:9" ht="11.25" hidden="1" customHeight="1" x14ac:dyDescent="0.2">
      <c r="A625" s="26" t="s">
        <v>163</v>
      </c>
      <c r="B625" s="5"/>
      <c r="C625" s="5"/>
      <c r="D625" s="6"/>
      <c r="E625" s="6"/>
      <c r="F625" s="6"/>
      <c r="G625" s="7"/>
      <c r="H625" s="7"/>
      <c r="I625" s="8"/>
    </row>
    <row r="626" spans="1:9" ht="11.25" hidden="1" customHeight="1" x14ac:dyDescent="0.2">
      <c r="A626" s="27"/>
      <c r="B626" s="13" t="s">
        <v>27</v>
      </c>
      <c r="C626" s="13" t="s">
        <v>37</v>
      </c>
      <c r="D626" s="14">
        <v>2243.15</v>
      </c>
      <c r="E626" s="14">
        <v>0</v>
      </c>
      <c r="F626" s="14">
        <v>0</v>
      </c>
      <c r="G626" s="15">
        <f t="shared" ref="G626:G642" si="82">(ROUND(E626,2)- ROUND(D626,2))</f>
        <v>-2243.15</v>
      </c>
      <c r="H626" s="15">
        <f t="shared" ref="H626:H642" si="83">(ROUND(F626,2)- ROUND(D626,2))</f>
        <v>-2243.15</v>
      </c>
      <c r="I626" s="16">
        <f t="shared" ref="I626:I642" si="84">(ROUND(F626,2)- ROUND(E626,2))</f>
        <v>0</v>
      </c>
    </row>
    <row r="627" spans="1:9" ht="11.25" hidden="1" customHeight="1" x14ac:dyDescent="0.2">
      <c r="A627" s="27"/>
      <c r="B627" s="13" t="s">
        <v>27</v>
      </c>
      <c r="C627" s="13" t="s">
        <v>83</v>
      </c>
      <c r="D627" s="14">
        <v>5947.5</v>
      </c>
      <c r="E627" s="14">
        <v>0</v>
      </c>
      <c r="F627" s="14">
        <v>0</v>
      </c>
      <c r="G627" s="15">
        <f t="shared" si="82"/>
        <v>-5947.5</v>
      </c>
      <c r="H627" s="15">
        <f t="shared" si="83"/>
        <v>-5947.5</v>
      </c>
      <c r="I627" s="16">
        <f t="shared" si="84"/>
        <v>0</v>
      </c>
    </row>
    <row r="628" spans="1:9" ht="11.25" hidden="1" customHeight="1" x14ac:dyDescent="0.2">
      <c r="A628" s="27"/>
      <c r="B628" s="13" t="s">
        <v>27</v>
      </c>
      <c r="C628" s="13" t="s">
        <v>84</v>
      </c>
      <c r="D628" s="14">
        <v>3148.57</v>
      </c>
      <c r="E628" s="14">
        <v>0</v>
      </c>
      <c r="F628" s="14">
        <v>0</v>
      </c>
      <c r="G628" s="15">
        <f t="shared" si="82"/>
        <v>-3148.57</v>
      </c>
      <c r="H628" s="15">
        <f t="shared" si="83"/>
        <v>-3148.57</v>
      </c>
      <c r="I628" s="16">
        <f t="shared" si="84"/>
        <v>0</v>
      </c>
    </row>
    <row r="629" spans="1:9" ht="11.25" hidden="1" customHeight="1" x14ac:dyDescent="0.2">
      <c r="A629" s="27"/>
      <c r="B629" s="13" t="s">
        <v>27</v>
      </c>
      <c r="C629" s="13" t="s">
        <v>85</v>
      </c>
      <c r="D629" s="14">
        <v>239.83</v>
      </c>
      <c r="E629" s="14">
        <v>0</v>
      </c>
      <c r="F629" s="14">
        <v>0</v>
      </c>
      <c r="G629" s="15">
        <f t="shared" si="82"/>
        <v>-239.83</v>
      </c>
      <c r="H629" s="15">
        <f t="shared" si="83"/>
        <v>-239.83</v>
      </c>
      <c r="I629" s="16">
        <f t="shared" si="84"/>
        <v>0</v>
      </c>
    </row>
    <row r="630" spans="1:9" ht="11.25" hidden="1" customHeight="1" x14ac:dyDescent="0.2">
      <c r="A630" s="27"/>
      <c r="B630" s="13" t="s">
        <v>27</v>
      </c>
      <c r="C630" s="13" t="s">
        <v>86</v>
      </c>
      <c r="D630" s="14">
        <v>3831.34</v>
      </c>
      <c r="E630" s="14">
        <v>0</v>
      </c>
      <c r="F630" s="14">
        <v>0</v>
      </c>
      <c r="G630" s="15">
        <f t="shared" si="82"/>
        <v>-3831.34</v>
      </c>
      <c r="H630" s="15">
        <f t="shared" si="83"/>
        <v>-3831.34</v>
      </c>
      <c r="I630" s="16">
        <f t="shared" si="84"/>
        <v>0</v>
      </c>
    </row>
    <row r="631" spans="1:9" ht="11.25" hidden="1" customHeight="1" x14ac:dyDescent="0.2">
      <c r="A631" s="27"/>
      <c r="B631" s="13" t="s">
        <v>27</v>
      </c>
      <c r="C631" s="13" t="s">
        <v>75</v>
      </c>
      <c r="D631" s="14">
        <v>198.12</v>
      </c>
      <c r="E631" s="14">
        <v>0</v>
      </c>
      <c r="F631" s="14">
        <v>0</v>
      </c>
      <c r="G631" s="15">
        <f t="shared" si="82"/>
        <v>-198.12</v>
      </c>
      <c r="H631" s="15">
        <f t="shared" si="83"/>
        <v>-198.12</v>
      </c>
      <c r="I631" s="16">
        <f t="shared" si="84"/>
        <v>0</v>
      </c>
    </row>
    <row r="632" spans="1:9" ht="11.25" hidden="1" customHeight="1" x14ac:dyDescent="0.2">
      <c r="A632" s="27"/>
      <c r="B632" s="13" t="s">
        <v>27</v>
      </c>
      <c r="C632" s="13" t="s">
        <v>76</v>
      </c>
      <c r="D632" s="14">
        <v>2311.61</v>
      </c>
      <c r="E632" s="14">
        <v>0</v>
      </c>
      <c r="F632" s="14">
        <v>0</v>
      </c>
      <c r="G632" s="15">
        <f t="shared" si="82"/>
        <v>-2311.61</v>
      </c>
      <c r="H632" s="15">
        <f t="shared" si="83"/>
        <v>-2311.61</v>
      </c>
      <c r="I632" s="16">
        <f t="shared" si="84"/>
        <v>0</v>
      </c>
    </row>
    <row r="633" spans="1:9" ht="11.25" hidden="1" customHeight="1" x14ac:dyDescent="0.2">
      <c r="A633" s="27"/>
      <c r="B633" s="13" t="s">
        <v>27</v>
      </c>
      <c r="C633" s="13" t="s">
        <v>77</v>
      </c>
      <c r="D633" s="14">
        <v>9275.65</v>
      </c>
      <c r="E633" s="14">
        <v>0</v>
      </c>
      <c r="F633" s="14">
        <v>0</v>
      </c>
      <c r="G633" s="15">
        <f t="shared" si="82"/>
        <v>-9275.65</v>
      </c>
      <c r="H633" s="15">
        <f t="shared" si="83"/>
        <v>-9275.65</v>
      </c>
      <c r="I633" s="16">
        <f t="shared" si="84"/>
        <v>0</v>
      </c>
    </row>
    <row r="634" spans="1:9" ht="11.25" hidden="1" customHeight="1" x14ac:dyDescent="0.2">
      <c r="A634" s="27"/>
      <c r="B634" s="13" t="s">
        <v>27</v>
      </c>
      <c r="C634" s="13" t="s">
        <v>50</v>
      </c>
      <c r="D634" s="14">
        <v>4360.91</v>
      </c>
      <c r="E634" s="14">
        <v>0</v>
      </c>
      <c r="F634" s="14">
        <v>0</v>
      </c>
      <c r="G634" s="15">
        <f t="shared" si="82"/>
        <v>-4360.91</v>
      </c>
      <c r="H634" s="15">
        <f t="shared" si="83"/>
        <v>-4360.91</v>
      </c>
      <c r="I634" s="16">
        <f t="shared" si="84"/>
        <v>0</v>
      </c>
    </row>
    <row r="635" spans="1:9" ht="11.25" hidden="1" customHeight="1" x14ac:dyDescent="0.2">
      <c r="A635" s="27"/>
      <c r="B635" s="13" t="s">
        <v>27</v>
      </c>
      <c r="C635" s="13" t="s">
        <v>88</v>
      </c>
      <c r="D635" s="14">
        <v>2838.58</v>
      </c>
      <c r="E635" s="14">
        <v>0</v>
      </c>
      <c r="F635" s="14">
        <v>0</v>
      </c>
      <c r="G635" s="15">
        <f t="shared" si="82"/>
        <v>-2838.58</v>
      </c>
      <c r="H635" s="15">
        <f t="shared" si="83"/>
        <v>-2838.58</v>
      </c>
      <c r="I635" s="16">
        <f t="shared" si="84"/>
        <v>0</v>
      </c>
    </row>
    <row r="636" spans="1:9" ht="11.25" hidden="1" customHeight="1" x14ac:dyDescent="0.2">
      <c r="A636" s="27"/>
      <c r="B636" s="13" t="s">
        <v>27</v>
      </c>
      <c r="C636" s="13" t="s">
        <v>78</v>
      </c>
      <c r="D636" s="14">
        <v>4953.6099999999997</v>
      </c>
      <c r="E636" s="14">
        <v>0</v>
      </c>
      <c r="F636" s="14">
        <v>0</v>
      </c>
      <c r="G636" s="15">
        <f t="shared" si="82"/>
        <v>-4953.6099999999997</v>
      </c>
      <c r="H636" s="15">
        <f t="shared" si="83"/>
        <v>-4953.6099999999997</v>
      </c>
      <c r="I636" s="16">
        <f t="shared" si="84"/>
        <v>0</v>
      </c>
    </row>
    <row r="637" spans="1:9" ht="11.25" hidden="1" customHeight="1" x14ac:dyDescent="0.2">
      <c r="A637" s="27"/>
      <c r="B637" s="13" t="s">
        <v>27</v>
      </c>
      <c r="C637" s="13" t="s">
        <v>55</v>
      </c>
      <c r="D637" s="14">
        <v>8815.08</v>
      </c>
      <c r="E637" s="14">
        <v>0</v>
      </c>
      <c r="F637" s="14">
        <v>0</v>
      </c>
      <c r="G637" s="15">
        <f t="shared" si="82"/>
        <v>-8815.08</v>
      </c>
      <c r="H637" s="15">
        <f t="shared" si="83"/>
        <v>-8815.08</v>
      </c>
      <c r="I637" s="16">
        <f t="shared" si="84"/>
        <v>0</v>
      </c>
    </row>
    <row r="638" spans="1:9" ht="11.25" hidden="1" customHeight="1" x14ac:dyDescent="0.2">
      <c r="A638" s="27"/>
      <c r="B638" s="13" t="s">
        <v>27</v>
      </c>
      <c r="C638" s="13" t="s">
        <v>56</v>
      </c>
      <c r="D638" s="14">
        <v>18171.62</v>
      </c>
      <c r="E638" s="14">
        <v>0</v>
      </c>
      <c r="F638" s="14">
        <v>0</v>
      </c>
      <c r="G638" s="15">
        <f t="shared" si="82"/>
        <v>-18171.62</v>
      </c>
      <c r="H638" s="15">
        <f t="shared" si="83"/>
        <v>-18171.62</v>
      </c>
      <c r="I638" s="16">
        <f t="shared" si="84"/>
        <v>0</v>
      </c>
    </row>
    <row r="639" spans="1:9" ht="11.25" hidden="1" customHeight="1" x14ac:dyDescent="0.2">
      <c r="A639" s="27"/>
      <c r="B639" s="13" t="s">
        <v>27</v>
      </c>
      <c r="C639" s="13" t="s">
        <v>79</v>
      </c>
      <c r="D639" s="14">
        <v>431.37</v>
      </c>
      <c r="E639" s="14">
        <v>0</v>
      </c>
      <c r="F639" s="14">
        <v>0</v>
      </c>
      <c r="G639" s="15">
        <f t="shared" si="82"/>
        <v>-431.37</v>
      </c>
      <c r="H639" s="15">
        <f t="shared" si="83"/>
        <v>-431.37</v>
      </c>
      <c r="I639" s="16">
        <f t="shared" si="84"/>
        <v>0</v>
      </c>
    </row>
    <row r="640" spans="1:9" ht="11.25" hidden="1" customHeight="1" x14ac:dyDescent="0.2">
      <c r="A640" s="27"/>
      <c r="B640" s="13" t="s">
        <v>27</v>
      </c>
      <c r="C640" s="13" t="s">
        <v>28</v>
      </c>
      <c r="D640" s="14">
        <v>22505.37</v>
      </c>
      <c r="E640" s="14">
        <v>0</v>
      </c>
      <c r="F640" s="14">
        <v>0</v>
      </c>
      <c r="G640" s="15">
        <f t="shared" si="82"/>
        <v>-22505.37</v>
      </c>
      <c r="H640" s="15">
        <f t="shared" si="83"/>
        <v>-22505.37</v>
      </c>
      <c r="I640" s="16">
        <f t="shared" si="84"/>
        <v>0</v>
      </c>
    </row>
    <row r="641" spans="1:9" ht="11.25" hidden="1" customHeight="1" x14ac:dyDescent="0.2">
      <c r="A641" s="27"/>
      <c r="B641" s="13" t="s">
        <v>58</v>
      </c>
      <c r="C641" s="13" t="s">
        <v>42</v>
      </c>
      <c r="D641" s="14">
        <v>2720.06</v>
      </c>
      <c r="E641" s="14">
        <v>0</v>
      </c>
      <c r="F641" s="14">
        <v>0</v>
      </c>
      <c r="G641" s="15">
        <f t="shared" si="82"/>
        <v>-2720.06</v>
      </c>
      <c r="H641" s="15">
        <f t="shared" si="83"/>
        <v>-2720.06</v>
      </c>
      <c r="I641" s="16">
        <f t="shared" si="84"/>
        <v>0</v>
      </c>
    </row>
    <row r="642" spans="1:9" ht="11.25" hidden="1" customHeight="1" x14ac:dyDescent="0.2">
      <c r="A642" s="28" t="s">
        <v>164</v>
      </c>
      <c r="B642" s="18"/>
      <c r="C642" s="18"/>
      <c r="D642" s="19">
        <f>SUM(D626:D641)</f>
        <v>91992.369999999981</v>
      </c>
      <c r="E642" s="19">
        <f>SUM(E626:E641)</f>
        <v>0</v>
      </c>
      <c r="F642" s="19">
        <f>SUM(F626:F641)</f>
        <v>0</v>
      </c>
      <c r="G642" s="20">
        <f t="shared" si="82"/>
        <v>-91992.37</v>
      </c>
      <c r="H642" s="20">
        <f t="shared" si="83"/>
        <v>-91992.37</v>
      </c>
      <c r="I642" s="21">
        <f t="shared" si="84"/>
        <v>0</v>
      </c>
    </row>
    <row r="643" spans="1:9" ht="11.25" hidden="1" customHeight="1" x14ac:dyDescent="0.2">
      <c r="A643" s="26" t="s">
        <v>165</v>
      </c>
      <c r="B643" s="5"/>
      <c r="C643" s="5"/>
      <c r="D643" s="6"/>
      <c r="E643" s="6"/>
      <c r="F643" s="6"/>
      <c r="G643" s="7"/>
      <c r="H643" s="7"/>
      <c r="I643" s="8"/>
    </row>
    <row r="644" spans="1:9" ht="11.25" hidden="1" customHeight="1" x14ac:dyDescent="0.2">
      <c r="A644" s="27"/>
      <c r="B644" s="13" t="s">
        <v>27</v>
      </c>
      <c r="C644" s="13" t="s">
        <v>37</v>
      </c>
      <c r="D644" s="14">
        <v>704.83</v>
      </c>
      <c r="E644" s="14">
        <v>0</v>
      </c>
      <c r="F644" s="14">
        <v>0</v>
      </c>
      <c r="G644" s="15">
        <f t="shared" ref="G644:G657" si="85">(ROUND(E644,2)- ROUND(D644,2))</f>
        <v>-704.83</v>
      </c>
      <c r="H644" s="15">
        <f t="shared" ref="H644:H657" si="86">(ROUND(F644,2)- ROUND(D644,2))</f>
        <v>-704.83</v>
      </c>
      <c r="I644" s="16">
        <f t="shared" ref="I644:I657" si="87">(ROUND(F644,2)- ROUND(E644,2))</f>
        <v>0</v>
      </c>
    </row>
    <row r="645" spans="1:9" ht="11.25" hidden="1" customHeight="1" x14ac:dyDescent="0.2">
      <c r="A645" s="27"/>
      <c r="B645" s="13" t="s">
        <v>27</v>
      </c>
      <c r="C645" s="13" t="s">
        <v>83</v>
      </c>
      <c r="D645" s="14">
        <v>2040.56</v>
      </c>
      <c r="E645" s="14">
        <v>0</v>
      </c>
      <c r="F645" s="14">
        <v>0</v>
      </c>
      <c r="G645" s="15">
        <f t="shared" si="85"/>
        <v>-2040.56</v>
      </c>
      <c r="H645" s="15">
        <f t="shared" si="86"/>
        <v>-2040.56</v>
      </c>
      <c r="I645" s="16">
        <f t="shared" si="87"/>
        <v>0</v>
      </c>
    </row>
    <row r="646" spans="1:9" ht="11.25" hidden="1" customHeight="1" x14ac:dyDescent="0.2">
      <c r="A646" s="27"/>
      <c r="B646" s="13" t="s">
        <v>27</v>
      </c>
      <c r="C646" s="13" t="s">
        <v>84</v>
      </c>
      <c r="D646" s="14">
        <v>1072.54</v>
      </c>
      <c r="E646" s="14">
        <v>0</v>
      </c>
      <c r="F646" s="14">
        <v>0</v>
      </c>
      <c r="G646" s="15">
        <f t="shared" si="85"/>
        <v>-1072.54</v>
      </c>
      <c r="H646" s="15">
        <f t="shared" si="86"/>
        <v>-1072.54</v>
      </c>
      <c r="I646" s="16">
        <f t="shared" si="87"/>
        <v>0</v>
      </c>
    </row>
    <row r="647" spans="1:9" ht="11.25" hidden="1" customHeight="1" x14ac:dyDescent="0.2">
      <c r="A647" s="27"/>
      <c r="B647" s="13" t="s">
        <v>27</v>
      </c>
      <c r="C647" s="13" t="s">
        <v>85</v>
      </c>
      <c r="D647" s="14">
        <v>82.79</v>
      </c>
      <c r="E647" s="14">
        <v>0</v>
      </c>
      <c r="F647" s="14">
        <v>0</v>
      </c>
      <c r="G647" s="15">
        <f t="shared" si="85"/>
        <v>-82.79</v>
      </c>
      <c r="H647" s="15">
        <f t="shared" si="86"/>
        <v>-82.79</v>
      </c>
      <c r="I647" s="16">
        <f t="shared" si="87"/>
        <v>0</v>
      </c>
    </row>
    <row r="648" spans="1:9" ht="11.25" hidden="1" customHeight="1" x14ac:dyDescent="0.2">
      <c r="A648" s="27"/>
      <c r="B648" s="13" t="s">
        <v>27</v>
      </c>
      <c r="C648" s="13" t="s">
        <v>86</v>
      </c>
      <c r="D648" s="14">
        <v>1306.3699999999999</v>
      </c>
      <c r="E648" s="14">
        <v>0</v>
      </c>
      <c r="F648" s="14">
        <v>0</v>
      </c>
      <c r="G648" s="15">
        <f t="shared" si="85"/>
        <v>-1306.3699999999999</v>
      </c>
      <c r="H648" s="15">
        <f t="shared" si="86"/>
        <v>-1306.3699999999999</v>
      </c>
      <c r="I648" s="16">
        <f t="shared" si="87"/>
        <v>0</v>
      </c>
    </row>
    <row r="649" spans="1:9" ht="11.25" hidden="1" customHeight="1" x14ac:dyDescent="0.2">
      <c r="A649" s="27"/>
      <c r="B649" s="13" t="s">
        <v>27</v>
      </c>
      <c r="C649" s="13" t="s">
        <v>77</v>
      </c>
      <c r="D649" s="14">
        <v>6830.81</v>
      </c>
      <c r="E649" s="14">
        <v>0</v>
      </c>
      <c r="F649" s="14">
        <v>0</v>
      </c>
      <c r="G649" s="15">
        <f t="shared" si="85"/>
        <v>-6830.81</v>
      </c>
      <c r="H649" s="15">
        <f t="shared" si="86"/>
        <v>-6830.81</v>
      </c>
      <c r="I649" s="16">
        <f t="shared" si="87"/>
        <v>0</v>
      </c>
    </row>
    <row r="650" spans="1:9" ht="11.25" hidden="1" customHeight="1" x14ac:dyDescent="0.2">
      <c r="A650" s="27"/>
      <c r="B650" s="13" t="s">
        <v>27</v>
      </c>
      <c r="C650" s="13" t="s">
        <v>50</v>
      </c>
      <c r="D650" s="14">
        <v>3475.87</v>
      </c>
      <c r="E650" s="14">
        <v>0</v>
      </c>
      <c r="F650" s="14">
        <v>0</v>
      </c>
      <c r="G650" s="15">
        <f t="shared" si="85"/>
        <v>-3475.87</v>
      </c>
      <c r="H650" s="15">
        <f t="shared" si="86"/>
        <v>-3475.87</v>
      </c>
      <c r="I650" s="16">
        <f t="shared" si="87"/>
        <v>0</v>
      </c>
    </row>
    <row r="651" spans="1:9" ht="11.25" hidden="1" customHeight="1" x14ac:dyDescent="0.2">
      <c r="A651" s="27"/>
      <c r="B651" s="13" t="s">
        <v>27</v>
      </c>
      <c r="C651" s="13" t="s">
        <v>88</v>
      </c>
      <c r="D651" s="14">
        <v>2057.7600000000002</v>
      </c>
      <c r="E651" s="14">
        <v>0</v>
      </c>
      <c r="F651" s="14">
        <v>0</v>
      </c>
      <c r="G651" s="15">
        <f t="shared" si="85"/>
        <v>-2057.7600000000002</v>
      </c>
      <c r="H651" s="15">
        <f t="shared" si="86"/>
        <v>-2057.7600000000002</v>
      </c>
      <c r="I651" s="16">
        <f t="shared" si="87"/>
        <v>0</v>
      </c>
    </row>
    <row r="652" spans="1:9" ht="11.25" hidden="1" customHeight="1" x14ac:dyDescent="0.2">
      <c r="A652" s="27"/>
      <c r="B652" s="13" t="s">
        <v>27</v>
      </c>
      <c r="C652" s="13" t="s">
        <v>78</v>
      </c>
      <c r="D652" s="14">
        <v>3855.31</v>
      </c>
      <c r="E652" s="14">
        <v>0</v>
      </c>
      <c r="F652" s="14">
        <v>0</v>
      </c>
      <c r="G652" s="15">
        <f t="shared" si="85"/>
        <v>-3855.31</v>
      </c>
      <c r="H652" s="15">
        <f t="shared" si="86"/>
        <v>-3855.31</v>
      </c>
      <c r="I652" s="16">
        <f t="shared" si="87"/>
        <v>0</v>
      </c>
    </row>
    <row r="653" spans="1:9" ht="11.25" hidden="1" customHeight="1" x14ac:dyDescent="0.2">
      <c r="A653" s="27"/>
      <c r="B653" s="13" t="s">
        <v>27</v>
      </c>
      <c r="C653" s="13" t="s">
        <v>55</v>
      </c>
      <c r="D653" s="14">
        <v>454.22</v>
      </c>
      <c r="E653" s="14">
        <v>0</v>
      </c>
      <c r="F653" s="14">
        <v>0</v>
      </c>
      <c r="G653" s="15">
        <f t="shared" si="85"/>
        <v>-454.22</v>
      </c>
      <c r="H653" s="15">
        <f t="shared" si="86"/>
        <v>-454.22</v>
      </c>
      <c r="I653" s="16">
        <f t="shared" si="87"/>
        <v>0</v>
      </c>
    </row>
    <row r="654" spans="1:9" ht="11.25" hidden="1" customHeight="1" x14ac:dyDescent="0.2">
      <c r="A654" s="27"/>
      <c r="B654" s="13" t="s">
        <v>27</v>
      </c>
      <c r="C654" s="13" t="s">
        <v>56</v>
      </c>
      <c r="D654" s="14">
        <v>1049.02</v>
      </c>
      <c r="E654" s="14">
        <v>0</v>
      </c>
      <c r="F654" s="14">
        <v>0</v>
      </c>
      <c r="G654" s="15">
        <f t="shared" si="85"/>
        <v>-1049.02</v>
      </c>
      <c r="H654" s="15">
        <f t="shared" si="86"/>
        <v>-1049.02</v>
      </c>
      <c r="I654" s="16">
        <f t="shared" si="87"/>
        <v>0</v>
      </c>
    </row>
    <row r="655" spans="1:9" ht="11.25" hidden="1" customHeight="1" x14ac:dyDescent="0.2">
      <c r="A655" s="27"/>
      <c r="B655" s="13" t="s">
        <v>27</v>
      </c>
      <c r="C655" s="13" t="s">
        <v>79</v>
      </c>
      <c r="D655" s="14">
        <v>32.14</v>
      </c>
      <c r="E655" s="14">
        <v>0</v>
      </c>
      <c r="F655" s="14">
        <v>0</v>
      </c>
      <c r="G655" s="15">
        <f t="shared" si="85"/>
        <v>-32.14</v>
      </c>
      <c r="H655" s="15">
        <f t="shared" si="86"/>
        <v>-32.14</v>
      </c>
      <c r="I655" s="16">
        <f t="shared" si="87"/>
        <v>0</v>
      </c>
    </row>
    <row r="656" spans="1:9" ht="11.25" hidden="1" customHeight="1" x14ac:dyDescent="0.2">
      <c r="A656" s="27"/>
      <c r="B656" s="13" t="s">
        <v>27</v>
      </c>
      <c r="C656" s="13" t="s">
        <v>28</v>
      </c>
      <c r="D656" s="14">
        <v>16181.56</v>
      </c>
      <c r="E656" s="14">
        <v>0</v>
      </c>
      <c r="F656" s="14">
        <v>0</v>
      </c>
      <c r="G656" s="15">
        <f t="shared" si="85"/>
        <v>-16181.56</v>
      </c>
      <c r="H656" s="15">
        <f t="shared" si="86"/>
        <v>-16181.56</v>
      </c>
      <c r="I656" s="16">
        <f t="shared" si="87"/>
        <v>0</v>
      </c>
    </row>
    <row r="657" spans="1:9" ht="11.25" hidden="1" customHeight="1" x14ac:dyDescent="0.2">
      <c r="A657" s="28" t="s">
        <v>166</v>
      </c>
      <c r="B657" s="18"/>
      <c r="C657" s="18"/>
      <c r="D657" s="19">
        <f>SUM(D644:D656)</f>
        <v>39143.78</v>
      </c>
      <c r="E657" s="19">
        <f>SUM(E644:E656)</f>
        <v>0</v>
      </c>
      <c r="F657" s="19">
        <f>SUM(F644:F656)</f>
        <v>0</v>
      </c>
      <c r="G657" s="20">
        <f t="shared" si="85"/>
        <v>-39143.78</v>
      </c>
      <c r="H657" s="20">
        <f t="shared" si="86"/>
        <v>-39143.78</v>
      </c>
      <c r="I657" s="21">
        <f t="shared" si="87"/>
        <v>0</v>
      </c>
    </row>
    <row r="658" spans="1:9" ht="11.25" hidden="1" customHeight="1" x14ac:dyDescent="0.2">
      <c r="A658" s="26" t="s">
        <v>167</v>
      </c>
      <c r="B658" s="5"/>
      <c r="C658" s="5"/>
      <c r="D658" s="6"/>
      <c r="E658" s="6"/>
      <c r="F658" s="6"/>
      <c r="G658" s="7"/>
      <c r="H658" s="7"/>
      <c r="I658" s="8"/>
    </row>
    <row r="659" spans="1:9" ht="11.25" hidden="1" customHeight="1" x14ac:dyDescent="0.2">
      <c r="A659" s="27"/>
      <c r="B659" s="13" t="s">
        <v>27</v>
      </c>
      <c r="C659" s="13" t="s">
        <v>37</v>
      </c>
      <c r="D659" s="14">
        <v>19.22</v>
      </c>
      <c r="E659" s="14">
        <v>0</v>
      </c>
      <c r="F659" s="14">
        <v>0</v>
      </c>
      <c r="G659" s="15">
        <f t="shared" ref="G659:G674" si="88">(ROUND(E659,2)- ROUND(D659,2))</f>
        <v>-19.22</v>
      </c>
      <c r="H659" s="15">
        <f t="shared" ref="H659:H674" si="89">(ROUND(F659,2)- ROUND(D659,2))</f>
        <v>-19.22</v>
      </c>
      <c r="I659" s="16">
        <f t="shared" ref="I659:I674" si="90">(ROUND(F659,2)- ROUND(E659,2))</f>
        <v>0</v>
      </c>
    </row>
    <row r="660" spans="1:9" ht="11.25" hidden="1" customHeight="1" x14ac:dyDescent="0.2">
      <c r="A660" s="27"/>
      <c r="B660" s="13" t="s">
        <v>27</v>
      </c>
      <c r="C660" s="13" t="s">
        <v>83</v>
      </c>
      <c r="D660" s="14">
        <v>46.75</v>
      </c>
      <c r="E660" s="14">
        <v>0</v>
      </c>
      <c r="F660" s="14">
        <v>0</v>
      </c>
      <c r="G660" s="15">
        <f t="shared" si="88"/>
        <v>-46.75</v>
      </c>
      <c r="H660" s="15">
        <f t="shared" si="89"/>
        <v>-46.75</v>
      </c>
      <c r="I660" s="16">
        <f t="shared" si="90"/>
        <v>0</v>
      </c>
    </row>
    <row r="661" spans="1:9" ht="11.25" hidden="1" customHeight="1" x14ac:dyDescent="0.2">
      <c r="A661" s="27"/>
      <c r="B661" s="13" t="s">
        <v>27</v>
      </c>
      <c r="C661" s="13" t="s">
        <v>84</v>
      </c>
      <c r="D661" s="14">
        <v>41.31</v>
      </c>
      <c r="E661" s="14">
        <v>0</v>
      </c>
      <c r="F661" s="14">
        <v>0</v>
      </c>
      <c r="G661" s="15">
        <f t="shared" si="88"/>
        <v>-41.31</v>
      </c>
      <c r="H661" s="15">
        <f t="shared" si="89"/>
        <v>-41.31</v>
      </c>
      <c r="I661" s="16">
        <f t="shared" si="90"/>
        <v>0</v>
      </c>
    </row>
    <row r="662" spans="1:9" ht="11.25" hidden="1" customHeight="1" x14ac:dyDescent="0.2">
      <c r="A662" s="27"/>
      <c r="B662" s="13" t="s">
        <v>27</v>
      </c>
      <c r="C662" s="13" t="s">
        <v>85</v>
      </c>
      <c r="D662" s="14">
        <v>3.02</v>
      </c>
      <c r="E662" s="14">
        <v>0</v>
      </c>
      <c r="F662" s="14">
        <v>0</v>
      </c>
      <c r="G662" s="15">
        <f t="shared" si="88"/>
        <v>-3.02</v>
      </c>
      <c r="H662" s="15">
        <f t="shared" si="89"/>
        <v>-3.02</v>
      </c>
      <c r="I662" s="16">
        <f t="shared" si="90"/>
        <v>0</v>
      </c>
    </row>
    <row r="663" spans="1:9" ht="11.25" hidden="1" customHeight="1" x14ac:dyDescent="0.2">
      <c r="A663" s="27"/>
      <c r="B663" s="13" t="s">
        <v>27</v>
      </c>
      <c r="C663" s="13" t="s">
        <v>86</v>
      </c>
      <c r="D663" s="14">
        <v>50</v>
      </c>
      <c r="E663" s="14">
        <v>0</v>
      </c>
      <c r="F663" s="14">
        <v>0</v>
      </c>
      <c r="G663" s="15">
        <f t="shared" si="88"/>
        <v>-50</v>
      </c>
      <c r="H663" s="15">
        <f t="shared" si="89"/>
        <v>-50</v>
      </c>
      <c r="I663" s="16">
        <f t="shared" si="90"/>
        <v>0</v>
      </c>
    </row>
    <row r="664" spans="1:9" ht="11.25" hidden="1" customHeight="1" x14ac:dyDescent="0.2">
      <c r="A664" s="27"/>
      <c r="B664" s="13" t="s">
        <v>27</v>
      </c>
      <c r="C664" s="13" t="s">
        <v>77</v>
      </c>
      <c r="D664" s="14">
        <v>59.74</v>
      </c>
      <c r="E664" s="14">
        <v>0</v>
      </c>
      <c r="F664" s="14">
        <v>0</v>
      </c>
      <c r="G664" s="15">
        <f t="shared" si="88"/>
        <v>-59.74</v>
      </c>
      <c r="H664" s="15">
        <f t="shared" si="89"/>
        <v>-59.74</v>
      </c>
      <c r="I664" s="16">
        <f t="shared" si="90"/>
        <v>0</v>
      </c>
    </row>
    <row r="665" spans="1:9" ht="11.25" hidden="1" customHeight="1" x14ac:dyDescent="0.2">
      <c r="A665" s="27"/>
      <c r="B665" s="13" t="s">
        <v>27</v>
      </c>
      <c r="C665" s="13" t="s">
        <v>50</v>
      </c>
      <c r="D665" s="14">
        <v>15.17</v>
      </c>
      <c r="E665" s="14">
        <v>0</v>
      </c>
      <c r="F665" s="14">
        <v>0</v>
      </c>
      <c r="G665" s="15">
        <f t="shared" si="88"/>
        <v>-15.17</v>
      </c>
      <c r="H665" s="15">
        <f t="shared" si="89"/>
        <v>-15.17</v>
      </c>
      <c r="I665" s="16">
        <f t="shared" si="90"/>
        <v>0</v>
      </c>
    </row>
    <row r="666" spans="1:9" ht="11.25" hidden="1" customHeight="1" x14ac:dyDescent="0.2">
      <c r="A666" s="27"/>
      <c r="B666" s="13" t="s">
        <v>27</v>
      </c>
      <c r="C666" s="13" t="s">
        <v>88</v>
      </c>
      <c r="D666" s="14">
        <v>24.25</v>
      </c>
      <c r="E666" s="14">
        <v>0</v>
      </c>
      <c r="F666" s="14">
        <v>0</v>
      </c>
      <c r="G666" s="15">
        <f t="shared" si="88"/>
        <v>-24.25</v>
      </c>
      <c r="H666" s="15">
        <f t="shared" si="89"/>
        <v>-24.25</v>
      </c>
      <c r="I666" s="16">
        <f t="shared" si="90"/>
        <v>0</v>
      </c>
    </row>
    <row r="667" spans="1:9" ht="11.25" hidden="1" customHeight="1" x14ac:dyDescent="0.2">
      <c r="A667" s="27"/>
      <c r="B667" s="13" t="s">
        <v>27</v>
      </c>
      <c r="C667" s="13" t="s">
        <v>78</v>
      </c>
      <c r="D667" s="14">
        <v>51.21</v>
      </c>
      <c r="E667" s="14">
        <v>0</v>
      </c>
      <c r="F667" s="14">
        <v>0</v>
      </c>
      <c r="G667" s="15">
        <f t="shared" si="88"/>
        <v>-51.21</v>
      </c>
      <c r="H667" s="15">
        <f t="shared" si="89"/>
        <v>-51.21</v>
      </c>
      <c r="I667" s="16">
        <f t="shared" si="90"/>
        <v>0</v>
      </c>
    </row>
    <row r="668" spans="1:9" ht="11.25" hidden="1" customHeight="1" x14ac:dyDescent="0.2">
      <c r="A668" s="27"/>
      <c r="B668" s="13" t="s">
        <v>27</v>
      </c>
      <c r="C668" s="13" t="s">
        <v>55</v>
      </c>
      <c r="D668" s="14">
        <v>36.64</v>
      </c>
      <c r="E668" s="14">
        <v>0</v>
      </c>
      <c r="F668" s="14">
        <v>0</v>
      </c>
      <c r="G668" s="15">
        <f t="shared" si="88"/>
        <v>-36.64</v>
      </c>
      <c r="H668" s="15">
        <f t="shared" si="89"/>
        <v>-36.64</v>
      </c>
      <c r="I668" s="16">
        <f t="shared" si="90"/>
        <v>0</v>
      </c>
    </row>
    <row r="669" spans="1:9" ht="11.25" hidden="1" customHeight="1" x14ac:dyDescent="0.2">
      <c r="A669" s="27"/>
      <c r="B669" s="13" t="s">
        <v>27</v>
      </c>
      <c r="C669" s="13" t="s">
        <v>56</v>
      </c>
      <c r="D669" s="14">
        <v>71.150000000000006</v>
      </c>
      <c r="E669" s="14">
        <v>0</v>
      </c>
      <c r="F669" s="14">
        <v>0</v>
      </c>
      <c r="G669" s="15">
        <f t="shared" si="88"/>
        <v>-71.150000000000006</v>
      </c>
      <c r="H669" s="15">
        <f t="shared" si="89"/>
        <v>-71.150000000000006</v>
      </c>
      <c r="I669" s="16">
        <f t="shared" si="90"/>
        <v>0</v>
      </c>
    </row>
    <row r="670" spans="1:9" ht="11.25" hidden="1" customHeight="1" x14ac:dyDescent="0.2">
      <c r="A670" s="27"/>
      <c r="B670" s="13" t="s">
        <v>27</v>
      </c>
      <c r="C670" s="13" t="s">
        <v>79</v>
      </c>
      <c r="D670" s="14">
        <v>1.7</v>
      </c>
      <c r="E670" s="14">
        <v>0</v>
      </c>
      <c r="F670" s="14">
        <v>0</v>
      </c>
      <c r="G670" s="15">
        <f t="shared" si="88"/>
        <v>-1.7</v>
      </c>
      <c r="H670" s="15">
        <f t="shared" si="89"/>
        <v>-1.7</v>
      </c>
      <c r="I670" s="16">
        <f t="shared" si="90"/>
        <v>0</v>
      </c>
    </row>
    <row r="671" spans="1:9" ht="11.25" hidden="1" customHeight="1" x14ac:dyDescent="0.2">
      <c r="A671" s="27"/>
      <c r="B671" s="13" t="s">
        <v>27</v>
      </c>
      <c r="C671" s="13" t="s">
        <v>28</v>
      </c>
      <c r="D671" s="14">
        <v>183.18</v>
      </c>
      <c r="E671" s="14">
        <v>0</v>
      </c>
      <c r="F671" s="14">
        <v>0</v>
      </c>
      <c r="G671" s="15">
        <f t="shared" si="88"/>
        <v>-183.18</v>
      </c>
      <c r="H671" s="15">
        <f t="shared" si="89"/>
        <v>-183.18</v>
      </c>
      <c r="I671" s="16">
        <f t="shared" si="90"/>
        <v>0</v>
      </c>
    </row>
    <row r="672" spans="1:9" ht="11.25" hidden="1" customHeight="1" x14ac:dyDescent="0.2">
      <c r="A672" s="28" t="s">
        <v>168</v>
      </c>
      <c r="B672" s="18"/>
      <c r="C672" s="18"/>
      <c r="D672" s="19">
        <f>SUM(D659:D671)</f>
        <v>603.34</v>
      </c>
      <c r="E672" s="19">
        <f>SUM(E659:E671)</f>
        <v>0</v>
      </c>
      <c r="F672" s="19">
        <f>SUM(F659:F671)</f>
        <v>0</v>
      </c>
      <c r="G672" s="20">
        <f t="shared" si="88"/>
        <v>-603.34</v>
      </c>
      <c r="H672" s="20">
        <f t="shared" si="89"/>
        <v>-603.34</v>
      </c>
      <c r="I672" s="21">
        <f t="shared" si="90"/>
        <v>0</v>
      </c>
    </row>
    <row r="673" spans="1:9" ht="11.25" hidden="1" customHeight="1" x14ac:dyDescent="0.2">
      <c r="A673" s="17" t="s">
        <v>169</v>
      </c>
      <c r="B673" s="18"/>
      <c r="C673" s="18"/>
      <c r="D673" s="19">
        <f>SUM(D584:D611,D624,D642,D657,D672)</f>
        <v>149660.17999999996</v>
      </c>
      <c r="E673" s="19">
        <f>SUM(E584:E611,E624,E642,E657,E672)</f>
        <v>242433.24000000002</v>
      </c>
      <c r="F673" s="19">
        <f>SUM(F584:F611,F624,F642,F657,F672)</f>
        <v>282116.42</v>
      </c>
      <c r="G673" s="24">
        <f t="shared" si="88"/>
        <v>92773.06</v>
      </c>
      <c r="H673" s="24">
        <f t="shared" si="89"/>
        <v>132456.24</v>
      </c>
      <c r="I673" s="21">
        <f t="shared" si="90"/>
        <v>39683.179999999993</v>
      </c>
    </row>
    <row r="674" spans="1:9" ht="11.25" hidden="1" customHeight="1" x14ac:dyDescent="0.2">
      <c r="A674" s="22" t="s">
        <v>170</v>
      </c>
      <c r="B674" s="18"/>
      <c r="C674" s="18"/>
      <c r="D674" s="19">
        <f>SUM(D266,D332,D373,D582,D673)</f>
        <v>4245987.51</v>
      </c>
      <c r="E674" s="19">
        <f>SUM(E266,E332,E373,E582,E673)</f>
        <v>4654314.04</v>
      </c>
      <c r="F674" s="19">
        <f>SUM(F266,F332,F373,F582,F673)</f>
        <v>5672012.8899999997</v>
      </c>
      <c r="G674" s="24">
        <f t="shared" si="88"/>
        <v>408326.53000000026</v>
      </c>
      <c r="H674" s="24">
        <f t="shared" si="89"/>
        <v>1426025.38</v>
      </c>
      <c r="I674" s="21">
        <f t="shared" si="90"/>
        <v>1017698.8499999996</v>
      </c>
    </row>
    <row r="675" spans="1:9" ht="11.25" customHeight="1" x14ac:dyDescent="0.2">
      <c r="A675" s="10" t="s">
        <v>171</v>
      </c>
      <c r="B675" s="5"/>
      <c r="C675" s="5"/>
      <c r="D675" s="6">
        <v>5040.79</v>
      </c>
      <c r="E675" s="6">
        <v>3542</v>
      </c>
      <c r="F675" s="6">
        <v>4182</v>
      </c>
      <c r="G675" s="7">
        <v>-1498.79</v>
      </c>
      <c r="H675" s="7">
        <v>-858.79</v>
      </c>
      <c r="I675" s="8">
        <v>640</v>
      </c>
    </row>
    <row r="676" spans="1:9" ht="11.25" hidden="1" customHeight="1" x14ac:dyDescent="0.2">
      <c r="A676" s="11" t="s">
        <v>172</v>
      </c>
      <c r="B676" s="5"/>
      <c r="C676" s="5"/>
      <c r="D676" s="6"/>
      <c r="E676" s="6"/>
      <c r="F676" s="6"/>
      <c r="G676" s="7"/>
      <c r="H676" s="7"/>
      <c r="I676" s="8"/>
    </row>
    <row r="677" spans="1:9" ht="11.25" hidden="1" customHeight="1" x14ac:dyDescent="0.2">
      <c r="A677" s="12"/>
      <c r="B677" s="13" t="s">
        <v>26</v>
      </c>
      <c r="C677" s="13" t="s">
        <v>19</v>
      </c>
      <c r="D677" s="14">
        <v>63.97</v>
      </c>
      <c r="E677" s="14">
        <v>64</v>
      </c>
      <c r="F677" s="14">
        <v>64</v>
      </c>
      <c r="G677" s="23">
        <f t="shared" ref="G677:G683" si="91">(ROUND(E677,2)- ROUND(D677,2))</f>
        <v>3.0000000000001137E-2</v>
      </c>
      <c r="H677" s="23">
        <f t="shared" ref="H677:H683" si="92">(ROUND(F677,2)- ROUND(D677,2))</f>
        <v>3.0000000000001137E-2</v>
      </c>
      <c r="I677" s="16">
        <f t="shared" ref="I677:I683" si="93">(ROUND(F677,2)- ROUND(E677,2))</f>
        <v>0</v>
      </c>
    </row>
    <row r="678" spans="1:9" ht="11.25" hidden="1" customHeight="1" x14ac:dyDescent="0.2">
      <c r="A678" s="12"/>
      <c r="B678" s="13" t="s">
        <v>69</v>
      </c>
      <c r="C678" s="13" t="s">
        <v>19</v>
      </c>
      <c r="D678" s="14">
        <v>330</v>
      </c>
      <c r="E678" s="14">
        <v>180</v>
      </c>
      <c r="F678" s="14">
        <v>180</v>
      </c>
      <c r="G678" s="15">
        <f t="shared" si="91"/>
        <v>-150</v>
      </c>
      <c r="H678" s="15">
        <f t="shared" si="92"/>
        <v>-150</v>
      </c>
      <c r="I678" s="16">
        <f t="shared" si="93"/>
        <v>0</v>
      </c>
    </row>
    <row r="679" spans="1:9" ht="11.25" hidden="1" customHeight="1" x14ac:dyDescent="0.2">
      <c r="A679" s="12"/>
      <c r="B679" s="13" t="s">
        <v>27</v>
      </c>
      <c r="C679" s="13" t="s">
        <v>77</v>
      </c>
      <c r="D679" s="14">
        <v>0</v>
      </c>
      <c r="E679" s="14">
        <v>50</v>
      </c>
      <c r="F679" s="14">
        <v>100</v>
      </c>
      <c r="G679" s="23">
        <f t="shared" si="91"/>
        <v>50</v>
      </c>
      <c r="H679" s="23">
        <f t="shared" si="92"/>
        <v>100</v>
      </c>
      <c r="I679" s="16">
        <f t="shared" si="93"/>
        <v>50</v>
      </c>
    </row>
    <row r="680" spans="1:9" ht="11.25" hidden="1" customHeight="1" x14ac:dyDescent="0.2">
      <c r="A680" s="12"/>
      <c r="B680" s="13" t="s">
        <v>27</v>
      </c>
      <c r="C680" s="13" t="s">
        <v>88</v>
      </c>
      <c r="D680" s="14">
        <v>84</v>
      </c>
      <c r="E680" s="14">
        <v>85</v>
      </c>
      <c r="F680" s="14">
        <v>85</v>
      </c>
      <c r="G680" s="23">
        <f t="shared" si="91"/>
        <v>1</v>
      </c>
      <c r="H680" s="23">
        <f t="shared" si="92"/>
        <v>1</v>
      </c>
      <c r="I680" s="16">
        <f t="shared" si="93"/>
        <v>0</v>
      </c>
    </row>
    <row r="681" spans="1:9" ht="11.25" hidden="1" customHeight="1" x14ac:dyDescent="0.2">
      <c r="A681" s="12"/>
      <c r="B681" s="13" t="s">
        <v>27</v>
      </c>
      <c r="C681" s="13" t="s">
        <v>28</v>
      </c>
      <c r="D681" s="14">
        <v>60</v>
      </c>
      <c r="E681" s="14">
        <v>260</v>
      </c>
      <c r="F681" s="14">
        <v>360</v>
      </c>
      <c r="G681" s="23">
        <f t="shared" si="91"/>
        <v>200</v>
      </c>
      <c r="H681" s="23">
        <f t="shared" si="92"/>
        <v>300</v>
      </c>
      <c r="I681" s="16">
        <f t="shared" si="93"/>
        <v>100</v>
      </c>
    </row>
    <row r="682" spans="1:9" ht="11.25" hidden="1" customHeight="1" x14ac:dyDescent="0.2">
      <c r="A682" s="12"/>
      <c r="B682" s="13" t="s">
        <v>70</v>
      </c>
      <c r="C682" s="13" t="s">
        <v>19</v>
      </c>
      <c r="D682" s="14">
        <v>50</v>
      </c>
      <c r="E682" s="14">
        <v>50</v>
      </c>
      <c r="F682" s="14">
        <v>50</v>
      </c>
      <c r="G682" s="23">
        <f t="shared" si="91"/>
        <v>0</v>
      </c>
      <c r="H682" s="23">
        <f t="shared" si="92"/>
        <v>0</v>
      </c>
      <c r="I682" s="16">
        <f t="shared" si="93"/>
        <v>0</v>
      </c>
    </row>
    <row r="683" spans="1:9" ht="11.25" hidden="1" customHeight="1" x14ac:dyDescent="0.2">
      <c r="A683" s="17" t="s">
        <v>173</v>
      </c>
      <c r="B683" s="18"/>
      <c r="C683" s="18"/>
      <c r="D683" s="19">
        <f>SUM(D677:D682)</f>
        <v>587.97</v>
      </c>
      <c r="E683" s="19">
        <f>SUM(E677:E682)</f>
        <v>689</v>
      </c>
      <c r="F683" s="19">
        <f>SUM(F677:F682)</f>
        <v>839</v>
      </c>
      <c r="G683" s="24">
        <f t="shared" si="91"/>
        <v>101.02999999999997</v>
      </c>
      <c r="H683" s="24">
        <f t="shared" si="92"/>
        <v>251.02999999999997</v>
      </c>
      <c r="I683" s="21">
        <f t="shared" si="93"/>
        <v>150</v>
      </c>
    </row>
    <row r="684" spans="1:9" ht="11.25" hidden="1" customHeight="1" x14ac:dyDescent="0.2">
      <c r="A684" s="11" t="s">
        <v>174</v>
      </c>
      <c r="B684" s="5"/>
      <c r="C684" s="5"/>
      <c r="D684" s="6"/>
      <c r="E684" s="6"/>
      <c r="F684" s="6"/>
      <c r="G684" s="7"/>
      <c r="H684" s="7"/>
      <c r="I684" s="8"/>
    </row>
    <row r="685" spans="1:9" ht="11.25" hidden="1" customHeight="1" x14ac:dyDescent="0.2">
      <c r="A685" s="12"/>
      <c r="B685" s="13" t="s">
        <v>27</v>
      </c>
      <c r="C685" s="13" t="s">
        <v>28</v>
      </c>
      <c r="D685" s="14">
        <v>404.33</v>
      </c>
      <c r="E685" s="14">
        <v>0</v>
      </c>
      <c r="F685" s="14">
        <v>0</v>
      </c>
      <c r="G685" s="15">
        <f>(ROUND(E685,2)- ROUND(D685,2))</f>
        <v>-404.33</v>
      </c>
      <c r="H685" s="15">
        <f>(ROUND(F685,2)- ROUND(D685,2))</f>
        <v>-404.33</v>
      </c>
      <c r="I685" s="16">
        <f>(ROUND(F685,2)- ROUND(E685,2))</f>
        <v>0</v>
      </c>
    </row>
    <row r="686" spans="1:9" ht="11.25" hidden="1" customHeight="1" x14ac:dyDescent="0.2">
      <c r="A686" s="12"/>
      <c r="B686" s="13" t="s">
        <v>29</v>
      </c>
      <c r="C686" s="13" t="s">
        <v>19</v>
      </c>
      <c r="D686" s="14">
        <v>544.09</v>
      </c>
      <c r="E686" s="14">
        <v>500</v>
      </c>
      <c r="F686" s="14">
        <v>650</v>
      </c>
      <c r="G686" s="15">
        <f>(ROUND(E686,2)- ROUND(D686,2))</f>
        <v>-44.090000000000032</v>
      </c>
      <c r="H686" s="23">
        <f>(ROUND(F686,2)- ROUND(D686,2))</f>
        <v>105.90999999999997</v>
      </c>
      <c r="I686" s="16">
        <f>(ROUND(F686,2)- ROUND(E686,2))</f>
        <v>150</v>
      </c>
    </row>
    <row r="687" spans="1:9" ht="11.25" hidden="1" customHeight="1" x14ac:dyDescent="0.2">
      <c r="A687" s="17" t="s">
        <v>175</v>
      </c>
      <c r="B687" s="18"/>
      <c r="C687" s="18"/>
      <c r="D687" s="19">
        <f>SUM(D685:D686)</f>
        <v>948.42000000000007</v>
      </c>
      <c r="E687" s="19">
        <f>SUM(E685:E686)</f>
        <v>500</v>
      </c>
      <c r="F687" s="19">
        <f>SUM(F685:F686)</f>
        <v>650</v>
      </c>
      <c r="G687" s="20">
        <f>(ROUND(E687,2)- ROUND(D687,2))</f>
        <v>-448.41999999999996</v>
      </c>
      <c r="H687" s="20">
        <f>(ROUND(F687,2)- ROUND(D687,2))</f>
        <v>-298.41999999999996</v>
      </c>
      <c r="I687" s="21">
        <f>(ROUND(F687,2)- ROUND(E687,2))</f>
        <v>150</v>
      </c>
    </row>
    <row r="688" spans="1:9" ht="11.25" hidden="1" customHeight="1" x14ac:dyDescent="0.2">
      <c r="A688" s="11" t="s">
        <v>176</v>
      </c>
      <c r="B688" s="5"/>
      <c r="C688" s="5"/>
      <c r="D688" s="6"/>
      <c r="E688" s="6"/>
      <c r="F688" s="6"/>
      <c r="G688" s="7"/>
      <c r="H688" s="7"/>
      <c r="I688" s="8"/>
    </row>
    <row r="689" spans="1:9" ht="11.25" hidden="1" customHeight="1" x14ac:dyDescent="0.2">
      <c r="A689" s="12"/>
      <c r="B689" s="13" t="s">
        <v>20</v>
      </c>
      <c r="C689" s="13" t="s">
        <v>52</v>
      </c>
      <c r="D689" s="14">
        <v>1899.1</v>
      </c>
      <c r="E689" s="14">
        <v>0</v>
      </c>
      <c r="F689" s="14">
        <v>0</v>
      </c>
      <c r="G689" s="15">
        <f t="shared" ref="G689:G701" si="94">(ROUND(E689,2)- ROUND(D689,2))</f>
        <v>-1899.1</v>
      </c>
      <c r="H689" s="15">
        <f t="shared" ref="H689:H701" si="95">(ROUND(F689,2)- ROUND(D689,2))</f>
        <v>-1899.1</v>
      </c>
      <c r="I689" s="16">
        <f t="shared" ref="I689:I701" si="96">(ROUND(F689,2)- ROUND(E689,2))</f>
        <v>0</v>
      </c>
    </row>
    <row r="690" spans="1:9" ht="11.25" hidden="1" customHeight="1" x14ac:dyDescent="0.2">
      <c r="A690" s="12"/>
      <c r="B690" s="13" t="s">
        <v>27</v>
      </c>
      <c r="C690" s="13" t="s">
        <v>77</v>
      </c>
      <c r="D690" s="14">
        <v>0</v>
      </c>
      <c r="E690" s="14">
        <v>600</v>
      </c>
      <c r="F690" s="14">
        <v>800</v>
      </c>
      <c r="G690" s="23">
        <f t="shared" si="94"/>
        <v>600</v>
      </c>
      <c r="H690" s="23">
        <f t="shared" si="95"/>
        <v>800</v>
      </c>
      <c r="I690" s="16">
        <f t="shared" si="96"/>
        <v>200</v>
      </c>
    </row>
    <row r="691" spans="1:9" ht="11.25" hidden="1" customHeight="1" x14ac:dyDescent="0.2">
      <c r="A691" s="12"/>
      <c r="B691" s="13" t="s">
        <v>27</v>
      </c>
      <c r="C691" s="13" t="s">
        <v>50</v>
      </c>
      <c r="D691" s="14">
        <v>228.08</v>
      </c>
      <c r="E691" s="14">
        <v>228</v>
      </c>
      <c r="F691" s="14">
        <v>228</v>
      </c>
      <c r="G691" s="15">
        <f t="shared" si="94"/>
        <v>-8.0000000000012506E-2</v>
      </c>
      <c r="H691" s="15">
        <f t="shared" si="95"/>
        <v>-8.0000000000012506E-2</v>
      </c>
      <c r="I691" s="16">
        <f t="shared" si="96"/>
        <v>0</v>
      </c>
    </row>
    <row r="692" spans="1:9" ht="11.25" hidden="1" customHeight="1" x14ac:dyDescent="0.2">
      <c r="A692" s="12"/>
      <c r="B692" s="13" t="s">
        <v>27</v>
      </c>
      <c r="C692" s="13" t="s">
        <v>88</v>
      </c>
      <c r="D692" s="14">
        <v>0</v>
      </c>
      <c r="E692" s="14">
        <v>350</v>
      </c>
      <c r="F692" s="14">
        <v>450</v>
      </c>
      <c r="G692" s="23">
        <f t="shared" si="94"/>
        <v>350</v>
      </c>
      <c r="H692" s="23">
        <f t="shared" si="95"/>
        <v>450</v>
      </c>
      <c r="I692" s="16">
        <f t="shared" si="96"/>
        <v>100</v>
      </c>
    </row>
    <row r="693" spans="1:9" ht="11.25" hidden="1" customHeight="1" x14ac:dyDescent="0.2">
      <c r="A693" s="12"/>
      <c r="B693" s="13" t="s">
        <v>27</v>
      </c>
      <c r="C693" s="13" t="s">
        <v>78</v>
      </c>
      <c r="D693" s="14">
        <v>212.82</v>
      </c>
      <c r="E693" s="14">
        <v>0</v>
      </c>
      <c r="F693" s="14">
        <v>0</v>
      </c>
      <c r="G693" s="15">
        <f t="shared" si="94"/>
        <v>-212.82</v>
      </c>
      <c r="H693" s="15">
        <f t="shared" si="95"/>
        <v>-212.82</v>
      </c>
      <c r="I693" s="16">
        <f t="shared" si="96"/>
        <v>0</v>
      </c>
    </row>
    <row r="694" spans="1:9" ht="11.25" hidden="1" customHeight="1" x14ac:dyDescent="0.2">
      <c r="A694" s="12"/>
      <c r="B694" s="13" t="s">
        <v>27</v>
      </c>
      <c r="C694" s="13" t="s">
        <v>55</v>
      </c>
      <c r="D694" s="14">
        <v>0</v>
      </c>
      <c r="E694" s="14">
        <v>120</v>
      </c>
      <c r="F694" s="14">
        <v>160</v>
      </c>
      <c r="G694" s="23">
        <f t="shared" si="94"/>
        <v>120</v>
      </c>
      <c r="H694" s="23">
        <f t="shared" si="95"/>
        <v>160</v>
      </c>
      <c r="I694" s="16">
        <f t="shared" si="96"/>
        <v>40</v>
      </c>
    </row>
    <row r="695" spans="1:9" ht="11.25" hidden="1" customHeight="1" x14ac:dyDescent="0.2">
      <c r="A695" s="12"/>
      <c r="B695" s="13" t="s">
        <v>27</v>
      </c>
      <c r="C695" s="13" t="s">
        <v>56</v>
      </c>
      <c r="D695" s="14">
        <v>0</v>
      </c>
      <c r="E695" s="14">
        <v>100</v>
      </c>
      <c r="F695" s="14">
        <v>100</v>
      </c>
      <c r="G695" s="23">
        <f t="shared" si="94"/>
        <v>100</v>
      </c>
      <c r="H695" s="23">
        <f t="shared" si="95"/>
        <v>100</v>
      </c>
      <c r="I695" s="16">
        <f t="shared" si="96"/>
        <v>0</v>
      </c>
    </row>
    <row r="696" spans="1:9" ht="11.25" hidden="1" customHeight="1" x14ac:dyDescent="0.2">
      <c r="A696" s="12"/>
      <c r="B696" s="13" t="s">
        <v>57</v>
      </c>
      <c r="C696" s="13" t="s">
        <v>19</v>
      </c>
      <c r="D696" s="14">
        <v>459.4</v>
      </c>
      <c r="E696" s="14">
        <v>0</v>
      </c>
      <c r="F696" s="14">
        <v>0</v>
      </c>
      <c r="G696" s="15">
        <f t="shared" si="94"/>
        <v>-459.4</v>
      </c>
      <c r="H696" s="15">
        <f t="shared" si="95"/>
        <v>-459.4</v>
      </c>
      <c r="I696" s="16">
        <f t="shared" si="96"/>
        <v>0</v>
      </c>
    </row>
    <row r="697" spans="1:9" ht="11.25" hidden="1" customHeight="1" x14ac:dyDescent="0.2">
      <c r="A697" s="12"/>
      <c r="B697" s="13" t="s">
        <v>43</v>
      </c>
      <c r="C697" s="13" t="s">
        <v>21</v>
      </c>
      <c r="D697" s="14">
        <v>0</v>
      </c>
      <c r="E697" s="14">
        <v>250</v>
      </c>
      <c r="F697" s="14">
        <v>250</v>
      </c>
      <c r="G697" s="23">
        <f t="shared" si="94"/>
        <v>250</v>
      </c>
      <c r="H697" s="23">
        <f t="shared" si="95"/>
        <v>250</v>
      </c>
      <c r="I697" s="16">
        <f t="shared" si="96"/>
        <v>0</v>
      </c>
    </row>
    <row r="698" spans="1:9" ht="11.25" hidden="1" customHeight="1" x14ac:dyDescent="0.2">
      <c r="A698" s="12"/>
      <c r="B698" s="13" t="s">
        <v>43</v>
      </c>
      <c r="C698" s="13" t="s">
        <v>19</v>
      </c>
      <c r="D698" s="14">
        <v>650</v>
      </c>
      <c r="E698" s="14">
        <v>650</v>
      </c>
      <c r="F698" s="14">
        <v>650</v>
      </c>
      <c r="G698" s="23">
        <f t="shared" si="94"/>
        <v>0</v>
      </c>
      <c r="H698" s="23">
        <f t="shared" si="95"/>
        <v>0</v>
      </c>
      <c r="I698" s="16">
        <f t="shared" si="96"/>
        <v>0</v>
      </c>
    </row>
    <row r="699" spans="1:9" ht="11.25" hidden="1" customHeight="1" x14ac:dyDescent="0.2">
      <c r="A699" s="12"/>
      <c r="B699" s="13" t="s">
        <v>32</v>
      </c>
      <c r="C699" s="13" t="s">
        <v>22</v>
      </c>
      <c r="D699" s="14">
        <v>55</v>
      </c>
      <c r="E699" s="14">
        <v>55</v>
      </c>
      <c r="F699" s="14">
        <v>55</v>
      </c>
      <c r="G699" s="23">
        <f t="shared" si="94"/>
        <v>0</v>
      </c>
      <c r="H699" s="23">
        <f t="shared" si="95"/>
        <v>0</v>
      </c>
      <c r="I699" s="16">
        <f t="shared" si="96"/>
        <v>0</v>
      </c>
    </row>
    <row r="700" spans="1:9" ht="11.25" hidden="1" customHeight="1" x14ac:dyDescent="0.2">
      <c r="A700" s="17" t="s">
        <v>177</v>
      </c>
      <c r="B700" s="18"/>
      <c r="C700" s="18"/>
      <c r="D700" s="19">
        <f>SUM(D689:D699)</f>
        <v>3504.4</v>
      </c>
      <c r="E700" s="19">
        <f>SUM(E689:E699)</f>
        <v>2353</v>
      </c>
      <c r="F700" s="19">
        <f>SUM(F689:F699)</f>
        <v>2693</v>
      </c>
      <c r="G700" s="20">
        <f t="shared" si="94"/>
        <v>-1151.4000000000001</v>
      </c>
      <c r="H700" s="20">
        <f t="shared" si="95"/>
        <v>-811.40000000000009</v>
      </c>
      <c r="I700" s="21">
        <f t="shared" si="96"/>
        <v>340</v>
      </c>
    </row>
    <row r="701" spans="1:9" ht="11.25" hidden="1" customHeight="1" x14ac:dyDescent="0.2">
      <c r="A701" s="22" t="s">
        <v>178</v>
      </c>
      <c r="B701" s="18"/>
      <c r="C701" s="18"/>
      <c r="D701" s="19">
        <f>SUM(D683,D687,D700)</f>
        <v>5040.79</v>
      </c>
      <c r="E701" s="19">
        <f>SUM(E683,E687,E700)</f>
        <v>3542</v>
      </c>
      <c r="F701" s="19">
        <f>SUM(F683,F687,F700)</f>
        <v>4182</v>
      </c>
      <c r="G701" s="20">
        <f t="shared" si="94"/>
        <v>-1498.79</v>
      </c>
      <c r="H701" s="20">
        <f t="shared" si="95"/>
        <v>-858.79</v>
      </c>
      <c r="I701" s="21">
        <f t="shared" si="96"/>
        <v>640</v>
      </c>
    </row>
    <row r="702" spans="1:9" ht="11.25" customHeight="1" x14ac:dyDescent="0.2">
      <c r="A702" s="10" t="s">
        <v>179</v>
      </c>
      <c r="B702" s="5"/>
      <c r="C702" s="5"/>
      <c r="D702" s="6">
        <v>240296.02000000002</v>
      </c>
      <c r="E702" s="6">
        <v>179320.95</v>
      </c>
      <c r="F702" s="6">
        <v>199860.01</v>
      </c>
      <c r="G702" s="7">
        <v>-60975.069999999978</v>
      </c>
      <c r="H702" s="7">
        <v>-40436.00999999998</v>
      </c>
      <c r="I702" s="8">
        <v>20539.059999999998</v>
      </c>
    </row>
    <row r="703" spans="1:9" ht="11.25" hidden="1" customHeight="1" x14ac:dyDescent="0.2">
      <c r="A703" s="11" t="s">
        <v>180</v>
      </c>
      <c r="B703" s="5"/>
      <c r="C703" s="5"/>
      <c r="D703" s="6"/>
      <c r="E703" s="6"/>
      <c r="F703" s="6"/>
      <c r="G703" s="7"/>
      <c r="H703" s="7"/>
      <c r="I703" s="8"/>
    </row>
    <row r="704" spans="1:9" ht="11.25" hidden="1" customHeight="1" x14ac:dyDescent="0.2">
      <c r="A704" s="12"/>
      <c r="B704" s="13" t="s">
        <v>20</v>
      </c>
      <c r="C704" s="13" t="s">
        <v>19</v>
      </c>
      <c r="D704" s="14">
        <v>1508.78</v>
      </c>
      <c r="E704" s="14">
        <v>800</v>
      </c>
      <c r="F704" s="14">
        <v>1200</v>
      </c>
      <c r="G704" s="15">
        <f>(ROUND(E704,2)- ROUND(D704,2))</f>
        <v>-708.78</v>
      </c>
      <c r="H704" s="15">
        <f>(ROUND(F704,2)- ROUND(D704,2))</f>
        <v>-308.77999999999997</v>
      </c>
      <c r="I704" s="16">
        <f>(ROUND(F704,2)- ROUND(E704,2))</f>
        <v>400</v>
      </c>
    </row>
    <row r="705" spans="1:9" ht="11.25" hidden="1" customHeight="1" x14ac:dyDescent="0.2">
      <c r="A705" s="17" t="s">
        <v>181</v>
      </c>
      <c r="B705" s="18"/>
      <c r="C705" s="18"/>
      <c r="D705" s="19">
        <f>SUM(D704)</f>
        <v>1508.78</v>
      </c>
      <c r="E705" s="19">
        <f>SUM(E704)</f>
        <v>800</v>
      </c>
      <c r="F705" s="19">
        <f>SUM(F704)</f>
        <v>1200</v>
      </c>
      <c r="G705" s="20">
        <f>(ROUND(E705,2)- ROUND(D705,2))</f>
        <v>-708.78</v>
      </c>
      <c r="H705" s="20">
        <f>(ROUND(F705,2)- ROUND(D705,2))</f>
        <v>-308.77999999999997</v>
      </c>
      <c r="I705" s="21">
        <f>(ROUND(F705,2)- ROUND(E705,2))</f>
        <v>400</v>
      </c>
    </row>
    <row r="706" spans="1:9" ht="11.25" hidden="1" customHeight="1" x14ac:dyDescent="0.2">
      <c r="A706" s="11" t="s">
        <v>182</v>
      </c>
      <c r="B706" s="5"/>
      <c r="C706" s="5"/>
      <c r="D706" s="6"/>
      <c r="E706" s="6"/>
      <c r="F706" s="6"/>
      <c r="G706" s="7"/>
      <c r="H706" s="7"/>
      <c r="I706" s="8"/>
    </row>
    <row r="707" spans="1:9" ht="11.25" hidden="1" customHeight="1" x14ac:dyDescent="0.2">
      <c r="A707" s="12"/>
      <c r="B707" s="13" t="s">
        <v>26</v>
      </c>
      <c r="C707" s="13" t="s">
        <v>19</v>
      </c>
      <c r="D707" s="14">
        <v>31500</v>
      </c>
      <c r="E707" s="14">
        <v>33000</v>
      </c>
      <c r="F707" s="14">
        <v>33000</v>
      </c>
      <c r="G707" s="23">
        <f>(ROUND(E707,2)- ROUND(D707,2))</f>
        <v>1500</v>
      </c>
      <c r="H707" s="23">
        <f>(ROUND(F707,2)- ROUND(D707,2))</f>
        <v>1500</v>
      </c>
      <c r="I707" s="16">
        <f>(ROUND(F707,2)- ROUND(E707,2))</f>
        <v>0</v>
      </c>
    </row>
    <row r="708" spans="1:9" ht="11.25" hidden="1" customHeight="1" x14ac:dyDescent="0.2">
      <c r="A708" s="17" t="s">
        <v>183</v>
      </c>
      <c r="B708" s="18"/>
      <c r="C708" s="18"/>
      <c r="D708" s="19">
        <f>SUM(D707)</f>
        <v>31500</v>
      </c>
      <c r="E708" s="19">
        <f>SUM(E707)</f>
        <v>33000</v>
      </c>
      <c r="F708" s="19">
        <f>SUM(F707)</f>
        <v>33000</v>
      </c>
      <c r="G708" s="24">
        <f>(ROUND(E708,2)- ROUND(D708,2))</f>
        <v>1500</v>
      </c>
      <c r="H708" s="24">
        <f>(ROUND(F708,2)- ROUND(D708,2))</f>
        <v>1500</v>
      </c>
      <c r="I708" s="21">
        <f>(ROUND(F708,2)- ROUND(E708,2))</f>
        <v>0</v>
      </c>
    </row>
    <row r="709" spans="1:9" ht="11.25" hidden="1" customHeight="1" x14ac:dyDescent="0.2">
      <c r="A709" s="11" t="s">
        <v>184</v>
      </c>
      <c r="B709" s="5"/>
      <c r="C709" s="5"/>
      <c r="D709" s="6"/>
      <c r="E709" s="6"/>
      <c r="F709" s="6"/>
      <c r="G709" s="7"/>
      <c r="H709" s="7"/>
      <c r="I709" s="8"/>
    </row>
    <row r="710" spans="1:9" ht="11.25" hidden="1" customHeight="1" x14ac:dyDescent="0.2">
      <c r="A710" s="12"/>
      <c r="B710" s="13" t="s">
        <v>26</v>
      </c>
      <c r="C710" s="13" t="s">
        <v>19</v>
      </c>
      <c r="D710" s="14">
        <v>4643.1099999999997</v>
      </c>
      <c r="E710" s="14">
        <v>5362.52</v>
      </c>
      <c r="F710" s="14">
        <v>7157.72</v>
      </c>
      <c r="G710" s="23">
        <f t="shared" ref="G710:G755" si="97">(ROUND(E710,2)- ROUND(D710,2))</f>
        <v>719.41000000000076</v>
      </c>
      <c r="H710" s="23">
        <f t="shared" ref="H710:H755" si="98">(ROUND(F710,2)- ROUND(D710,2))</f>
        <v>2514.6100000000006</v>
      </c>
      <c r="I710" s="16">
        <f t="shared" ref="I710:I755" si="99">(ROUND(F710,2)- ROUND(E710,2))</f>
        <v>1795.1999999999998</v>
      </c>
    </row>
    <row r="711" spans="1:9" ht="11.25" hidden="1" customHeight="1" x14ac:dyDescent="0.2">
      <c r="A711" s="12"/>
      <c r="B711" s="13" t="s">
        <v>18</v>
      </c>
      <c r="C711" s="13" t="s">
        <v>19</v>
      </c>
      <c r="D711" s="14">
        <v>0</v>
      </c>
      <c r="E711" s="14">
        <v>581.12</v>
      </c>
      <c r="F711" s="14">
        <v>861.13</v>
      </c>
      <c r="G711" s="23">
        <f t="shared" si="97"/>
        <v>581.12</v>
      </c>
      <c r="H711" s="23">
        <f t="shared" si="98"/>
        <v>861.13</v>
      </c>
      <c r="I711" s="16">
        <f t="shared" si="99"/>
        <v>280.01</v>
      </c>
    </row>
    <row r="712" spans="1:9" ht="11.25" hidden="1" customHeight="1" x14ac:dyDescent="0.2">
      <c r="A712" s="12"/>
      <c r="B712" s="13" t="s">
        <v>69</v>
      </c>
      <c r="C712" s="13" t="s">
        <v>19</v>
      </c>
      <c r="D712" s="14">
        <v>8285</v>
      </c>
      <c r="E712" s="14">
        <v>8286</v>
      </c>
      <c r="F712" s="14">
        <v>8286</v>
      </c>
      <c r="G712" s="23">
        <f t="shared" si="97"/>
        <v>1</v>
      </c>
      <c r="H712" s="23">
        <f t="shared" si="98"/>
        <v>1</v>
      </c>
      <c r="I712" s="16">
        <f t="shared" si="99"/>
        <v>0</v>
      </c>
    </row>
    <row r="713" spans="1:9" ht="11.25" hidden="1" customHeight="1" x14ac:dyDescent="0.2">
      <c r="A713" s="12"/>
      <c r="B713" s="13" t="s">
        <v>20</v>
      </c>
      <c r="C713" s="13" t="s">
        <v>52</v>
      </c>
      <c r="D713" s="14">
        <v>0</v>
      </c>
      <c r="E713" s="14">
        <v>489.98</v>
      </c>
      <c r="F713" s="14">
        <v>678.44</v>
      </c>
      <c r="G713" s="23">
        <f t="shared" si="97"/>
        <v>489.98</v>
      </c>
      <c r="H713" s="23">
        <f t="shared" si="98"/>
        <v>678.44</v>
      </c>
      <c r="I713" s="16">
        <f t="shared" si="99"/>
        <v>188.46000000000004</v>
      </c>
    </row>
    <row r="714" spans="1:9" ht="11.25" hidden="1" customHeight="1" x14ac:dyDescent="0.2">
      <c r="A714" s="12"/>
      <c r="B714" s="13" t="s">
        <v>20</v>
      </c>
      <c r="C714" s="13" t="s">
        <v>42</v>
      </c>
      <c r="D714" s="14">
        <v>0</v>
      </c>
      <c r="E714" s="14">
        <v>238.49</v>
      </c>
      <c r="F714" s="14">
        <v>330.22</v>
      </c>
      <c r="G714" s="23">
        <f t="shared" si="97"/>
        <v>238.49</v>
      </c>
      <c r="H714" s="23">
        <f t="shared" si="98"/>
        <v>330.22</v>
      </c>
      <c r="I714" s="16">
        <f t="shared" si="99"/>
        <v>91.730000000000018</v>
      </c>
    </row>
    <row r="715" spans="1:9" ht="11.25" hidden="1" customHeight="1" x14ac:dyDescent="0.2">
      <c r="A715" s="12"/>
      <c r="B715" s="13" t="s">
        <v>20</v>
      </c>
      <c r="C715" s="13" t="s">
        <v>47</v>
      </c>
      <c r="D715" s="14">
        <v>0</v>
      </c>
      <c r="E715" s="14">
        <v>339.5</v>
      </c>
      <c r="F715" s="14">
        <v>514.5</v>
      </c>
      <c r="G715" s="23">
        <f t="shared" si="97"/>
        <v>339.5</v>
      </c>
      <c r="H715" s="23">
        <f t="shared" si="98"/>
        <v>514.5</v>
      </c>
      <c r="I715" s="16">
        <f t="shared" si="99"/>
        <v>175</v>
      </c>
    </row>
    <row r="716" spans="1:9" ht="11.25" hidden="1" customHeight="1" x14ac:dyDescent="0.2">
      <c r="A716" s="12"/>
      <c r="B716" s="13" t="s">
        <v>20</v>
      </c>
      <c r="C716" s="13" t="s">
        <v>22</v>
      </c>
      <c r="D716" s="14">
        <v>0</v>
      </c>
      <c r="E716" s="14">
        <v>535.48</v>
      </c>
      <c r="F716" s="14">
        <v>741.44</v>
      </c>
      <c r="G716" s="23">
        <f t="shared" si="97"/>
        <v>535.48</v>
      </c>
      <c r="H716" s="23">
        <f t="shared" si="98"/>
        <v>741.44</v>
      </c>
      <c r="I716" s="16">
        <f t="shared" si="99"/>
        <v>205.96000000000004</v>
      </c>
    </row>
    <row r="717" spans="1:9" ht="11.25" hidden="1" customHeight="1" x14ac:dyDescent="0.2">
      <c r="A717" s="12"/>
      <c r="B717" s="13" t="s">
        <v>20</v>
      </c>
      <c r="C717" s="13" t="s">
        <v>19</v>
      </c>
      <c r="D717" s="14">
        <v>1235.32</v>
      </c>
      <c r="E717" s="14">
        <v>4325.1000000000004</v>
      </c>
      <c r="F717" s="14">
        <v>6291.06</v>
      </c>
      <c r="G717" s="23">
        <f t="shared" si="97"/>
        <v>3089.7800000000007</v>
      </c>
      <c r="H717" s="23">
        <f t="shared" si="98"/>
        <v>5055.7400000000007</v>
      </c>
      <c r="I717" s="16">
        <f t="shared" si="99"/>
        <v>1965.96</v>
      </c>
    </row>
    <row r="718" spans="1:9" ht="11.25" hidden="1" customHeight="1" x14ac:dyDescent="0.2">
      <c r="A718" s="12"/>
      <c r="B718" s="13" t="s">
        <v>27</v>
      </c>
      <c r="C718" s="13" t="s">
        <v>82</v>
      </c>
      <c r="D718" s="14">
        <v>0</v>
      </c>
      <c r="E718" s="14">
        <v>868.57</v>
      </c>
      <c r="F718" s="14">
        <v>1012.55</v>
      </c>
      <c r="G718" s="23">
        <f t="shared" si="97"/>
        <v>868.57</v>
      </c>
      <c r="H718" s="23">
        <f t="shared" si="98"/>
        <v>1012.55</v>
      </c>
      <c r="I718" s="16">
        <f t="shared" si="99"/>
        <v>143.9799999999999</v>
      </c>
    </row>
    <row r="719" spans="1:9" ht="11.25" hidden="1" customHeight="1" x14ac:dyDescent="0.2">
      <c r="A719" s="12"/>
      <c r="B719" s="13" t="s">
        <v>27</v>
      </c>
      <c r="C719" s="13" t="s">
        <v>37</v>
      </c>
      <c r="D719" s="14">
        <v>678.84</v>
      </c>
      <c r="E719" s="14">
        <v>1443.72</v>
      </c>
      <c r="F719" s="14">
        <v>1984.11</v>
      </c>
      <c r="G719" s="23">
        <f t="shared" si="97"/>
        <v>764.88</v>
      </c>
      <c r="H719" s="23">
        <f t="shared" si="98"/>
        <v>1305.27</v>
      </c>
      <c r="I719" s="16">
        <f t="shared" si="99"/>
        <v>540.38999999999987</v>
      </c>
    </row>
    <row r="720" spans="1:9" ht="11.25" hidden="1" customHeight="1" x14ac:dyDescent="0.2">
      <c r="A720" s="12"/>
      <c r="B720" s="13" t="s">
        <v>27</v>
      </c>
      <c r="C720" s="13" t="s">
        <v>83</v>
      </c>
      <c r="D720" s="14">
        <v>2956.44</v>
      </c>
      <c r="E720" s="14">
        <v>3633.14</v>
      </c>
      <c r="F720" s="14">
        <v>3896.72</v>
      </c>
      <c r="G720" s="23">
        <f t="shared" si="97"/>
        <v>676.69999999999982</v>
      </c>
      <c r="H720" s="23">
        <f t="shared" si="98"/>
        <v>940.27999999999975</v>
      </c>
      <c r="I720" s="16">
        <f t="shared" si="99"/>
        <v>263.57999999999993</v>
      </c>
    </row>
    <row r="721" spans="1:9" ht="11.25" hidden="1" customHeight="1" x14ac:dyDescent="0.2">
      <c r="A721" s="12"/>
      <c r="B721" s="13" t="s">
        <v>27</v>
      </c>
      <c r="C721" s="13" t="s">
        <v>84</v>
      </c>
      <c r="D721" s="14">
        <v>1747.52</v>
      </c>
      <c r="E721" s="14">
        <v>2277.67</v>
      </c>
      <c r="F721" s="14">
        <v>3461.46</v>
      </c>
      <c r="G721" s="23">
        <f t="shared" si="97"/>
        <v>530.15000000000009</v>
      </c>
      <c r="H721" s="23">
        <f t="shared" si="98"/>
        <v>1713.94</v>
      </c>
      <c r="I721" s="16">
        <f t="shared" si="99"/>
        <v>1183.79</v>
      </c>
    </row>
    <row r="722" spans="1:9" ht="11.25" hidden="1" customHeight="1" x14ac:dyDescent="0.2">
      <c r="A722" s="12"/>
      <c r="B722" s="13" t="s">
        <v>27</v>
      </c>
      <c r="C722" s="13" t="s">
        <v>46</v>
      </c>
      <c r="D722" s="14">
        <v>0</v>
      </c>
      <c r="E722" s="14">
        <v>233.52</v>
      </c>
      <c r="F722" s="14">
        <v>260.44</v>
      </c>
      <c r="G722" s="23">
        <f t="shared" si="97"/>
        <v>233.52</v>
      </c>
      <c r="H722" s="23">
        <f t="shared" si="98"/>
        <v>260.44</v>
      </c>
      <c r="I722" s="16">
        <f t="shared" si="99"/>
        <v>26.919999999999987</v>
      </c>
    </row>
    <row r="723" spans="1:9" ht="11.25" hidden="1" customHeight="1" x14ac:dyDescent="0.2">
      <c r="A723" s="12"/>
      <c r="B723" s="13" t="s">
        <v>27</v>
      </c>
      <c r="C723" s="13" t="s">
        <v>85</v>
      </c>
      <c r="D723" s="14">
        <v>409.69</v>
      </c>
      <c r="E723" s="14">
        <v>714.09</v>
      </c>
      <c r="F723" s="14">
        <v>714.09</v>
      </c>
      <c r="G723" s="23">
        <f t="shared" si="97"/>
        <v>304.40000000000003</v>
      </c>
      <c r="H723" s="23">
        <f t="shared" si="98"/>
        <v>304.40000000000003</v>
      </c>
      <c r="I723" s="16">
        <f t="shared" si="99"/>
        <v>0</v>
      </c>
    </row>
    <row r="724" spans="1:9" ht="11.25" hidden="1" customHeight="1" x14ac:dyDescent="0.2">
      <c r="A724" s="12"/>
      <c r="B724" s="13" t="s">
        <v>27</v>
      </c>
      <c r="C724" s="13" t="s">
        <v>86</v>
      </c>
      <c r="D724" s="14">
        <v>2203.1799999999998</v>
      </c>
      <c r="E724" s="14">
        <v>2283.9499999999998</v>
      </c>
      <c r="F724" s="14">
        <v>3398.31</v>
      </c>
      <c r="G724" s="23">
        <f t="shared" si="97"/>
        <v>80.769999999999982</v>
      </c>
      <c r="H724" s="23">
        <f t="shared" si="98"/>
        <v>1195.1300000000001</v>
      </c>
      <c r="I724" s="16">
        <f t="shared" si="99"/>
        <v>1114.3600000000001</v>
      </c>
    </row>
    <row r="725" spans="1:9" ht="11.25" hidden="1" customHeight="1" x14ac:dyDescent="0.2">
      <c r="A725" s="12"/>
      <c r="B725" s="13" t="s">
        <v>27</v>
      </c>
      <c r="C725" s="13" t="s">
        <v>87</v>
      </c>
      <c r="D725" s="14">
        <v>0</v>
      </c>
      <c r="E725" s="14">
        <v>165.3</v>
      </c>
      <c r="F725" s="14">
        <v>264.94</v>
      </c>
      <c r="G725" s="23">
        <f t="shared" si="97"/>
        <v>165.3</v>
      </c>
      <c r="H725" s="23">
        <f t="shared" si="98"/>
        <v>264.94</v>
      </c>
      <c r="I725" s="16">
        <f t="shared" si="99"/>
        <v>99.639999999999986</v>
      </c>
    </row>
    <row r="726" spans="1:9" ht="11.25" hidden="1" customHeight="1" x14ac:dyDescent="0.2">
      <c r="A726" s="12"/>
      <c r="B726" s="13" t="s">
        <v>27</v>
      </c>
      <c r="C726" s="13" t="s">
        <v>75</v>
      </c>
      <c r="D726" s="14">
        <v>827.13</v>
      </c>
      <c r="E726" s="14">
        <v>740.4</v>
      </c>
      <c r="F726" s="14">
        <v>803.08</v>
      </c>
      <c r="G726" s="15">
        <f t="shared" si="97"/>
        <v>-86.730000000000018</v>
      </c>
      <c r="H726" s="15">
        <f t="shared" si="98"/>
        <v>-24.049999999999955</v>
      </c>
      <c r="I726" s="16">
        <f t="shared" si="99"/>
        <v>62.680000000000064</v>
      </c>
    </row>
    <row r="727" spans="1:9" ht="11.25" hidden="1" customHeight="1" x14ac:dyDescent="0.2">
      <c r="A727" s="12"/>
      <c r="B727" s="13" t="s">
        <v>27</v>
      </c>
      <c r="C727" s="13" t="s">
        <v>76</v>
      </c>
      <c r="D727" s="14">
        <v>1375.27</v>
      </c>
      <c r="E727" s="14">
        <v>823.97</v>
      </c>
      <c r="F727" s="14">
        <v>1035.82</v>
      </c>
      <c r="G727" s="15">
        <f t="shared" si="97"/>
        <v>-551.29999999999995</v>
      </c>
      <c r="H727" s="15">
        <f t="shared" si="98"/>
        <v>-339.45000000000005</v>
      </c>
      <c r="I727" s="16">
        <f t="shared" si="99"/>
        <v>211.84999999999991</v>
      </c>
    </row>
    <row r="728" spans="1:9" ht="11.25" hidden="1" customHeight="1" x14ac:dyDescent="0.2">
      <c r="A728" s="12"/>
      <c r="B728" s="13" t="s">
        <v>27</v>
      </c>
      <c r="C728" s="13" t="s">
        <v>77</v>
      </c>
      <c r="D728" s="14">
        <v>3476.67</v>
      </c>
      <c r="E728" s="14">
        <v>4340.13</v>
      </c>
      <c r="F728" s="14">
        <v>5034.5</v>
      </c>
      <c r="G728" s="23">
        <f t="shared" si="97"/>
        <v>863.46</v>
      </c>
      <c r="H728" s="23">
        <f t="shared" si="98"/>
        <v>1557.83</v>
      </c>
      <c r="I728" s="16">
        <f t="shared" si="99"/>
        <v>694.36999999999989</v>
      </c>
    </row>
    <row r="729" spans="1:9" ht="11.25" hidden="1" customHeight="1" x14ac:dyDescent="0.2">
      <c r="A729" s="12"/>
      <c r="B729" s="13" t="s">
        <v>27</v>
      </c>
      <c r="C729" s="13" t="s">
        <v>47</v>
      </c>
      <c r="D729" s="14">
        <v>0</v>
      </c>
      <c r="E729" s="14">
        <v>449.95</v>
      </c>
      <c r="F729" s="14">
        <v>449.95</v>
      </c>
      <c r="G729" s="23">
        <f t="shared" si="97"/>
        <v>449.95</v>
      </c>
      <c r="H729" s="23">
        <f t="shared" si="98"/>
        <v>449.95</v>
      </c>
      <c r="I729" s="16">
        <f t="shared" si="99"/>
        <v>0</v>
      </c>
    </row>
    <row r="730" spans="1:9" ht="11.25" hidden="1" customHeight="1" x14ac:dyDescent="0.2">
      <c r="A730" s="12"/>
      <c r="B730" s="13" t="s">
        <v>27</v>
      </c>
      <c r="C730" s="13" t="s">
        <v>50</v>
      </c>
      <c r="D730" s="14">
        <v>3222.9</v>
      </c>
      <c r="E730" s="14">
        <v>2686.56</v>
      </c>
      <c r="F730" s="14">
        <v>3552.35</v>
      </c>
      <c r="G730" s="15">
        <f t="shared" si="97"/>
        <v>-536.34000000000015</v>
      </c>
      <c r="H730" s="23">
        <f t="shared" si="98"/>
        <v>329.44999999999982</v>
      </c>
      <c r="I730" s="16">
        <f t="shared" si="99"/>
        <v>865.79</v>
      </c>
    </row>
    <row r="731" spans="1:9" ht="11.25" hidden="1" customHeight="1" x14ac:dyDescent="0.2">
      <c r="A731" s="12"/>
      <c r="B731" s="13" t="s">
        <v>27</v>
      </c>
      <c r="C731" s="13" t="s">
        <v>21</v>
      </c>
      <c r="D731" s="14">
        <v>0</v>
      </c>
      <c r="E731" s="14">
        <v>469.13</v>
      </c>
      <c r="F731" s="14">
        <v>669.34</v>
      </c>
      <c r="G731" s="23">
        <f t="shared" si="97"/>
        <v>469.13</v>
      </c>
      <c r="H731" s="23">
        <f t="shared" si="98"/>
        <v>669.34</v>
      </c>
      <c r="I731" s="16">
        <f t="shared" si="99"/>
        <v>200.21000000000004</v>
      </c>
    </row>
    <row r="732" spans="1:9" ht="11.25" hidden="1" customHeight="1" x14ac:dyDescent="0.2">
      <c r="A732" s="12"/>
      <c r="B732" s="13" t="s">
        <v>27</v>
      </c>
      <c r="C732" s="13" t="s">
        <v>88</v>
      </c>
      <c r="D732" s="14">
        <v>2040.72</v>
      </c>
      <c r="E732" s="14">
        <v>1227.6300000000001</v>
      </c>
      <c r="F732" s="14">
        <v>1316.38</v>
      </c>
      <c r="G732" s="15">
        <f t="shared" si="97"/>
        <v>-813.08999999999992</v>
      </c>
      <c r="H732" s="15">
        <f t="shared" si="98"/>
        <v>-724.33999999999992</v>
      </c>
      <c r="I732" s="16">
        <f t="shared" si="99"/>
        <v>88.75</v>
      </c>
    </row>
    <row r="733" spans="1:9" ht="11.25" hidden="1" customHeight="1" x14ac:dyDescent="0.2">
      <c r="A733" s="12"/>
      <c r="B733" s="13" t="s">
        <v>27</v>
      </c>
      <c r="C733" s="13" t="s">
        <v>78</v>
      </c>
      <c r="D733" s="14">
        <v>3099.21</v>
      </c>
      <c r="E733" s="14">
        <v>4399.8999999999996</v>
      </c>
      <c r="F733" s="14">
        <v>5592.5</v>
      </c>
      <c r="G733" s="23">
        <f t="shared" si="97"/>
        <v>1300.6899999999996</v>
      </c>
      <c r="H733" s="23">
        <f t="shared" si="98"/>
        <v>2493.29</v>
      </c>
      <c r="I733" s="16">
        <f t="shared" si="99"/>
        <v>1192.6000000000004</v>
      </c>
    </row>
    <row r="734" spans="1:9" ht="11.25" hidden="1" customHeight="1" x14ac:dyDescent="0.2">
      <c r="A734" s="12"/>
      <c r="B734" s="13" t="s">
        <v>27</v>
      </c>
      <c r="C734" s="13" t="s">
        <v>55</v>
      </c>
      <c r="D734" s="14">
        <v>1961.54</v>
      </c>
      <c r="E734" s="14">
        <v>4997</v>
      </c>
      <c r="F734" s="14">
        <v>6206.09</v>
      </c>
      <c r="G734" s="23">
        <f t="shared" si="97"/>
        <v>3035.46</v>
      </c>
      <c r="H734" s="23">
        <f t="shared" si="98"/>
        <v>4244.55</v>
      </c>
      <c r="I734" s="16">
        <f t="shared" si="99"/>
        <v>1209.0900000000001</v>
      </c>
    </row>
    <row r="735" spans="1:9" ht="11.25" hidden="1" customHeight="1" x14ac:dyDescent="0.2">
      <c r="A735" s="12"/>
      <c r="B735" s="13" t="s">
        <v>27</v>
      </c>
      <c r="C735" s="13" t="s">
        <v>56</v>
      </c>
      <c r="D735" s="14">
        <v>8529.2099999999991</v>
      </c>
      <c r="E735" s="14">
        <v>7218.44</v>
      </c>
      <c r="F735" s="14">
        <v>7543.47</v>
      </c>
      <c r="G735" s="15">
        <f t="shared" si="97"/>
        <v>-1310.7699999999995</v>
      </c>
      <c r="H735" s="15">
        <f t="shared" si="98"/>
        <v>-985.73999999999887</v>
      </c>
      <c r="I735" s="16">
        <f t="shared" si="99"/>
        <v>325.03000000000065</v>
      </c>
    </row>
    <row r="736" spans="1:9" ht="11.25" hidden="1" customHeight="1" x14ac:dyDescent="0.2">
      <c r="A736" s="12"/>
      <c r="B736" s="13" t="s">
        <v>27</v>
      </c>
      <c r="C736" s="13" t="s">
        <v>79</v>
      </c>
      <c r="D736" s="14">
        <v>0</v>
      </c>
      <c r="E736" s="14">
        <v>526.55999999999995</v>
      </c>
      <c r="F736" s="14">
        <v>614.32000000000005</v>
      </c>
      <c r="G736" s="23">
        <f t="shared" si="97"/>
        <v>526.55999999999995</v>
      </c>
      <c r="H736" s="23">
        <f t="shared" si="98"/>
        <v>614.32000000000005</v>
      </c>
      <c r="I736" s="16">
        <f t="shared" si="99"/>
        <v>87.760000000000105</v>
      </c>
    </row>
    <row r="737" spans="1:9" ht="11.25" hidden="1" customHeight="1" x14ac:dyDescent="0.2">
      <c r="A737" s="12"/>
      <c r="B737" s="13" t="s">
        <v>27</v>
      </c>
      <c r="C737" s="13" t="s">
        <v>19</v>
      </c>
      <c r="D737" s="14">
        <v>0</v>
      </c>
      <c r="E737" s="14">
        <v>190.58</v>
      </c>
      <c r="F737" s="14">
        <v>190.58</v>
      </c>
      <c r="G737" s="23">
        <f t="shared" si="97"/>
        <v>190.58</v>
      </c>
      <c r="H737" s="23">
        <f t="shared" si="98"/>
        <v>190.58</v>
      </c>
      <c r="I737" s="16">
        <f t="shared" si="99"/>
        <v>0</v>
      </c>
    </row>
    <row r="738" spans="1:9" ht="11.25" hidden="1" customHeight="1" x14ac:dyDescent="0.2">
      <c r="A738" s="12"/>
      <c r="B738" s="13" t="s">
        <v>27</v>
      </c>
      <c r="C738" s="13" t="s">
        <v>28</v>
      </c>
      <c r="D738" s="14">
        <v>9383.6</v>
      </c>
      <c r="E738" s="14">
        <v>8953.6299999999992</v>
      </c>
      <c r="F738" s="14">
        <v>9387.23</v>
      </c>
      <c r="G738" s="15">
        <f t="shared" si="97"/>
        <v>-429.97000000000116</v>
      </c>
      <c r="H738" s="23">
        <f t="shared" si="98"/>
        <v>3.6299999999991996</v>
      </c>
      <c r="I738" s="16">
        <f t="shared" si="99"/>
        <v>433.60000000000036</v>
      </c>
    </row>
    <row r="739" spans="1:9" ht="11.25" hidden="1" customHeight="1" x14ac:dyDescent="0.2">
      <c r="A739" s="12"/>
      <c r="B739" s="13" t="s">
        <v>70</v>
      </c>
      <c r="C739" s="13" t="s">
        <v>19</v>
      </c>
      <c r="D739" s="14">
        <v>0</v>
      </c>
      <c r="E739" s="14">
        <v>809.05</v>
      </c>
      <c r="F739" s="14">
        <v>1120.22</v>
      </c>
      <c r="G739" s="23">
        <f t="shared" si="97"/>
        <v>809.05</v>
      </c>
      <c r="H739" s="23">
        <f t="shared" si="98"/>
        <v>1120.22</v>
      </c>
      <c r="I739" s="16">
        <f t="shared" si="99"/>
        <v>311.17000000000007</v>
      </c>
    </row>
    <row r="740" spans="1:9" ht="11.25" hidden="1" customHeight="1" x14ac:dyDescent="0.2">
      <c r="A740" s="12"/>
      <c r="B740" s="13" t="s">
        <v>57</v>
      </c>
      <c r="C740" s="13" t="s">
        <v>19</v>
      </c>
      <c r="D740" s="14">
        <v>0</v>
      </c>
      <c r="E740" s="14">
        <v>850.66</v>
      </c>
      <c r="F740" s="14">
        <v>1177.8399999999999</v>
      </c>
      <c r="G740" s="23">
        <f t="shared" si="97"/>
        <v>850.66</v>
      </c>
      <c r="H740" s="23">
        <f t="shared" si="98"/>
        <v>1177.8399999999999</v>
      </c>
      <c r="I740" s="16">
        <f t="shared" si="99"/>
        <v>327.17999999999995</v>
      </c>
    </row>
    <row r="741" spans="1:9" ht="11.25" hidden="1" customHeight="1" x14ac:dyDescent="0.2">
      <c r="A741" s="12"/>
      <c r="B741" s="13" t="s">
        <v>129</v>
      </c>
      <c r="C741" s="13" t="s">
        <v>19</v>
      </c>
      <c r="D741" s="14">
        <v>0</v>
      </c>
      <c r="E741" s="14">
        <v>1134.4000000000001</v>
      </c>
      <c r="F741" s="14">
        <v>1636.52</v>
      </c>
      <c r="G741" s="23">
        <f t="shared" si="97"/>
        <v>1134.4000000000001</v>
      </c>
      <c r="H741" s="23">
        <f t="shared" si="98"/>
        <v>1636.52</v>
      </c>
      <c r="I741" s="16">
        <f t="shared" si="99"/>
        <v>502.11999999999989</v>
      </c>
    </row>
    <row r="742" spans="1:9" ht="11.25" hidden="1" customHeight="1" x14ac:dyDescent="0.2">
      <c r="A742" s="12"/>
      <c r="B742" s="13" t="s">
        <v>23</v>
      </c>
      <c r="C742" s="13" t="s">
        <v>19</v>
      </c>
      <c r="D742" s="14">
        <v>0</v>
      </c>
      <c r="E742" s="14">
        <v>509.99</v>
      </c>
      <c r="F742" s="14">
        <v>706.14</v>
      </c>
      <c r="G742" s="23">
        <f t="shared" si="97"/>
        <v>509.99</v>
      </c>
      <c r="H742" s="23">
        <f t="shared" si="98"/>
        <v>706.14</v>
      </c>
      <c r="I742" s="16">
        <f t="shared" si="99"/>
        <v>196.14999999999998</v>
      </c>
    </row>
    <row r="743" spans="1:9" ht="11.25" hidden="1" customHeight="1" x14ac:dyDescent="0.2">
      <c r="A743" s="12"/>
      <c r="B743" s="13" t="s">
        <v>43</v>
      </c>
      <c r="C743" s="13" t="s">
        <v>44</v>
      </c>
      <c r="D743" s="14">
        <v>329.29</v>
      </c>
      <c r="E743" s="14">
        <v>1818.44</v>
      </c>
      <c r="F743" s="14">
        <v>2127.5700000000002</v>
      </c>
      <c r="G743" s="23">
        <f t="shared" si="97"/>
        <v>1489.15</v>
      </c>
      <c r="H743" s="23">
        <f t="shared" si="98"/>
        <v>1798.2800000000002</v>
      </c>
      <c r="I743" s="16">
        <f t="shared" si="99"/>
        <v>309.13000000000011</v>
      </c>
    </row>
    <row r="744" spans="1:9" ht="11.25" hidden="1" customHeight="1" x14ac:dyDescent="0.2">
      <c r="A744" s="12"/>
      <c r="B744" s="13" t="s">
        <v>43</v>
      </c>
      <c r="C744" s="13" t="s">
        <v>22</v>
      </c>
      <c r="D744" s="14">
        <v>0</v>
      </c>
      <c r="E744" s="14">
        <v>648.9</v>
      </c>
      <c r="F744" s="14">
        <v>803.4</v>
      </c>
      <c r="G744" s="23">
        <f t="shared" si="97"/>
        <v>648.9</v>
      </c>
      <c r="H744" s="23">
        <f t="shared" si="98"/>
        <v>803.4</v>
      </c>
      <c r="I744" s="16">
        <f t="shared" si="99"/>
        <v>154.5</v>
      </c>
    </row>
    <row r="745" spans="1:9" ht="11.25" hidden="1" customHeight="1" x14ac:dyDescent="0.2">
      <c r="A745" s="12"/>
      <c r="B745" s="13" t="s">
        <v>43</v>
      </c>
      <c r="C745" s="13" t="s">
        <v>19</v>
      </c>
      <c r="D745" s="14">
        <v>632.87</v>
      </c>
      <c r="E745" s="14">
        <v>3412.84</v>
      </c>
      <c r="F745" s="14">
        <v>4139.8599999999997</v>
      </c>
      <c r="G745" s="23">
        <f t="shared" si="97"/>
        <v>2779.9700000000003</v>
      </c>
      <c r="H745" s="23">
        <f t="shared" si="98"/>
        <v>3506.99</v>
      </c>
      <c r="I745" s="16">
        <f t="shared" si="99"/>
        <v>727.01999999999953</v>
      </c>
    </row>
    <row r="746" spans="1:9" ht="11.25" hidden="1" customHeight="1" x14ac:dyDescent="0.2">
      <c r="A746" s="12"/>
      <c r="B746" s="13" t="s">
        <v>51</v>
      </c>
      <c r="C746" s="13" t="s">
        <v>19</v>
      </c>
      <c r="D746" s="14">
        <v>0</v>
      </c>
      <c r="E746" s="14">
        <v>1691.82</v>
      </c>
      <c r="F746" s="14">
        <v>2342.52</v>
      </c>
      <c r="G746" s="23">
        <f t="shared" si="97"/>
        <v>1691.82</v>
      </c>
      <c r="H746" s="23">
        <f t="shared" si="98"/>
        <v>2342.52</v>
      </c>
      <c r="I746" s="16">
        <f t="shared" si="99"/>
        <v>650.70000000000005</v>
      </c>
    </row>
    <row r="747" spans="1:9" ht="11.25" hidden="1" customHeight="1" x14ac:dyDescent="0.2">
      <c r="A747" s="12"/>
      <c r="B747" s="13" t="s">
        <v>32</v>
      </c>
      <c r="C747" s="13" t="s">
        <v>52</v>
      </c>
      <c r="D747" s="14">
        <v>0</v>
      </c>
      <c r="E747" s="14">
        <v>920.62</v>
      </c>
      <c r="F747" s="14">
        <v>1185.98</v>
      </c>
      <c r="G747" s="23">
        <f t="shared" si="97"/>
        <v>920.62</v>
      </c>
      <c r="H747" s="23">
        <f t="shared" si="98"/>
        <v>1185.98</v>
      </c>
      <c r="I747" s="16">
        <f t="shared" si="99"/>
        <v>265.36</v>
      </c>
    </row>
    <row r="748" spans="1:9" ht="11.25" hidden="1" customHeight="1" x14ac:dyDescent="0.2">
      <c r="A748" s="12"/>
      <c r="B748" s="13" t="s">
        <v>32</v>
      </c>
      <c r="C748" s="13" t="s">
        <v>46</v>
      </c>
      <c r="D748" s="14">
        <v>0</v>
      </c>
      <c r="E748" s="14">
        <v>86.16</v>
      </c>
      <c r="F748" s="14">
        <v>140.01</v>
      </c>
      <c r="G748" s="23">
        <f t="shared" si="97"/>
        <v>86.16</v>
      </c>
      <c r="H748" s="23">
        <f t="shared" si="98"/>
        <v>140.01</v>
      </c>
      <c r="I748" s="16">
        <f t="shared" si="99"/>
        <v>53.849999999999994</v>
      </c>
    </row>
    <row r="749" spans="1:9" ht="11.25" hidden="1" customHeight="1" x14ac:dyDescent="0.2">
      <c r="A749" s="12"/>
      <c r="B749" s="13" t="s">
        <v>32</v>
      </c>
      <c r="C749" s="13" t="s">
        <v>42</v>
      </c>
      <c r="D749" s="14">
        <v>14.58</v>
      </c>
      <c r="E749" s="14">
        <v>773.43</v>
      </c>
      <c r="F749" s="14">
        <v>963.7</v>
      </c>
      <c r="G749" s="23">
        <f t="shared" si="97"/>
        <v>758.84999999999991</v>
      </c>
      <c r="H749" s="23">
        <f t="shared" si="98"/>
        <v>949.12</v>
      </c>
      <c r="I749" s="16">
        <f t="shared" si="99"/>
        <v>190.2700000000001</v>
      </c>
    </row>
    <row r="750" spans="1:9" ht="11.25" hidden="1" customHeight="1" x14ac:dyDescent="0.2">
      <c r="A750" s="12"/>
      <c r="B750" s="13" t="s">
        <v>32</v>
      </c>
      <c r="C750" s="13" t="s">
        <v>44</v>
      </c>
      <c r="D750" s="14">
        <v>0</v>
      </c>
      <c r="E750" s="14">
        <v>587.07000000000005</v>
      </c>
      <c r="F750" s="14">
        <v>738.22</v>
      </c>
      <c r="G750" s="23">
        <f t="shared" si="97"/>
        <v>587.07000000000005</v>
      </c>
      <c r="H750" s="23">
        <f t="shared" si="98"/>
        <v>738.22</v>
      </c>
      <c r="I750" s="16">
        <f t="shared" si="99"/>
        <v>151.14999999999998</v>
      </c>
    </row>
    <row r="751" spans="1:9" ht="11.25" hidden="1" customHeight="1" x14ac:dyDescent="0.2">
      <c r="A751" s="12"/>
      <c r="B751" s="13" t="s">
        <v>32</v>
      </c>
      <c r="C751" s="13" t="s">
        <v>47</v>
      </c>
      <c r="D751" s="14">
        <v>0</v>
      </c>
      <c r="E751" s="14">
        <v>359.07</v>
      </c>
      <c r="F751" s="14">
        <v>475.19</v>
      </c>
      <c r="G751" s="23">
        <f t="shared" si="97"/>
        <v>359.07</v>
      </c>
      <c r="H751" s="23">
        <f t="shared" si="98"/>
        <v>475.19</v>
      </c>
      <c r="I751" s="16">
        <f t="shared" si="99"/>
        <v>116.12</v>
      </c>
    </row>
    <row r="752" spans="1:9" ht="11.25" hidden="1" customHeight="1" x14ac:dyDescent="0.2">
      <c r="A752" s="12"/>
      <c r="B752" s="13" t="s">
        <v>32</v>
      </c>
      <c r="C752" s="13" t="s">
        <v>21</v>
      </c>
      <c r="D752" s="14">
        <v>0</v>
      </c>
      <c r="E752" s="14">
        <v>485.49</v>
      </c>
      <c r="F752" s="14">
        <v>620.74</v>
      </c>
      <c r="G752" s="23">
        <f t="shared" si="97"/>
        <v>485.49</v>
      </c>
      <c r="H752" s="23">
        <f t="shared" si="98"/>
        <v>620.74</v>
      </c>
      <c r="I752" s="16">
        <f t="shared" si="99"/>
        <v>135.25</v>
      </c>
    </row>
    <row r="753" spans="1:9" ht="11.25" hidden="1" customHeight="1" x14ac:dyDescent="0.2">
      <c r="A753" s="12"/>
      <c r="B753" s="13" t="s">
        <v>32</v>
      </c>
      <c r="C753" s="13" t="s">
        <v>22</v>
      </c>
      <c r="D753" s="14">
        <v>0</v>
      </c>
      <c r="E753" s="14">
        <v>1593.98</v>
      </c>
      <c r="F753" s="14">
        <v>2008.36</v>
      </c>
      <c r="G753" s="23">
        <f t="shared" si="97"/>
        <v>1593.98</v>
      </c>
      <c r="H753" s="23">
        <f t="shared" si="98"/>
        <v>2008.36</v>
      </c>
      <c r="I753" s="16">
        <f t="shared" si="99"/>
        <v>414.37999999999988</v>
      </c>
    </row>
    <row r="754" spans="1:9" ht="11.25" hidden="1" customHeight="1" x14ac:dyDescent="0.2">
      <c r="A754" s="12"/>
      <c r="B754" s="13" t="s">
        <v>58</v>
      </c>
      <c r="C754" s="13" t="s">
        <v>42</v>
      </c>
      <c r="D754" s="14">
        <v>1101.78</v>
      </c>
      <c r="E754" s="14">
        <v>0</v>
      </c>
      <c r="F754" s="14">
        <v>0</v>
      </c>
      <c r="G754" s="15">
        <f t="shared" si="97"/>
        <v>-1101.78</v>
      </c>
      <c r="H754" s="15">
        <f t="shared" si="98"/>
        <v>-1101.78</v>
      </c>
      <c r="I754" s="16">
        <f t="shared" si="99"/>
        <v>0</v>
      </c>
    </row>
    <row r="755" spans="1:9" ht="11.25" hidden="1" customHeight="1" x14ac:dyDescent="0.2">
      <c r="A755" s="17" t="s">
        <v>185</v>
      </c>
      <c r="B755" s="18"/>
      <c r="C755" s="18"/>
      <c r="D755" s="19">
        <f>SUM(D710:D754)</f>
        <v>58153.87</v>
      </c>
      <c r="E755" s="19">
        <f>SUM(E710:E754)</f>
        <v>84483.950000000012</v>
      </c>
      <c r="F755" s="19">
        <f>SUM(F710:F754)</f>
        <v>102435.01000000001</v>
      </c>
      <c r="G755" s="24">
        <f t="shared" si="97"/>
        <v>26330.079999999994</v>
      </c>
      <c r="H755" s="24">
        <f t="shared" si="98"/>
        <v>44281.139999999992</v>
      </c>
      <c r="I755" s="21">
        <f t="shared" si="99"/>
        <v>17951.059999999998</v>
      </c>
    </row>
    <row r="756" spans="1:9" ht="11.25" hidden="1" customHeight="1" x14ac:dyDescent="0.2">
      <c r="A756" s="11" t="s">
        <v>186</v>
      </c>
      <c r="B756" s="5"/>
      <c r="C756" s="5"/>
      <c r="D756" s="6"/>
      <c r="E756" s="6"/>
      <c r="F756" s="6"/>
      <c r="G756" s="7"/>
      <c r="H756" s="7"/>
      <c r="I756" s="8"/>
    </row>
    <row r="757" spans="1:9" ht="11.25" hidden="1" customHeight="1" x14ac:dyDescent="0.2">
      <c r="A757" s="12"/>
      <c r="B757" s="13" t="s">
        <v>187</v>
      </c>
      <c r="C757" s="13" t="s">
        <v>188</v>
      </c>
      <c r="D757" s="14">
        <v>125</v>
      </c>
      <c r="E757" s="14">
        <v>0</v>
      </c>
      <c r="F757" s="14">
        <v>0</v>
      </c>
      <c r="G757" s="15">
        <f t="shared" ref="G757:G779" si="100">(ROUND(E757,2)- ROUND(D757,2))</f>
        <v>-125</v>
      </c>
      <c r="H757" s="15">
        <f t="shared" ref="H757:H779" si="101">(ROUND(F757,2)- ROUND(D757,2))</f>
        <v>-125</v>
      </c>
      <c r="I757" s="16">
        <f t="shared" ref="I757:I779" si="102">(ROUND(F757,2)- ROUND(E757,2))</f>
        <v>0</v>
      </c>
    </row>
    <row r="758" spans="1:9" ht="11.25" hidden="1" customHeight="1" x14ac:dyDescent="0.2">
      <c r="A758" s="12"/>
      <c r="B758" s="13" t="s">
        <v>26</v>
      </c>
      <c r="C758" s="13" t="s">
        <v>19</v>
      </c>
      <c r="D758" s="14">
        <v>1130</v>
      </c>
      <c r="E758" s="14">
        <v>100</v>
      </c>
      <c r="F758" s="14">
        <v>100</v>
      </c>
      <c r="G758" s="15">
        <f t="shared" si="100"/>
        <v>-1030</v>
      </c>
      <c r="H758" s="15">
        <f t="shared" si="101"/>
        <v>-1030</v>
      </c>
      <c r="I758" s="16">
        <f t="shared" si="102"/>
        <v>0</v>
      </c>
    </row>
    <row r="759" spans="1:9" ht="11.25" hidden="1" customHeight="1" x14ac:dyDescent="0.2">
      <c r="A759" s="12"/>
      <c r="B759" s="13" t="s">
        <v>69</v>
      </c>
      <c r="C759" s="13" t="s">
        <v>19</v>
      </c>
      <c r="D759" s="14">
        <v>150</v>
      </c>
      <c r="E759" s="14">
        <v>0</v>
      </c>
      <c r="F759" s="14">
        <v>0</v>
      </c>
      <c r="G759" s="15">
        <f t="shared" si="100"/>
        <v>-150</v>
      </c>
      <c r="H759" s="15">
        <f t="shared" si="101"/>
        <v>-150</v>
      </c>
      <c r="I759" s="16">
        <f t="shared" si="102"/>
        <v>0</v>
      </c>
    </row>
    <row r="760" spans="1:9" ht="11.25" hidden="1" customHeight="1" x14ac:dyDescent="0.2">
      <c r="A760" s="12"/>
      <c r="B760" s="13" t="s">
        <v>20</v>
      </c>
      <c r="C760" s="13" t="s">
        <v>46</v>
      </c>
      <c r="D760" s="14">
        <v>35</v>
      </c>
      <c r="E760" s="14">
        <v>0</v>
      </c>
      <c r="F760" s="14">
        <v>0</v>
      </c>
      <c r="G760" s="15">
        <f t="shared" si="100"/>
        <v>-35</v>
      </c>
      <c r="H760" s="15">
        <f t="shared" si="101"/>
        <v>-35</v>
      </c>
      <c r="I760" s="16">
        <f t="shared" si="102"/>
        <v>0</v>
      </c>
    </row>
    <row r="761" spans="1:9" ht="11.25" hidden="1" customHeight="1" x14ac:dyDescent="0.2">
      <c r="A761" s="12"/>
      <c r="B761" s="13" t="s">
        <v>20</v>
      </c>
      <c r="C761" s="13" t="s">
        <v>19</v>
      </c>
      <c r="D761" s="14">
        <v>250</v>
      </c>
      <c r="E761" s="14">
        <v>0</v>
      </c>
      <c r="F761" s="14">
        <v>0</v>
      </c>
      <c r="G761" s="15">
        <f t="shared" si="100"/>
        <v>-250</v>
      </c>
      <c r="H761" s="15">
        <f t="shared" si="101"/>
        <v>-250</v>
      </c>
      <c r="I761" s="16">
        <f t="shared" si="102"/>
        <v>0</v>
      </c>
    </row>
    <row r="762" spans="1:9" ht="11.25" hidden="1" customHeight="1" x14ac:dyDescent="0.2">
      <c r="A762" s="12"/>
      <c r="B762" s="13" t="s">
        <v>27</v>
      </c>
      <c r="C762" s="13" t="s">
        <v>188</v>
      </c>
      <c r="D762" s="14">
        <v>35</v>
      </c>
      <c r="E762" s="14">
        <v>0</v>
      </c>
      <c r="F762" s="14">
        <v>0</v>
      </c>
      <c r="G762" s="15">
        <f t="shared" si="100"/>
        <v>-35</v>
      </c>
      <c r="H762" s="15">
        <f t="shared" si="101"/>
        <v>-35</v>
      </c>
      <c r="I762" s="16">
        <f t="shared" si="102"/>
        <v>0</v>
      </c>
    </row>
    <row r="763" spans="1:9" ht="11.25" hidden="1" customHeight="1" x14ac:dyDescent="0.2">
      <c r="A763" s="12"/>
      <c r="B763" s="13" t="s">
        <v>27</v>
      </c>
      <c r="C763" s="13" t="s">
        <v>83</v>
      </c>
      <c r="D763" s="14">
        <v>839.7</v>
      </c>
      <c r="E763" s="14">
        <v>0</v>
      </c>
      <c r="F763" s="14">
        <v>0</v>
      </c>
      <c r="G763" s="15">
        <f t="shared" si="100"/>
        <v>-839.7</v>
      </c>
      <c r="H763" s="15">
        <f t="shared" si="101"/>
        <v>-839.7</v>
      </c>
      <c r="I763" s="16">
        <f t="shared" si="102"/>
        <v>0</v>
      </c>
    </row>
    <row r="764" spans="1:9" ht="11.25" hidden="1" customHeight="1" x14ac:dyDescent="0.2">
      <c r="A764" s="12"/>
      <c r="B764" s="13" t="s">
        <v>27</v>
      </c>
      <c r="C764" s="13" t="s">
        <v>84</v>
      </c>
      <c r="D764" s="14">
        <v>939.75</v>
      </c>
      <c r="E764" s="14">
        <v>90</v>
      </c>
      <c r="F764" s="14">
        <v>90</v>
      </c>
      <c r="G764" s="15">
        <f t="shared" si="100"/>
        <v>-849.75</v>
      </c>
      <c r="H764" s="15">
        <f t="shared" si="101"/>
        <v>-849.75</v>
      </c>
      <c r="I764" s="16">
        <f t="shared" si="102"/>
        <v>0</v>
      </c>
    </row>
    <row r="765" spans="1:9" ht="11.25" hidden="1" customHeight="1" x14ac:dyDescent="0.2">
      <c r="A765" s="12"/>
      <c r="B765" s="13" t="s">
        <v>27</v>
      </c>
      <c r="C765" s="13" t="s">
        <v>86</v>
      </c>
      <c r="D765" s="14">
        <v>859.65</v>
      </c>
      <c r="E765" s="14">
        <v>0</v>
      </c>
      <c r="F765" s="14">
        <v>0</v>
      </c>
      <c r="G765" s="15">
        <f t="shared" si="100"/>
        <v>-859.65</v>
      </c>
      <c r="H765" s="15">
        <f t="shared" si="101"/>
        <v>-859.65</v>
      </c>
      <c r="I765" s="16">
        <f t="shared" si="102"/>
        <v>0</v>
      </c>
    </row>
    <row r="766" spans="1:9" ht="11.25" hidden="1" customHeight="1" x14ac:dyDescent="0.2">
      <c r="A766" s="12"/>
      <c r="B766" s="13" t="s">
        <v>27</v>
      </c>
      <c r="C766" s="13" t="s">
        <v>76</v>
      </c>
      <c r="D766" s="14">
        <v>489.95</v>
      </c>
      <c r="E766" s="14">
        <v>0</v>
      </c>
      <c r="F766" s="14">
        <v>0</v>
      </c>
      <c r="G766" s="15">
        <f t="shared" si="100"/>
        <v>-489.95</v>
      </c>
      <c r="H766" s="15">
        <f t="shared" si="101"/>
        <v>-489.95</v>
      </c>
      <c r="I766" s="16">
        <f t="shared" si="102"/>
        <v>0</v>
      </c>
    </row>
    <row r="767" spans="1:9" ht="11.25" hidden="1" customHeight="1" x14ac:dyDescent="0.2">
      <c r="A767" s="12"/>
      <c r="B767" s="13" t="s">
        <v>27</v>
      </c>
      <c r="C767" s="13" t="s">
        <v>77</v>
      </c>
      <c r="D767" s="14">
        <v>609.45000000000005</v>
      </c>
      <c r="E767" s="14">
        <v>0</v>
      </c>
      <c r="F767" s="14">
        <v>0</v>
      </c>
      <c r="G767" s="15">
        <f t="shared" si="100"/>
        <v>-609.45000000000005</v>
      </c>
      <c r="H767" s="15">
        <f t="shared" si="101"/>
        <v>-609.45000000000005</v>
      </c>
      <c r="I767" s="16">
        <f t="shared" si="102"/>
        <v>0</v>
      </c>
    </row>
    <row r="768" spans="1:9" ht="11.25" hidden="1" customHeight="1" x14ac:dyDescent="0.2">
      <c r="A768" s="12"/>
      <c r="B768" s="13" t="s">
        <v>27</v>
      </c>
      <c r="C768" s="13" t="s">
        <v>50</v>
      </c>
      <c r="D768" s="14">
        <v>1080</v>
      </c>
      <c r="E768" s="14">
        <v>0</v>
      </c>
      <c r="F768" s="14">
        <v>0</v>
      </c>
      <c r="G768" s="15">
        <f t="shared" si="100"/>
        <v>-1080</v>
      </c>
      <c r="H768" s="15">
        <f t="shared" si="101"/>
        <v>-1080</v>
      </c>
      <c r="I768" s="16">
        <f t="shared" si="102"/>
        <v>0</v>
      </c>
    </row>
    <row r="769" spans="1:9" ht="11.25" hidden="1" customHeight="1" x14ac:dyDescent="0.2">
      <c r="A769" s="12"/>
      <c r="B769" s="13" t="s">
        <v>27</v>
      </c>
      <c r="C769" s="13" t="s">
        <v>78</v>
      </c>
      <c r="D769" s="14">
        <v>180</v>
      </c>
      <c r="E769" s="14">
        <v>0</v>
      </c>
      <c r="F769" s="14">
        <v>0</v>
      </c>
      <c r="G769" s="15">
        <f t="shared" si="100"/>
        <v>-180</v>
      </c>
      <c r="H769" s="15">
        <f t="shared" si="101"/>
        <v>-180</v>
      </c>
      <c r="I769" s="16">
        <f t="shared" si="102"/>
        <v>0</v>
      </c>
    </row>
    <row r="770" spans="1:9" ht="11.25" hidden="1" customHeight="1" x14ac:dyDescent="0.2">
      <c r="A770" s="12"/>
      <c r="B770" s="13" t="s">
        <v>27</v>
      </c>
      <c r="C770" s="13" t="s">
        <v>56</v>
      </c>
      <c r="D770" s="14">
        <v>920</v>
      </c>
      <c r="E770" s="14">
        <v>0</v>
      </c>
      <c r="F770" s="14">
        <v>0</v>
      </c>
      <c r="G770" s="15">
        <f t="shared" si="100"/>
        <v>-920</v>
      </c>
      <c r="H770" s="15">
        <f t="shared" si="101"/>
        <v>-920</v>
      </c>
      <c r="I770" s="16">
        <f t="shared" si="102"/>
        <v>0</v>
      </c>
    </row>
    <row r="771" spans="1:9" ht="11.25" hidden="1" customHeight="1" x14ac:dyDescent="0.2">
      <c r="A771" s="12"/>
      <c r="B771" s="13" t="s">
        <v>70</v>
      </c>
      <c r="C771" s="13" t="s">
        <v>19</v>
      </c>
      <c r="D771" s="14">
        <v>55000</v>
      </c>
      <c r="E771" s="14">
        <v>0</v>
      </c>
      <c r="F771" s="14">
        <v>0</v>
      </c>
      <c r="G771" s="15">
        <f t="shared" si="100"/>
        <v>-55000</v>
      </c>
      <c r="H771" s="15">
        <f t="shared" si="101"/>
        <v>-55000</v>
      </c>
      <c r="I771" s="16">
        <f t="shared" si="102"/>
        <v>0</v>
      </c>
    </row>
    <row r="772" spans="1:9" ht="11.25" hidden="1" customHeight="1" x14ac:dyDescent="0.2">
      <c r="A772" s="12"/>
      <c r="B772" s="13" t="s">
        <v>57</v>
      </c>
      <c r="C772" s="13" t="s">
        <v>19</v>
      </c>
      <c r="D772" s="14">
        <v>30</v>
      </c>
      <c r="E772" s="14">
        <v>175</v>
      </c>
      <c r="F772" s="14">
        <v>175</v>
      </c>
      <c r="G772" s="23">
        <f t="shared" si="100"/>
        <v>145</v>
      </c>
      <c r="H772" s="23">
        <f t="shared" si="101"/>
        <v>145</v>
      </c>
      <c r="I772" s="16">
        <f t="shared" si="102"/>
        <v>0</v>
      </c>
    </row>
    <row r="773" spans="1:9" ht="11.25" hidden="1" customHeight="1" x14ac:dyDescent="0.2">
      <c r="A773" s="12"/>
      <c r="B773" s="13" t="s">
        <v>129</v>
      </c>
      <c r="C773" s="13" t="s">
        <v>19</v>
      </c>
      <c r="D773" s="14">
        <v>130</v>
      </c>
      <c r="E773" s="14">
        <v>0</v>
      </c>
      <c r="F773" s="14">
        <v>0</v>
      </c>
      <c r="G773" s="15">
        <f t="shared" si="100"/>
        <v>-130</v>
      </c>
      <c r="H773" s="15">
        <f t="shared" si="101"/>
        <v>-130</v>
      </c>
      <c r="I773" s="16">
        <f t="shared" si="102"/>
        <v>0</v>
      </c>
    </row>
    <row r="774" spans="1:9" ht="11.25" hidden="1" customHeight="1" x14ac:dyDescent="0.2">
      <c r="A774" s="12"/>
      <c r="B774" s="13" t="s">
        <v>43</v>
      </c>
      <c r="C774" s="13" t="s">
        <v>44</v>
      </c>
      <c r="D774" s="14">
        <v>0</v>
      </c>
      <c r="E774" s="14">
        <v>175</v>
      </c>
      <c r="F774" s="14">
        <v>175</v>
      </c>
      <c r="G774" s="23">
        <f t="shared" si="100"/>
        <v>175</v>
      </c>
      <c r="H774" s="23">
        <f t="shared" si="101"/>
        <v>175</v>
      </c>
      <c r="I774" s="16">
        <f t="shared" si="102"/>
        <v>0</v>
      </c>
    </row>
    <row r="775" spans="1:9" ht="11.25" hidden="1" customHeight="1" x14ac:dyDescent="0.2">
      <c r="A775" s="12"/>
      <c r="B775" s="13" t="s">
        <v>43</v>
      </c>
      <c r="C775" s="13" t="s">
        <v>19</v>
      </c>
      <c r="D775" s="14">
        <v>529.71</v>
      </c>
      <c r="E775" s="14">
        <v>0</v>
      </c>
      <c r="F775" s="14">
        <v>0</v>
      </c>
      <c r="G775" s="15">
        <f t="shared" si="100"/>
        <v>-529.71</v>
      </c>
      <c r="H775" s="15">
        <f t="shared" si="101"/>
        <v>-529.71</v>
      </c>
      <c r="I775" s="16">
        <f t="shared" si="102"/>
        <v>0</v>
      </c>
    </row>
    <row r="776" spans="1:9" ht="11.25" hidden="1" customHeight="1" x14ac:dyDescent="0.2">
      <c r="A776" s="12"/>
      <c r="B776" s="13" t="s">
        <v>32</v>
      </c>
      <c r="C776" s="13" t="s">
        <v>42</v>
      </c>
      <c r="D776" s="14">
        <v>135</v>
      </c>
      <c r="E776" s="14">
        <v>0</v>
      </c>
      <c r="F776" s="14">
        <v>0</v>
      </c>
      <c r="G776" s="15">
        <f t="shared" si="100"/>
        <v>-135</v>
      </c>
      <c r="H776" s="15">
        <f t="shared" si="101"/>
        <v>-135</v>
      </c>
      <c r="I776" s="16">
        <f t="shared" si="102"/>
        <v>0</v>
      </c>
    </row>
    <row r="777" spans="1:9" ht="11.25" hidden="1" customHeight="1" x14ac:dyDescent="0.2">
      <c r="A777" s="12"/>
      <c r="B777" s="13" t="s">
        <v>32</v>
      </c>
      <c r="C777" s="13" t="s">
        <v>21</v>
      </c>
      <c r="D777" s="14">
        <v>0</v>
      </c>
      <c r="E777" s="14">
        <v>175</v>
      </c>
      <c r="F777" s="14">
        <v>175</v>
      </c>
      <c r="G777" s="23">
        <f t="shared" si="100"/>
        <v>175</v>
      </c>
      <c r="H777" s="23">
        <f t="shared" si="101"/>
        <v>175</v>
      </c>
      <c r="I777" s="16">
        <f t="shared" si="102"/>
        <v>0</v>
      </c>
    </row>
    <row r="778" spans="1:9" ht="11.25" hidden="1" customHeight="1" x14ac:dyDescent="0.2">
      <c r="A778" s="12"/>
      <c r="B778" s="13" t="s">
        <v>32</v>
      </c>
      <c r="C778" s="13" t="s">
        <v>22</v>
      </c>
      <c r="D778" s="14">
        <v>10</v>
      </c>
      <c r="E778" s="14">
        <v>10</v>
      </c>
      <c r="F778" s="14">
        <v>10</v>
      </c>
      <c r="G778" s="23">
        <f t="shared" si="100"/>
        <v>0</v>
      </c>
      <c r="H778" s="23">
        <f t="shared" si="101"/>
        <v>0</v>
      </c>
      <c r="I778" s="16">
        <f t="shared" si="102"/>
        <v>0</v>
      </c>
    </row>
    <row r="779" spans="1:9" ht="11.25" hidden="1" customHeight="1" x14ac:dyDescent="0.2">
      <c r="A779" s="17" t="s">
        <v>189</v>
      </c>
      <c r="B779" s="18"/>
      <c r="C779" s="18"/>
      <c r="D779" s="19">
        <f>SUM(D757:D778)</f>
        <v>63478.21</v>
      </c>
      <c r="E779" s="19">
        <f>SUM(E757:E778)</f>
        <v>725</v>
      </c>
      <c r="F779" s="19">
        <f>SUM(F757:F778)</f>
        <v>725</v>
      </c>
      <c r="G779" s="20">
        <f t="shared" si="100"/>
        <v>-62753.21</v>
      </c>
      <c r="H779" s="20">
        <f t="shared" si="101"/>
        <v>-62753.21</v>
      </c>
      <c r="I779" s="21">
        <f t="shared" si="102"/>
        <v>0</v>
      </c>
    </row>
    <row r="780" spans="1:9" ht="11.25" hidden="1" customHeight="1" x14ac:dyDescent="0.2">
      <c r="A780" s="11" t="s">
        <v>190</v>
      </c>
      <c r="B780" s="5"/>
      <c r="C780" s="5"/>
      <c r="D780" s="6"/>
      <c r="E780" s="6"/>
      <c r="F780" s="6"/>
      <c r="G780" s="7"/>
      <c r="H780" s="7"/>
      <c r="I780" s="8"/>
    </row>
    <row r="781" spans="1:9" ht="11.25" hidden="1" customHeight="1" x14ac:dyDescent="0.2">
      <c r="A781" s="12"/>
      <c r="B781" s="13" t="s">
        <v>26</v>
      </c>
      <c r="C781" s="13" t="s">
        <v>19</v>
      </c>
      <c r="D781" s="14">
        <v>950.86</v>
      </c>
      <c r="E781" s="14">
        <v>500</v>
      </c>
      <c r="F781" s="14">
        <v>500</v>
      </c>
      <c r="G781" s="15">
        <f t="shared" ref="G781:G810" si="103">(ROUND(E781,2)- ROUND(D781,2))</f>
        <v>-450.86</v>
      </c>
      <c r="H781" s="15">
        <f t="shared" ref="H781:H810" si="104">(ROUND(F781,2)- ROUND(D781,2))</f>
        <v>-450.86</v>
      </c>
      <c r="I781" s="16">
        <f t="shared" ref="I781:I810" si="105">(ROUND(F781,2)- ROUND(E781,2))</f>
        <v>0</v>
      </c>
    </row>
    <row r="782" spans="1:9" ht="11.25" hidden="1" customHeight="1" x14ac:dyDescent="0.2">
      <c r="A782" s="12"/>
      <c r="B782" s="13" t="s">
        <v>18</v>
      </c>
      <c r="C782" s="13" t="s">
        <v>19</v>
      </c>
      <c r="D782" s="14">
        <v>17</v>
      </c>
      <c r="E782" s="14">
        <v>0</v>
      </c>
      <c r="F782" s="14">
        <v>0</v>
      </c>
      <c r="G782" s="15">
        <f t="shared" si="103"/>
        <v>-17</v>
      </c>
      <c r="H782" s="15">
        <f t="shared" si="104"/>
        <v>-17</v>
      </c>
      <c r="I782" s="16">
        <f t="shared" si="105"/>
        <v>0</v>
      </c>
    </row>
    <row r="783" spans="1:9" ht="11.25" hidden="1" customHeight="1" x14ac:dyDescent="0.2">
      <c r="A783" s="12"/>
      <c r="B783" s="13" t="s">
        <v>20</v>
      </c>
      <c r="C783" s="13" t="s">
        <v>19</v>
      </c>
      <c r="D783" s="14">
        <v>45.5</v>
      </c>
      <c r="E783" s="14">
        <v>46</v>
      </c>
      <c r="F783" s="14">
        <v>46</v>
      </c>
      <c r="G783" s="23">
        <f t="shared" si="103"/>
        <v>0.5</v>
      </c>
      <c r="H783" s="23">
        <f t="shared" si="104"/>
        <v>0.5</v>
      </c>
      <c r="I783" s="16">
        <f t="shared" si="105"/>
        <v>0</v>
      </c>
    </row>
    <row r="784" spans="1:9" ht="11.25" hidden="1" customHeight="1" x14ac:dyDescent="0.2">
      <c r="A784" s="12"/>
      <c r="B784" s="13" t="s">
        <v>27</v>
      </c>
      <c r="C784" s="13" t="s">
        <v>52</v>
      </c>
      <c r="D784" s="14">
        <v>0</v>
      </c>
      <c r="E784" s="14">
        <v>3000</v>
      </c>
      <c r="F784" s="14">
        <v>3000</v>
      </c>
      <c r="G784" s="23">
        <f t="shared" si="103"/>
        <v>3000</v>
      </c>
      <c r="H784" s="23">
        <f t="shared" si="104"/>
        <v>3000</v>
      </c>
      <c r="I784" s="16">
        <f t="shared" si="105"/>
        <v>0</v>
      </c>
    </row>
    <row r="785" spans="1:9" ht="11.25" hidden="1" customHeight="1" x14ac:dyDescent="0.2">
      <c r="A785" s="12"/>
      <c r="B785" s="13" t="s">
        <v>27</v>
      </c>
      <c r="C785" s="13" t="s">
        <v>83</v>
      </c>
      <c r="D785" s="14">
        <v>1520.05</v>
      </c>
      <c r="E785" s="14">
        <v>0</v>
      </c>
      <c r="F785" s="14">
        <v>0</v>
      </c>
      <c r="G785" s="15">
        <f t="shared" si="103"/>
        <v>-1520.05</v>
      </c>
      <c r="H785" s="15">
        <f t="shared" si="104"/>
        <v>-1520.05</v>
      </c>
      <c r="I785" s="16">
        <f t="shared" si="105"/>
        <v>0</v>
      </c>
    </row>
    <row r="786" spans="1:9" ht="11.25" hidden="1" customHeight="1" x14ac:dyDescent="0.2">
      <c r="A786" s="12"/>
      <c r="B786" s="13" t="s">
        <v>27</v>
      </c>
      <c r="C786" s="13" t="s">
        <v>84</v>
      </c>
      <c r="D786" s="14">
        <v>2372.36</v>
      </c>
      <c r="E786" s="14">
        <v>2147</v>
      </c>
      <c r="F786" s="14">
        <v>2147</v>
      </c>
      <c r="G786" s="15">
        <f t="shared" si="103"/>
        <v>-225.36000000000013</v>
      </c>
      <c r="H786" s="15">
        <f t="shared" si="104"/>
        <v>-225.36000000000013</v>
      </c>
      <c r="I786" s="16">
        <f t="shared" si="105"/>
        <v>0</v>
      </c>
    </row>
    <row r="787" spans="1:9" ht="11.25" hidden="1" customHeight="1" x14ac:dyDescent="0.2">
      <c r="A787" s="12"/>
      <c r="B787" s="13" t="s">
        <v>27</v>
      </c>
      <c r="C787" s="13" t="s">
        <v>46</v>
      </c>
      <c r="D787" s="14">
        <v>63.75</v>
      </c>
      <c r="E787" s="14">
        <v>0</v>
      </c>
      <c r="F787" s="14">
        <v>0</v>
      </c>
      <c r="G787" s="15">
        <f t="shared" si="103"/>
        <v>-63.75</v>
      </c>
      <c r="H787" s="15">
        <f t="shared" si="104"/>
        <v>-63.75</v>
      </c>
      <c r="I787" s="16">
        <f t="shared" si="105"/>
        <v>0</v>
      </c>
    </row>
    <row r="788" spans="1:9" ht="11.25" hidden="1" customHeight="1" x14ac:dyDescent="0.2">
      <c r="A788" s="12"/>
      <c r="B788" s="13" t="s">
        <v>27</v>
      </c>
      <c r="C788" s="13" t="s">
        <v>86</v>
      </c>
      <c r="D788" s="14">
        <v>2460.4899999999998</v>
      </c>
      <c r="E788" s="14">
        <v>1870</v>
      </c>
      <c r="F788" s="14">
        <v>1870</v>
      </c>
      <c r="G788" s="15">
        <f t="shared" si="103"/>
        <v>-590.48999999999978</v>
      </c>
      <c r="H788" s="15">
        <f t="shared" si="104"/>
        <v>-590.48999999999978</v>
      </c>
      <c r="I788" s="16">
        <f t="shared" si="105"/>
        <v>0</v>
      </c>
    </row>
    <row r="789" spans="1:9" ht="11.25" hidden="1" customHeight="1" x14ac:dyDescent="0.2">
      <c r="A789" s="12"/>
      <c r="B789" s="13" t="s">
        <v>27</v>
      </c>
      <c r="C789" s="13" t="s">
        <v>42</v>
      </c>
      <c r="D789" s="14">
        <v>0</v>
      </c>
      <c r="E789" s="14">
        <v>3200</v>
      </c>
      <c r="F789" s="14">
        <v>3200</v>
      </c>
      <c r="G789" s="23">
        <f t="shared" si="103"/>
        <v>3200</v>
      </c>
      <c r="H789" s="23">
        <f t="shared" si="104"/>
        <v>3200</v>
      </c>
      <c r="I789" s="16">
        <f t="shared" si="105"/>
        <v>0</v>
      </c>
    </row>
    <row r="790" spans="1:9" ht="11.25" hidden="1" customHeight="1" x14ac:dyDescent="0.2">
      <c r="A790" s="12"/>
      <c r="B790" s="13" t="s">
        <v>27</v>
      </c>
      <c r="C790" s="13" t="s">
        <v>76</v>
      </c>
      <c r="D790" s="14">
        <v>330</v>
      </c>
      <c r="E790" s="14">
        <v>0</v>
      </c>
      <c r="F790" s="14">
        <v>0</v>
      </c>
      <c r="G790" s="15">
        <f t="shared" si="103"/>
        <v>-330</v>
      </c>
      <c r="H790" s="15">
        <f t="shared" si="104"/>
        <v>-330</v>
      </c>
      <c r="I790" s="16">
        <f t="shared" si="105"/>
        <v>0</v>
      </c>
    </row>
    <row r="791" spans="1:9" ht="11.25" hidden="1" customHeight="1" x14ac:dyDescent="0.2">
      <c r="A791" s="12"/>
      <c r="B791" s="13" t="s">
        <v>27</v>
      </c>
      <c r="C791" s="13" t="s">
        <v>44</v>
      </c>
      <c r="D791" s="14">
        <v>1570</v>
      </c>
      <c r="E791" s="14">
        <v>0</v>
      </c>
      <c r="F791" s="14">
        <v>0</v>
      </c>
      <c r="G791" s="15">
        <f t="shared" si="103"/>
        <v>-1570</v>
      </c>
      <c r="H791" s="15">
        <f t="shared" si="104"/>
        <v>-1570</v>
      </c>
      <c r="I791" s="16">
        <f t="shared" si="105"/>
        <v>0</v>
      </c>
    </row>
    <row r="792" spans="1:9" ht="11.25" hidden="1" customHeight="1" x14ac:dyDescent="0.2">
      <c r="A792" s="12"/>
      <c r="B792" s="13" t="s">
        <v>27</v>
      </c>
      <c r="C792" s="13" t="s">
        <v>77</v>
      </c>
      <c r="D792" s="14">
        <v>230.1</v>
      </c>
      <c r="E792" s="14">
        <v>0</v>
      </c>
      <c r="F792" s="14">
        <v>0</v>
      </c>
      <c r="G792" s="15">
        <f t="shared" si="103"/>
        <v>-230.1</v>
      </c>
      <c r="H792" s="15">
        <f t="shared" si="104"/>
        <v>-230.1</v>
      </c>
      <c r="I792" s="16">
        <f t="shared" si="105"/>
        <v>0</v>
      </c>
    </row>
    <row r="793" spans="1:9" ht="11.25" hidden="1" customHeight="1" x14ac:dyDescent="0.2">
      <c r="A793" s="12"/>
      <c r="B793" s="13" t="s">
        <v>27</v>
      </c>
      <c r="C793" s="13" t="s">
        <v>50</v>
      </c>
      <c r="D793" s="14">
        <v>44.5</v>
      </c>
      <c r="E793" s="14">
        <v>1050</v>
      </c>
      <c r="F793" s="14">
        <v>1050</v>
      </c>
      <c r="G793" s="23">
        <f t="shared" si="103"/>
        <v>1005.5</v>
      </c>
      <c r="H793" s="23">
        <f t="shared" si="104"/>
        <v>1005.5</v>
      </c>
      <c r="I793" s="16">
        <f t="shared" si="105"/>
        <v>0</v>
      </c>
    </row>
    <row r="794" spans="1:9" ht="11.25" hidden="1" customHeight="1" x14ac:dyDescent="0.2">
      <c r="A794" s="12"/>
      <c r="B794" s="13" t="s">
        <v>27</v>
      </c>
      <c r="C794" s="13" t="s">
        <v>21</v>
      </c>
      <c r="D794" s="14">
        <v>235.6</v>
      </c>
      <c r="E794" s="14">
        <v>3000</v>
      </c>
      <c r="F794" s="14">
        <v>3000</v>
      </c>
      <c r="G794" s="23">
        <f t="shared" si="103"/>
        <v>2764.4</v>
      </c>
      <c r="H794" s="23">
        <f t="shared" si="104"/>
        <v>2764.4</v>
      </c>
      <c r="I794" s="16">
        <f t="shared" si="105"/>
        <v>0</v>
      </c>
    </row>
    <row r="795" spans="1:9" ht="11.25" hidden="1" customHeight="1" x14ac:dyDescent="0.2">
      <c r="A795" s="12"/>
      <c r="B795" s="13" t="s">
        <v>27</v>
      </c>
      <c r="C795" s="13" t="s">
        <v>78</v>
      </c>
      <c r="D795" s="14">
        <v>35</v>
      </c>
      <c r="E795" s="14">
        <v>0</v>
      </c>
      <c r="F795" s="14">
        <v>0</v>
      </c>
      <c r="G795" s="15">
        <f t="shared" si="103"/>
        <v>-35</v>
      </c>
      <c r="H795" s="15">
        <f t="shared" si="104"/>
        <v>-35</v>
      </c>
      <c r="I795" s="16">
        <f t="shared" si="105"/>
        <v>0</v>
      </c>
    </row>
    <row r="796" spans="1:9" ht="11.25" hidden="1" customHeight="1" x14ac:dyDescent="0.2">
      <c r="A796" s="12"/>
      <c r="B796" s="13" t="s">
        <v>27</v>
      </c>
      <c r="C796" s="13" t="s">
        <v>22</v>
      </c>
      <c r="D796" s="14">
        <v>0</v>
      </c>
      <c r="E796" s="14">
        <v>3000</v>
      </c>
      <c r="F796" s="14">
        <v>3000</v>
      </c>
      <c r="G796" s="23">
        <f t="shared" si="103"/>
        <v>3000</v>
      </c>
      <c r="H796" s="23">
        <f t="shared" si="104"/>
        <v>3000</v>
      </c>
      <c r="I796" s="16">
        <f t="shared" si="105"/>
        <v>0</v>
      </c>
    </row>
    <row r="797" spans="1:9" ht="11.25" hidden="1" customHeight="1" x14ac:dyDescent="0.2">
      <c r="A797" s="12"/>
      <c r="B797" s="13" t="s">
        <v>27</v>
      </c>
      <c r="C797" s="13" t="s">
        <v>55</v>
      </c>
      <c r="D797" s="14">
        <v>610</v>
      </c>
      <c r="E797" s="14">
        <v>0</v>
      </c>
      <c r="F797" s="14">
        <v>0</v>
      </c>
      <c r="G797" s="15">
        <f t="shared" si="103"/>
        <v>-610</v>
      </c>
      <c r="H797" s="15">
        <f t="shared" si="104"/>
        <v>-610</v>
      </c>
      <c r="I797" s="16">
        <f t="shared" si="105"/>
        <v>0</v>
      </c>
    </row>
    <row r="798" spans="1:9" ht="11.25" hidden="1" customHeight="1" x14ac:dyDescent="0.2">
      <c r="A798" s="12"/>
      <c r="B798" s="13" t="s">
        <v>27</v>
      </c>
      <c r="C798" s="13" t="s">
        <v>56</v>
      </c>
      <c r="D798" s="14">
        <v>59.01</v>
      </c>
      <c r="E798" s="14">
        <v>59</v>
      </c>
      <c r="F798" s="14">
        <v>59</v>
      </c>
      <c r="G798" s="15">
        <f t="shared" si="103"/>
        <v>-9.9999999999980105E-3</v>
      </c>
      <c r="H798" s="15">
        <f t="shared" si="104"/>
        <v>-9.9999999999980105E-3</v>
      </c>
      <c r="I798" s="16">
        <f t="shared" si="105"/>
        <v>0</v>
      </c>
    </row>
    <row r="799" spans="1:9" ht="11.25" hidden="1" customHeight="1" x14ac:dyDescent="0.2">
      <c r="A799" s="12"/>
      <c r="B799" s="13" t="s">
        <v>27</v>
      </c>
      <c r="C799" s="13" t="s">
        <v>28</v>
      </c>
      <c r="D799" s="14">
        <v>36.99</v>
      </c>
      <c r="E799" s="14">
        <v>0</v>
      </c>
      <c r="F799" s="14">
        <v>0</v>
      </c>
      <c r="G799" s="15">
        <f t="shared" si="103"/>
        <v>-36.99</v>
      </c>
      <c r="H799" s="15">
        <f t="shared" si="104"/>
        <v>-36.99</v>
      </c>
      <c r="I799" s="16">
        <f t="shared" si="105"/>
        <v>0</v>
      </c>
    </row>
    <row r="800" spans="1:9" ht="11.25" hidden="1" customHeight="1" x14ac:dyDescent="0.2">
      <c r="A800" s="12"/>
      <c r="B800" s="13" t="s">
        <v>57</v>
      </c>
      <c r="C800" s="13" t="s">
        <v>19</v>
      </c>
      <c r="D800" s="14">
        <v>30</v>
      </c>
      <c r="E800" s="14">
        <v>50</v>
      </c>
      <c r="F800" s="14">
        <v>50</v>
      </c>
      <c r="G800" s="23">
        <f t="shared" si="103"/>
        <v>20</v>
      </c>
      <c r="H800" s="23">
        <f t="shared" si="104"/>
        <v>20</v>
      </c>
      <c r="I800" s="16">
        <f t="shared" si="105"/>
        <v>0</v>
      </c>
    </row>
    <row r="801" spans="1:9" ht="11.25" hidden="1" customHeight="1" x14ac:dyDescent="0.2">
      <c r="A801" s="12"/>
      <c r="B801" s="13" t="s">
        <v>129</v>
      </c>
      <c r="C801" s="13" t="s">
        <v>19</v>
      </c>
      <c r="D801" s="14">
        <v>34.99</v>
      </c>
      <c r="E801" s="14">
        <v>0</v>
      </c>
      <c r="F801" s="14">
        <v>0</v>
      </c>
      <c r="G801" s="15">
        <f t="shared" si="103"/>
        <v>-34.99</v>
      </c>
      <c r="H801" s="15">
        <f t="shared" si="104"/>
        <v>-34.99</v>
      </c>
      <c r="I801" s="16">
        <f t="shared" si="105"/>
        <v>0</v>
      </c>
    </row>
    <row r="802" spans="1:9" ht="11.25" hidden="1" customHeight="1" x14ac:dyDescent="0.2">
      <c r="A802" s="12"/>
      <c r="B802" s="13" t="s">
        <v>43</v>
      </c>
      <c r="C802" s="13" t="s">
        <v>44</v>
      </c>
      <c r="D802" s="14">
        <v>0</v>
      </c>
      <c r="E802" s="14">
        <v>350</v>
      </c>
      <c r="F802" s="14">
        <v>350</v>
      </c>
      <c r="G802" s="23">
        <f t="shared" si="103"/>
        <v>350</v>
      </c>
      <c r="H802" s="23">
        <f t="shared" si="104"/>
        <v>350</v>
      </c>
      <c r="I802" s="16">
        <f t="shared" si="105"/>
        <v>0</v>
      </c>
    </row>
    <row r="803" spans="1:9" ht="11.25" hidden="1" customHeight="1" x14ac:dyDescent="0.2">
      <c r="A803" s="12"/>
      <c r="B803" s="13" t="s">
        <v>43</v>
      </c>
      <c r="C803" s="13" t="s">
        <v>21</v>
      </c>
      <c r="D803" s="14">
        <v>20.16</v>
      </c>
      <c r="E803" s="14">
        <v>0</v>
      </c>
      <c r="F803" s="14">
        <v>0</v>
      </c>
      <c r="G803" s="15">
        <f t="shared" si="103"/>
        <v>-20.16</v>
      </c>
      <c r="H803" s="15">
        <f t="shared" si="104"/>
        <v>-20.16</v>
      </c>
      <c r="I803" s="16">
        <f t="shared" si="105"/>
        <v>0</v>
      </c>
    </row>
    <row r="804" spans="1:9" ht="11.25" hidden="1" customHeight="1" x14ac:dyDescent="0.2">
      <c r="A804" s="12"/>
      <c r="B804" s="13" t="s">
        <v>43</v>
      </c>
      <c r="C804" s="13" t="s">
        <v>19</v>
      </c>
      <c r="D804" s="14">
        <v>299.79000000000002</v>
      </c>
      <c r="E804" s="14">
        <v>455</v>
      </c>
      <c r="F804" s="14">
        <v>455</v>
      </c>
      <c r="G804" s="23">
        <f t="shared" si="103"/>
        <v>155.20999999999998</v>
      </c>
      <c r="H804" s="23">
        <f t="shared" si="104"/>
        <v>155.20999999999998</v>
      </c>
      <c r="I804" s="16">
        <f t="shared" si="105"/>
        <v>0</v>
      </c>
    </row>
    <row r="805" spans="1:9" ht="11.25" hidden="1" customHeight="1" x14ac:dyDescent="0.2">
      <c r="A805" s="12"/>
      <c r="B805" s="13" t="s">
        <v>32</v>
      </c>
      <c r="C805" s="13" t="s">
        <v>42</v>
      </c>
      <c r="D805" s="14">
        <v>35.71</v>
      </c>
      <c r="E805" s="14">
        <v>0</v>
      </c>
      <c r="F805" s="14">
        <v>0</v>
      </c>
      <c r="G805" s="15">
        <f t="shared" si="103"/>
        <v>-35.71</v>
      </c>
      <c r="H805" s="15">
        <f t="shared" si="104"/>
        <v>-35.71</v>
      </c>
      <c r="I805" s="16">
        <f t="shared" si="105"/>
        <v>0</v>
      </c>
    </row>
    <row r="806" spans="1:9" ht="11.25" hidden="1" customHeight="1" x14ac:dyDescent="0.2">
      <c r="A806" s="12"/>
      <c r="B806" s="13" t="s">
        <v>32</v>
      </c>
      <c r="C806" s="13" t="s">
        <v>44</v>
      </c>
      <c r="D806" s="14">
        <v>101.9</v>
      </c>
      <c r="E806" s="14">
        <v>102</v>
      </c>
      <c r="F806" s="14">
        <v>102</v>
      </c>
      <c r="G806" s="23">
        <f t="shared" si="103"/>
        <v>9.9999999999994316E-2</v>
      </c>
      <c r="H806" s="23">
        <f t="shared" si="104"/>
        <v>9.9999999999994316E-2</v>
      </c>
      <c r="I806" s="16">
        <f t="shared" si="105"/>
        <v>0</v>
      </c>
    </row>
    <row r="807" spans="1:9" ht="11.25" hidden="1" customHeight="1" x14ac:dyDescent="0.2">
      <c r="A807" s="12"/>
      <c r="B807" s="13" t="s">
        <v>32</v>
      </c>
      <c r="C807" s="13" t="s">
        <v>47</v>
      </c>
      <c r="D807" s="14">
        <v>29</v>
      </c>
      <c r="E807" s="14">
        <v>50</v>
      </c>
      <c r="F807" s="14">
        <v>50</v>
      </c>
      <c r="G807" s="23">
        <f t="shared" si="103"/>
        <v>21</v>
      </c>
      <c r="H807" s="23">
        <f t="shared" si="104"/>
        <v>21</v>
      </c>
      <c r="I807" s="16">
        <f t="shared" si="105"/>
        <v>0</v>
      </c>
    </row>
    <row r="808" spans="1:9" ht="11.25" hidden="1" customHeight="1" x14ac:dyDescent="0.2">
      <c r="A808" s="12"/>
      <c r="B808" s="13" t="s">
        <v>32</v>
      </c>
      <c r="C808" s="13" t="s">
        <v>21</v>
      </c>
      <c r="D808" s="14">
        <v>806.55</v>
      </c>
      <c r="E808" s="14">
        <v>75</v>
      </c>
      <c r="F808" s="14">
        <v>75</v>
      </c>
      <c r="G808" s="15">
        <f t="shared" si="103"/>
        <v>-731.55</v>
      </c>
      <c r="H808" s="15">
        <f t="shared" si="104"/>
        <v>-731.55</v>
      </c>
      <c r="I808" s="16">
        <f t="shared" si="105"/>
        <v>0</v>
      </c>
    </row>
    <row r="809" spans="1:9" ht="11.25" hidden="1" customHeight="1" x14ac:dyDescent="0.2">
      <c r="A809" s="12"/>
      <c r="B809" s="13" t="s">
        <v>32</v>
      </c>
      <c r="C809" s="13" t="s">
        <v>22</v>
      </c>
      <c r="D809" s="14">
        <v>135.44999999999999</v>
      </c>
      <c r="E809" s="14">
        <v>60</v>
      </c>
      <c r="F809" s="14">
        <v>60</v>
      </c>
      <c r="G809" s="15">
        <f t="shared" si="103"/>
        <v>-75.449999999999989</v>
      </c>
      <c r="H809" s="15">
        <f t="shared" si="104"/>
        <v>-75.449999999999989</v>
      </c>
      <c r="I809" s="16">
        <f t="shared" si="105"/>
        <v>0</v>
      </c>
    </row>
    <row r="810" spans="1:9" ht="11.25" hidden="1" customHeight="1" x14ac:dyDescent="0.2">
      <c r="A810" s="17" t="s">
        <v>191</v>
      </c>
      <c r="B810" s="18"/>
      <c r="C810" s="18"/>
      <c r="D810" s="19">
        <f>SUM(D781:D809)</f>
        <v>12074.76</v>
      </c>
      <c r="E810" s="19">
        <f>SUM(E781:E809)</f>
        <v>19014</v>
      </c>
      <c r="F810" s="19">
        <f>SUM(F781:F809)</f>
        <v>19014</v>
      </c>
      <c r="G810" s="24">
        <f t="shared" si="103"/>
        <v>6939.24</v>
      </c>
      <c r="H810" s="24">
        <f t="shared" si="104"/>
        <v>6939.24</v>
      </c>
      <c r="I810" s="21">
        <f t="shared" si="105"/>
        <v>0</v>
      </c>
    </row>
    <row r="811" spans="1:9" ht="11.25" hidden="1" customHeight="1" x14ac:dyDescent="0.2">
      <c r="A811" s="11" t="s">
        <v>192</v>
      </c>
      <c r="B811" s="5"/>
      <c r="C811" s="5"/>
      <c r="D811" s="6"/>
      <c r="E811" s="6"/>
      <c r="F811" s="6"/>
      <c r="G811" s="7"/>
      <c r="H811" s="7"/>
      <c r="I811" s="8"/>
    </row>
    <row r="812" spans="1:9" ht="11.25" hidden="1" customHeight="1" x14ac:dyDescent="0.2">
      <c r="A812" s="12"/>
      <c r="B812" s="13" t="s">
        <v>69</v>
      </c>
      <c r="C812" s="13" t="s">
        <v>19</v>
      </c>
      <c r="D812" s="14">
        <v>10033.99</v>
      </c>
      <c r="E812" s="14">
        <v>12059</v>
      </c>
      <c r="F812" s="14">
        <v>13659</v>
      </c>
      <c r="G812" s="23">
        <f>(ROUND(E812,2)- ROUND(D812,2))</f>
        <v>2025.0100000000002</v>
      </c>
      <c r="H812" s="23">
        <f>(ROUND(F812,2)- ROUND(D812,2))</f>
        <v>3625.01</v>
      </c>
      <c r="I812" s="16">
        <f>(ROUND(F812,2)- ROUND(E812,2))</f>
        <v>1600</v>
      </c>
    </row>
    <row r="813" spans="1:9" ht="11.25" hidden="1" customHeight="1" x14ac:dyDescent="0.2">
      <c r="A813" s="12"/>
      <c r="B813" s="13" t="s">
        <v>20</v>
      </c>
      <c r="C813" s="13" t="s">
        <v>19</v>
      </c>
      <c r="D813" s="14">
        <v>0</v>
      </c>
      <c r="E813" s="14">
        <v>2880</v>
      </c>
      <c r="F813" s="14">
        <v>2880</v>
      </c>
      <c r="G813" s="23">
        <f>(ROUND(E813,2)- ROUND(D813,2))</f>
        <v>2880</v>
      </c>
      <c r="H813" s="23">
        <f>(ROUND(F813,2)- ROUND(D813,2))</f>
        <v>2880</v>
      </c>
      <c r="I813" s="16">
        <f>(ROUND(F813,2)- ROUND(E813,2))</f>
        <v>0</v>
      </c>
    </row>
    <row r="814" spans="1:9" ht="11.25" hidden="1" customHeight="1" x14ac:dyDescent="0.2">
      <c r="A814" s="12"/>
      <c r="B814" s="13" t="s">
        <v>43</v>
      </c>
      <c r="C814" s="13" t="s">
        <v>19</v>
      </c>
      <c r="D814" s="14">
        <v>600</v>
      </c>
      <c r="E814" s="14">
        <v>0</v>
      </c>
      <c r="F814" s="14">
        <v>0</v>
      </c>
      <c r="G814" s="15">
        <f>(ROUND(E814,2)- ROUND(D814,2))</f>
        <v>-600</v>
      </c>
      <c r="H814" s="15">
        <f>(ROUND(F814,2)- ROUND(D814,2))</f>
        <v>-600</v>
      </c>
      <c r="I814" s="16">
        <f>(ROUND(F814,2)- ROUND(E814,2))</f>
        <v>0</v>
      </c>
    </row>
    <row r="815" spans="1:9" ht="11.25" hidden="1" customHeight="1" x14ac:dyDescent="0.2">
      <c r="A815" s="17" t="s">
        <v>193</v>
      </c>
      <c r="B815" s="18"/>
      <c r="C815" s="18"/>
      <c r="D815" s="19">
        <f>SUM(D812:D814)</f>
        <v>10633.99</v>
      </c>
      <c r="E815" s="19">
        <f>SUM(E812:E814)</f>
        <v>14939</v>
      </c>
      <c r="F815" s="19">
        <f>SUM(F812:F814)</f>
        <v>16539</v>
      </c>
      <c r="G815" s="24">
        <f>(ROUND(E815,2)- ROUND(D815,2))</f>
        <v>4305.01</v>
      </c>
      <c r="H815" s="24">
        <f>(ROUND(F815,2)- ROUND(D815,2))</f>
        <v>5905.01</v>
      </c>
      <c r="I815" s="21">
        <f>(ROUND(F815,2)- ROUND(E815,2))</f>
        <v>1600</v>
      </c>
    </row>
    <row r="816" spans="1:9" ht="11.25" hidden="1" customHeight="1" x14ac:dyDescent="0.2">
      <c r="A816" s="11" t="s">
        <v>194</v>
      </c>
      <c r="B816" s="5"/>
      <c r="C816" s="5"/>
      <c r="D816" s="6"/>
      <c r="E816" s="6"/>
      <c r="F816" s="6"/>
      <c r="G816" s="7"/>
      <c r="H816" s="7"/>
      <c r="I816" s="8"/>
    </row>
    <row r="817" spans="1:9" ht="11.25" hidden="1" customHeight="1" x14ac:dyDescent="0.2">
      <c r="A817" s="12"/>
      <c r="B817" s="13" t="s">
        <v>20</v>
      </c>
      <c r="C817" s="13" t="s">
        <v>19</v>
      </c>
      <c r="D817" s="14">
        <v>130</v>
      </c>
      <c r="E817" s="14">
        <v>0</v>
      </c>
      <c r="F817" s="14">
        <v>0</v>
      </c>
      <c r="G817" s="15">
        <f t="shared" ref="G817:G824" si="106">(ROUND(E817,2)- ROUND(D817,2))</f>
        <v>-130</v>
      </c>
      <c r="H817" s="15">
        <f t="shared" ref="H817:H824" si="107">(ROUND(F817,2)- ROUND(D817,2))</f>
        <v>-130</v>
      </c>
      <c r="I817" s="16">
        <f t="shared" ref="I817:I824" si="108">(ROUND(F817,2)- ROUND(E817,2))</f>
        <v>0</v>
      </c>
    </row>
    <row r="818" spans="1:9" ht="11.25" hidden="1" customHeight="1" x14ac:dyDescent="0.2">
      <c r="A818" s="12"/>
      <c r="B818" s="13" t="s">
        <v>27</v>
      </c>
      <c r="C818" s="13" t="s">
        <v>78</v>
      </c>
      <c r="D818" s="14">
        <v>48.26</v>
      </c>
      <c r="E818" s="14">
        <v>0</v>
      </c>
      <c r="F818" s="14">
        <v>0</v>
      </c>
      <c r="G818" s="15">
        <f t="shared" si="106"/>
        <v>-48.26</v>
      </c>
      <c r="H818" s="15">
        <f t="shared" si="107"/>
        <v>-48.26</v>
      </c>
      <c r="I818" s="16">
        <f t="shared" si="108"/>
        <v>0</v>
      </c>
    </row>
    <row r="819" spans="1:9" ht="11.25" hidden="1" customHeight="1" x14ac:dyDescent="0.2">
      <c r="A819" s="12"/>
      <c r="B819" s="13" t="s">
        <v>27</v>
      </c>
      <c r="C819" s="13" t="s">
        <v>28</v>
      </c>
      <c r="D819" s="14">
        <v>1668.91</v>
      </c>
      <c r="E819" s="14">
        <v>968</v>
      </c>
      <c r="F819" s="14">
        <v>968</v>
      </c>
      <c r="G819" s="15">
        <f t="shared" si="106"/>
        <v>-700.91000000000008</v>
      </c>
      <c r="H819" s="15">
        <f t="shared" si="107"/>
        <v>-700.91000000000008</v>
      </c>
      <c r="I819" s="16">
        <f t="shared" si="108"/>
        <v>0</v>
      </c>
    </row>
    <row r="820" spans="1:9" ht="11.25" hidden="1" customHeight="1" x14ac:dyDescent="0.2">
      <c r="A820" s="12"/>
      <c r="B820" s="13" t="s">
        <v>129</v>
      </c>
      <c r="C820" s="13" t="s">
        <v>19</v>
      </c>
      <c r="D820" s="14">
        <v>720</v>
      </c>
      <c r="E820" s="14">
        <v>4220</v>
      </c>
      <c r="F820" s="14">
        <v>4220</v>
      </c>
      <c r="G820" s="23">
        <f t="shared" si="106"/>
        <v>3500</v>
      </c>
      <c r="H820" s="23">
        <f t="shared" si="107"/>
        <v>3500</v>
      </c>
      <c r="I820" s="16">
        <f t="shared" si="108"/>
        <v>0</v>
      </c>
    </row>
    <row r="821" spans="1:9" ht="11.25" hidden="1" customHeight="1" x14ac:dyDescent="0.2">
      <c r="A821" s="12"/>
      <c r="B821" s="13" t="s">
        <v>23</v>
      </c>
      <c r="C821" s="13" t="s">
        <v>19</v>
      </c>
      <c r="D821" s="14">
        <v>150</v>
      </c>
      <c r="E821" s="14">
        <v>995</v>
      </c>
      <c r="F821" s="14">
        <v>995</v>
      </c>
      <c r="G821" s="23">
        <f t="shared" si="106"/>
        <v>845</v>
      </c>
      <c r="H821" s="23">
        <f t="shared" si="107"/>
        <v>845</v>
      </c>
      <c r="I821" s="16">
        <f t="shared" si="108"/>
        <v>0</v>
      </c>
    </row>
    <row r="822" spans="1:9" ht="11.25" hidden="1" customHeight="1" x14ac:dyDescent="0.2">
      <c r="A822" s="12"/>
      <c r="B822" s="13" t="s">
        <v>43</v>
      </c>
      <c r="C822" s="13" t="s">
        <v>19</v>
      </c>
      <c r="D822" s="14">
        <v>67.62</v>
      </c>
      <c r="E822" s="14">
        <v>0</v>
      </c>
      <c r="F822" s="14">
        <v>0</v>
      </c>
      <c r="G822" s="15">
        <f t="shared" si="106"/>
        <v>-67.62</v>
      </c>
      <c r="H822" s="15">
        <f t="shared" si="107"/>
        <v>-67.62</v>
      </c>
      <c r="I822" s="16">
        <f t="shared" si="108"/>
        <v>0</v>
      </c>
    </row>
    <row r="823" spans="1:9" ht="11.25" hidden="1" customHeight="1" x14ac:dyDescent="0.2">
      <c r="A823" s="12"/>
      <c r="B823" s="13" t="s">
        <v>29</v>
      </c>
      <c r="C823" s="13" t="s">
        <v>19</v>
      </c>
      <c r="D823" s="14">
        <v>150</v>
      </c>
      <c r="E823" s="14">
        <v>800</v>
      </c>
      <c r="F823" s="14">
        <v>800</v>
      </c>
      <c r="G823" s="23">
        <f t="shared" si="106"/>
        <v>650</v>
      </c>
      <c r="H823" s="23">
        <f t="shared" si="107"/>
        <v>650</v>
      </c>
      <c r="I823" s="16">
        <f t="shared" si="108"/>
        <v>0</v>
      </c>
    </row>
    <row r="824" spans="1:9" ht="11.25" hidden="1" customHeight="1" x14ac:dyDescent="0.2">
      <c r="A824" s="17" t="s">
        <v>195</v>
      </c>
      <c r="B824" s="18"/>
      <c r="C824" s="18"/>
      <c r="D824" s="19">
        <f>SUM(D817:D823)</f>
        <v>2934.79</v>
      </c>
      <c r="E824" s="19">
        <f>SUM(E817:E823)</f>
        <v>6983</v>
      </c>
      <c r="F824" s="19">
        <f>SUM(F817:F823)</f>
        <v>6983</v>
      </c>
      <c r="G824" s="24">
        <f t="shared" si="106"/>
        <v>4048.21</v>
      </c>
      <c r="H824" s="24">
        <f t="shared" si="107"/>
        <v>4048.21</v>
      </c>
      <c r="I824" s="21">
        <f t="shared" si="108"/>
        <v>0</v>
      </c>
    </row>
    <row r="825" spans="1:9" ht="11.25" hidden="1" customHeight="1" x14ac:dyDescent="0.2">
      <c r="A825" s="11" t="s">
        <v>196</v>
      </c>
      <c r="B825" s="5"/>
      <c r="C825" s="5"/>
      <c r="D825" s="6"/>
      <c r="E825" s="6"/>
      <c r="F825" s="6"/>
      <c r="G825" s="7"/>
      <c r="H825" s="7"/>
      <c r="I825" s="8"/>
    </row>
    <row r="826" spans="1:9" ht="11.25" hidden="1" customHeight="1" x14ac:dyDescent="0.2">
      <c r="A826" s="12"/>
      <c r="B826" s="13" t="s">
        <v>51</v>
      </c>
      <c r="C826" s="13" t="s">
        <v>19</v>
      </c>
      <c r="D826" s="14">
        <v>16758.36</v>
      </c>
      <c r="E826" s="14">
        <v>0</v>
      </c>
      <c r="F826" s="14">
        <v>0</v>
      </c>
      <c r="G826" s="15">
        <f>(ROUND(E826,2)- ROUND(D826,2))</f>
        <v>-16758.36</v>
      </c>
      <c r="H826" s="15">
        <f>(ROUND(F826,2)- ROUND(D826,2))</f>
        <v>-16758.36</v>
      </c>
      <c r="I826" s="16">
        <f>(ROUND(F826,2)- ROUND(E826,2))</f>
        <v>0</v>
      </c>
    </row>
    <row r="827" spans="1:9" ht="11.25" hidden="1" customHeight="1" x14ac:dyDescent="0.2">
      <c r="A827" s="17" t="s">
        <v>197</v>
      </c>
      <c r="B827" s="18"/>
      <c r="C827" s="18"/>
      <c r="D827" s="19">
        <f>SUM(D826)</f>
        <v>16758.36</v>
      </c>
      <c r="E827" s="19">
        <f>SUM(E826)</f>
        <v>0</v>
      </c>
      <c r="F827" s="19">
        <f>SUM(F826)</f>
        <v>0</v>
      </c>
      <c r="G827" s="20">
        <f>(ROUND(E827,2)- ROUND(D827,2))</f>
        <v>-16758.36</v>
      </c>
      <c r="H827" s="20">
        <f>(ROUND(F827,2)- ROUND(D827,2))</f>
        <v>-16758.36</v>
      </c>
      <c r="I827" s="21">
        <f>(ROUND(F827,2)- ROUND(E827,2))</f>
        <v>0</v>
      </c>
    </row>
    <row r="828" spans="1:9" ht="11.25" hidden="1" customHeight="1" x14ac:dyDescent="0.2">
      <c r="A828" s="11" t="s">
        <v>198</v>
      </c>
      <c r="B828" s="5"/>
      <c r="C828" s="5"/>
      <c r="D828" s="6"/>
      <c r="E828" s="6"/>
      <c r="F828" s="6"/>
      <c r="G828" s="7"/>
      <c r="H828" s="7"/>
      <c r="I828" s="8"/>
    </row>
    <row r="829" spans="1:9" ht="11.25" hidden="1" customHeight="1" x14ac:dyDescent="0.2">
      <c r="A829" s="12"/>
      <c r="B829" s="13" t="s">
        <v>26</v>
      </c>
      <c r="C829" s="13" t="s">
        <v>19</v>
      </c>
      <c r="D829" s="14">
        <v>22937.5</v>
      </c>
      <c r="E829" s="14">
        <v>0</v>
      </c>
      <c r="F829" s="14">
        <v>0</v>
      </c>
      <c r="G829" s="15">
        <f>(ROUND(E829,2)- ROUND(D829,2))</f>
        <v>-22937.5</v>
      </c>
      <c r="H829" s="15">
        <f>(ROUND(F829,2)- ROUND(D829,2))</f>
        <v>-22937.5</v>
      </c>
      <c r="I829" s="16">
        <f>(ROUND(F829,2)- ROUND(E829,2))</f>
        <v>0</v>
      </c>
    </row>
    <row r="830" spans="1:9" ht="11.25" hidden="1" customHeight="1" x14ac:dyDescent="0.2">
      <c r="A830" s="12"/>
      <c r="B830" s="13" t="s">
        <v>27</v>
      </c>
      <c r="C830" s="13" t="s">
        <v>84</v>
      </c>
      <c r="D830" s="14">
        <v>2100</v>
      </c>
      <c r="E830" s="14">
        <v>2100</v>
      </c>
      <c r="F830" s="14">
        <v>2100</v>
      </c>
      <c r="G830" s="23">
        <f>(ROUND(E830,2)- ROUND(D830,2))</f>
        <v>0</v>
      </c>
      <c r="H830" s="23">
        <f>(ROUND(F830,2)- ROUND(D830,2))</f>
        <v>0</v>
      </c>
      <c r="I830" s="16">
        <f>(ROUND(F830,2)- ROUND(E830,2))</f>
        <v>0</v>
      </c>
    </row>
    <row r="831" spans="1:9" ht="11.25" hidden="1" customHeight="1" x14ac:dyDescent="0.2">
      <c r="A831" s="12"/>
      <c r="B831" s="13" t="s">
        <v>27</v>
      </c>
      <c r="C831" s="13" t="s">
        <v>86</v>
      </c>
      <c r="D831" s="14">
        <v>2100</v>
      </c>
      <c r="E831" s="14">
        <v>2100</v>
      </c>
      <c r="F831" s="14">
        <v>2100</v>
      </c>
      <c r="G831" s="23">
        <f>(ROUND(E831,2)- ROUND(D831,2))</f>
        <v>0</v>
      </c>
      <c r="H831" s="23">
        <f>(ROUND(F831,2)- ROUND(D831,2))</f>
        <v>0</v>
      </c>
      <c r="I831" s="16">
        <f>(ROUND(F831,2)- ROUND(E831,2))</f>
        <v>0</v>
      </c>
    </row>
    <row r="832" spans="1:9" ht="11.25" hidden="1" customHeight="1" x14ac:dyDescent="0.2">
      <c r="A832" s="17" t="s">
        <v>199</v>
      </c>
      <c r="B832" s="18"/>
      <c r="C832" s="18"/>
      <c r="D832" s="19">
        <f>SUM(D829:D831)</f>
        <v>27137.5</v>
      </c>
      <c r="E832" s="19">
        <f>SUM(E829:E831)</f>
        <v>4200</v>
      </c>
      <c r="F832" s="19">
        <f>SUM(F829:F831)</f>
        <v>4200</v>
      </c>
      <c r="G832" s="20">
        <f>(ROUND(E832,2)- ROUND(D832,2))</f>
        <v>-22937.5</v>
      </c>
      <c r="H832" s="20">
        <f>(ROUND(F832,2)- ROUND(D832,2))</f>
        <v>-22937.5</v>
      </c>
      <c r="I832" s="21">
        <f>(ROUND(F832,2)- ROUND(E832,2))</f>
        <v>0</v>
      </c>
    </row>
    <row r="833" spans="1:9" ht="11.25" hidden="1" customHeight="1" x14ac:dyDescent="0.2">
      <c r="A833" s="11" t="s">
        <v>200</v>
      </c>
      <c r="B833" s="5"/>
      <c r="C833" s="5"/>
      <c r="D833" s="6"/>
      <c r="E833" s="6"/>
      <c r="F833" s="6"/>
      <c r="G833" s="7"/>
      <c r="H833" s="7"/>
      <c r="I833" s="8"/>
    </row>
    <row r="834" spans="1:9" ht="11.25" hidden="1" customHeight="1" x14ac:dyDescent="0.2">
      <c r="A834" s="12"/>
      <c r="B834" s="13" t="s">
        <v>26</v>
      </c>
      <c r="C834" s="13" t="s">
        <v>19</v>
      </c>
      <c r="D834" s="14">
        <v>886.78</v>
      </c>
      <c r="E834" s="14">
        <v>0</v>
      </c>
      <c r="F834" s="14">
        <v>0</v>
      </c>
      <c r="G834" s="15">
        <f t="shared" ref="G834:G841" si="109">(ROUND(E834,2)- ROUND(D834,2))</f>
        <v>-886.78</v>
      </c>
      <c r="H834" s="15">
        <f t="shared" ref="H834:H841" si="110">(ROUND(F834,2)- ROUND(D834,2))</f>
        <v>-886.78</v>
      </c>
      <c r="I834" s="16">
        <f t="shared" ref="I834:I841" si="111">(ROUND(F834,2)- ROUND(E834,2))</f>
        <v>0</v>
      </c>
    </row>
    <row r="835" spans="1:9" ht="11.25" hidden="1" customHeight="1" x14ac:dyDescent="0.2">
      <c r="A835" s="12"/>
      <c r="B835" s="13" t="s">
        <v>69</v>
      </c>
      <c r="C835" s="13" t="s">
        <v>19</v>
      </c>
      <c r="D835" s="14">
        <v>75</v>
      </c>
      <c r="E835" s="14">
        <v>0</v>
      </c>
      <c r="F835" s="14">
        <v>0</v>
      </c>
      <c r="G835" s="15">
        <f t="shared" si="109"/>
        <v>-75</v>
      </c>
      <c r="H835" s="15">
        <f t="shared" si="110"/>
        <v>-75</v>
      </c>
      <c r="I835" s="16">
        <f t="shared" si="111"/>
        <v>0</v>
      </c>
    </row>
    <row r="836" spans="1:9" ht="11.25" hidden="1" customHeight="1" x14ac:dyDescent="0.2">
      <c r="A836" s="12"/>
      <c r="B836" s="13" t="s">
        <v>27</v>
      </c>
      <c r="C836" s="13" t="s">
        <v>84</v>
      </c>
      <c r="D836" s="14">
        <v>7000</v>
      </c>
      <c r="E836" s="14">
        <v>7000</v>
      </c>
      <c r="F836" s="14">
        <v>7000</v>
      </c>
      <c r="G836" s="23">
        <f t="shared" si="109"/>
        <v>0</v>
      </c>
      <c r="H836" s="23">
        <f t="shared" si="110"/>
        <v>0</v>
      </c>
      <c r="I836" s="16">
        <f t="shared" si="111"/>
        <v>0</v>
      </c>
    </row>
    <row r="837" spans="1:9" ht="11.25" hidden="1" customHeight="1" x14ac:dyDescent="0.2">
      <c r="A837" s="12"/>
      <c r="B837" s="13" t="s">
        <v>27</v>
      </c>
      <c r="C837" s="13" t="s">
        <v>86</v>
      </c>
      <c r="D837" s="14">
        <v>7000</v>
      </c>
      <c r="E837" s="14">
        <v>7000</v>
      </c>
      <c r="F837" s="14">
        <v>7000</v>
      </c>
      <c r="G837" s="23">
        <f t="shared" si="109"/>
        <v>0</v>
      </c>
      <c r="H837" s="23">
        <f t="shared" si="110"/>
        <v>0</v>
      </c>
      <c r="I837" s="16">
        <f t="shared" si="111"/>
        <v>0</v>
      </c>
    </row>
    <row r="838" spans="1:9" ht="11.25" hidden="1" customHeight="1" x14ac:dyDescent="0.2">
      <c r="A838" s="12"/>
      <c r="B838" s="13" t="s">
        <v>43</v>
      </c>
      <c r="C838" s="13" t="s">
        <v>44</v>
      </c>
      <c r="D838" s="14">
        <v>733.98</v>
      </c>
      <c r="E838" s="14">
        <v>392</v>
      </c>
      <c r="F838" s="14">
        <v>588</v>
      </c>
      <c r="G838" s="15">
        <f t="shared" si="109"/>
        <v>-341.98</v>
      </c>
      <c r="H838" s="15">
        <f t="shared" si="110"/>
        <v>-145.98000000000002</v>
      </c>
      <c r="I838" s="16">
        <f t="shared" si="111"/>
        <v>196</v>
      </c>
    </row>
    <row r="839" spans="1:9" ht="11.25" hidden="1" customHeight="1" x14ac:dyDescent="0.2">
      <c r="A839" s="12"/>
      <c r="B839" s="13" t="s">
        <v>43</v>
      </c>
      <c r="C839" s="13" t="s">
        <v>19</v>
      </c>
      <c r="D839" s="14">
        <v>420</v>
      </c>
      <c r="E839" s="14">
        <v>784</v>
      </c>
      <c r="F839" s="14">
        <v>1176</v>
      </c>
      <c r="G839" s="23">
        <f t="shared" si="109"/>
        <v>364</v>
      </c>
      <c r="H839" s="23">
        <f t="shared" si="110"/>
        <v>756</v>
      </c>
      <c r="I839" s="16">
        <f t="shared" si="111"/>
        <v>392</v>
      </c>
    </row>
    <row r="840" spans="1:9" ht="11.25" hidden="1" customHeight="1" x14ac:dyDescent="0.2">
      <c r="A840" s="17" t="s">
        <v>201</v>
      </c>
      <c r="B840" s="18"/>
      <c r="C840" s="18"/>
      <c r="D840" s="19">
        <f>SUM(D834:D839)</f>
        <v>16115.759999999998</v>
      </c>
      <c r="E840" s="19">
        <f>SUM(E834:E839)</f>
        <v>15176</v>
      </c>
      <c r="F840" s="19">
        <f>SUM(F834:F839)</f>
        <v>15764</v>
      </c>
      <c r="G840" s="20">
        <f t="shared" si="109"/>
        <v>-939.76000000000022</v>
      </c>
      <c r="H840" s="20">
        <f t="shared" si="110"/>
        <v>-351.76000000000022</v>
      </c>
      <c r="I840" s="21">
        <f t="shared" si="111"/>
        <v>588</v>
      </c>
    </row>
    <row r="841" spans="1:9" ht="11.25" hidden="1" customHeight="1" x14ac:dyDescent="0.2">
      <c r="A841" s="22" t="s">
        <v>202</v>
      </c>
      <c r="B841" s="18"/>
      <c r="C841" s="18"/>
      <c r="D841" s="19">
        <f>SUM(D705,D708,D755,D779,D810,D815,D824,D827,D832,D840)</f>
        <v>240296.02000000002</v>
      </c>
      <c r="E841" s="19">
        <f>SUM(E705,E708,E755,E779,E810,E815,E824,E827,E832,E840)</f>
        <v>179320.95</v>
      </c>
      <c r="F841" s="19">
        <f>SUM(F705,F708,F755,F779,F810,F815,F824,F827,F832,F840)</f>
        <v>199860.01</v>
      </c>
      <c r="G841" s="20">
        <f t="shared" si="109"/>
        <v>-60975.069999999978</v>
      </c>
      <c r="H841" s="20">
        <f t="shared" si="110"/>
        <v>-40436.00999999998</v>
      </c>
      <c r="I841" s="21">
        <f t="shared" si="111"/>
        <v>20539.059999999998</v>
      </c>
    </row>
    <row r="842" spans="1:9" ht="11.25" customHeight="1" x14ac:dyDescent="0.2">
      <c r="A842" s="10" t="s">
        <v>203</v>
      </c>
      <c r="B842" s="5"/>
      <c r="C842" s="5"/>
      <c r="D842" s="6">
        <v>9920.07</v>
      </c>
      <c r="E842" s="6">
        <v>7011</v>
      </c>
      <c r="F842" s="6">
        <v>8706</v>
      </c>
      <c r="G842" s="7">
        <v>-2909.0699999999997</v>
      </c>
      <c r="H842" s="7">
        <v>-1214.0699999999997</v>
      </c>
      <c r="I842" s="8">
        <v>1695</v>
      </c>
    </row>
    <row r="843" spans="1:9" ht="11.25" hidden="1" customHeight="1" x14ac:dyDescent="0.2">
      <c r="A843" s="11" t="s">
        <v>204</v>
      </c>
      <c r="B843" s="5"/>
      <c r="C843" s="5"/>
      <c r="D843" s="6"/>
      <c r="E843" s="6"/>
      <c r="F843" s="6"/>
      <c r="G843" s="7"/>
      <c r="H843" s="7"/>
      <c r="I843" s="8"/>
    </row>
    <row r="844" spans="1:9" ht="11.25" hidden="1" customHeight="1" x14ac:dyDescent="0.2">
      <c r="A844" s="12"/>
      <c r="B844" s="13" t="s">
        <v>57</v>
      </c>
      <c r="C844" s="13" t="s">
        <v>19</v>
      </c>
      <c r="D844" s="14">
        <v>0</v>
      </c>
      <c r="E844" s="14">
        <v>1000</v>
      </c>
      <c r="F844" s="14">
        <v>1500</v>
      </c>
      <c r="G844" s="23">
        <f t="shared" ref="G844:G850" si="112">(ROUND(E844,2)- ROUND(D844,2))</f>
        <v>1000</v>
      </c>
      <c r="H844" s="23">
        <f t="shared" ref="H844:H850" si="113">(ROUND(F844,2)- ROUND(D844,2))</f>
        <v>1500</v>
      </c>
      <c r="I844" s="16">
        <f t="shared" ref="I844:I850" si="114">(ROUND(F844,2)- ROUND(E844,2))</f>
        <v>500</v>
      </c>
    </row>
    <row r="845" spans="1:9" ht="11.25" hidden="1" customHeight="1" x14ac:dyDescent="0.2">
      <c r="A845" s="12"/>
      <c r="B845" s="13" t="s">
        <v>43</v>
      </c>
      <c r="C845" s="13" t="s">
        <v>44</v>
      </c>
      <c r="D845" s="14">
        <v>340.85</v>
      </c>
      <c r="E845" s="14">
        <v>1365</v>
      </c>
      <c r="F845" s="14">
        <v>1405</v>
      </c>
      <c r="G845" s="23">
        <f t="shared" si="112"/>
        <v>1024.1500000000001</v>
      </c>
      <c r="H845" s="23">
        <f t="shared" si="113"/>
        <v>1064.1500000000001</v>
      </c>
      <c r="I845" s="16">
        <f t="shared" si="114"/>
        <v>40</v>
      </c>
    </row>
    <row r="846" spans="1:9" ht="11.25" hidden="1" customHeight="1" x14ac:dyDescent="0.2">
      <c r="A846" s="12"/>
      <c r="B846" s="13" t="s">
        <v>43</v>
      </c>
      <c r="C846" s="13" t="s">
        <v>21</v>
      </c>
      <c r="D846" s="14">
        <v>0</v>
      </c>
      <c r="E846" s="14">
        <v>300</v>
      </c>
      <c r="F846" s="14">
        <v>300</v>
      </c>
      <c r="G846" s="23">
        <f t="shared" si="112"/>
        <v>300</v>
      </c>
      <c r="H846" s="23">
        <f t="shared" si="113"/>
        <v>300</v>
      </c>
      <c r="I846" s="16">
        <f t="shared" si="114"/>
        <v>0</v>
      </c>
    </row>
    <row r="847" spans="1:9" ht="11.25" hidden="1" customHeight="1" x14ac:dyDescent="0.2">
      <c r="A847" s="12"/>
      <c r="B847" s="13" t="s">
        <v>43</v>
      </c>
      <c r="C847" s="13" t="s">
        <v>22</v>
      </c>
      <c r="D847" s="14">
        <v>0</v>
      </c>
      <c r="E847" s="14">
        <v>500</v>
      </c>
      <c r="F847" s="14">
        <v>500</v>
      </c>
      <c r="G847" s="23">
        <f t="shared" si="112"/>
        <v>500</v>
      </c>
      <c r="H847" s="23">
        <f t="shared" si="113"/>
        <v>500</v>
      </c>
      <c r="I847" s="16">
        <f t="shared" si="114"/>
        <v>0</v>
      </c>
    </row>
    <row r="848" spans="1:9" ht="11.25" hidden="1" customHeight="1" x14ac:dyDescent="0.2">
      <c r="A848" s="12"/>
      <c r="B848" s="13" t="s">
        <v>43</v>
      </c>
      <c r="C848" s="13" t="s">
        <v>19</v>
      </c>
      <c r="D848" s="14">
        <v>1807.52</v>
      </c>
      <c r="E848" s="14">
        <v>3138</v>
      </c>
      <c r="F848" s="14">
        <v>3618</v>
      </c>
      <c r="G848" s="23">
        <f t="shared" si="112"/>
        <v>1330.48</v>
      </c>
      <c r="H848" s="23">
        <f t="shared" si="113"/>
        <v>1810.48</v>
      </c>
      <c r="I848" s="16">
        <f t="shared" si="114"/>
        <v>480</v>
      </c>
    </row>
    <row r="849" spans="1:9" ht="11.25" hidden="1" customHeight="1" x14ac:dyDescent="0.2">
      <c r="A849" s="12"/>
      <c r="B849" s="13" t="s">
        <v>32</v>
      </c>
      <c r="C849" s="13" t="s">
        <v>22</v>
      </c>
      <c r="D849" s="14">
        <v>129.94999999999999</v>
      </c>
      <c r="E849" s="14">
        <v>0</v>
      </c>
      <c r="F849" s="14">
        <v>0</v>
      </c>
      <c r="G849" s="15">
        <f t="shared" si="112"/>
        <v>-129.94999999999999</v>
      </c>
      <c r="H849" s="15">
        <f t="shared" si="113"/>
        <v>-129.94999999999999</v>
      </c>
      <c r="I849" s="16">
        <f t="shared" si="114"/>
        <v>0</v>
      </c>
    </row>
    <row r="850" spans="1:9" ht="11.25" hidden="1" customHeight="1" x14ac:dyDescent="0.2">
      <c r="A850" s="17" t="s">
        <v>205</v>
      </c>
      <c r="B850" s="18"/>
      <c r="C850" s="18"/>
      <c r="D850" s="19">
        <f>SUM(D844:D849)</f>
        <v>2278.3199999999997</v>
      </c>
      <c r="E850" s="19">
        <f>SUM(E844:E849)</f>
        <v>6303</v>
      </c>
      <c r="F850" s="19">
        <f>SUM(F844:F849)</f>
        <v>7323</v>
      </c>
      <c r="G850" s="24">
        <f t="shared" si="112"/>
        <v>4024.68</v>
      </c>
      <c r="H850" s="24">
        <f t="shared" si="113"/>
        <v>5044.68</v>
      </c>
      <c r="I850" s="21">
        <f t="shared" si="114"/>
        <v>1020</v>
      </c>
    </row>
    <row r="851" spans="1:9" ht="11.25" hidden="1" customHeight="1" x14ac:dyDescent="0.2">
      <c r="A851" s="11" t="s">
        <v>206</v>
      </c>
      <c r="B851" s="5"/>
      <c r="C851" s="5"/>
      <c r="D851" s="6"/>
      <c r="E851" s="6"/>
      <c r="F851" s="6"/>
      <c r="G851" s="7"/>
      <c r="H851" s="7"/>
      <c r="I851" s="8"/>
    </row>
    <row r="852" spans="1:9" ht="11.25" hidden="1" customHeight="1" x14ac:dyDescent="0.2">
      <c r="A852" s="12"/>
      <c r="B852" s="13" t="s">
        <v>43</v>
      </c>
      <c r="C852" s="13" t="s">
        <v>44</v>
      </c>
      <c r="D852" s="14">
        <v>500</v>
      </c>
      <c r="E852" s="14">
        <v>0</v>
      </c>
      <c r="F852" s="14">
        <v>0</v>
      </c>
      <c r="G852" s="15">
        <f>(ROUND(E852,2)- ROUND(D852,2))</f>
        <v>-500</v>
      </c>
      <c r="H852" s="15">
        <f>(ROUND(F852,2)- ROUND(D852,2))</f>
        <v>-500</v>
      </c>
      <c r="I852" s="16">
        <f>(ROUND(F852,2)- ROUND(E852,2))</f>
        <v>0</v>
      </c>
    </row>
    <row r="853" spans="1:9" ht="11.25" hidden="1" customHeight="1" x14ac:dyDescent="0.2">
      <c r="A853" s="12"/>
      <c r="B853" s="13" t="s">
        <v>43</v>
      </c>
      <c r="C853" s="13" t="s">
        <v>21</v>
      </c>
      <c r="D853" s="14">
        <v>5849.9</v>
      </c>
      <c r="E853" s="14">
        <v>0</v>
      </c>
      <c r="F853" s="14">
        <v>0</v>
      </c>
      <c r="G853" s="15">
        <f>(ROUND(E853,2)- ROUND(D853,2))</f>
        <v>-5849.9</v>
      </c>
      <c r="H853" s="15">
        <f>(ROUND(F853,2)- ROUND(D853,2))</f>
        <v>-5849.9</v>
      </c>
      <c r="I853" s="16">
        <f>(ROUND(F853,2)- ROUND(E853,2))</f>
        <v>0</v>
      </c>
    </row>
    <row r="854" spans="1:9" ht="11.25" hidden="1" customHeight="1" x14ac:dyDescent="0.2">
      <c r="A854" s="12"/>
      <c r="B854" s="13" t="s">
        <v>43</v>
      </c>
      <c r="C854" s="13" t="s">
        <v>19</v>
      </c>
      <c r="D854" s="14">
        <v>1000</v>
      </c>
      <c r="E854" s="14">
        <v>0</v>
      </c>
      <c r="F854" s="14">
        <v>0</v>
      </c>
      <c r="G854" s="15">
        <f>(ROUND(E854,2)- ROUND(D854,2))</f>
        <v>-1000</v>
      </c>
      <c r="H854" s="15">
        <f>(ROUND(F854,2)- ROUND(D854,2))</f>
        <v>-1000</v>
      </c>
      <c r="I854" s="16">
        <f>(ROUND(F854,2)- ROUND(E854,2))</f>
        <v>0</v>
      </c>
    </row>
    <row r="855" spans="1:9" ht="11.25" hidden="1" customHeight="1" x14ac:dyDescent="0.2">
      <c r="A855" s="17" t="s">
        <v>207</v>
      </c>
      <c r="B855" s="18"/>
      <c r="C855" s="18"/>
      <c r="D855" s="19">
        <f>SUM(D852:D854)</f>
        <v>7349.9</v>
      </c>
      <c r="E855" s="19">
        <f>SUM(E852:E854)</f>
        <v>0</v>
      </c>
      <c r="F855" s="19">
        <f>SUM(F852:F854)</f>
        <v>0</v>
      </c>
      <c r="G855" s="20">
        <f>(ROUND(E855,2)- ROUND(D855,2))</f>
        <v>-7349.9</v>
      </c>
      <c r="H855" s="20">
        <f>(ROUND(F855,2)- ROUND(D855,2))</f>
        <v>-7349.9</v>
      </c>
      <c r="I855" s="21">
        <f>(ROUND(F855,2)- ROUND(E855,2))</f>
        <v>0</v>
      </c>
    </row>
    <row r="856" spans="1:9" ht="11.25" hidden="1" customHeight="1" x14ac:dyDescent="0.2">
      <c r="A856" s="11" t="s">
        <v>208</v>
      </c>
      <c r="B856" s="5"/>
      <c r="C856" s="5"/>
      <c r="D856" s="6"/>
      <c r="E856" s="6"/>
      <c r="F856" s="6"/>
      <c r="G856" s="7"/>
      <c r="H856" s="7"/>
      <c r="I856" s="8"/>
    </row>
    <row r="857" spans="1:9" ht="11.25" hidden="1" customHeight="1" x14ac:dyDescent="0.2">
      <c r="A857" s="12"/>
      <c r="B857" s="13" t="s">
        <v>43</v>
      </c>
      <c r="C857" s="13" t="s">
        <v>44</v>
      </c>
      <c r="D857" s="14">
        <v>148</v>
      </c>
      <c r="E857" s="14">
        <v>108</v>
      </c>
      <c r="F857" s="14">
        <v>333</v>
      </c>
      <c r="G857" s="15">
        <f>(ROUND(E857,2)- ROUND(D857,2))</f>
        <v>-40</v>
      </c>
      <c r="H857" s="23">
        <f>(ROUND(F857,2)- ROUND(D857,2))</f>
        <v>185</v>
      </c>
      <c r="I857" s="16">
        <f>(ROUND(F857,2)- ROUND(E857,2))</f>
        <v>225</v>
      </c>
    </row>
    <row r="858" spans="1:9" ht="11.25" hidden="1" customHeight="1" x14ac:dyDescent="0.2">
      <c r="A858" s="12"/>
      <c r="B858" s="13" t="s">
        <v>43</v>
      </c>
      <c r="C858" s="13" t="s">
        <v>19</v>
      </c>
      <c r="D858" s="14">
        <v>143.85</v>
      </c>
      <c r="E858" s="14">
        <v>600</v>
      </c>
      <c r="F858" s="14">
        <v>1050</v>
      </c>
      <c r="G858" s="23">
        <f>(ROUND(E858,2)- ROUND(D858,2))</f>
        <v>456.15</v>
      </c>
      <c r="H858" s="23">
        <f>(ROUND(F858,2)- ROUND(D858,2))</f>
        <v>906.15</v>
      </c>
      <c r="I858" s="16">
        <f>(ROUND(F858,2)- ROUND(E858,2))</f>
        <v>450</v>
      </c>
    </row>
    <row r="859" spans="1:9" ht="11.25" hidden="1" customHeight="1" x14ac:dyDescent="0.2">
      <c r="A859" s="17" t="s">
        <v>209</v>
      </c>
      <c r="B859" s="18"/>
      <c r="C859" s="18"/>
      <c r="D859" s="19">
        <f>SUM(D857:D858)</f>
        <v>291.85000000000002</v>
      </c>
      <c r="E859" s="19">
        <f>SUM(E857:E858)</f>
        <v>708</v>
      </c>
      <c r="F859" s="19">
        <f>SUM(F857:F858)</f>
        <v>1383</v>
      </c>
      <c r="G859" s="24">
        <f>(ROUND(E859,2)- ROUND(D859,2))</f>
        <v>416.15</v>
      </c>
      <c r="H859" s="24">
        <f>(ROUND(F859,2)- ROUND(D859,2))</f>
        <v>1091.1500000000001</v>
      </c>
      <c r="I859" s="21">
        <f>(ROUND(F859,2)- ROUND(E859,2))</f>
        <v>675</v>
      </c>
    </row>
    <row r="860" spans="1:9" ht="11.25" hidden="1" customHeight="1" x14ac:dyDescent="0.2">
      <c r="A860" s="22" t="s">
        <v>210</v>
      </c>
      <c r="B860" s="18"/>
      <c r="C860" s="18"/>
      <c r="D860" s="19">
        <f>SUM(D850,D855,D859)</f>
        <v>9920.07</v>
      </c>
      <c r="E860" s="19">
        <f>SUM(E850,E855,E859)</f>
        <v>7011</v>
      </c>
      <c r="F860" s="19">
        <f>SUM(F850,F855,F859)</f>
        <v>8706</v>
      </c>
      <c r="G860" s="20">
        <f>(ROUND(E860,2)- ROUND(D860,2))</f>
        <v>-2909.0699999999997</v>
      </c>
      <c r="H860" s="20">
        <f>(ROUND(F860,2)- ROUND(D860,2))</f>
        <v>-1214.0699999999997</v>
      </c>
      <c r="I860" s="21">
        <f>(ROUND(F860,2)- ROUND(E860,2))</f>
        <v>1695</v>
      </c>
    </row>
    <row r="861" spans="1:9" ht="11.25" customHeight="1" x14ac:dyDescent="0.2">
      <c r="A861" s="10" t="s">
        <v>211</v>
      </c>
      <c r="B861" s="5"/>
      <c r="C861" s="5"/>
      <c r="D861" s="6">
        <v>148603.77000000002</v>
      </c>
      <c r="E861" s="6">
        <v>191946.38</v>
      </c>
      <c r="F861" s="6">
        <v>209685.33000000002</v>
      </c>
      <c r="G861" s="7">
        <v>43342.610000000015</v>
      </c>
      <c r="H861" s="7">
        <v>61081.56</v>
      </c>
      <c r="I861" s="8">
        <v>17738.949999999983</v>
      </c>
    </row>
    <row r="862" spans="1:9" ht="11.25" hidden="1" customHeight="1" x14ac:dyDescent="0.2">
      <c r="A862" s="11" t="s">
        <v>212</v>
      </c>
      <c r="B862" s="5"/>
      <c r="C862" s="5"/>
      <c r="D862" s="6"/>
      <c r="E862" s="6"/>
      <c r="F862" s="6"/>
      <c r="G862" s="7"/>
      <c r="H862" s="7"/>
      <c r="I862" s="8"/>
    </row>
    <row r="863" spans="1:9" ht="11.25" hidden="1" customHeight="1" x14ac:dyDescent="0.2">
      <c r="A863" s="12"/>
      <c r="B863" s="13" t="s">
        <v>187</v>
      </c>
      <c r="C863" s="13" t="s">
        <v>188</v>
      </c>
      <c r="D863" s="14">
        <v>215.9</v>
      </c>
      <c r="E863" s="14">
        <v>0</v>
      </c>
      <c r="F863" s="14">
        <v>0</v>
      </c>
      <c r="G863" s="15">
        <f t="shared" ref="G863:G907" si="115">(ROUND(E863,2)- ROUND(D863,2))</f>
        <v>-215.9</v>
      </c>
      <c r="H863" s="15">
        <f t="shared" ref="H863:H907" si="116">(ROUND(F863,2)- ROUND(D863,2))</f>
        <v>-215.9</v>
      </c>
      <c r="I863" s="16">
        <f t="shared" ref="I863:I907" si="117">(ROUND(F863,2)- ROUND(E863,2))</f>
        <v>0</v>
      </c>
    </row>
    <row r="864" spans="1:9" ht="11.25" hidden="1" customHeight="1" x14ac:dyDescent="0.2">
      <c r="A864" s="12"/>
      <c r="B864" s="13" t="s">
        <v>26</v>
      </c>
      <c r="C864" s="13" t="s">
        <v>19</v>
      </c>
      <c r="D864" s="14">
        <v>172.31</v>
      </c>
      <c r="E864" s="14">
        <v>438</v>
      </c>
      <c r="F864" s="14">
        <v>588</v>
      </c>
      <c r="G864" s="23">
        <f t="shared" si="115"/>
        <v>265.69</v>
      </c>
      <c r="H864" s="23">
        <f t="shared" si="116"/>
        <v>415.69</v>
      </c>
      <c r="I864" s="16">
        <f t="shared" si="117"/>
        <v>150</v>
      </c>
    </row>
    <row r="865" spans="1:9" ht="11.25" hidden="1" customHeight="1" x14ac:dyDescent="0.2">
      <c r="A865" s="12"/>
      <c r="B865" s="13" t="s">
        <v>18</v>
      </c>
      <c r="C865" s="13" t="s">
        <v>19</v>
      </c>
      <c r="D865" s="14">
        <v>-45.89</v>
      </c>
      <c r="E865" s="14">
        <v>90</v>
      </c>
      <c r="F865" s="14">
        <v>120</v>
      </c>
      <c r="G865" s="23">
        <f t="shared" si="115"/>
        <v>135.88999999999999</v>
      </c>
      <c r="H865" s="23">
        <f t="shared" si="116"/>
        <v>165.89</v>
      </c>
      <c r="I865" s="16">
        <f t="shared" si="117"/>
        <v>30</v>
      </c>
    </row>
    <row r="866" spans="1:9" ht="11.25" hidden="1" customHeight="1" x14ac:dyDescent="0.2">
      <c r="A866" s="12"/>
      <c r="B866" s="13" t="s">
        <v>69</v>
      </c>
      <c r="C866" s="13" t="s">
        <v>19</v>
      </c>
      <c r="D866" s="14">
        <v>1846.67</v>
      </c>
      <c r="E866" s="14">
        <v>1054</v>
      </c>
      <c r="F866" s="14">
        <v>1204.8699999999999</v>
      </c>
      <c r="G866" s="15">
        <f t="shared" si="115"/>
        <v>-792.67000000000007</v>
      </c>
      <c r="H866" s="15">
        <f t="shared" si="116"/>
        <v>-641.80000000000018</v>
      </c>
      <c r="I866" s="16">
        <f t="shared" si="117"/>
        <v>150.86999999999989</v>
      </c>
    </row>
    <row r="867" spans="1:9" ht="11.25" hidden="1" customHeight="1" x14ac:dyDescent="0.2">
      <c r="A867" s="12"/>
      <c r="B867" s="13" t="s">
        <v>20</v>
      </c>
      <c r="C867" s="13" t="s">
        <v>52</v>
      </c>
      <c r="D867" s="14">
        <v>242.26</v>
      </c>
      <c r="E867" s="14">
        <v>88</v>
      </c>
      <c r="F867" s="14">
        <v>108</v>
      </c>
      <c r="G867" s="15">
        <f t="shared" si="115"/>
        <v>-154.26</v>
      </c>
      <c r="H867" s="15">
        <f t="shared" si="116"/>
        <v>-134.26</v>
      </c>
      <c r="I867" s="16">
        <f t="shared" si="117"/>
        <v>20</v>
      </c>
    </row>
    <row r="868" spans="1:9" ht="11.25" hidden="1" customHeight="1" x14ac:dyDescent="0.2">
      <c r="A868" s="12"/>
      <c r="B868" s="13" t="s">
        <v>20</v>
      </c>
      <c r="C868" s="13" t="s">
        <v>46</v>
      </c>
      <c r="D868" s="14">
        <v>12.97</v>
      </c>
      <c r="E868" s="14">
        <v>0</v>
      </c>
      <c r="F868" s="14">
        <v>0</v>
      </c>
      <c r="G868" s="15">
        <f t="shared" si="115"/>
        <v>-12.97</v>
      </c>
      <c r="H868" s="15">
        <f t="shared" si="116"/>
        <v>-12.97</v>
      </c>
      <c r="I868" s="16">
        <f t="shared" si="117"/>
        <v>0</v>
      </c>
    </row>
    <row r="869" spans="1:9" ht="11.25" hidden="1" customHeight="1" x14ac:dyDescent="0.2">
      <c r="A869" s="12"/>
      <c r="B869" s="13" t="s">
        <v>20</v>
      </c>
      <c r="C869" s="13" t="s">
        <v>21</v>
      </c>
      <c r="D869" s="14">
        <v>49.97</v>
      </c>
      <c r="E869" s="14">
        <v>28</v>
      </c>
      <c r="F869" s="14">
        <v>28</v>
      </c>
      <c r="G869" s="15">
        <f t="shared" si="115"/>
        <v>-21.97</v>
      </c>
      <c r="H869" s="15">
        <f t="shared" si="116"/>
        <v>-21.97</v>
      </c>
      <c r="I869" s="16">
        <f t="shared" si="117"/>
        <v>0</v>
      </c>
    </row>
    <row r="870" spans="1:9" ht="11.25" hidden="1" customHeight="1" x14ac:dyDescent="0.2">
      <c r="A870" s="12"/>
      <c r="B870" s="13" t="s">
        <v>20</v>
      </c>
      <c r="C870" s="13" t="s">
        <v>22</v>
      </c>
      <c r="D870" s="14">
        <v>187.33</v>
      </c>
      <c r="E870" s="14">
        <v>254</v>
      </c>
      <c r="F870" s="14">
        <v>254</v>
      </c>
      <c r="G870" s="23">
        <f t="shared" si="115"/>
        <v>66.669999999999987</v>
      </c>
      <c r="H870" s="23">
        <f t="shared" si="116"/>
        <v>66.669999999999987</v>
      </c>
      <c r="I870" s="16">
        <f t="shared" si="117"/>
        <v>0</v>
      </c>
    </row>
    <row r="871" spans="1:9" ht="11.25" hidden="1" customHeight="1" x14ac:dyDescent="0.2">
      <c r="A871" s="12"/>
      <c r="B871" s="13" t="s">
        <v>20</v>
      </c>
      <c r="C871" s="13" t="s">
        <v>19</v>
      </c>
      <c r="D871" s="14">
        <v>296.62</v>
      </c>
      <c r="E871" s="14">
        <v>231</v>
      </c>
      <c r="F871" s="14">
        <v>271</v>
      </c>
      <c r="G871" s="15">
        <f t="shared" si="115"/>
        <v>-65.62</v>
      </c>
      <c r="H871" s="15">
        <f t="shared" si="116"/>
        <v>-25.620000000000005</v>
      </c>
      <c r="I871" s="16">
        <f t="shared" si="117"/>
        <v>40</v>
      </c>
    </row>
    <row r="872" spans="1:9" ht="11.25" hidden="1" customHeight="1" x14ac:dyDescent="0.2">
      <c r="A872" s="12"/>
      <c r="B872" s="13" t="s">
        <v>27</v>
      </c>
      <c r="C872" s="13" t="s">
        <v>82</v>
      </c>
      <c r="D872" s="14">
        <v>16.05</v>
      </c>
      <c r="E872" s="14">
        <v>0</v>
      </c>
      <c r="F872" s="14">
        <v>0</v>
      </c>
      <c r="G872" s="15">
        <f t="shared" si="115"/>
        <v>-16.05</v>
      </c>
      <c r="H872" s="15">
        <f t="shared" si="116"/>
        <v>-16.05</v>
      </c>
      <c r="I872" s="16">
        <f t="shared" si="117"/>
        <v>0</v>
      </c>
    </row>
    <row r="873" spans="1:9" ht="11.25" hidden="1" customHeight="1" x14ac:dyDescent="0.2">
      <c r="A873" s="12"/>
      <c r="B873" s="13" t="s">
        <v>27</v>
      </c>
      <c r="C873" s="13" t="s">
        <v>83</v>
      </c>
      <c r="D873" s="14">
        <v>312.25</v>
      </c>
      <c r="E873" s="14">
        <v>438</v>
      </c>
      <c r="F873" s="14">
        <v>438</v>
      </c>
      <c r="G873" s="23">
        <f t="shared" si="115"/>
        <v>125.75</v>
      </c>
      <c r="H873" s="23">
        <f t="shared" si="116"/>
        <v>125.75</v>
      </c>
      <c r="I873" s="16">
        <f t="shared" si="117"/>
        <v>0</v>
      </c>
    </row>
    <row r="874" spans="1:9" ht="11.25" hidden="1" customHeight="1" x14ac:dyDescent="0.2">
      <c r="A874" s="12"/>
      <c r="B874" s="13" t="s">
        <v>27</v>
      </c>
      <c r="C874" s="13" t="s">
        <v>45</v>
      </c>
      <c r="D874" s="14">
        <v>70.180000000000007</v>
      </c>
      <c r="E874" s="14">
        <v>0</v>
      </c>
      <c r="F874" s="14">
        <v>0</v>
      </c>
      <c r="G874" s="15">
        <f t="shared" si="115"/>
        <v>-70.180000000000007</v>
      </c>
      <c r="H874" s="15">
        <f t="shared" si="116"/>
        <v>-70.180000000000007</v>
      </c>
      <c r="I874" s="16">
        <f t="shared" si="117"/>
        <v>0</v>
      </c>
    </row>
    <row r="875" spans="1:9" ht="11.25" hidden="1" customHeight="1" x14ac:dyDescent="0.2">
      <c r="A875" s="12"/>
      <c r="B875" s="13" t="s">
        <v>27</v>
      </c>
      <c r="C875" s="13" t="s">
        <v>84</v>
      </c>
      <c r="D875" s="14">
        <v>456.01</v>
      </c>
      <c r="E875" s="14">
        <v>345</v>
      </c>
      <c r="F875" s="14">
        <v>445</v>
      </c>
      <c r="G875" s="15">
        <f t="shared" si="115"/>
        <v>-111.00999999999999</v>
      </c>
      <c r="H875" s="15">
        <f t="shared" si="116"/>
        <v>-11.009999999999991</v>
      </c>
      <c r="I875" s="16">
        <f t="shared" si="117"/>
        <v>100</v>
      </c>
    </row>
    <row r="876" spans="1:9" ht="11.25" hidden="1" customHeight="1" x14ac:dyDescent="0.2">
      <c r="A876" s="12"/>
      <c r="B876" s="13" t="s">
        <v>27</v>
      </c>
      <c r="C876" s="13" t="s">
        <v>46</v>
      </c>
      <c r="D876" s="14">
        <v>21.36</v>
      </c>
      <c r="E876" s="14">
        <v>0</v>
      </c>
      <c r="F876" s="14">
        <v>0</v>
      </c>
      <c r="G876" s="15">
        <f t="shared" si="115"/>
        <v>-21.36</v>
      </c>
      <c r="H876" s="15">
        <f t="shared" si="116"/>
        <v>-21.36</v>
      </c>
      <c r="I876" s="16">
        <f t="shared" si="117"/>
        <v>0</v>
      </c>
    </row>
    <row r="877" spans="1:9" ht="11.25" hidden="1" customHeight="1" x14ac:dyDescent="0.2">
      <c r="A877" s="12"/>
      <c r="B877" s="13" t="s">
        <v>27</v>
      </c>
      <c r="C877" s="13" t="s">
        <v>86</v>
      </c>
      <c r="D877" s="14">
        <v>184.66</v>
      </c>
      <c r="E877" s="14">
        <v>319</v>
      </c>
      <c r="F877" s="14">
        <v>419</v>
      </c>
      <c r="G877" s="23">
        <f t="shared" si="115"/>
        <v>134.34</v>
      </c>
      <c r="H877" s="23">
        <f t="shared" si="116"/>
        <v>234.34</v>
      </c>
      <c r="I877" s="16">
        <f t="shared" si="117"/>
        <v>100</v>
      </c>
    </row>
    <row r="878" spans="1:9" ht="11.25" hidden="1" customHeight="1" x14ac:dyDescent="0.2">
      <c r="A878" s="12"/>
      <c r="B878" s="13" t="s">
        <v>27</v>
      </c>
      <c r="C878" s="13" t="s">
        <v>42</v>
      </c>
      <c r="D878" s="14">
        <v>423.91</v>
      </c>
      <c r="E878" s="14">
        <v>0</v>
      </c>
      <c r="F878" s="14">
        <v>0</v>
      </c>
      <c r="G878" s="15">
        <f t="shared" si="115"/>
        <v>-423.91</v>
      </c>
      <c r="H878" s="15">
        <f t="shared" si="116"/>
        <v>-423.91</v>
      </c>
      <c r="I878" s="16">
        <f t="shared" si="117"/>
        <v>0</v>
      </c>
    </row>
    <row r="879" spans="1:9" ht="11.25" hidden="1" customHeight="1" x14ac:dyDescent="0.2">
      <c r="A879" s="12"/>
      <c r="B879" s="13" t="s">
        <v>27</v>
      </c>
      <c r="C879" s="13" t="s">
        <v>75</v>
      </c>
      <c r="D879" s="14">
        <v>446.69</v>
      </c>
      <c r="E879" s="14">
        <v>169</v>
      </c>
      <c r="F879" s="14">
        <v>169</v>
      </c>
      <c r="G879" s="15">
        <f t="shared" si="115"/>
        <v>-277.69</v>
      </c>
      <c r="H879" s="15">
        <f t="shared" si="116"/>
        <v>-277.69</v>
      </c>
      <c r="I879" s="16">
        <f t="shared" si="117"/>
        <v>0</v>
      </c>
    </row>
    <row r="880" spans="1:9" ht="11.25" hidden="1" customHeight="1" x14ac:dyDescent="0.2">
      <c r="A880" s="12"/>
      <c r="B880" s="13" t="s">
        <v>27</v>
      </c>
      <c r="C880" s="13" t="s">
        <v>76</v>
      </c>
      <c r="D880" s="14">
        <v>829.66</v>
      </c>
      <c r="E880" s="14">
        <v>300</v>
      </c>
      <c r="F880" s="14">
        <v>400</v>
      </c>
      <c r="G880" s="15">
        <f t="shared" si="115"/>
        <v>-529.66</v>
      </c>
      <c r="H880" s="15">
        <f t="shared" si="116"/>
        <v>-429.65999999999997</v>
      </c>
      <c r="I880" s="16">
        <f t="shared" si="117"/>
        <v>100</v>
      </c>
    </row>
    <row r="881" spans="1:9" ht="11.25" hidden="1" customHeight="1" x14ac:dyDescent="0.2">
      <c r="A881" s="12"/>
      <c r="B881" s="13" t="s">
        <v>27</v>
      </c>
      <c r="C881" s="13" t="s">
        <v>77</v>
      </c>
      <c r="D881" s="14">
        <v>1820.59</v>
      </c>
      <c r="E881" s="14">
        <v>2296</v>
      </c>
      <c r="F881" s="14">
        <v>2296</v>
      </c>
      <c r="G881" s="23">
        <f t="shared" si="115"/>
        <v>475.41000000000008</v>
      </c>
      <c r="H881" s="23">
        <f t="shared" si="116"/>
        <v>475.41000000000008</v>
      </c>
      <c r="I881" s="16">
        <f t="shared" si="117"/>
        <v>0</v>
      </c>
    </row>
    <row r="882" spans="1:9" ht="11.25" hidden="1" customHeight="1" x14ac:dyDescent="0.2">
      <c r="A882" s="12"/>
      <c r="B882" s="13" t="s">
        <v>27</v>
      </c>
      <c r="C882" s="13" t="s">
        <v>50</v>
      </c>
      <c r="D882" s="14">
        <v>121.09</v>
      </c>
      <c r="E882" s="14">
        <v>88</v>
      </c>
      <c r="F882" s="14">
        <v>88</v>
      </c>
      <c r="G882" s="15">
        <f t="shared" si="115"/>
        <v>-33.090000000000003</v>
      </c>
      <c r="H882" s="15">
        <f t="shared" si="116"/>
        <v>-33.090000000000003</v>
      </c>
      <c r="I882" s="16">
        <f t="shared" si="117"/>
        <v>0</v>
      </c>
    </row>
    <row r="883" spans="1:9" ht="11.25" hidden="1" customHeight="1" x14ac:dyDescent="0.2">
      <c r="A883" s="12"/>
      <c r="B883" s="13" t="s">
        <v>27</v>
      </c>
      <c r="C883" s="13" t="s">
        <v>88</v>
      </c>
      <c r="D883" s="14">
        <v>265.06</v>
      </c>
      <c r="E883" s="14">
        <v>0</v>
      </c>
      <c r="F883" s="14">
        <v>0</v>
      </c>
      <c r="G883" s="15">
        <f t="shared" si="115"/>
        <v>-265.06</v>
      </c>
      <c r="H883" s="15">
        <f t="shared" si="116"/>
        <v>-265.06</v>
      </c>
      <c r="I883" s="16">
        <f t="shared" si="117"/>
        <v>0</v>
      </c>
    </row>
    <row r="884" spans="1:9" ht="11.25" hidden="1" customHeight="1" x14ac:dyDescent="0.2">
      <c r="A884" s="12"/>
      <c r="B884" s="13" t="s">
        <v>27</v>
      </c>
      <c r="C884" s="13" t="s">
        <v>78</v>
      </c>
      <c r="D884" s="14">
        <v>3347.11</v>
      </c>
      <c r="E884" s="14">
        <v>2210</v>
      </c>
      <c r="F884" s="14">
        <v>2510</v>
      </c>
      <c r="G884" s="15">
        <f t="shared" si="115"/>
        <v>-1137.1100000000001</v>
      </c>
      <c r="H884" s="15">
        <f t="shared" si="116"/>
        <v>-837.11000000000013</v>
      </c>
      <c r="I884" s="16">
        <f t="shared" si="117"/>
        <v>300</v>
      </c>
    </row>
    <row r="885" spans="1:9" ht="11.25" hidden="1" customHeight="1" x14ac:dyDescent="0.2">
      <c r="A885" s="12"/>
      <c r="B885" s="13" t="s">
        <v>27</v>
      </c>
      <c r="C885" s="13" t="s">
        <v>22</v>
      </c>
      <c r="D885" s="14">
        <v>29.1</v>
      </c>
      <c r="E885" s="14">
        <v>0</v>
      </c>
      <c r="F885" s="14">
        <v>0</v>
      </c>
      <c r="G885" s="15">
        <f t="shared" si="115"/>
        <v>-29.1</v>
      </c>
      <c r="H885" s="15">
        <f t="shared" si="116"/>
        <v>-29.1</v>
      </c>
      <c r="I885" s="16">
        <f t="shared" si="117"/>
        <v>0</v>
      </c>
    </row>
    <row r="886" spans="1:9" ht="11.25" hidden="1" customHeight="1" x14ac:dyDescent="0.2">
      <c r="A886" s="12"/>
      <c r="B886" s="13" t="s">
        <v>27</v>
      </c>
      <c r="C886" s="13" t="s">
        <v>55</v>
      </c>
      <c r="D886" s="14">
        <v>341.15</v>
      </c>
      <c r="E886" s="14">
        <v>177</v>
      </c>
      <c r="F886" s="14">
        <v>237</v>
      </c>
      <c r="G886" s="15">
        <f t="shared" si="115"/>
        <v>-164.14999999999998</v>
      </c>
      <c r="H886" s="15">
        <f t="shared" si="116"/>
        <v>-104.14999999999998</v>
      </c>
      <c r="I886" s="16">
        <f t="shared" si="117"/>
        <v>60</v>
      </c>
    </row>
    <row r="887" spans="1:9" ht="11.25" hidden="1" customHeight="1" x14ac:dyDescent="0.2">
      <c r="A887" s="12"/>
      <c r="B887" s="13" t="s">
        <v>27</v>
      </c>
      <c r="C887" s="13" t="s">
        <v>56</v>
      </c>
      <c r="D887" s="14">
        <v>907.44</v>
      </c>
      <c r="E887" s="14">
        <v>938</v>
      </c>
      <c r="F887" s="14">
        <v>938</v>
      </c>
      <c r="G887" s="23">
        <f t="shared" si="115"/>
        <v>30.559999999999945</v>
      </c>
      <c r="H887" s="23">
        <f t="shared" si="116"/>
        <v>30.559999999999945</v>
      </c>
      <c r="I887" s="16">
        <f t="shared" si="117"/>
        <v>0</v>
      </c>
    </row>
    <row r="888" spans="1:9" ht="11.25" hidden="1" customHeight="1" x14ac:dyDescent="0.2">
      <c r="A888" s="12"/>
      <c r="B888" s="13" t="s">
        <v>27</v>
      </c>
      <c r="C888" s="13" t="s">
        <v>79</v>
      </c>
      <c r="D888" s="14">
        <v>361.63</v>
      </c>
      <c r="E888" s="14">
        <v>0</v>
      </c>
      <c r="F888" s="14">
        <v>0</v>
      </c>
      <c r="G888" s="15">
        <f t="shared" si="115"/>
        <v>-361.63</v>
      </c>
      <c r="H888" s="15">
        <f t="shared" si="116"/>
        <v>-361.63</v>
      </c>
      <c r="I888" s="16">
        <f t="shared" si="117"/>
        <v>0</v>
      </c>
    </row>
    <row r="889" spans="1:9" ht="11.25" hidden="1" customHeight="1" x14ac:dyDescent="0.2">
      <c r="A889" s="12"/>
      <c r="B889" s="13" t="s">
        <v>27</v>
      </c>
      <c r="C889" s="13" t="s">
        <v>28</v>
      </c>
      <c r="D889" s="14">
        <v>6154.83</v>
      </c>
      <c r="E889" s="14">
        <v>4647</v>
      </c>
      <c r="F889" s="14">
        <v>4647</v>
      </c>
      <c r="G889" s="15">
        <f t="shared" si="115"/>
        <v>-1507.83</v>
      </c>
      <c r="H889" s="15">
        <f t="shared" si="116"/>
        <v>-1507.83</v>
      </c>
      <c r="I889" s="16">
        <f t="shared" si="117"/>
        <v>0</v>
      </c>
    </row>
    <row r="890" spans="1:9" ht="11.25" hidden="1" customHeight="1" x14ac:dyDescent="0.2">
      <c r="A890" s="12"/>
      <c r="B890" s="13" t="s">
        <v>70</v>
      </c>
      <c r="C890" s="13" t="s">
        <v>19</v>
      </c>
      <c r="D890" s="14">
        <v>913.87</v>
      </c>
      <c r="E890" s="14">
        <v>510.02</v>
      </c>
      <c r="F890" s="14">
        <v>593.36</v>
      </c>
      <c r="G890" s="15">
        <f t="shared" si="115"/>
        <v>-403.85</v>
      </c>
      <c r="H890" s="15">
        <f t="shared" si="116"/>
        <v>-320.51</v>
      </c>
      <c r="I890" s="16">
        <f t="shared" si="117"/>
        <v>83.340000000000032</v>
      </c>
    </row>
    <row r="891" spans="1:9" ht="11.25" hidden="1" customHeight="1" x14ac:dyDescent="0.2">
      <c r="A891" s="12"/>
      <c r="B891" s="13" t="s">
        <v>57</v>
      </c>
      <c r="C891" s="13" t="s">
        <v>19</v>
      </c>
      <c r="D891" s="14">
        <v>27.93</v>
      </c>
      <c r="E891" s="14">
        <v>0</v>
      </c>
      <c r="F891" s="14">
        <v>0</v>
      </c>
      <c r="G891" s="15">
        <f t="shared" si="115"/>
        <v>-27.93</v>
      </c>
      <c r="H891" s="15">
        <f t="shared" si="116"/>
        <v>-27.93</v>
      </c>
      <c r="I891" s="16">
        <f t="shared" si="117"/>
        <v>0</v>
      </c>
    </row>
    <row r="892" spans="1:9" ht="11.25" hidden="1" customHeight="1" x14ac:dyDescent="0.2">
      <c r="A892" s="12"/>
      <c r="B892" s="13" t="s">
        <v>129</v>
      </c>
      <c r="C892" s="13" t="s">
        <v>19</v>
      </c>
      <c r="D892" s="14">
        <v>57.36</v>
      </c>
      <c r="E892" s="14">
        <v>28</v>
      </c>
      <c r="F892" s="14">
        <v>28</v>
      </c>
      <c r="G892" s="15">
        <f t="shared" si="115"/>
        <v>-29.36</v>
      </c>
      <c r="H892" s="15">
        <f t="shared" si="116"/>
        <v>-29.36</v>
      </c>
      <c r="I892" s="16">
        <f t="shared" si="117"/>
        <v>0</v>
      </c>
    </row>
    <row r="893" spans="1:9" ht="11.25" hidden="1" customHeight="1" x14ac:dyDescent="0.2">
      <c r="A893" s="12"/>
      <c r="B893" s="13" t="s">
        <v>23</v>
      </c>
      <c r="C893" s="13" t="s">
        <v>19</v>
      </c>
      <c r="D893" s="14">
        <v>76.77</v>
      </c>
      <c r="E893" s="14">
        <v>43</v>
      </c>
      <c r="F893" s="14">
        <v>43</v>
      </c>
      <c r="G893" s="15">
        <f t="shared" si="115"/>
        <v>-33.769999999999996</v>
      </c>
      <c r="H893" s="15">
        <f t="shared" si="116"/>
        <v>-33.769999999999996</v>
      </c>
      <c r="I893" s="16">
        <f t="shared" si="117"/>
        <v>0</v>
      </c>
    </row>
    <row r="894" spans="1:9" ht="11.25" hidden="1" customHeight="1" x14ac:dyDescent="0.2">
      <c r="A894" s="12"/>
      <c r="B894" s="13" t="s">
        <v>43</v>
      </c>
      <c r="C894" s="13" t="s">
        <v>44</v>
      </c>
      <c r="D894" s="14">
        <v>566.67999999999995</v>
      </c>
      <c r="E894" s="14">
        <v>509</v>
      </c>
      <c r="F894" s="14">
        <v>584</v>
      </c>
      <c r="G894" s="15">
        <f t="shared" si="115"/>
        <v>-57.67999999999995</v>
      </c>
      <c r="H894" s="23">
        <f t="shared" si="116"/>
        <v>17.32000000000005</v>
      </c>
      <c r="I894" s="16">
        <f t="shared" si="117"/>
        <v>75</v>
      </c>
    </row>
    <row r="895" spans="1:9" ht="11.25" hidden="1" customHeight="1" x14ac:dyDescent="0.2">
      <c r="A895" s="12"/>
      <c r="B895" s="13" t="s">
        <v>43</v>
      </c>
      <c r="C895" s="13" t="s">
        <v>21</v>
      </c>
      <c r="D895" s="14">
        <v>0</v>
      </c>
      <c r="E895" s="14">
        <v>60</v>
      </c>
      <c r="F895" s="14">
        <v>80</v>
      </c>
      <c r="G895" s="23">
        <f t="shared" si="115"/>
        <v>60</v>
      </c>
      <c r="H895" s="23">
        <f t="shared" si="116"/>
        <v>80</v>
      </c>
      <c r="I895" s="16">
        <f t="shared" si="117"/>
        <v>20</v>
      </c>
    </row>
    <row r="896" spans="1:9" ht="11.25" hidden="1" customHeight="1" x14ac:dyDescent="0.2">
      <c r="A896" s="12"/>
      <c r="B896" s="13" t="s">
        <v>43</v>
      </c>
      <c r="C896" s="13" t="s">
        <v>22</v>
      </c>
      <c r="D896" s="14">
        <v>336.07</v>
      </c>
      <c r="E896" s="14">
        <v>300</v>
      </c>
      <c r="F896" s="14">
        <v>400</v>
      </c>
      <c r="G896" s="15">
        <f t="shared" si="115"/>
        <v>-36.069999999999993</v>
      </c>
      <c r="H896" s="23">
        <f t="shared" si="116"/>
        <v>63.930000000000007</v>
      </c>
      <c r="I896" s="16">
        <f t="shared" si="117"/>
        <v>100</v>
      </c>
    </row>
    <row r="897" spans="1:9" ht="11.25" hidden="1" customHeight="1" x14ac:dyDescent="0.2">
      <c r="A897" s="12"/>
      <c r="B897" s="13" t="s">
        <v>43</v>
      </c>
      <c r="C897" s="13" t="s">
        <v>19</v>
      </c>
      <c r="D897" s="14">
        <v>927.41</v>
      </c>
      <c r="E897" s="14">
        <v>1195</v>
      </c>
      <c r="F897" s="14">
        <v>1495</v>
      </c>
      <c r="G897" s="23">
        <f t="shared" si="115"/>
        <v>267.59000000000003</v>
      </c>
      <c r="H897" s="23">
        <f t="shared" si="116"/>
        <v>567.59</v>
      </c>
      <c r="I897" s="16">
        <f t="shared" si="117"/>
        <v>300</v>
      </c>
    </row>
    <row r="898" spans="1:9" ht="11.25" hidden="1" customHeight="1" x14ac:dyDescent="0.2">
      <c r="A898" s="12"/>
      <c r="B898" s="13" t="s">
        <v>51</v>
      </c>
      <c r="C898" s="13" t="s">
        <v>19</v>
      </c>
      <c r="D898" s="14">
        <v>62.16</v>
      </c>
      <c r="E898" s="14">
        <v>28</v>
      </c>
      <c r="F898" s="14">
        <v>28</v>
      </c>
      <c r="G898" s="15">
        <f t="shared" si="115"/>
        <v>-34.159999999999997</v>
      </c>
      <c r="H898" s="15">
        <f t="shared" si="116"/>
        <v>-34.159999999999997</v>
      </c>
      <c r="I898" s="16">
        <f t="shared" si="117"/>
        <v>0</v>
      </c>
    </row>
    <row r="899" spans="1:9" ht="11.25" hidden="1" customHeight="1" x14ac:dyDescent="0.2">
      <c r="A899" s="12"/>
      <c r="B899" s="13" t="s">
        <v>29</v>
      </c>
      <c r="C899" s="13" t="s">
        <v>19</v>
      </c>
      <c r="D899" s="14">
        <v>47.25</v>
      </c>
      <c r="E899" s="14">
        <v>432</v>
      </c>
      <c r="F899" s="14">
        <v>452</v>
      </c>
      <c r="G899" s="23">
        <f t="shared" si="115"/>
        <v>384.75</v>
      </c>
      <c r="H899" s="23">
        <f t="shared" si="116"/>
        <v>404.75</v>
      </c>
      <c r="I899" s="16">
        <f t="shared" si="117"/>
        <v>20</v>
      </c>
    </row>
    <row r="900" spans="1:9" ht="11.25" hidden="1" customHeight="1" x14ac:dyDescent="0.2">
      <c r="A900" s="12"/>
      <c r="B900" s="13" t="s">
        <v>32</v>
      </c>
      <c r="C900" s="13" t="s">
        <v>52</v>
      </c>
      <c r="D900" s="14">
        <v>819.31</v>
      </c>
      <c r="E900" s="14">
        <v>197</v>
      </c>
      <c r="F900" s="14">
        <v>247</v>
      </c>
      <c r="G900" s="15">
        <f t="shared" si="115"/>
        <v>-622.30999999999995</v>
      </c>
      <c r="H900" s="15">
        <f t="shared" si="116"/>
        <v>-572.30999999999995</v>
      </c>
      <c r="I900" s="16">
        <f t="shared" si="117"/>
        <v>50</v>
      </c>
    </row>
    <row r="901" spans="1:9" ht="11.25" hidden="1" customHeight="1" x14ac:dyDescent="0.2">
      <c r="A901" s="12"/>
      <c r="B901" s="13" t="s">
        <v>32</v>
      </c>
      <c r="C901" s="13" t="s">
        <v>42</v>
      </c>
      <c r="D901" s="14">
        <v>2333.0100000000002</v>
      </c>
      <c r="E901" s="14">
        <v>1115</v>
      </c>
      <c r="F901" s="14">
        <v>1115</v>
      </c>
      <c r="G901" s="15">
        <f t="shared" si="115"/>
        <v>-1218.0100000000002</v>
      </c>
      <c r="H901" s="15">
        <f t="shared" si="116"/>
        <v>-1218.0100000000002</v>
      </c>
      <c r="I901" s="16">
        <f t="shared" si="117"/>
        <v>0</v>
      </c>
    </row>
    <row r="902" spans="1:9" ht="11.25" hidden="1" customHeight="1" x14ac:dyDescent="0.2">
      <c r="A902" s="12"/>
      <c r="B902" s="13" t="s">
        <v>32</v>
      </c>
      <c r="C902" s="13" t="s">
        <v>44</v>
      </c>
      <c r="D902" s="14">
        <v>49.24</v>
      </c>
      <c r="E902" s="14">
        <v>50</v>
      </c>
      <c r="F902" s="14">
        <v>50</v>
      </c>
      <c r="G902" s="23">
        <f t="shared" si="115"/>
        <v>0.75999999999999801</v>
      </c>
      <c r="H902" s="23">
        <f t="shared" si="116"/>
        <v>0.75999999999999801</v>
      </c>
      <c r="I902" s="16">
        <f t="shared" si="117"/>
        <v>0</v>
      </c>
    </row>
    <row r="903" spans="1:9" ht="11.25" hidden="1" customHeight="1" x14ac:dyDescent="0.2">
      <c r="A903" s="12"/>
      <c r="B903" s="13" t="s">
        <v>32</v>
      </c>
      <c r="C903" s="13" t="s">
        <v>47</v>
      </c>
      <c r="D903" s="14">
        <v>120.84</v>
      </c>
      <c r="E903" s="14">
        <v>75</v>
      </c>
      <c r="F903" s="14">
        <v>125</v>
      </c>
      <c r="G903" s="15">
        <f t="shared" si="115"/>
        <v>-45.84</v>
      </c>
      <c r="H903" s="23">
        <f t="shared" si="116"/>
        <v>4.1599999999999966</v>
      </c>
      <c r="I903" s="16">
        <f t="shared" si="117"/>
        <v>50</v>
      </c>
    </row>
    <row r="904" spans="1:9" ht="11.25" hidden="1" customHeight="1" x14ac:dyDescent="0.2">
      <c r="A904" s="12"/>
      <c r="B904" s="13" t="s">
        <v>32</v>
      </c>
      <c r="C904" s="13" t="s">
        <v>21</v>
      </c>
      <c r="D904" s="14">
        <v>0</v>
      </c>
      <c r="E904" s="14">
        <v>145</v>
      </c>
      <c r="F904" s="14">
        <v>165</v>
      </c>
      <c r="G904" s="23">
        <f t="shared" si="115"/>
        <v>145</v>
      </c>
      <c r="H904" s="23">
        <f t="shared" si="116"/>
        <v>165</v>
      </c>
      <c r="I904" s="16">
        <f t="shared" si="117"/>
        <v>20</v>
      </c>
    </row>
    <row r="905" spans="1:9" ht="11.25" hidden="1" customHeight="1" x14ac:dyDescent="0.2">
      <c r="A905" s="12"/>
      <c r="B905" s="13" t="s">
        <v>32</v>
      </c>
      <c r="C905" s="13" t="s">
        <v>22</v>
      </c>
      <c r="D905" s="14">
        <v>1906.54</v>
      </c>
      <c r="E905" s="14">
        <v>1790</v>
      </c>
      <c r="F905" s="14">
        <v>1890</v>
      </c>
      <c r="G905" s="15">
        <f t="shared" si="115"/>
        <v>-116.53999999999996</v>
      </c>
      <c r="H905" s="15">
        <f t="shared" si="116"/>
        <v>-16.539999999999964</v>
      </c>
      <c r="I905" s="16">
        <f t="shared" si="117"/>
        <v>100</v>
      </c>
    </row>
    <row r="906" spans="1:9" ht="11.25" hidden="1" customHeight="1" x14ac:dyDescent="0.2">
      <c r="A906" s="12"/>
      <c r="B906" s="13" t="s">
        <v>58</v>
      </c>
      <c r="C906" s="13" t="s">
        <v>42</v>
      </c>
      <c r="D906" s="14">
        <v>438.77</v>
      </c>
      <c r="E906" s="14">
        <v>0</v>
      </c>
      <c r="F906" s="14">
        <v>0</v>
      </c>
      <c r="G906" s="15">
        <f t="shared" si="115"/>
        <v>-438.77</v>
      </c>
      <c r="H906" s="15">
        <f t="shared" si="116"/>
        <v>-438.77</v>
      </c>
      <c r="I906" s="16">
        <f t="shared" si="117"/>
        <v>0</v>
      </c>
    </row>
    <row r="907" spans="1:9" ht="11.25" hidden="1" customHeight="1" x14ac:dyDescent="0.2">
      <c r="A907" s="17" t="s">
        <v>213</v>
      </c>
      <c r="B907" s="18"/>
      <c r="C907" s="18"/>
      <c r="D907" s="19">
        <f>SUM(D863:D906)</f>
        <v>27770.120000000006</v>
      </c>
      <c r="E907" s="19">
        <f>SUM(E863:E906)</f>
        <v>20587.02</v>
      </c>
      <c r="F907" s="19">
        <f>SUM(F863:F906)</f>
        <v>22456.23</v>
      </c>
      <c r="G907" s="20">
        <f t="shared" si="115"/>
        <v>-7183.0999999999985</v>
      </c>
      <c r="H907" s="20">
        <f t="shared" si="116"/>
        <v>-5313.8899999999994</v>
      </c>
      <c r="I907" s="21">
        <f t="shared" si="117"/>
        <v>1869.2099999999991</v>
      </c>
    </row>
    <row r="908" spans="1:9" ht="11.25" hidden="1" customHeight="1" x14ac:dyDescent="0.2">
      <c r="A908" s="11" t="s">
        <v>214</v>
      </c>
      <c r="B908" s="5"/>
      <c r="C908" s="5"/>
      <c r="D908" s="6"/>
      <c r="E908" s="6"/>
      <c r="F908" s="6"/>
      <c r="G908" s="7"/>
      <c r="H908" s="7"/>
      <c r="I908" s="8"/>
    </row>
    <row r="909" spans="1:9" ht="11.25" hidden="1" customHeight="1" x14ac:dyDescent="0.2">
      <c r="A909" s="12"/>
      <c r="B909" s="13" t="s">
        <v>69</v>
      </c>
      <c r="C909" s="13" t="s">
        <v>19</v>
      </c>
      <c r="D909" s="14">
        <v>1460.75</v>
      </c>
      <c r="E909" s="14">
        <v>3899</v>
      </c>
      <c r="F909" s="14">
        <v>4849</v>
      </c>
      <c r="G909" s="23">
        <f t="shared" ref="G909:G925" si="118">(ROUND(E909,2)- ROUND(D909,2))</f>
        <v>2438.25</v>
      </c>
      <c r="H909" s="23">
        <f t="shared" ref="H909:H925" si="119">(ROUND(F909,2)- ROUND(D909,2))</f>
        <v>3388.25</v>
      </c>
      <c r="I909" s="16">
        <f t="shared" ref="I909:I925" si="120">(ROUND(F909,2)- ROUND(E909,2))</f>
        <v>950</v>
      </c>
    </row>
    <row r="910" spans="1:9" ht="11.25" hidden="1" customHeight="1" x14ac:dyDescent="0.2">
      <c r="A910" s="12"/>
      <c r="B910" s="13" t="s">
        <v>20</v>
      </c>
      <c r="C910" s="13" t="s">
        <v>19</v>
      </c>
      <c r="D910" s="14">
        <v>125.97</v>
      </c>
      <c r="E910" s="14">
        <v>16</v>
      </c>
      <c r="F910" s="14">
        <v>16</v>
      </c>
      <c r="G910" s="15">
        <f t="shared" si="118"/>
        <v>-109.97</v>
      </c>
      <c r="H910" s="15">
        <f t="shared" si="119"/>
        <v>-109.97</v>
      </c>
      <c r="I910" s="16">
        <f t="shared" si="120"/>
        <v>0</v>
      </c>
    </row>
    <row r="911" spans="1:9" ht="11.25" hidden="1" customHeight="1" x14ac:dyDescent="0.2">
      <c r="A911" s="12"/>
      <c r="B911" s="13" t="s">
        <v>27</v>
      </c>
      <c r="C911" s="13" t="s">
        <v>83</v>
      </c>
      <c r="D911" s="14">
        <v>35</v>
      </c>
      <c r="E911" s="14">
        <v>35</v>
      </c>
      <c r="F911" s="14">
        <v>35</v>
      </c>
      <c r="G911" s="23">
        <f t="shared" si="118"/>
        <v>0</v>
      </c>
      <c r="H911" s="23">
        <f t="shared" si="119"/>
        <v>0</v>
      </c>
      <c r="I911" s="16">
        <f t="shared" si="120"/>
        <v>0</v>
      </c>
    </row>
    <row r="912" spans="1:9" ht="11.25" hidden="1" customHeight="1" x14ac:dyDescent="0.2">
      <c r="A912" s="12"/>
      <c r="B912" s="13" t="s">
        <v>27</v>
      </c>
      <c r="C912" s="13" t="s">
        <v>75</v>
      </c>
      <c r="D912" s="14">
        <v>0</v>
      </c>
      <c r="E912" s="14">
        <v>93</v>
      </c>
      <c r="F912" s="14">
        <v>93</v>
      </c>
      <c r="G912" s="23">
        <f t="shared" si="118"/>
        <v>93</v>
      </c>
      <c r="H912" s="23">
        <f t="shared" si="119"/>
        <v>93</v>
      </c>
      <c r="I912" s="16">
        <f t="shared" si="120"/>
        <v>0</v>
      </c>
    </row>
    <row r="913" spans="1:9" ht="11.25" hidden="1" customHeight="1" x14ac:dyDescent="0.2">
      <c r="A913" s="12"/>
      <c r="B913" s="13" t="s">
        <v>27</v>
      </c>
      <c r="C913" s="13" t="s">
        <v>76</v>
      </c>
      <c r="D913" s="14">
        <v>238.99</v>
      </c>
      <c r="E913" s="14">
        <v>0</v>
      </c>
      <c r="F913" s="14">
        <v>0</v>
      </c>
      <c r="G913" s="15">
        <f t="shared" si="118"/>
        <v>-238.99</v>
      </c>
      <c r="H913" s="15">
        <f t="shared" si="119"/>
        <v>-238.99</v>
      </c>
      <c r="I913" s="16">
        <f t="shared" si="120"/>
        <v>0</v>
      </c>
    </row>
    <row r="914" spans="1:9" ht="11.25" hidden="1" customHeight="1" x14ac:dyDescent="0.2">
      <c r="A914" s="12"/>
      <c r="B914" s="13" t="s">
        <v>27</v>
      </c>
      <c r="C914" s="13" t="s">
        <v>77</v>
      </c>
      <c r="D914" s="14">
        <v>265.41000000000003</v>
      </c>
      <c r="E914" s="14">
        <v>307</v>
      </c>
      <c r="F914" s="14">
        <v>375</v>
      </c>
      <c r="G914" s="23">
        <f t="shared" si="118"/>
        <v>41.589999999999975</v>
      </c>
      <c r="H914" s="23">
        <f t="shared" si="119"/>
        <v>109.58999999999997</v>
      </c>
      <c r="I914" s="16">
        <f t="shared" si="120"/>
        <v>68</v>
      </c>
    </row>
    <row r="915" spans="1:9" ht="11.25" hidden="1" customHeight="1" x14ac:dyDescent="0.2">
      <c r="A915" s="12"/>
      <c r="B915" s="13" t="s">
        <v>27</v>
      </c>
      <c r="C915" s="13" t="s">
        <v>50</v>
      </c>
      <c r="D915" s="14">
        <v>283.23</v>
      </c>
      <c r="E915" s="14">
        <v>180</v>
      </c>
      <c r="F915" s="14">
        <v>180</v>
      </c>
      <c r="G915" s="15">
        <f t="shared" si="118"/>
        <v>-103.23000000000002</v>
      </c>
      <c r="H915" s="15">
        <f t="shared" si="119"/>
        <v>-103.23000000000002</v>
      </c>
      <c r="I915" s="16">
        <f t="shared" si="120"/>
        <v>0</v>
      </c>
    </row>
    <row r="916" spans="1:9" ht="11.25" hidden="1" customHeight="1" x14ac:dyDescent="0.2">
      <c r="A916" s="12"/>
      <c r="B916" s="13" t="s">
        <v>27</v>
      </c>
      <c r="C916" s="13" t="s">
        <v>78</v>
      </c>
      <c r="D916" s="14">
        <v>239.46</v>
      </c>
      <c r="E916" s="14">
        <v>0</v>
      </c>
      <c r="F916" s="14">
        <v>0</v>
      </c>
      <c r="G916" s="15">
        <f t="shared" si="118"/>
        <v>-239.46</v>
      </c>
      <c r="H916" s="15">
        <f t="shared" si="119"/>
        <v>-239.46</v>
      </c>
      <c r="I916" s="16">
        <f t="shared" si="120"/>
        <v>0</v>
      </c>
    </row>
    <row r="917" spans="1:9" ht="11.25" hidden="1" customHeight="1" x14ac:dyDescent="0.2">
      <c r="A917" s="12"/>
      <c r="B917" s="13" t="s">
        <v>27</v>
      </c>
      <c r="C917" s="13" t="s">
        <v>55</v>
      </c>
      <c r="D917" s="14">
        <v>477.98</v>
      </c>
      <c r="E917" s="14">
        <v>390</v>
      </c>
      <c r="F917" s="14">
        <v>458</v>
      </c>
      <c r="G917" s="15">
        <f t="shared" si="118"/>
        <v>-87.980000000000018</v>
      </c>
      <c r="H917" s="15">
        <f t="shared" si="119"/>
        <v>-19.980000000000018</v>
      </c>
      <c r="I917" s="16">
        <f t="shared" si="120"/>
        <v>68</v>
      </c>
    </row>
    <row r="918" spans="1:9" ht="11.25" hidden="1" customHeight="1" x14ac:dyDescent="0.2">
      <c r="A918" s="12"/>
      <c r="B918" s="13" t="s">
        <v>27</v>
      </c>
      <c r="C918" s="13" t="s">
        <v>56</v>
      </c>
      <c r="D918" s="14">
        <v>0</v>
      </c>
      <c r="E918" s="14">
        <v>204</v>
      </c>
      <c r="F918" s="14">
        <v>272</v>
      </c>
      <c r="G918" s="23">
        <f t="shared" si="118"/>
        <v>204</v>
      </c>
      <c r="H918" s="23">
        <f t="shared" si="119"/>
        <v>272</v>
      </c>
      <c r="I918" s="16">
        <f t="shared" si="120"/>
        <v>68</v>
      </c>
    </row>
    <row r="919" spans="1:9" ht="11.25" hidden="1" customHeight="1" x14ac:dyDescent="0.2">
      <c r="A919" s="12"/>
      <c r="B919" s="13" t="s">
        <v>70</v>
      </c>
      <c r="C919" s="13" t="s">
        <v>19</v>
      </c>
      <c r="D919" s="14">
        <v>0</v>
      </c>
      <c r="E919" s="14">
        <v>120</v>
      </c>
      <c r="F919" s="14">
        <v>120</v>
      </c>
      <c r="G919" s="23">
        <f t="shared" si="118"/>
        <v>120</v>
      </c>
      <c r="H919" s="23">
        <f t="shared" si="119"/>
        <v>120</v>
      </c>
      <c r="I919" s="16">
        <f t="shared" si="120"/>
        <v>0</v>
      </c>
    </row>
    <row r="920" spans="1:9" ht="11.25" hidden="1" customHeight="1" x14ac:dyDescent="0.2">
      <c r="A920" s="12"/>
      <c r="B920" s="13" t="s">
        <v>43</v>
      </c>
      <c r="C920" s="13" t="s">
        <v>44</v>
      </c>
      <c r="D920" s="14">
        <v>1238.8599999999999</v>
      </c>
      <c r="E920" s="14">
        <v>840</v>
      </c>
      <c r="F920" s="14">
        <v>1040</v>
      </c>
      <c r="G920" s="15">
        <f t="shared" si="118"/>
        <v>-398.8599999999999</v>
      </c>
      <c r="H920" s="15">
        <f t="shared" si="119"/>
        <v>-198.8599999999999</v>
      </c>
      <c r="I920" s="16">
        <f t="shared" si="120"/>
        <v>200</v>
      </c>
    </row>
    <row r="921" spans="1:9" ht="11.25" hidden="1" customHeight="1" x14ac:dyDescent="0.2">
      <c r="A921" s="12"/>
      <c r="B921" s="13" t="s">
        <v>43</v>
      </c>
      <c r="C921" s="13" t="s">
        <v>22</v>
      </c>
      <c r="D921" s="14">
        <v>0</v>
      </c>
      <c r="E921" s="14">
        <v>1056</v>
      </c>
      <c r="F921" s="14">
        <v>1408</v>
      </c>
      <c r="G921" s="23">
        <f t="shared" si="118"/>
        <v>1056</v>
      </c>
      <c r="H921" s="23">
        <f t="shared" si="119"/>
        <v>1408</v>
      </c>
      <c r="I921" s="16">
        <f t="shared" si="120"/>
        <v>352</v>
      </c>
    </row>
    <row r="922" spans="1:9" ht="11.25" hidden="1" customHeight="1" x14ac:dyDescent="0.2">
      <c r="A922" s="12"/>
      <c r="B922" s="13" t="s">
        <v>43</v>
      </c>
      <c r="C922" s="13" t="s">
        <v>19</v>
      </c>
      <c r="D922" s="14">
        <v>240</v>
      </c>
      <c r="E922" s="14">
        <v>1640</v>
      </c>
      <c r="F922" s="14">
        <v>2040</v>
      </c>
      <c r="G922" s="23">
        <f t="shared" si="118"/>
        <v>1400</v>
      </c>
      <c r="H922" s="23">
        <f t="shared" si="119"/>
        <v>1800</v>
      </c>
      <c r="I922" s="16">
        <f t="shared" si="120"/>
        <v>400</v>
      </c>
    </row>
    <row r="923" spans="1:9" ht="11.25" hidden="1" customHeight="1" x14ac:dyDescent="0.2">
      <c r="A923" s="12"/>
      <c r="B923" s="13" t="s">
        <v>32</v>
      </c>
      <c r="C923" s="13" t="s">
        <v>21</v>
      </c>
      <c r="D923" s="14">
        <v>74.989999999999995</v>
      </c>
      <c r="E923" s="14">
        <v>0</v>
      </c>
      <c r="F923" s="14">
        <v>0</v>
      </c>
      <c r="G923" s="15">
        <f t="shared" si="118"/>
        <v>-74.989999999999995</v>
      </c>
      <c r="H923" s="15">
        <f t="shared" si="119"/>
        <v>-74.989999999999995</v>
      </c>
      <c r="I923" s="16">
        <f t="shared" si="120"/>
        <v>0</v>
      </c>
    </row>
    <row r="924" spans="1:9" ht="11.25" hidden="1" customHeight="1" x14ac:dyDescent="0.2">
      <c r="A924" s="12"/>
      <c r="B924" s="13" t="s">
        <v>32</v>
      </c>
      <c r="C924" s="13" t="s">
        <v>22</v>
      </c>
      <c r="D924" s="14">
        <v>539.70000000000005</v>
      </c>
      <c r="E924" s="14">
        <v>540</v>
      </c>
      <c r="F924" s="14">
        <v>540</v>
      </c>
      <c r="G924" s="23">
        <f t="shared" si="118"/>
        <v>0.29999999999995453</v>
      </c>
      <c r="H924" s="23">
        <f t="shared" si="119"/>
        <v>0.29999999999995453</v>
      </c>
      <c r="I924" s="16">
        <f t="shared" si="120"/>
        <v>0</v>
      </c>
    </row>
    <row r="925" spans="1:9" ht="11.25" hidden="1" customHeight="1" x14ac:dyDescent="0.2">
      <c r="A925" s="17" t="s">
        <v>215</v>
      </c>
      <c r="B925" s="18"/>
      <c r="C925" s="18"/>
      <c r="D925" s="19">
        <f>SUM(D909:D924)</f>
        <v>5220.3399999999992</v>
      </c>
      <c r="E925" s="19">
        <f>SUM(E909:E924)</f>
        <v>9320</v>
      </c>
      <c r="F925" s="19">
        <f>SUM(F909:F924)</f>
        <v>11426</v>
      </c>
      <c r="G925" s="24">
        <f t="shared" si="118"/>
        <v>4099.66</v>
      </c>
      <c r="H925" s="24">
        <f t="shared" si="119"/>
        <v>6205.66</v>
      </c>
      <c r="I925" s="21">
        <f t="shared" si="120"/>
        <v>2106</v>
      </c>
    </row>
    <row r="926" spans="1:9" ht="11.25" hidden="1" customHeight="1" x14ac:dyDescent="0.2">
      <c r="A926" s="11" t="s">
        <v>216</v>
      </c>
      <c r="B926" s="5"/>
      <c r="C926" s="5"/>
      <c r="D926" s="6"/>
      <c r="E926" s="6"/>
      <c r="F926" s="6"/>
      <c r="G926" s="7"/>
      <c r="H926" s="7"/>
      <c r="I926" s="8"/>
    </row>
    <row r="927" spans="1:9" ht="11.25" hidden="1" customHeight="1" x14ac:dyDescent="0.2">
      <c r="A927" s="12"/>
      <c r="B927" s="13" t="s">
        <v>20</v>
      </c>
      <c r="C927" s="13" t="s">
        <v>19</v>
      </c>
      <c r="D927" s="14">
        <v>1647</v>
      </c>
      <c r="E927" s="14">
        <v>1647</v>
      </c>
      <c r="F927" s="14">
        <v>1647</v>
      </c>
      <c r="G927" s="23">
        <f>(ROUND(E927,2)- ROUND(D927,2))</f>
        <v>0</v>
      </c>
      <c r="H927" s="23">
        <f>(ROUND(F927,2)- ROUND(D927,2))</f>
        <v>0</v>
      </c>
      <c r="I927" s="16">
        <f>(ROUND(F927,2)- ROUND(E927,2))</f>
        <v>0</v>
      </c>
    </row>
    <row r="928" spans="1:9" ht="11.25" hidden="1" customHeight="1" x14ac:dyDescent="0.2">
      <c r="A928" s="12"/>
      <c r="B928" s="13" t="s">
        <v>27</v>
      </c>
      <c r="C928" s="13" t="s">
        <v>75</v>
      </c>
      <c r="D928" s="14">
        <v>0</v>
      </c>
      <c r="E928" s="14">
        <v>337</v>
      </c>
      <c r="F928" s="14">
        <v>337</v>
      </c>
      <c r="G928" s="23">
        <f>(ROUND(E928,2)- ROUND(D928,2))</f>
        <v>337</v>
      </c>
      <c r="H928" s="23">
        <f>(ROUND(F928,2)- ROUND(D928,2))</f>
        <v>337</v>
      </c>
      <c r="I928" s="16">
        <f>(ROUND(F928,2)- ROUND(E928,2))</f>
        <v>0</v>
      </c>
    </row>
    <row r="929" spans="1:9" ht="11.25" hidden="1" customHeight="1" x14ac:dyDescent="0.2">
      <c r="A929" s="12"/>
      <c r="B929" s="13" t="s">
        <v>129</v>
      </c>
      <c r="C929" s="13" t="s">
        <v>19</v>
      </c>
      <c r="D929" s="14">
        <v>26210.71</v>
      </c>
      <c r="E929" s="14">
        <v>48835</v>
      </c>
      <c r="F929" s="14">
        <v>48985</v>
      </c>
      <c r="G929" s="23">
        <f>(ROUND(E929,2)- ROUND(D929,2))</f>
        <v>22624.29</v>
      </c>
      <c r="H929" s="23">
        <f>(ROUND(F929,2)- ROUND(D929,2))</f>
        <v>22774.29</v>
      </c>
      <c r="I929" s="16">
        <f>(ROUND(F929,2)- ROUND(E929,2))</f>
        <v>150</v>
      </c>
    </row>
    <row r="930" spans="1:9" ht="11.25" hidden="1" customHeight="1" x14ac:dyDescent="0.2">
      <c r="A930" s="17" t="s">
        <v>217</v>
      </c>
      <c r="B930" s="18"/>
      <c r="C930" s="18"/>
      <c r="D930" s="19">
        <f>SUM(D927:D929)</f>
        <v>27857.71</v>
      </c>
      <c r="E930" s="19">
        <f>SUM(E927:E929)</f>
        <v>50819</v>
      </c>
      <c r="F930" s="19">
        <f>SUM(F927:F929)</f>
        <v>50969</v>
      </c>
      <c r="G930" s="24">
        <f>(ROUND(E930,2)- ROUND(D930,2))</f>
        <v>22961.29</v>
      </c>
      <c r="H930" s="24">
        <f>(ROUND(F930,2)- ROUND(D930,2))</f>
        <v>23111.29</v>
      </c>
      <c r="I930" s="21">
        <f>(ROUND(F930,2)- ROUND(E930,2))</f>
        <v>150</v>
      </c>
    </row>
    <row r="931" spans="1:9" ht="11.25" hidden="1" customHeight="1" x14ac:dyDescent="0.2">
      <c r="A931" s="11" t="s">
        <v>218</v>
      </c>
      <c r="B931" s="5"/>
      <c r="C931" s="5"/>
      <c r="D931" s="6"/>
      <c r="E931" s="6"/>
      <c r="F931" s="6"/>
      <c r="G931" s="7"/>
      <c r="H931" s="7"/>
      <c r="I931" s="8"/>
    </row>
    <row r="932" spans="1:9" ht="11.25" hidden="1" customHeight="1" x14ac:dyDescent="0.2">
      <c r="A932" s="12"/>
      <c r="B932" s="13" t="s">
        <v>26</v>
      </c>
      <c r="C932" s="13" t="s">
        <v>19</v>
      </c>
      <c r="D932" s="14">
        <v>9127.56</v>
      </c>
      <c r="E932" s="14">
        <v>17139</v>
      </c>
      <c r="F932" s="14">
        <v>17139</v>
      </c>
      <c r="G932" s="23">
        <f t="shared" ref="G932:G959" si="121">(ROUND(E932,2)- ROUND(D932,2))</f>
        <v>8011.4400000000005</v>
      </c>
      <c r="H932" s="23">
        <f t="shared" ref="H932:H959" si="122">(ROUND(F932,2)- ROUND(D932,2))</f>
        <v>8011.4400000000005</v>
      </c>
      <c r="I932" s="16">
        <f t="shared" ref="I932:I959" si="123">(ROUND(F932,2)- ROUND(E932,2))</f>
        <v>0</v>
      </c>
    </row>
    <row r="933" spans="1:9" ht="11.25" hidden="1" customHeight="1" x14ac:dyDescent="0.2">
      <c r="A933" s="12"/>
      <c r="B933" s="13" t="s">
        <v>18</v>
      </c>
      <c r="C933" s="13" t="s">
        <v>19</v>
      </c>
      <c r="D933" s="14">
        <v>2300</v>
      </c>
      <c r="E933" s="14">
        <v>2345.02</v>
      </c>
      <c r="F933" s="14">
        <v>2818.36</v>
      </c>
      <c r="G933" s="23">
        <f t="shared" si="121"/>
        <v>45.019999999999982</v>
      </c>
      <c r="H933" s="23">
        <f t="shared" si="122"/>
        <v>518.36000000000013</v>
      </c>
      <c r="I933" s="16">
        <f t="shared" si="123"/>
        <v>473.34000000000015</v>
      </c>
    </row>
    <row r="934" spans="1:9" ht="11.25" hidden="1" customHeight="1" x14ac:dyDescent="0.2">
      <c r="A934" s="12"/>
      <c r="B934" s="13" t="s">
        <v>69</v>
      </c>
      <c r="C934" s="13" t="s">
        <v>19</v>
      </c>
      <c r="D934" s="14">
        <v>838.04</v>
      </c>
      <c r="E934" s="14">
        <v>6512.39</v>
      </c>
      <c r="F934" s="14">
        <v>7495.73</v>
      </c>
      <c r="G934" s="23">
        <f t="shared" si="121"/>
        <v>5674.35</v>
      </c>
      <c r="H934" s="23">
        <f t="shared" si="122"/>
        <v>6657.69</v>
      </c>
      <c r="I934" s="16">
        <f t="shared" si="123"/>
        <v>983.33999999999924</v>
      </c>
    </row>
    <row r="935" spans="1:9" ht="11.25" hidden="1" customHeight="1" x14ac:dyDescent="0.2">
      <c r="A935" s="12"/>
      <c r="B935" s="13" t="s">
        <v>20</v>
      </c>
      <c r="C935" s="13" t="s">
        <v>52</v>
      </c>
      <c r="D935" s="14">
        <v>452.68</v>
      </c>
      <c r="E935" s="14">
        <v>453</v>
      </c>
      <c r="F935" s="14">
        <v>453</v>
      </c>
      <c r="G935" s="23">
        <f t="shared" si="121"/>
        <v>0.31999999999999318</v>
      </c>
      <c r="H935" s="23">
        <f t="shared" si="122"/>
        <v>0.31999999999999318</v>
      </c>
      <c r="I935" s="16">
        <f t="shared" si="123"/>
        <v>0</v>
      </c>
    </row>
    <row r="936" spans="1:9" ht="11.25" hidden="1" customHeight="1" x14ac:dyDescent="0.2">
      <c r="A936" s="12"/>
      <c r="B936" s="13" t="s">
        <v>20</v>
      </c>
      <c r="C936" s="13" t="s">
        <v>46</v>
      </c>
      <c r="D936" s="14">
        <v>297.39999999999998</v>
      </c>
      <c r="E936" s="14">
        <v>0</v>
      </c>
      <c r="F936" s="14">
        <v>0</v>
      </c>
      <c r="G936" s="15">
        <f t="shared" si="121"/>
        <v>-297.39999999999998</v>
      </c>
      <c r="H936" s="15">
        <f t="shared" si="122"/>
        <v>-297.39999999999998</v>
      </c>
      <c r="I936" s="16">
        <f t="shared" si="123"/>
        <v>0</v>
      </c>
    </row>
    <row r="937" spans="1:9" ht="11.25" hidden="1" customHeight="1" x14ac:dyDescent="0.2">
      <c r="A937" s="12"/>
      <c r="B937" s="13" t="s">
        <v>20</v>
      </c>
      <c r="C937" s="13" t="s">
        <v>42</v>
      </c>
      <c r="D937" s="14">
        <v>236.52</v>
      </c>
      <c r="E937" s="14">
        <v>0</v>
      </c>
      <c r="F937" s="14">
        <v>0</v>
      </c>
      <c r="G937" s="15">
        <f t="shared" si="121"/>
        <v>-236.52</v>
      </c>
      <c r="H937" s="15">
        <f t="shared" si="122"/>
        <v>-236.52</v>
      </c>
      <c r="I937" s="16">
        <f t="shared" si="123"/>
        <v>0</v>
      </c>
    </row>
    <row r="938" spans="1:9" ht="11.25" hidden="1" customHeight="1" x14ac:dyDescent="0.2">
      <c r="A938" s="12"/>
      <c r="B938" s="13" t="s">
        <v>20</v>
      </c>
      <c r="C938" s="13" t="s">
        <v>47</v>
      </c>
      <c r="D938" s="14">
        <v>236.52</v>
      </c>
      <c r="E938" s="14">
        <v>0</v>
      </c>
      <c r="F938" s="14">
        <v>0</v>
      </c>
      <c r="G938" s="15">
        <f t="shared" si="121"/>
        <v>-236.52</v>
      </c>
      <c r="H938" s="15">
        <f t="shared" si="122"/>
        <v>-236.52</v>
      </c>
      <c r="I938" s="16">
        <f t="shared" si="123"/>
        <v>0</v>
      </c>
    </row>
    <row r="939" spans="1:9" ht="11.25" hidden="1" customHeight="1" x14ac:dyDescent="0.2">
      <c r="A939" s="12"/>
      <c r="B939" s="13" t="s">
        <v>20</v>
      </c>
      <c r="C939" s="13" t="s">
        <v>21</v>
      </c>
      <c r="D939" s="14">
        <v>389.88</v>
      </c>
      <c r="E939" s="14">
        <v>390</v>
      </c>
      <c r="F939" s="14">
        <v>390</v>
      </c>
      <c r="G939" s="23">
        <f t="shared" si="121"/>
        <v>0.12000000000000455</v>
      </c>
      <c r="H939" s="23">
        <f t="shared" si="122"/>
        <v>0.12000000000000455</v>
      </c>
      <c r="I939" s="16">
        <f t="shared" si="123"/>
        <v>0</v>
      </c>
    </row>
    <row r="940" spans="1:9" ht="11.25" hidden="1" customHeight="1" x14ac:dyDescent="0.2">
      <c r="A940" s="12"/>
      <c r="B940" s="13" t="s">
        <v>20</v>
      </c>
      <c r="C940" s="13" t="s">
        <v>19</v>
      </c>
      <c r="D940" s="14">
        <v>1872.18</v>
      </c>
      <c r="E940" s="14">
        <v>1953</v>
      </c>
      <c r="F940" s="14">
        <v>2119</v>
      </c>
      <c r="G940" s="23">
        <f t="shared" si="121"/>
        <v>80.819999999999936</v>
      </c>
      <c r="H940" s="23">
        <f t="shared" si="122"/>
        <v>246.81999999999994</v>
      </c>
      <c r="I940" s="16">
        <f t="shared" si="123"/>
        <v>166</v>
      </c>
    </row>
    <row r="941" spans="1:9" ht="11.25" hidden="1" customHeight="1" x14ac:dyDescent="0.2">
      <c r="A941" s="12"/>
      <c r="B941" s="13" t="s">
        <v>27</v>
      </c>
      <c r="C941" s="13" t="s">
        <v>37</v>
      </c>
      <c r="D941" s="14">
        <v>190.24</v>
      </c>
      <c r="E941" s="14">
        <v>190</v>
      </c>
      <c r="F941" s="14">
        <v>190</v>
      </c>
      <c r="G941" s="15">
        <f t="shared" si="121"/>
        <v>-0.24000000000000909</v>
      </c>
      <c r="H941" s="15">
        <f t="shared" si="122"/>
        <v>-0.24000000000000909</v>
      </c>
      <c r="I941" s="16">
        <f t="shared" si="123"/>
        <v>0</v>
      </c>
    </row>
    <row r="942" spans="1:9" ht="11.25" hidden="1" customHeight="1" x14ac:dyDescent="0.2">
      <c r="A942" s="12"/>
      <c r="B942" s="13" t="s">
        <v>27</v>
      </c>
      <c r="C942" s="13" t="s">
        <v>83</v>
      </c>
      <c r="D942" s="14">
        <v>612.73</v>
      </c>
      <c r="E942" s="14">
        <v>1754</v>
      </c>
      <c r="F942" s="14">
        <v>1898</v>
      </c>
      <c r="G942" s="23">
        <f t="shared" si="121"/>
        <v>1141.27</v>
      </c>
      <c r="H942" s="23">
        <f t="shared" si="122"/>
        <v>1285.27</v>
      </c>
      <c r="I942" s="16">
        <f t="shared" si="123"/>
        <v>144</v>
      </c>
    </row>
    <row r="943" spans="1:9" ht="11.25" hidden="1" customHeight="1" x14ac:dyDescent="0.2">
      <c r="A943" s="12"/>
      <c r="B943" s="13" t="s">
        <v>27</v>
      </c>
      <c r="C943" s="13" t="s">
        <v>84</v>
      </c>
      <c r="D943" s="14">
        <v>834.97</v>
      </c>
      <c r="E943" s="14">
        <v>1977</v>
      </c>
      <c r="F943" s="14">
        <v>2121</v>
      </c>
      <c r="G943" s="23">
        <f t="shared" si="121"/>
        <v>1142.03</v>
      </c>
      <c r="H943" s="23">
        <f t="shared" si="122"/>
        <v>1286.03</v>
      </c>
      <c r="I943" s="16">
        <f t="shared" si="123"/>
        <v>144</v>
      </c>
    </row>
    <row r="944" spans="1:9" ht="11.25" hidden="1" customHeight="1" x14ac:dyDescent="0.2">
      <c r="A944" s="12"/>
      <c r="B944" s="13" t="s">
        <v>27</v>
      </c>
      <c r="C944" s="13" t="s">
        <v>85</v>
      </c>
      <c r="D944" s="14">
        <v>59.65</v>
      </c>
      <c r="E944" s="14">
        <v>0</v>
      </c>
      <c r="F944" s="14">
        <v>0</v>
      </c>
      <c r="G944" s="15">
        <f t="shared" si="121"/>
        <v>-59.65</v>
      </c>
      <c r="H944" s="15">
        <f t="shared" si="122"/>
        <v>-59.65</v>
      </c>
      <c r="I944" s="16">
        <f t="shared" si="123"/>
        <v>0</v>
      </c>
    </row>
    <row r="945" spans="1:9" ht="11.25" hidden="1" customHeight="1" x14ac:dyDescent="0.2">
      <c r="A945" s="12"/>
      <c r="B945" s="13" t="s">
        <v>27</v>
      </c>
      <c r="C945" s="13" t="s">
        <v>86</v>
      </c>
      <c r="D945" s="14">
        <v>1614.87</v>
      </c>
      <c r="E945" s="14">
        <v>2816</v>
      </c>
      <c r="F945" s="14">
        <v>2960</v>
      </c>
      <c r="G945" s="23">
        <f t="shared" si="121"/>
        <v>1201.1300000000001</v>
      </c>
      <c r="H945" s="23">
        <f t="shared" si="122"/>
        <v>1345.13</v>
      </c>
      <c r="I945" s="16">
        <f t="shared" si="123"/>
        <v>144</v>
      </c>
    </row>
    <row r="946" spans="1:9" ht="11.25" hidden="1" customHeight="1" x14ac:dyDescent="0.2">
      <c r="A946" s="12"/>
      <c r="B946" s="13" t="s">
        <v>27</v>
      </c>
      <c r="C946" s="13" t="s">
        <v>42</v>
      </c>
      <c r="D946" s="14">
        <v>71</v>
      </c>
      <c r="E946" s="14">
        <v>0</v>
      </c>
      <c r="F946" s="14">
        <v>0</v>
      </c>
      <c r="G946" s="15">
        <f t="shared" si="121"/>
        <v>-71</v>
      </c>
      <c r="H946" s="15">
        <f t="shared" si="122"/>
        <v>-71</v>
      </c>
      <c r="I946" s="16">
        <f t="shared" si="123"/>
        <v>0</v>
      </c>
    </row>
    <row r="947" spans="1:9" ht="11.25" hidden="1" customHeight="1" x14ac:dyDescent="0.2">
      <c r="A947" s="12"/>
      <c r="B947" s="13" t="s">
        <v>27</v>
      </c>
      <c r="C947" s="13" t="s">
        <v>75</v>
      </c>
      <c r="D947" s="14">
        <v>74.67</v>
      </c>
      <c r="E947" s="14">
        <v>0</v>
      </c>
      <c r="F947" s="14">
        <v>0</v>
      </c>
      <c r="G947" s="15">
        <f t="shared" si="121"/>
        <v>-74.67</v>
      </c>
      <c r="H947" s="15">
        <f t="shared" si="122"/>
        <v>-74.67</v>
      </c>
      <c r="I947" s="16">
        <f t="shared" si="123"/>
        <v>0</v>
      </c>
    </row>
    <row r="948" spans="1:9" ht="11.25" hidden="1" customHeight="1" x14ac:dyDescent="0.2">
      <c r="A948" s="12"/>
      <c r="B948" s="13" t="s">
        <v>27</v>
      </c>
      <c r="C948" s="13" t="s">
        <v>76</v>
      </c>
      <c r="D948" s="14">
        <v>496.7</v>
      </c>
      <c r="E948" s="14">
        <v>1543</v>
      </c>
      <c r="F948" s="14">
        <v>1687</v>
      </c>
      <c r="G948" s="23">
        <f t="shared" si="121"/>
        <v>1046.3</v>
      </c>
      <c r="H948" s="23">
        <f t="shared" si="122"/>
        <v>1190.3</v>
      </c>
      <c r="I948" s="16">
        <f t="shared" si="123"/>
        <v>144</v>
      </c>
    </row>
    <row r="949" spans="1:9" ht="11.25" hidden="1" customHeight="1" x14ac:dyDescent="0.2">
      <c r="A949" s="12"/>
      <c r="B949" s="13" t="s">
        <v>27</v>
      </c>
      <c r="C949" s="13" t="s">
        <v>77</v>
      </c>
      <c r="D949" s="14">
        <v>669.85</v>
      </c>
      <c r="E949" s="14">
        <v>1894</v>
      </c>
      <c r="F949" s="14">
        <v>2038</v>
      </c>
      <c r="G949" s="23">
        <f t="shared" si="121"/>
        <v>1224.1500000000001</v>
      </c>
      <c r="H949" s="23">
        <f t="shared" si="122"/>
        <v>1368.15</v>
      </c>
      <c r="I949" s="16">
        <f t="shared" si="123"/>
        <v>144</v>
      </c>
    </row>
    <row r="950" spans="1:9" ht="11.25" hidden="1" customHeight="1" x14ac:dyDescent="0.2">
      <c r="A950" s="12"/>
      <c r="B950" s="13" t="s">
        <v>27</v>
      </c>
      <c r="C950" s="13" t="s">
        <v>50</v>
      </c>
      <c r="D950" s="14">
        <v>834.97</v>
      </c>
      <c r="E950" s="14">
        <v>1977</v>
      </c>
      <c r="F950" s="14">
        <v>2121</v>
      </c>
      <c r="G950" s="23">
        <f t="shared" si="121"/>
        <v>1142.03</v>
      </c>
      <c r="H950" s="23">
        <f t="shared" si="122"/>
        <v>1286.03</v>
      </c>
      <c r="I950" s="16">
        <f t="shared" si="123"/>
        <v>144</v>
      </c>
    </row>
    <row r="951" spans="1:9" ht="11.25" hidden="1" customHeight="1" x14ac:dyDescent="0.2">
      <c r="A951" s="12"/>
      <c r="B951" s="13" t="s">
        <v>27</v>
      </c>
      <c r="C951" s="13" t="s">
        <v>78</v>
      </c>
      <c r="D951" s="14">
        <v>866.22</v>
      </c>
      <c r="E951" s="14">
        <v>2008</v>
      </c>
      <c r="F951" s="14">
        <v>2152</v>
      </c>
      <c r="G951" s="23">
        <f t="shared" si="121"/>
        <v>1141.78</v>
      </c>
      <c r="H951" s="23">
        <f t="shared" si="122"/>
        <v>1285.78</v>
      </c>
      <c r="I951" s="16">
        <f t="shared" si="123"/>
        <v>144</v>
      </c>
    </row>
    <row r="952" spans="1:9" ht="11.25" hidden="1" customHeight="1" x14ac:dyDescent="0.2">
      <c r="A952" s="12"/>
      <c r="B952" s="13" t="s">
        <v>27</v>
      </c>
      <c r="C952" s="13" t="s">
        <v>55</v>
      </c>
      <c r="D952" s="14">
        <v>222.35</v>
      </c>
      <c r="E952" s="14">
        <v>222</v>
      </c>
      <c r="F952" s="14">
        <v>222</v>
      </c>
      <c r="G952" s="15">
        <f t="shared" si="121"/>
        <v>-0.34999999999999432</v>
      </c>
      <c r="H952" s="15">
        <f t="shared" si="122"/>
        <v>-0.34999999999999432</v>
      </c>
      <c r="I952" s="16">
        <f t="shared" si="123"/>
        <v>0</v>
      </c>
    </row>
    <row r="953" spans="1:9" ht="11.25" hidden="1" customHeight="1" x14ac:dyDescent="0.2">
      <c r="A953" s="12"/>
      <c r="B953" s="13" t="s">
        <v>27</v>
      </c>
      <c r="C953" s="13" t="s">
        <v>56</v>
      </c>
      <c r="D953" s="14">
        <v>553.66999999999996</v>
      </c>
      <c r="E953" s="14">
        <v>1727</v>
      </c>
      <c r="F953" s="14">
        <v>1871</v>
      </c>
      <c r="G953" s="23">
        <f t="shared" si="121"/>
        <v>1173.33</v>
      </c>
      <c r="H953" s="23">
        <f t="shared" si="122"/>
        <v>1317.33</v>
      </c>
      <c r="I953" s="16">
        <f t="shared" si="123"/>
        <v>144</v>
      </c>
    </row>
    <row r="954" spans="1:9" ht="11.25" hidden="1" customHeight="1" x14ac:dyDescent="0.2">
      <c r="A954" s="12"/>
      <c r="B954" s="13" t="s">
        <v>27</v>
      </c>
      <c r="C954" s="13" t="s">
        <v>19</v>
      </c>
      <c r="D954" s="14">
        <v>1375.83</v>
      </c>
      <c r="E954" s="14">
        <v>0</v>
      </c>
      <c r="F954" s="14">
        <v>0</v>
      </c>
      <c r="G954" s="15">
        <f t="shared" si="121"/>
        <v>-1375.83</v>
      </c>
      <c r="H954" s="15">
        <f t="shared" si="122"/>
        <v>-1375.83</v>
      </c>
      <c r="I954" s="16">
        <f t="shared" si="123"/>
        <v>0</v>
      </c>
    </row>
    <row r="955" spans="1:9" ht="11.25" hidden="1" customHeight="1" x14ac:dyDescent="0.2">
      <c r="A955" s="12"/>
      <c r="B955" s="13" t="s">
        <v>27</v>
      </c>
      <c r="C955" s="13" t="s">
        <v>28</v>
      </c>
      <c r="D955" s="14">
        <v>1581.31</v>
      </c>
      <c r="E955" s="14">
        <v>2569</v>
      </c>
      <c r="F955" s="14">
        <v>2713</v>
      </c>
      <c r="G955" s="23">
        <f t="shared" si="121"/>
        <v>987.69</v>
      </c>
      <c r="H955" s="23">
        <f t="shared" si="122"/>
        <v>1131.69</v>
      </c>
      <c r="I955" s="16">
        <f t="shared" si="123"/>
        <v>144</v>
      </c>
    </row>
    <row r="956" spans="1:9" ht="11.25" hidden="1" customHeight="1" x14ac:dyDescent="0.2">
      <c r="A956" s="12"/>
      <c r="B956" s="13" t="s">
        <v>70</v>
      </c>
      <c r="C956" s="13" t="s">
        <v>19</v>
      </c>
      <c r="D956" s="14">
        <v>113.79</v>
      </c>
      <c r="E956" s="14">
        <v>113</v>
      </c>
      <c r="F956" s="14">
        <v>133</v>
      </c>
      <c r="G956" s="15">
        <f t="shared" si="121"/>
        <v>-0.79000000000000625</v>
      </c>
      <c r="H956" s="23">
        <f t="shared" si="122"/>
        <v>19.209999999999994</v>
      </c>
      <c r="I956" s="16">
        <f t="shared" si="123"/>
        <v>20</v>
      </c>
    </row>
    <row r="957" spans="1:9" ht="11.25" hidden="1" customHeight="1" x14ac:dyDescent="0.2">
      <c r="A957" s="12"/>
      <c r="B957" s="13" t="s">
        <v>57</v>
      </c>
      <c r="C957" s="13" t="s">
        <v>19</v>
      </c>
      <c r="D957" s="14">
        <v>14825</v>
      </c>
      <c r="E957" s="14">
        <v>16026</v>
      </c>
      <c r="F957" s="14">
        <v>19306</v>
      </c>
      <c r="G957" s="23">
        <f t="shared" si="121"/>
        <v>1201</v>
      </c>
      <c r="H957" s="23">
        <f t="shared" si="122"/>
        <v>4481</v>
      </c>
      <c r="I957" s="16">
        <f t="shared" si="123"/>
        <v>3280</v>
      </c>
    </row>
    <row r="958" spans="1:9" ht="11.25" hidden="1" customHeight="1" x14ac:dyDescent="0.2">
      <c r="A958" s="12"/>
      <c r="B958" s="13" t="s">
        <v>23</v>
      </c>
      <c r="C958" s="13" t="s">
        <v>19</v>
      </c>
      <c r="D958" s="14">
        <v>1568.19</v>
      </c>
      <c r="E958" s="14">
        <v>6068</v>
      </c>
      <c r="F958" s="14">
        <v>6068</v>
      </c>
      <c r="G958" s="23">
        <f t="shared" si="121"/>
        <v>4499.8099999999995</v>
      </c>
      <c r="H958" s="23">
        <f t="shared" si="122"/>
        <v>4499.8099999999995</v>
      </c>
      <c r="I958" s="16">
        <f t="shared" si="123"/>
        <v>0</v>
      </c>
    </row>
    <row r="959" spans="1:9" ht="11.25" hidden="1" customHeight="1" x14ac:dyDescent="0.2">
      <c r="A959" s="17" t="s">
        <v>219</v>
      </c>
      <c r="B959" s="18"/>
      <c r="C959" s="18"/>
      <c r="D959" s="19">
        <f>SUM(D932:D958)</f>
        <v>42316.790000000008</v>
      </c>
      <c r="E959" s="19">
        <f>SUM(E932:E958)</f>
        <v>69676.41</v>
      </c>
      <c r="F959" s="19">
        <f>SUM(F932:F958)</f>
        <v>75895.09</v>
      </c>
      <c r="G959" s="24">
        <f t="shared" si="121"/>
        <v>27359.620000000003</v>
      </c>
      <c r="H959" s="24">
        <f t="shared" si="122"/>
        <v>33578.299999999996</v>
      </c>
      <c r="I959" s="21">
        <f t="shared" si="123"/>
        <v>6218.679999999993</v>
      </c>
    </row>
    <row r="960" spans="1:9" ht="11.25" hidden="1" customHeight="1" x14ac:dyDescent="0.2">
      <c r="A960" s="11" t="s">
        <v>220</v>
      </c>
      <c r="B960" s="5"/>
      <c r="C960" s="5"/>
      <c r="D960" s="6"/>
      <c r="E960" s="6"/>
      <c r="F960" s="6"/>
      <c r="G960" s="7"/>
      <c r="H960" s="7"/>
      <c r="I960" s="8"/>
    </row>
    <row r="961" spans="1:9" ht="11.25" hidden="1" customHeight="1" x14ac:dyDescent="0.2">
      <c r="A961" s="12"/>
      <c r="B961" s="13" t="s">
        <v>26</v>
      </c>
      <c r="C961" s="13" t="s">
        <v>19</v>
      </c>
      <c r="D961" s="14">
        <v>1744.71</v>
      </c>
      <c r="E961" s="14">
        <v>1067</v>
      </c>
      <c r="F961" s="14">
        <v>1167</v>
      </c>
      <c r="G961" s="15">
        <f t="shared" ref="G961:G989" si="124">(ROUND(E961,2)- ROUND(D961,2))</f>
        <v>-677.71</v>
      </c>
      <c r="H961" s="15">
        <f t="shared" ref="H961:H989" si="125">(ROUND(F961,2)- ROUND(D961,2))</f>
        <v>-577.71</v>
      </c>
      <c r="I961" s="16">
        <f t="shared" ref="I961:I989" si="126">(ROUND(F961,2)- ROUND(E961,2))</f>
        <v>100</v>
      </c>
    </row>
    <row r="962" spans="1:9" ht="11.25" hidden="1" customHeight="1" x14ac:dyDescent="0.2">
      <c r="A962" s="12"/>
      <c r="B962" s="13" t="s">
        <v>69</v>
      </c>
      <c r="C962" s="13" t="s">
        <v>19</v>
      </c>
      <c r="D962" s="14">
        <v>2606.4299999999998</v>
      </c>
      <c r="E962" s="14">
        <v>375</v>
      </c>
      <c r="F962" s="14">
        <v>375</v>
      </c>
      <c r="G962" s="15">
        <f t="shared" si="124"/>
        <v>-2231.4299999999998</v>
      </c>
      <c r="H962" s="15">
        <f t="shared" si="125"/>
        <v>-2231.4299999999998</v>
      </c>
      <c r="I962" s="16">
        <f t="shared" si="126"/>
        <v>0</v>
      </c>
    </row>
    <row r="963" spans="1:9" ht="11.25" hidden="1" customHeight="1" x14ac:dyDescent="0.2">
      <c r="A963" s="12"/>
      <c r="B963" s="13" t="s">
        <v>20</v>
      </c>
      <c r="C963" s="13" t="s">
        <v>21</v>
      </c>
      <c r="D963" s="14">
        <v>46.75</v>
      </c>
      <c r="E963" s="14">
        <v>350</v>
      </c>
      <c r="F963" s="14">
        <v>450</v>
      </c>
      <c r="G963" s="23">
        <f t="shared" si="124"/>
        <v>303.25</v>
      </c>
      <c r="H963" s="23">
        <f t="shared" si="125"/>
        <v>403.25</v>
      </c>
      <c r="I963" s="16">
        <f t="shared" si="126"/>
        <v>100</v>
      </c>
    </row>
    <row r="964" spans="1:9" ht="11.25" hidden="1" customHeight="1" x14ac:dyDescent="0.2">
      <c r="A964" s="12"/>
      <c r="B964" s="13" t="s">
        <v>20</v>
      </c>
      <c r="C964" s="13" t="s">
        <v>19</v>
      </c>
      <c r="D964" s="14">
        <v>450</v>
      </c>
      <c r="E964" s="14">
        <v>500</v>
      </c>
      <c r="F964" s="14">
        <v>700</v>
      </c>
      <c r="G964" s="23">
        <f t="shared" si="124"/>
        <v>50</v>
      </c>
      <c r="H964" s="23">
        <f t="shared" si="125"/>
        <v>250</v>
      </c>
      <c r="I964" s="16">
        <f t="shared" si="126"/>
        <v>200</v>
      </c>
    </row>
    <row r="965" spans="1:9" ht="11.25" hidden="1" customHeight="1" x14ac:dyDescent="0.2">
      <c r="A965" s="12"/>
      <c r="B965" s="13" t="s">
        <v>27</v>
      </c>
      <c r="C965" s="13" t="s">
        <v>52</v>
      </c>
      <c r="D965" s="14">
        <v>329.21</v>
      </c>
      <c r="E965" s="14">
        <v>0</v>
      </c>
      <c r="F965" s="14">
        <v>0</v>
      </c>
      <c r="G965" s="15">
        <f t="shared" si="124"/>
        <v>-329.21</v>
      </c>
      <c r="H965" s="15">
        <f t="shared" si="125"/>
        <v>-329.21</v>
      </c>
      <c r="I965" s="16">
        <f t="shared" si="126"/>
        <v>0</v>
      </c>
    </row>
    <row r="966" spans="1:9" ht="11.25" hidden="1" customHeight="1" x14ac:dyDescent="0.2">
      <c r="A966" s="12"/>
      <c r="B966" s="13" t="s">
        <v>27</v>
      </c>
      <c r="C966" s="13" t="s">
        <v>83</v>
      </c>
      <c r="D966" s="14">
        <v>576.59</v>
      </c>
      <c r="E966" s="14">
        <v>934</v>
      </c>
      <c r="F966" s="14">
        <v>1154</v>
      </c>
      <c r="G966" s="23">
        <f t="shared" si="124"/>
        <v>357.40999999999997</v>
      </c>
      <c r="H966" s="23">
        <f t="shared" si="125"/>
        <v>577.41</v>
      </c>
      <c r="I966" s="16">
        <f t="shared" si="126"/>
        <v>220</v>
      </c>
    </row>
    <row r="967" spans="1:9" ht="11.25" hidden="1" customHeight="1" x14ac:dyDescent="0.2">
      <c r="A967" s="12"/>
      <c r="B967" s="13" t="s">
        <v>27</v>
      </c>
      <c r="C967" s="13" t="s">
        <v>84</v>
      </c>
      <c r="D967" s="14">
        <v>366.34</v>
      </c>
      <c r="E967" s="14">
        <v>626</v>
      </c>
      <c r="F967" s="14">
        <v>786</v>
      </c>
      <c r="G967" s="23">
        <f t="shared" si="124"/>
        <v>259.66000000000003</v>
      </c>
      <c r="H967" s="23">
        <f t="shared" si="125"/>
        <v>419.66</v>
      </c>
      <c r="I967" s="16">
        <f t="shared" si="126"/>
        <v>160</v>
      </c>
    </row>
    <row r="968" spans="1:9" ht="11.25" hidden="1" customHeight="1" x14ac:dyDescent="0.2">
      <c r="A968" s="12"/>
      <c r="B968" s="13" t="s">
        <v>27</v>
      </c>
      <c r="C968" s="13" t="s">
        <v>86</v>
      </c>
      <c r="D968" s="14">
        <v>850.75</v>
      </c>
      <c r="E968" s="14">
        <v>655</v>
      </c>
      <c r="F968" s="14">
        <v>815</v>
      </c>
      <c r="G968" s="15">
        <f t="shared" si="124"/>
        <v>-195.75</v>
      </c>
      <c r="H968" s="15">
        <f t="shared" si="125"/>
        <v>-35.75</v>
      </c>
      <c r="I968" s="16">
        <f t="shared" si="126"/>
        <v>160</v>
      </c>
    </row>
    <row r="969" spans="1:9" ht="11.25" hidden="1" customHeight="1" x14ac:dyDescent="0.2">
      <c r="A969" s="12"/>
      <c r="B969" s="13" t="s">
        <v>27</v>
      </c>
      <c r="C969" s="13" t="s">
        <v>76</v>
      </c>
      <c r="D969" s="14">
        <v>0</v>
      </c>
      <c r="E969" s="14">
        <v>300</v>
      </c>
      <c r="F969" s="14">
        <v>400</v>
      </c>
      <c r="G969" s="23">
        <f t="shared" si="124"/>
        <v>300</v>
      </c>
      <c r="H969" s="23">
        <f t="shared" si="125"/>
        <v>400</v>
      </c>
      <c r="I969" s="16">
        <f t="shared" si="126"/>
        <v>100</v>
      </c>
    </row>
    <row r="970" spans="1:9" ht="11.25" hidden="1" customHeight="1" x14ac:dyDescent="0.2">
      <c r="A970" s="12"/>
      <c r="B970" s="13" t="s">
        <v>27</v>
      </c>
      <c r="C970" s="13" t="s">
        <v>77</v>
      </c>
      <c r="D970" s="14">
        <v>450</v>
      </c>
      <c r="E970" s="14">
        <v>500</v>
      </c>
      <c r="F970" s="14">
        <v>600</v>
      </c>
      <c r="G970" s="23">
        <f t="shared" si="124"/>
        <v>50</v>
      </c>
      <c r="H970" s="23">
        <f t="shared" si="125"/>
        <v>150</v>
      </c>
      <c r="I970" s="16">
        <f t="shared" si="126"/>
        <v>100</v>
      </c>
    </row>
    <row r="971" spans="1:9" ht="11.25" hidden="1" customHeight="1" x14ac:dyDescent="0.2">
      <c r="A971" s="12"/>
      <c r="B971" s="13" t="s">
        <v>27</v>
      </c>
      <c r="C971" s="13" t="s">
        <v>50</v>
      </c>
      <c r="D971" s="14">
        <v>418.04</v>
      </c>
      <c r="E971" s="14">
        <v>450</v>
      </c>
      <c r="F971" s="14">
        <v>550</v>
      </c>
      <c r="G971" s="23">
        <f t="shared" si="124"/>
        <v>31.95999999999998</v>
      </c>
      <c r="H971" s="23">
        <f t="shared" si="125"/>
        <v>131.95999999999998</v>
      </c>
      <c r="I971" s="16">
        <f t="shared" si="126"/>
        <v>100</v>
      </c>
    </row>
    <row r="972" spans="1:9" ht="11.25" hidden="1" customHeight="1" x14ac:dyDescent="0.2">
      <c r="A972" s="12"/>
      <c r="B972" s="13" t="s">
        <v>27</v>
      </c>
      <c r="C972" s="13" t="s">
        <v>78</v>
      </c>
      <c r="D972" s="14">
        <v>1409.4</v>
      </c>
      <c r="E972" s="14">
        <v>470</v>
      </c>
      <c r="F972" s="14">
        <v>570</v>
      </c>
      <c r="G972" s="15">
        <f t="shared" si="124"/>
        <v>-939.40000000000009</v>
      </c>
      <c r="H972" s="15">
        <f t="shared" si="125"/>
        <v>-839.40000000000009</v>
      </c>
      <c r="I972" s="16">
        <f t="shared" si="126"/>
        <v>100</v>
      </c>
    </row>
    <row r="973" spans="1:9" ht="11.25" hidden="1" customHeight="1" x14ac:dyDescent="0.2">
      <c r="A973" s="12"/>
      <c r="B973" s="13" t="s">
        <v>27</v>
      </c>
      <c r="C973" s="13" t="s">
        <v>55</v>
      </c>
      <c r="D973" s="14">
        <v>0</v>
      </c>
      <c r="E973" s="14">
        <v>275</v>
      </c>
      <c r="F973" s="14">
        <v>375</v>
      </c>
      <c r="G973" s="23">
        <f t="shared" si="124"/>
        <v>275</v>
      </c>
      <c r="H973" s="23">
        <f t="shared" si="125"/>
        <v>375</v>
      </c>
      <c r="I973" s="16">
        <f t="shared" si="126"/>
        <v>100</v>
      </c>
    </row>
    <row r="974" spans="1:9" ht="11.25" hidden="1" customHeight="1" x14ac:dyDescent="0.2">
      <c r="A974" s="12"/>
      <c r="B974" s="13" t="s">
        <v>27</v>
      </c>
      <c r="C974" s="13" t="s">
        <v>56</v>
      </c>
      <c r="D974" s="14">
        <v>0</v>
      </c>
      <c r="E974" s="14">
        <v>425</v>
      </c>
      <c r="F974" s="14">
        <v>575</v>
      </c>
      <c r="G974" s="23">
        <f t="shared" si="124"/>
        <v>425</v>
      </c>
      <c r="H974" s="23">
        <f t="shared" si="125"/>
        <v>575</v>
      </c>
      <c r="I974" s="16">
        <f t="shared" si="126"/>
        <v>150</v>
      </c>
    </row>
    <row r="975" spans="1:9" ht="11.25" hidden="1" customHeight="1" x14ac:dyDescent="0.2">
      <c r="A975" s="12"/>
      <c r="B975" s="13" t="s">
        <v>27</v>
      </c>
      <c r="C975" s="13" t="s">
        <v>28</v>
      </c>
      <c r="D975" s="14">
        <v>1628.73</v>
      </c>
      <c r="E975" s="14">
        <v>900</v>
      </c>
      <c r="F975" s="14">
        <v>1200</v>
      </c>
      <c r="G975" s="15">
        <f t="shared" si="124"/>
        <v>-728.73</v>
      </c>
      <c r="H975" s="15">
        <f t="shared" si="125"/>
        <v>-428.73</v>
      </c>
      <c r="I975" s="16">
        <f t="shared" si="126"/>
        <v>300</v>
      </c>
    </row>
    <row r="976" spans="1:9" ht="11.25" hidden="1" customHeight="1" x14ac:dyDescent="0.2">
      <c r="A976" s="12"/>
      <c r="B976" s="13" t="s">
        <v>70</v>
      </c>
      <c r="C976" s="13" t="s">
        <v>19</v>
      </c>
      <c r="D976" s="14">
        <v>3697.85</v>
      </c>
      <c r="E976" s="14">
        <v>2737</v>
      </c>
      <c r="F976" s="14">
        <v>3137</v>
      </c>
      <c r="G976" s="15">
        <f t="shared" si="124"/>
        <v>-960.84999999999991</v>
      </c>
      <c r="H976" s="15">
        <f t="shared" si="125"/>
        <v>-560.84999999999991</v>
      </c>
      <c r="I976" s="16">
        <f t="shared" si="126"/>
        <v>400</v>
      </c>
    </row>
    <row r="977" spans="1:9" ht="11.25" hidden="1" customHeight="1" x14ac:dyDescent="0.2">
      <c r="A977" s="12"/>
      <c r="B977" s="13" t="s">
        <v>23</v>
      </c>
      <c r="C977" s="13" t="s">
        <v>19</v>
      </c>
      <c r="D977" s="14">
        <v>0</v>
      </c>
      <c r="E977" s="14">
        <v>350</v>
      </c>
      <c r="F977" s="14">
        <v>450</v>
      </c>
      <c r="G977" s="23">
        <f t="shared" si="124"/>
        <v>350</v>
      </c>
      <c r="H977" s="23">
        <f t="shared" si="125"/>
        <v>450</v>
      </c>
      <c r="I977" s="16">
        <f t="shared" si="126"/>
        <v>100</v>
      </c>
    </row>
    <row r="978" spans="1:9" ht="11.25" hidden="1" customHeight="1" x14ac:dyDescent="0.2">
      <c r="A978" s="12"/>
      <c r="B978" s="13" t="s">
        <v>43</v>
      </c>
      <c r="C978" s="13" t="s">
        <v>44</v>
      </c>
      <c r="D978" s="14">
        <v>151.69</v>
      </c>
      <c r="E978" s="14">
        <v>431.7</v>
      </c>
      <c r="F978" s="14">
        <v>475.7</v>
      </c>
      <c r="G978" s="23">
        <f t="shared" si="124"/>
        <v>280.01</v>
      </c>
      <c r="H978" s="23">
        <f t="shared" si="125"/>
        <v>324.01</v>
      </c>
      <c r="I978" s="16">
        <f t="shared" si="126"/>
        <v>44</v>
      </c>
    </row>
    <row r="979" spans="1:9" ht="11.25" hidden="1" customHeight="1" x14ac:dyDescent="0.2">
      <c r="A979" s="12"/>
      <c r="B979" s="13" t="s">
        <v>43</v>
      </c>
      <c r="C979" s="13" t="s">
        <v>22</v>
      </c>
      <c r="D979" s="14">
        <v>180.41</v>
      </c>
      <c r="E979" s="14">
        <v>500</v>
      </c>
      <c r="F979" s="14">
        <v>600</v>
      </c>
      <c r="G979" s="23">
        <f t="shared" si="124"/>
        <v>319.59000000000003</v>
      </c>
      <c r="H979" s="23">
        <f t="shared" si="125"/>
        <v>419.59000000000003</v>
      </c>
      <c r="I979" s="16">
        <f t="shared" si="126"/>
        <v>100</v>
      </c>
    </row>
    <row r="980" spans="1:9" ht="11.25" hidden="1" customHeight="1" x14ac:dyDescent="0.2">
      <c r="A980" s="12"/>
      <c r="B980" s="13" t="s">
        <v>43</v>
      </c>
      <c r="C980" s="13" t="s">
        <v>19</v>
      </c>
      <c r="D980" s="14">
        <v>628.42999999999995</v>
      </c>
      <c r="E980" s="14">
        <v>1256.8599999999999</v>
      </c>
      <c r="F980" s="14">
        <v>1516.9</v>
      </c>
      <c r="G980" s="23">
        <f t="shared" si="124"/>
        <v>628.42999999999995</v>
      </c>
      <c r="H980" s="23">
        <f t="shared" si="125"/>
        <v>888.47000000000014</v>
      </c>
      <c r="I980" s="16">
        <f t="shared" si="126"/>
        <v>260.04000000000019</v>
      </c>
    </row>
    <row r="981" spans="1:9" ht="11.25" hidden="1" customHeight="1" x14ac:dyDescent="0.2">
      <c r="A981" s="12"/>
      <c r="B981" s="13" t="s">
        <v>29</v>
      </c>
      <c r="C981" s="13" t="s">
        <v>19</v>
      </c>
      <c r="D981" s="14">
        <v>350</v>
      </c>
      <c r="E981" s="14">
        <v>450</v>
      </c>
      <c r="F981" s="14">
        <v>550</v>
      </c>
      <c r="G981" s="23">
        <f t="shared" si="124"/>
        <v>100</v>
      </c>
      <c r="H981" s="23">
        <f t="shared" si="125"/>
        <v>200</v>
      </c>
      <c r="I981" s="16">
        <f t="shared" si="126"/>
        <v>100</v>
      </c>
    </row>
    <row r="982" spans="1:9" ht="11.25" hidden="1" customHeight="1" x14ac:dyDescent="0.2">
      <c r="A982" s="12"/>
      <c r="B982" s="13" t="s">
        <v>32</v>
      </c>
      <c r="C982" s="13" t="s">
        <v>52</v>
      </c>
      <c r="D982" s="14">
        <v>807.73</v>
      </c>
      <c r="E982" s="14">
        <v>673.36</v>
      </c>
      <c r="F982" s="14">
        <v>816.7</v>
      </c>
      <c r="G982" s="15">
        <f t="shared" si="124"/>
        <v>-134.37</v>
      </c>
      <c r="H982" s="23">
        <f t="shared" si="125"/>
        <v>8.9700000000000273</v>
      </c>
      <c r="I982" s="16">
        <f t="shared" si="126"/>
        <v>143.34000000000003</v>
      </c>
    </row>
    <row r="983" spans="1:9" ht="11.25" hidden="1" customHeight="1" x14ac:dyDescent="0.2">
      <c r="A983" s="12"/>
      <c r="B983" s="13" t="s">
        <v>32</v>
      </c>
      <c r="C983" s="13" t="s">
        <v>46</v>
      </c>
      <c r="D983" s="14">
        <v>255.77</v>
      </c>
      <c r="E983" s="14">
        <v>0</v>
      </c>
      <c r="F983" s="14">
        <v>0</v>
      </c>
      <c r="G983" s="15">
        <f t="shared" si="124"/>
        <v>-255.77</v>
      </c>
      <c r="H983" s="15">
        <f t="shared" si="125"/>
        <v>-255.77</v>
      </c>
      <c r="I983" s="16">
        <f t="shared" si="126"/>
        <v>0</v>
      </c>
    </row>
    <row r="984" spans="1:9" ht="11.25" hidden="1" customHeight="1" x14ac:dyDescent="0.2">
      <c r="A984" s="12"/>
      <c r="B984" s="13" t="s">
        <v>32</v>
      </c>
      <c r="C984" s="13" t="s">
        <v>42</v>
      </c>
      <c r="D984" s="14">
        <v>0</v>
      </c>
      <c r="E984" s="14">
        <v>130.02000000000001</v>
      </c>
      <c r="F984" s="14">
        <v>173.36</v>
      </c>
      <c r="G984" s="23">
        <f t="shared" si="124"/>
        <v>130.02000000000001</v>
      </c>
      <c r="H984" s="23">
        <f t="shared" si="125"/>
        <v>173.36</v>
      </c>
      <c r="I984" s="16">
        <f t="shared" si="126"/>
        <v>43.34</v>
      </c>
    </row>
    <row r="985" spans="1:9" ht="11.25" hidden="1" customHeight="1" x14ac:dyDescent="0.2">
      <c r="A985" s="12"/>
      <c r="B985" s="13" t="s">
        <v>32</v>
      </c>
      <c r="C985" s="13" t="s">
        <v>44</v>
      </c>
      <c r="D985" s="14">
        <v>173.36</v>
      </c>
      <c r="E985" s="14">
        <v>0</v>
      </c>
      <c r="F985" s="14">
        <v>0</v>
      </c>
      <c r="G985" s="15">
        <f t="shared" si="124"/>
        <v>-173.36</v>
      </c>
      <c r="H985" s="15">
        <f t="shared" si="125"/>
        <v>-173.36</v>
      </c>
      <c r="I985" s="16">
        <f t="shared" si="126"/>
        <v>0</v>
      </c>
    </row>
    <row r="986" spans="1:9" ht="11.25" hidden="1" customHeight="1" x14ac:dyDescent="0.2">
      <c r="A986" s="12"/>
      <c r="B986" s="13" t="s">
        <v>32</v>
      </c>
      <c r="C986" s="13" t="s">
        <v>47</v>
      </c>
      <c r="D986" s="14">
        <v>275.29000000000002</v>
      </c>
      <c r="E986" s="14">
        <v>65.010000000000005</v>
      </c>
      <c r="F986" s="14">
        <v>108.35</v>
      </c>
      <c r="G986" s="15">
        <f t="shared" si="124"/>
        <v>-210.28000000000003</v>
      </c>
      <c r="H986" s="15">
        <f t="shared" si="125"/>
        <v>-166.94000000000003</v>
      </c>
      <c r="I986" s="16">
        <f t="shared" si="126"/>
        <v>43.339999999999989</v>
      </c>
    </row>
    <row r="987" spans="1:9" ht="11.25" hidden="1" customHeight="1" x14ac:dyDescent="0.2">
      <c r="A987" s="12"/>
      <c r="B987" s="13" t="s">
        <v>32</v>
      </c>
      <c r="C987" s="13" t="s">
        <v>21</v>
      </c>
      <c r="D987" s="14">
        <v>509.68</v>
      </c>
      <c r="E987" s="14">
        <v>550</v>
      </c>
      <c r="F987" s="14">
        <v>750</v>
      </c>
      <c r="G987" s="23">
        <f t="shared" si="124"/>
        <v>40.319999999999993</v>
      </c>
      <c r="H987" s="23">
        <f t="shared" si="125"/>
        <v>240.32</v>
      </c>
      <c r="I987" s="16">
        <f t="shared" si="126"/>
        <v>200</v>
      </c>
    </row>
    <row r="988" spans="1:9" ht="11.25" hidden="1" customHeight="1" x14ac:dyDescent="0.2">
      <c r="A988" s="12"/>
      <c r="B988" s="13" t="s">
        <v>32</v>
      </c>
      <c r="C988" s="13" t="s">
        <v>22</v>
      </c>
      <c r="D988" s="14">
        <v>1377.5</v>
      </c>
      <c r="E988" s="14">
        <v>480</v>
      </c>
      <c r="F988" s="14">
        <v>580</v>
      </c>
      <c r="G988" s="15">
        <f t="shared" si="124"/>
        <v>-897.5</v>
      </c>
      <c r="H988" s="15">
        <f t="shared" si="125"/>
        <v>-797.5</v>
      </c>
      <c r="I988" s="16">
        <f t="shared" si="126"/>
        <v>100</v>
      </c>
    </row>
    <row r="989" spans="1:9" ht="11.25" hidden="1" customHeight="1" x14ac:dyDescent="0.2">
      <c r="A989" s="17" t="s">
        <v>221</v>
      </c>
      <c r="B989" s="18"/>
      <c r="C989" s="18"/>
      <c r="D989" s="19">
        <f>SUM(D961:D988)</f>
        <v>19284.660000000003</v>
      </c>
      <c r="E989" s="19">
        <f>SUM(E961:E988)</f>
        <v>15450.950000000003</v>
      </c>
      <c r="F989" s="19">
        <f>SUM(F961:F988)</f>
        <v>18875.009999999998</v>
      </c>
      <c r="G989" s="20">
        <f t="shared" si="124"/>
        <v>-3833.7099999999991</v>
      </c>
      <c r="H989" s="20">
        <f t="shared" si="125"/>
        <v>-409.65000000000146</v>
      </c>
      <c r="I989" s="21">
        <f t="shared" si="126"/>
        <v>3424.0599999999977</v>
      </c>
    </row>
    <row r="990" spans="1:9" ht="11.25" hidden="1" customHeight="1" x14ac:dyDescent="0.2">
      <c r="A990" s="11" t="s">
        <v>222</v>
      </c>
      <c r="B990" s="5"/>
      <c r="C990" s="5"/>
      <c r="D990" s="6"/>
      <c r="E990" s="6"/>
      <c r="F990" s="6"/>
      <c r="G990" s="7"/>
      <c r="H990" s="7"/>
      <c r="I990" s="8"/>
    </row>
    <row r="991" spans="1:9" ht="11.25" hidden="1" customHeight="1" x14ac:dyDescent="0.2">
      <c r="A991" s="12"/>
      <c r="B991" s="13" t="s">
        <v>26</v>
      </c>
      <c r="C991" s="13" t="s">
        <v>19</v>
      </c>
      <c r="D991" s="14">
        <v>2331.44</v>
      </c>
      <c r="E991" s="14">
        <v>1979</v>
      </c>
      <c r="F991" s="14">
        <v>2379</v>
      </c>
      <c r="G991" s="15">
        <f t="shared" ref="G991:G1026" si="127">(ROUND(E991,2)- ROUND(D991,2))</f>
        <v>-352.44000000000005</v>
      </c>
      <c r="H991" s="23">
        <f t="shared" ref="H991:H1026" si="128">(ROUND(F991,2)- ROUND(D991,2))</f>
        <v>47.559999999999945</v>
      </c>
      <c r="I991" s="16">
        <f t="shared" ref="I991:I1026" si="129">(ROUND(F991,2)- ROUND(E991,2))</f>
        <v>400</v>
      </c>
    </row>
    <row r="992" spans="1:9" ht="11.25" hidden="1" customHeight="1" x14ac:dyDescent="0.2">
      <c r="A992" s="12"/>
      <c r="B992" s="13" t="s">
        <v>18</v>
      </c>
      <c r="C992" s="13" t="s">
        <v>19</v>
      </c>
      <c r="D992" s="14">
        <v>267.82</v>
      </c>
      <c r="E992" s="14">
        <v>280</v>
      </c>
      <c r="F992" s="14">
        <v>330</v>
      </c>
      <c r="G992" s="23">
        <f t="shared" si="127"/>
        <v>12.180000000000007</v>
      </c>
      <c r="H992" s="23">
        <f t="shared" si="128"/>
        <v>62.180000000000007</v>
      </c>
      <c r="I992" s="16">
        <f t="shared" si="129"/>
        <v>50</v>
      </c>
    </row>
    <row r="993" spans="1:9" ht="11.25" hidden="1" customHeight="1" x14ac:dyDescent="0.2">
      <c r="A993" s="12"/>
      <c r="B993" s="13" t="s">
        <v>69</v>
      </c>
      <c r="C993" s="13" t="s">
        <v>19</v>
      </c>
      <c r="D993" s="14">
        <v>129.54</v>
      </c>
      <c r="E993" s="14">
        <v>347</v>
      </c>
      <c r="F993" s="14">
        <v>447</v>
      </c>
      <c r="G993" s="23">
        <f t="shared" si="127"/>
        <v>217.46</v>
      </c>
      <c r="H993" s="23">
        <f t="shared" si="128"/>
        <v>317.46000000000004</v>
      </c>
      <c r="I993" s="16">
        <f t="shared" si="129"/>
        <v>100</v>
      </c>
    </row>
    <row r="994" spans="1:9" ht="11.25" hidden="1" customHeight="1" x14ac:dyDescent="0.2">
      <c r="A994" s="12"/>
      <c r="B994" s="13" t="s">
        <v>20</v>
      </c>
      <c r="C994" s="13" t="s">
        <v>52</v>
      </c>
      <c r="D994" s="14">
        <v>0</v>
      </c>
      <c r="E994" s="14">
        <v>60</v>
      </c>
      <c r="F994" s="14">
        <v>80</v>
      </c>
      <c r="G994" s="23">
        <f t="shared" si="127"/>
        <v>60</v>
      </c>
      <c r="H994" s="23">
        <f t="shared" si="128"/>
        <v>80</v>
      </c>
      <c r="I994" s="16">
        <f t="shared" si="129"/>
        <v>20</v>
      </c>
    </row>
    <row r="995" spans="1:9" ht="11.25" hidden="1" customHeight="1" x14ac:dyDescent="0.2">
      <c r="A995" s="12"/>
      <c r="B995" s="13" t="s">
        <v>20</v>
      </c>
      <c r="C995" s="13" t="s">
        <v>46</v>
      </c>
      <c r="D995" s="14">
        <v>4.87</v>
      </c>
      <c r="E995" s="14">
        <v>0</v>
      </c>
      <c r="F995" s="14">
        <v>0</v>
      </c>
      <c r="G995" s="15">
        <f t="shared" si="127"/>
        <v>-4.87</v>
      </c>
      <c r="H995" s="15">
        <f t="shared" si="128"/>
        <v>-4.87</v>
      </c>
      <c r="I995" s="16">
        <f t="shared" si="129"/>
        <v>0</v>
      </c>
    </row>
    <row r="996" spans="1:9" ht="11.25" hidden="1" customHeight="1" x14ac:dyDescent="0.2">
      <c r="A996" s="12"/>
      <c r="B996" s="13" t="s">
        <v>20</v>
      </c>
      <c r="C996" s="13" t="s">
        <v>47</v>
      </c>
      <c r="D996" s="14">
        <v>9.5500000000000007</v>
      </c>
      <c r="E996" s="14">
        <v>0</v>
      </c>
      <c r="F996" s="14">
        <v>0</v>
      </c>
      <c r="G996" s="15">
        <f t="shared" si="127"/>
        <v>-9.5500000000000007</v>
      </c>
      <c r="H996" s="15">
        <f t="shared" si="128"/>
        <v>-9.5500000000000007</v>
      </c>
      <c r="I996" s="16">
        <f t="shared" si="129"/>
        <v>0</v>
      </c>
    </row>
    <row r="997" spans="1:9" ht="11.25" hidden="1" customHeight="1" x14ac:dyDescent="0.2">
      <c r="A997" s="12"/>
      <c r="B997" s="13" t="s">
        <v>20</v>
      </c>
      <c r="C997" s="13" t="s">
        <v>21</v>
      </c>
      <c r="D997" s="14">
        <v>0</v>
      </c>
      <c r="E997" s="14">
        <v>60</v>
      </c>
      <c r="F997" s="14">
        <v>80</v>
      </c>
      <c r="G997" s="23">
        <f t="shared" si="127"/>
        <v>60</v>
      </c>
      <c r="H997" s="23">
        <f t="shared" si="128"/>
        <v>80</v>
      </c>
      <c r="I997" s="16">
        <f t="shared" si="129"/>
        <v>20</v>
      </c>
    </row>
    <row r="998" spans="1:9" ht="11.25" hidden="1" customHeight="1" x14ac:dyDescent="0.2">
      <c r="A998" s="12"/>
      <c r="B998" s="13" t="s">
        <v>20</v>
      </c>
      <c r="C998" s="13" t="s">
        <v>22</v>
      </c>
      <c r="D998" s="14">
        <v>155.12</v>
      </c>
      <c r="E998" s="14">
        <v>87</v>
      </c>
      <c r="F998" s="14">
        <v>107</v>
      </c>
      <c r="G998" s="15">
        <f t="shared" si="127"/>
        <v>-68.12</v>
      </c>
      <c r="H998" s="15">
        <f t="shared" si="128"/>
        <v>-48.120000000000005</v>
      </c>
      <c r="I998" s="16">
        <f t="shared" si="129"/>
        <v>20</v>
      </c>
    </row>
    <row r="999" spans="1:9" ht="11.25" hidden="1" customHeight="1" x14ac:dyDescent="0.2">
      <c r="A999" s="12"/>
      <c r="B999" s="13" t="s">
        <v>20</v>
      </c>
      <c r="C999" s="13" t="s">
        <v>19</v>
      </c>
      <c r="D999" s="14">
        <v>122.23</v>
      </c>
      <c r="E999" s="14">
        <v>134</v>
      </c>
      <c r="F999" s="14">
        <v>174</v>
      </c>
      <c r="G999" s="23">
        <f t="shared" si="127"/>
        <v>11.769999999999996</v>
      </c>
      <c r="H999" s="23">
        <f t="shared" si="128"/>
        <v>51.769999999999996</v>
      </c>
      <c r="I999" s="16">
        <f t="shared" si="129"/>
        <v>40</v>
      </c>
    </row>
    <row r="1000" spans="1:9" ht="11.25" hidden="1" customHeight="1" x14ac:dyDescent="0.2">
      <c r="A1000" s="12"/>
      <c r="B1000" s="13" t="s">
        <v>27</v>
      </c>
      <c r="C1000" s="13" t="s">
        <v>52</v>
      </c>
      <c r="D1000" s="14">
        <v>27.2</v>
      </c>
      <c r="E1000" s="14">
        <v>0</v>
      </c>
      <c r="F1000" s="14">
        <v>0</v>
      </c>
      <c r="G1000" s="15">
        <f t="shared" si="127"/>
        <v>-27.2</v>
      </c>
      <c r="H1000" s="15">
        <f t="shared" si="128"/>
        <v>-27.2</v>
      </c>
      <c r="I1000" s="16">
        <f t="shared" si="129"/>
        <v>0</v>
      </c>
    </row>
    <row r="1001" spans="1:9" ht="11.25" hidden="1" customHeight="1" x14ac:dyDescent="0.2">
      <c r="A1001" s="12"/>
      <c r="B1001" s="13" t="s">
        <v>27</v>
      </c>
      <c r="C1001" s="13" t="s">
        <v>37</v>
      </c>
      <c r="D1001" s="14">
        <v>14.3</v>
      </c>
      <c r="E1001" s="14">
        <v>14</v>
      </c>
      <c r="F1001" s="14">
        <v>14</v>
      </c>
      <c r="G1001" s="15">
        <f t="shared" si="127"/>
        <v>-0.30000000000000071</v>
      </c>
      <c r="H1001" s="15">
        <f t="shared" si="128"/>
        <v>-0.30000000000000071</v>
      </c>
      <c r="I1001" s="16">
        <f t="shared" si="129"/>
        <v>0</v>
      </c>
    </row>
    <row r="1002" spans="1:9" ht="11.25" hidden="1" customHeight="1" x14ac:dyDescent="0.2">
      <c r="A1002" s="12"/>
      <c r="B1002" s="13" t="s">
        <v>27</v>
      </c>
      <c r="C1002" s="13" t="s">
        <v>83</v>
      </c>
      <c r="D1002" s="14">
        <v>175.48</v>
      </c>
      <c r="E1002" s="14">
        <v>397</v>
      </c>
      <c r="F1002" s="14">
        <v>486</v>
      </c>
      <c r="G1002" s="23">
        <f t="shared" si="127"/>
        <v>221.52</v>
      </c>
      <c r="H1002" s="23">
        <f t="shared" si="128"/>
        <v>310.52</v>
      </c>
      <c r="I1002" s="16">
        <f t="shared" si="129"/>
        <v>89</v>
      </c>
    </row>
    <row r="1003" spans="1:9" ht="11.25" hidden="1" customHeight="1" x14ac:dyDescent="0.2">
      <c r="A1003" s="12"/>
      <c r="B1003" s="13" t="s">
        <v>27</v>
      </c>
      <c r="C1003" s="13" t="s">
        <v>84</v>
      </c>
      <c r="D1003" s="14">
        <v>0</v>
      </c>
      <c r="E1003" s="14">
        <v>510</v>
      </c>
      <c r="F1003" s="14">
        <v>680</v>
      </c>
      <c r="G1003" s="23">
        <f t="shared" si="127"/>
        <v>510</v>
      </c>
      <c r="H1003" s="23">
        <f t="shared" si="128"/>
        <v>680</v>
      </c>
      <c r="I1003" s="16">
        <f t="shared" si="129"/>
        <v>170</v>
      </c>
    </row>
    <row r="1004" spans="1:9" ht="11.25" hidden="1" customHeight="1" x14ac:dyDescent="0.2">
      <c r="A1004" s="12"/>
      <c r="B1004" s="13" t="s">
        <v>27</v>
      </c>
      <c r="C1004" s="13" t="s">
        <v>85</v>
      </c>
      <c r="D1004" s="14">
        <v>23.75</v>
      </c>
      <c r="E1004" s="14">
        <v>0</v>
      </c>
      <c r="F1004" s="14">
        <v>0</v>
      </c>
      <c r="G1004" s="15">
        <f t="shared" si="127"/>
        <v>-23.75</v>
      </c>
      <c r="H1004" s="15">
        <f t="shared" si="128"/>
        <v>-23.75</v>
      </c>
      <c r="I1004" s="16">
        <f t="shared" si="129"/>
        <v>0</v>
      </c>
    </row>
    <row r="1005" spans="1:9" ht="11.25" hidden="1" customHeight="1" x14ac:dyDescent="0.2">
      <c r="A1005" s="12"/>
      <c r="B1005" s="13" t="s">
        <v>27</v>
      </c>
      <c r="C1005" s="13" t="s">
        <v>86</v>
      </c>
      <c r="D1005" s="14">
        <v>23.75</v>
      </c>
      <c r="E1005" s="14">
        <v>558</v>
      </c>
      <c r="F1005" s="14">
        <v>728</v>
      </c>
      <c r="G1005" s="23">
        <f t="shared" si="127"/>
        <v>534.25</v>
      </c>
      <c r="H1005" s="23">
        <f t="shared" si="128"/>
        <v>704.25</v>
      </c>
      <c r="I1005" s="16">
        <f t="shared" si="129"/>
        <v>170</v>
      </c>
    </row>
    <row r="1006" spans="1:9" ht="11.25" hidden="1" customHeight="1" x14ac:dyDescent="0.2">
      <c r="A1006" s="12"/>
      <c r="B1006" s="13" t="s">
        <v>27</v>
      </c>
      <c r="C1006" s="13" t="s">
        <v>75</v>
      </c>
      <c r="D1006" s="14">
        <v>37.35</v>
      </c>
      <c r="E1006" s="14">
        <v>0</v>
      </c>
      <c r="F1006" s="14">
        <v>0</v>
      </c>
      <c r="G1006" s="15">
        <f t="shared" si="127"/>
        <v>-37.35</v>
      </c>
      <c r="H1006" s="15">
        <f t="shared" si="128"/>
        <v>-37.35</v>
      </c>
      <c r="I1006" s="16">
        <f t="shared" si="129"/>
        <v>0</v>
      </c>
    </row>
    <row r="1007" spans="1:9" ht="11.25" hidden="1" customHeight="1" x14ac:dyDescent="0.2">
      <c r="A1007" s="12"/>
      <c r="B1007" s="13" t="s">
        <v>27</v>
      </c>
      <c r="C1007" s="13" t="s">
        <v>76</v>
      </c>
      <c r="D1007" s="14">
        <v>6.65</v>
      </c>
      <c r="E1007" s="14">
        <v>0</v>
      </c>
      <c r="F1007" s="14">
        <v>0</v>
      </c>
      <c r="G1007" s="15">
        <f t="shared" si="127"/>
        <v>-6.65</v>
      </c>
      <c r="H1007" s="15">
        <f t="shared" si="128"/>
        <v>-6.65</v>
      </c>
      <c r="I1007" s="16">
        <f t="shared" si="129"/>
        <v>0</v>
      </c>
    </row>
    <row r="1008" spans="1:9" ht="11.25" hidden="1" customHeight="1" x14ac:dyDescent="0.2">
      <c r="A1008" s="12"/>
      <c r="B1008" s="13" t="s">
        <v>27</v>
      </c>
      <c r="C1008" s="13" t="s">
        <v>47</v>
      </c>
      <c r="D1008" s="14">
        <v>10.050000000000001</v>
      </c>
      <c r="E1008" s="14">
        <v>0</v>
      </c>
      <c r="F1008" s="14">
        <v>0</v>
      </c>
      <c r="G1008" s="15">
        <f t="shared" si="127"/>
        <v>-10.050000000000001</v>
      </c>
      <c r="H1008" s="15">
        <f t="shared" si="128"/>
        <v>-10.050000000000001</v>
      </c>
      <c r="I1008" s="16">
        <f t="shared" si="129"/>
        <v>0</v>
      </c>
    </row>
    <row r="1009" spans="1:9" ht="11.25" hidden="1" customHeight="1" x14ac:dyDescent="0.2">
      <c r="A1009" s="12"/>
      <c r="B1009" s="13" t="s">
        <v>27</v>
      </c>
      <c r="C1009" s="13" t="s">
        <v>50</v>
      </c>
      <c r="D1009" s="14">
        <v>135.86000000000001</v>
      </c>
      <c r="E1009" s="14">
        <v>115</v>
      </c>
      <c r="F1009" s="14">
        <v>115</v>
      </c>
      <c r="G1009" s="15">
        <f t="shared" si="127"/>
        <v>-20.860000000000014</v>
      </c>
      <c r="H1009" s="15">
        <f t="shared" si="128"/>
        <v>-20.860000000000014</v>
      </c>
      <c r="I1009" s="16">
        <f t="shared" si="129"/>
        <v>0</v>
      </c>
    </row>
    <row r="1010" spans="1:9" ht="11.25" hidden="1" customHeight="1" x14ac:dyDescent="0.2">
      <c r="A1010" s="12"/>
      <c r="B1010" s="13" t="s">
        <v>27</v>
      </c>
      <c r="C1010" s="13" t="s">
        <v>78</v>
      </c>
      <c r="D1010" s="14">
        <v>23.75</v>
      </c>
      <c r="E1010" s="14">
        <v>100</v>
      </c>
      <c r="F1010" s="14">
        <v>100</v>
      </c>
      <c r="G1010" s="23">
        <f t="shared" si="127"/>
        <v>76.25</v>
      </c>
      <c r="H1010" s="23">
        <f t="shared" si="128"/>
        <v>76.25</v>
      </c>
      <c r="I1010" s="16">
        <f t="shared" si="129"/>
        <v>0</v>
      </c>
    </row>
    <row r="1011" spans="1:9" ht="11.25" hidden="1" customHeight="1" x14ac:dyDescent="0.2">
      <c r="A1011" s="12"/>
      <c r="B1011" s="13" t="s">
        <v>27</v>
      </c>
      <c r="C1011" s="13" t="s">
        <v>22</v>
      </c>
      <c r="D1011" s="14">
        <v>45.57</v>
      </c>
      <c r="E1011" s="14">
        <v>0</v>
      </c>
      <c r="F1011" s="14">
        <v>0</v>
      </c>
      <c r="G1011" s="15">
        <f t="shared" si="127"/>
        <v>-45.57</v>
      </c>
      <c r="H1011" s="15">
        <f t="shared" si="128"/>
        <v>-45.57</v>
      </c>
      <c r="I1011" s="16">
        <f t="shared" si="129"/>
        <v>0</v>
      </c>
    </row>
    <row r="1012" spans="1:9" ht="11.25" hidden="1" customHeight="1" x14ac:dyDescent="0.2">
      <c r="A1012" s="12"/>
      <c r="B1012" s="13" t="s">
        <v>27</v>
      </c>
      <c r="C1012" s="13" t="s">
        <v>56</v>
      </c>
      <c r="D1012" s="14">
        <v>25.22</v>
      </c>
      <c r="E1012" s="14">
        <v>0</v>
      </c>
      <c r="F1012" s="14">
        <v>0</v>
      </c>
      <c r="G1012" s="15">
        <f t="shared" si="127"/>
        <v>-25.22</v>
      </c>
      <c r="H1012" s="15">
        <f t="shared" si="128"/>
        <v>-25.22</v>
      </c>
      <c r="I1012" s="16">
        <f t="shared" si="129"/>
        <v>0</v>
      </c>
    </row>
    <row r="1013" spans="1:9" ht="11.25" hidden="1" customHeight="1" x14ac:dyDescent="0.2">
      <c r="A1013" s="12"/>
      <c r="B1013" s="13" t="s">
        <v>27</v>
      </c>
      <c r="C1013" s="13" t="s">
        <v>28</v>
      </c>
      <c r="D1013" s="14">
        <v>124.47</v>
      </c>
      <c r="E1013" s="14">
        <v>77</v>
      </c>
      <c r="F1013" s="14">
        <v>77</v>
      </c>
      <c r="G1013" s="15">
        <f t="shared" si="127"/>
        <v>-47.47</v>
      </c>
      <c r="H1013" s="15">
        <f t="shared" si="128"/>
        <v>-47.47</v>
      </c>
      <c r="I1013" s="16">
        <f t="shared" si="129"/>
        <v>0</v>
      </c>
    </row>
    <row r="1014" spans="1:9" ht="11.25" hidden="1" customHeight="1" x14ac:dyDescent="0.2">
      <c r="A1014" s="12"/>
      <c r="B1014" s="13" t="s">
        <v>57</v>
      </c>
      <c r="C1014" s="13" t="s">
        <v>19</v>
      </c>
      <c r="D1014" s="14">
        <v>7.15</v>
      </c>
      <c r="E1014" s="14">
        <v>0</v>
      </c>
      <c r="F1014" s="14">
        <v>0</v>
      </c>
      <c r="G1014" s="15">
        <f t="shared" si="127"/>
        <v>-7.15</v>
      </c>
      <c r="H1014" s="15">
        <f t="shared" si="128"/>
        <v>-7.15</v>
      </c>
      <c r="I1014" s="16">
        <f t="shared" si="129"/>
        <v>0</v>
      </c>
    </row>
    <row r="1015" spans="1:9" ht="11.25" hidden="1" customHeight="1" x14ac:dyDescent="0.2">
      <c r="A1015" s="12"/>
      <c r="B1015" s="13" t="s">
        <v>23</v>
      </c>
      <c r="C1015" s="13" t="s">
        <v>19</v>
      </c>
      <c r="D1015" s="14">
        <v>147</v>
      </c>
      <c r="E1015" s="14">
        <v>0</v>
      </c>
      <c r="F1015" s="14">
        <v>675</v>
      </c>
      <c r="G1015" s="15">
        <f t="shared" si="127"/>
        <v>-147</v>
      </c>
      <c r="H1015" s="23">
        <f t="shared" si="128"/>
        <v>528</v>
      </c>
      <c r="I1015" s="16">
        <f t="shared" si="129"/>
        <v>675</v>
      </c>
    </row>
    <row r="1016" spans="1:9" ht="11.25" hidden="1" customHeight="1" x14ac:dyDescent="0.2">
      <c r="A1016" s="12"/>
      <c r="B1016" s="13" t="s">
        <v>43</v>
      </c>
      <c r="C1016" s="13" t="s">
        <v>44</v>
      </c>
      <c r="D1016" s="14">
        <v>13.6</v>
      </c>
      <c r="E1016" s="14">
        <v>70</v>
      </c>
      <c r="F1016" s="14">
        <v>80</v>
      </c>
      <c r="G1016" s="23">
        <f t="shared" si="127"/>
        <v>56.4</v>
      </c>
      <c r="H1016" s="23">
        <f t="shared" si="128"/>
        <v>66.400000000000006</v>
      </c>
      <c r="I1016" s="16">
        <f t="shared" si="129"/>
        <v>10</v>
      </c>
    </row>
    <row r="1017" spans="1:9" ht="11.25" hidden="1" customHeight="1" x14ac:dyDescent="0.2">
      <c r="A1017" s="12"/>
      <c r="B1017" s="13" t="s">
        <v>43</v>
      </c>
      <c r="C1017" s="13" t="s">
        <v>21</v>
      </c>
      <c r="D1017" s="14">
        <v>0</v>
      </c>
      <c r="E1017" s="14">
        <v>60</v>
      </c>
      <c r="F1017" s="14">
        <v>80</v>
      </c>
      <c r="G1017" s="23">
        <f t="shared" si="127"/>
        <v>60</v>
      </c>
      <c r="H1017" s="23">
        <f t="shared" si="128"/>
        <v>80</v>
      </c>
      <c r="I1017" s="16">
        <f t="shared" si="129"/>
        <v>20</v>
      </c>
    </row>
    <row r="1018" spans="1:9" ht="11.25" hidden="1" customHeight="1" x14ac:dyDescent="0.2">
      <c r="A1018" s="12"/>
      <c r="B1018" s="13" t="s">
        <v>43</v>
      </c>
      <c r="C1018" s="13" t="s">
        <v>22</v>
      </c>
      <c r="D1018" s="14">
        <v>0</v>
      </c>
      <c r="E1018" s="14">
        <v>120</v>
      </c>
      <c r="F1018" s="14">
        <v>160</v>
      </c>
      <c r="G1018" s="23">
        <f t="shared" si="127"/>
        <v>120</v>
      </c>
      <c r="H1018" s="23">
        <f t="shared" si="128"/>
        <v>160</v>
      </c>
      <c r="I1018" s="16">
        <f t="shared" si="129"/>
        <v>40</v>
      </c>
    </row>
    <row r="1019" spans="1:9" ht="11.25" hidden="1" customHeight="1" x14ac:dyDescent="0.2">
      <c r="A1019" s="12"/>
      <c r="B1019" s="13" t="s">
        <v>43</v>
      </c>
      <c r="C1019" s="13" t="s">
        <v>19</v>
      </c>
      <c r="D1019" s="14">
        <v>32.340000000000003</v>
      </c>
      <c r="E1019" s="14">
        <v>101</v>
      </c>
      <c r="F1019" s="14">
        <v>121</v>
      </c>
      <c r="G1019" s="23">
        <f t="shared" si="127"/>
        <v>68.66</v>
      </c>
      <c r="H1019" s="23">
        <f t="shared" si="128"/>
        <v>88.66</v>
      </c>
      <c r="I1019" s="16">
        <f t="shared" si="129"/>
        <v>20</v>
      </c>
    </row>
    <row r="1020" spans="1:9" ht="11.25" hidden="1" customHeight="1" x14ac:dyDescent="0.2">
      <c r="A1020" s="12"/>
      <c r="B1020" s="13" t="s">
        <v>51</v>
      </c>
      <c r="C1020" s="13" t="s">
        <v>19</v>
      </c>
      <c r="D1020" s="14">
        <v>6.65</v>
      </c>
      <c r="E1020" s="14">
        <v>0</v>
      </c>
      <c r="F1020" s="14">
        <v>0</v>
      </c>
      <c r="G1020" s="15">
        <f t="shared" si="127"/>
        <v>-6.65</v>
      </c>
      <c r="H1020" s="15">
        <f t="shared" si="128"/>
        <v>-6.65</v>
      </c>
      <c r="I1020" s="16">
        <f t="shared" si="129"/>
        <v>0</v>
      </c>
    </row>
    <row r="1021" spans="1:9" ht="11.25" hidden="1" customHeight="1" x14ac:dyDescent="0.2">
      <c r="A1021" s="12"/>
      <c r="B1021" s="13" t="s">
        <v>32</v>
      </c>
      <c r="C1021" s="13" t="s">
        <v>52</v>
      </c>
      <c r="D1021" s="14">
        <v>262.02</v>
      </c>
      <c r="E1021" s="14">
        <v>340</v>
      </c>
      <c r="F1021" s="14">
        <v>380</v>
      </c>
      <c r="G1021" s="23">
        <f t="shared" si="127"/>
        <v>77.980000000000018</v>
      </c>
      <c r="H1021" s="23">
        <f t="shared" si="128"/>
        <v>117.98000000000002</v>
      </c>
      <c r="I1021" s="16">
        <f t="shared" si="129"/>
        <v>40</v>
      </c>
    </row>
    <row r="1022" spans="1:9" ht="11.25" hidden="1" customHeight="1" x14ac:dyDescent="0.2">
      <c r="A1022" s="12"/>
      <c r="B1022" s="13" t="s">
        <v>32</v>
      </c>
      <c r="C1022" s="13" t="s">
        <v>42</v>
      </c>
      <c r="D1022" s="14">
        <v>31.15</v>
      </c>
      <c r="E1022" s="14">
        <v>219</v>
      </c>
      <c r="F1022" s="14">
        <v>259</v>
      </c>
      <c r="G1022" s="23">
        <f t="shared" si="127"/>
        <v>187.85</v>
      </c>
      <c r="H1022" s="23">
        <f t="shared" si="128"/>
        <v>227.85</v>
      </c>
      <c r="I1022" s="16">
        <f t="shared" si="129"/>
        <v>40</v>
      </c>
    </row>
    <row r="1023" spans="1:9" ht="11.25" hidden="1" customHeight="1" x14ac:dyDescent="0.2">
      <c r="A1023" s="12"/>
      <c r="B1023" s="13" t="s">
        <v>32</v>
      </c>
      <c r="C1023" s="13" t="s">
        <v>47</v>
      </c>
      <c r="D1023" s="14">
        <v>15.04</v>
      </c>
      <c r="E1023" s="14">
        <v>0</v>
      </c>
      <c r="F1023" s="14">
        <v>0</v>
      </c>
      <c r="G1023" s="15">
        <f t="shared" si="127"/>
        <v>-15.04</v>
      </c>
      <c r="H1023" s="15">
        <f t="shared" si="128"/>
        <v>-15.04</v>
      </c>
      <c r="I1023" s="16">
        <f t="shared" si="129"/>
        <v>0</v>
      </c>
    </row>
    <row r="1024" spans="1:9" ht="11.25" hidden="1" customHeight="1" x14ac:dyDescent="0.2">
      <c r="A1024" s="12"/>
      <c r="B1024" s="13" t="s">
        <v>32</v>
      </c>
      <c r="C1024" s="13" t="s">
        <v>22</v>
      </c>
      <c r="D1024" s="14">
        <v>432.86</v>
      </c>
      <c r="E1024" s="14">
        <v>642</v>
      </c>
      <c r="F1024" s="14">
        <v>682</v>
      </c>
      <c r="G1024" s="23">
        <f t="shared" si="127"/>
        <v>209.14</v>
      </c>
      <c r="H1024" s="23">
        <f t="shared" si="128"/>
        <v>249.14</v>
      </c>
      <c r="I1024" s="16">
        <f t="shared" si="129"/>
        <v>40</v>
      </c>
    </row>
    <row r="1025" spans="1:9" ht="11.25" hidden="1" customHeight="1" x14ac:dyDescent="0.2">
      <c r="A1025" s="12"/>
      <c r="B1025" s="13" t="s">
        <v>58</v>
      </c>
      <c r="C1025" s="13" t="s">
        <v>42</v>
      </c>
      <c r="D1025" s="14">
        <v>124.25</v>
      </c>
      <c r="E1025" s="14">
        <v>0</v>
      </c>
      <c r="F1025" s="14">
        <v>0</v>
      </c>
      <c r="G1025" s="15">
        <f t="shared" si="127"/>
        <v>-124.25</v>
      </c>
      <c r="H1025" s="15">
        <f t="shared" si="128"/>
        <v>-124.25</v>
      </c>
      <c r="I1025" s="16">
        <f t="shared" si="129"/>
        <v>0</v>
      </c>
    </row>
    <row r="1026" spans="1:9" ht="11.25" hidden="1" customHeight="1" x14ac:dyDescent="0.2">
      <c r="A1026" s="17" t="s">
        <v>223</v>
      </c>
      <c r="B1026" s="18"/>
      <c r="C1026" s="18"/>
      <c r="D1026" s="19">
        <f>SUM(D991:D1025)</f>
        <v>4766.03</v>
      </c>
      <c r="E1026" s="19">
        <f>SUM(E991:E1025)</f>
        <v>6270</v>
      </c>
      <c r="F1026" s="19">
        <f>SUM(F991:F1025)</f>
        <v>8234</v>
      </c>
      <c r="G1026" s="24">
        <f t="shared" si="127"/>
        <v>1503.9700000000003</v>
      </c>
      <c r="H1026" s="24">
        <f t="shared" si="128"/>
        <v>3467.9700000000003</v>
      </c>
      <c r="I1026" s="21">
        <f t="shared" si="129"/>
        <v>1964</v>
      </c>
    </row>
    <row r="1027" spans="1:9" ht="11.25" hidden="1" customHeight="1" x14ac:dyDescent="0.2">
      <c r="A1027" s="11" t="s">
        <v>224</v>
      </c>
      <c r="B1027" s="5"/>
      <c r="C1027" s="5"/>
      <c r="D1027" s="6"/>
      <c r="E1027" s="6"/>
      <c r="F1027" s="6"/>
      <c r="G1027" s="7"/>
      <c r="H1027" s="7"/>
      <c r="I1027" s="8"/>
    </row>
    <row r="1028" spans="1:9" ht="11.25" hidden="1" customHeight="1" x14ac:dyDescent="0.2">
      <c r="A1028" s="12"/>
      <c r="B1028" s="13" t="s">
        <v>20</v>
      </c>
      <c r="C1028" s="13" t="s">
        <v>21</v>
      </c>
      <c r="D1028" s="14">
        <v>0</v>
      </c>
      <c r="E1028" s="14">
        <v>300</v>
      </c>
      <c r="F1028" s="14">
        <v>300</v>
      </c>
      <c r="G1028" s="23">
        <f>(ROUND(E1028,2)- ROUND(D1028,2))</f>
        <v>300</v>
      </c>
      <c r="H1028" s="23">
        <f>(ROUND(F1028,2)- ROUND(D1028,2))</f>
        <v>300</v>
      </c>
      <c r="I1028" s="16">
        <f>(ROUND(F1028,2)- ROUND(E1028,2))</f>
        <v>0</v>
      </c>
    </row>
    <row r="1029" spans="1:9" ht="11.25" hidden="1" customHeight="1" x14ac:dyDescent="0.2">
      <c r="A1029" s="12"/>
      <c r="B1029" s="13" t="s">
        <v>27</v>
      </c>
      <c r="C1029" s="13" t="s">
        <v>78</v>
      </c>
      <c r="D1029" s="14">
        <v>0</v>
      </c>
      <c r="E1029" s="14">
        <v>600</v>
      </c>
      <c r="F1029" s="14">
        <v>800</v>
      </c>
      <c r="G1029" s="23">
        <f>(ROUND(E1029,2)- ROUND(D1029,2))</f>
        <v>600</v>
      </c>
      <c r="H1029" s="23">
        <f>(ROUND(F1029,2)- ROUND(D1029,2))</f>
        <v>800</v>
      </c>
      <c r="I1029" s="16">
        <f>(ROUND(F1029,2)- ROUND(E1029,2))</f>
        <v>200</v>
      </c>
    </row>
    <row r="1030" spans="1:9" ht="11.25" hidden="1" customHeight="1" x14ac:dyDescent="0.2">
      <c r="A1030" s="12"/>
      <c r="B1030" s="13" t="s">
        <v>27</v>
      </c>
      <c r="C1030" s="13" t="s">
        <v>28</v>
      </c>
      <c r="D1030" s="14">
        <v>0</v>
      </c>
      <c r="E1030" s="14">
        <v>228</v>
      </c>
      <c r="F1030" s="14">
        <v>228</v>
      </c>
      <c r="G1030" s="23">
        <f>(ROUND(E1030,2)- ROUND(D1030,2))</f>
        <v>228</v>
      </c>
      <c r="H1030" s="23">
        <f>(ROUND(F1030,2)- ROUND(D1030,2))</f>
        <v>228</v>
      </c>
      <c r="I1030" s="16">
        <f>(ROUND(F1030,2)- ROUND(E1030,2))</f>
        <v>0</v>
      </c>
    </row>
    <row r="1031" spans="1:9" ht="11.25" hidden="1" customHeight="1" x14ac:dyDescent="0.2">
      <c r="A1031" s="12"/>
      <c r="B1031" s="13" t="s">
        <v>29</v>
      </c>
      <c r="C1031" s="13" t="s">
        <v>19</v>
      </c>
      <c r="D1031" s="14">
        <v>0</v>
      </c>
      <c r="E1031" s="14">
        <v>50</v>
      </c>
      <c r="F1031" s="14">
        <v>50</v>
      </c>
      <c r="G1031" s="23">
        <f>(ROUND(E1031,2)- ROUND(D1031,2))</f>
        <v>50</v>
      </c>
      <c r="H1031" s="23">
        <f>(ROUND(F1031,2)- ROUND(D1031,2))</f>
        <v>50</v>
      </c>
      <c r="I1031" s="16">
        <f>(ROUND(F1031,2)- ROUND(E1031,2))</f>
        <v>0</v>
      </c>
    </row>
    <row r="1032" spans="1:9" ht="11.25" hidden="1" customHeight="1" x14ac:dyDescent="0.2">
      <c r="A1032" s="17" t="s">
        <v>225</v>
      </c>
      <c r="B1032" s="18"/>
      <c r="C1032" s="18"/>
      <c r="D1032" s="19">
        <f>SUM(D1028:D1031)</f>
        <v>0</v>
      </c>
      <c r="E1032" s="19">
        <f>SUM(E1028:E1031)</f>
        <v>1178</v>
      </c>
      <c r="F1032" s="19">
        <f>SUM(F1028:F1031)</f>
        <v>1378</v>
      </c>
      <c r="G1032" s="24">
        <f>(ROUND(E1032,2)- ROUND(D1032,2))</f>
        <v>1178</v>
      </c>
      <c r="H1032" s="24">
        <f>(ROUND(F1032,2)- ROUND(D1032,2))</f>
        <v>1378</v>
      </c>
      <c r="I1032" s="21">
        <f>(ROUND(F1032,2)- ROUND(E1032,2))</f>
        <v>200</v>
      </c>
    </row>
    <row r="1033" spans="1:9" ht="11.25" hidden="1" customHeight="1" x14ac:dyDescent="0.2">
      <c r="A1033" s="11" t="s">
        <v>226</v>
      </c>
      <c r="B1033" s="5"/>
      <c r="C1033" s="5"/>
      <c r="D1033" s="6"/>
      <c r="E1033" s="6"/>
      <c r="F1033" s="6"/>
      <c r="G1033" s="7"/>
      <c r="H1033" s="7"/>
      <c r="I1033" s="8"/>
    </row>
    <row r="1034" spans="1:9" ht="11.25" hidden="1" customHeight="1" x14ac:dyDescent="0.2">
      <c r="A1034" s="12"/>
      <c r="B1034" s="13" t="s">
        <v>20</v>
      </c>
      <c r="C1034" s="13" t="s">
        <v>19</v>
      </c>
      <c r="D1034" s="14">
        <v>934</v>
      </c>
      <c r="E1034" s="14">
        <v>0</v>
      </c>
      <c r="F1034" s="14">
        <v>0</v>
      </c>
      <c r="G1034" s="15">
        <f>(ROUND(E1034,2)- ROUND(D1034,2))</f>
        <v>-934</v>
      </c>
      <c r="H1034" s="15">
        <f>(ROUND(F1034,2)- ROUND(D1034,2))</f>
        <v>-934</v>
      </c>
      <c r="I1034" s="16">
        <f>(ROUND(F1034,2)- ROUND(E1034,2))</f>
        <v>0</v>
      </c>
    </row>
    <row r="1035" spans="1:9" ht="11.25" hidden="1" customHeight="1" x14ac:dyDescent="0.2">
      <c r="A1035" s="12"/>
      <c r="B1035" s="13" t="s">
        <v>32</v>
      </c>
      <c r="C1035" s="13" t="s">
        <v>22</v>
      </c>
      <c r="D1035" s="14">
        <v>200</v>
      </c>
      <c r="E1035" s="14">
        <v>0</v>
      </c>
      <c r="F1035" s="14">
        <v>0</v>
      </c>
      <c r="G1035" s="15">
        <f>(ROUND(E1035,2)- ROUND(D1035,2))</f>
        <v>-200</v>
      </c>
      <c r="H1035" s="15">
        <f>(ROUND(F1035,2)- ROUND(D1035,2))</f>
        <v>-200</v>
      </c>
      <c r="I1035" s="16">
        <f>(ROUND(F1035,2)- ROUND(E1035,2))</f>
        <v>0</v>
      </c>
    </row>
    <row r="1036" spans="1:9" ht="11.25" hidden="1" customHeight="1" x14ac:dyDescent="0.2">
      <c r="A1036" s="17" t="s">
        <v>227</v>
      </c>
      <c r="B1036" s="18"/>
      <c r="C1036" s="18"/>
      <c r="D1036" s="19">
        <f>SUM(D1034:D1035)</f>
        <v>1134</v>
      </c>
      <c r="E1036" s="19">
        <f>SUM(E1034:E1035)</f>
        <v>0</v>
      </c>
      <c r="F1036" s="19">
        <f>SUM(F1034:F1035)</f>
        <v>0</v>
      </c>
      <c r="G1036" s="20">
        <f>(ROUND(E1036,2)- ROUND(D1036,2))</f>
        <v>-1134</v>
      </c>
      <c r="H1036" s="20">
        <f>(ROUND(F1036,2)- ROUND(D1036,2))</f>
        <v>-1134</v>
      </c>
      <c r="I1036" s="21">
        <f>(ROUND(F1036,2)- ROUND(E1036,2))</f>
        <v>0</v>
      </c>
    </row>
    <row r="1037" spans="1:9" ht="11.25" hidden="1" customHeight="1" x14ac:dyDescent="0.2">
      <c r="A1037" s="11" t="s">
        <v>228</v>
      </c>
      <c r="B1037" s="5"/>
      <c r="C1037" s="5"/>
      <c r="D1037" s="6"/>
      <c r="E1037" s="6"/>
      <c r="F1037" s="6"/>
      <c r="G1037" s="7"/>
      <c r="H1037" s="7"/>
      <c r="I1037" s="8"/>
    </row>
    <row r="1038" spans="1:9" ht="11.25" hidden="1" customHeight="1" x14ac:dyDescent="0.2">
      <c r="A1038" s="12"/>
      <c r="B1038" s="13" t="s">
        <v>26</v>
      </c>
      <c r="C1038" s="13" t="s">
        <v>19</v>
      </c>
      <c r="D1038" s="14">
        <v>0</v>
      </c>
      <c r="E1038" s="14">
        <v>100</v>
      </c>
      <c r="F1038" s="14">
        <v>100</v>
      </c>
      <c r="G1038" s="23">
        <f t="shared" ref="G1038:G1065" si="130">(ROUND(E1038,2)- ROUND(D1038,2))</f>
        <v>100</v>
      </c>
      <c r="H1038" s="23">
        <f t="shared" ref="H1038:H1065" si="131">(ROUND(F1038,2)- ROUND(D1038,2))</f>
        <v>100</v>
      </c>
      <c r="I1038" s="16">
        <f t="shared" ref="I1038:I1065" si="132">(ROUND(F1038,2)- ROUND(E1038,2))</f>
        <v>0</v>
      </c>
    </row>
    <row r="1039" spans="1:9" ht="11.25" hidden="1" customHeight="1" x14ac:dyDescent="0.2">
      <c r="A1039" s="12"/>
      <c r="B1039" s="13" t="s">
        <v>20</v>
      </c>
      <c r="C1039" s="13" t="s">
        <v>22</v>
      </c>
      <c r="D1039" s="14">
        <v>85.96</v>
      </c>
      <c r="E1039" s="14">
        <v>0</v>
      </c>
      <c r="F1039" s="14">
        <v>0</v>
      </c>
      <c r="G1039" s="15">
        <f t="shared" si="130"/>
        <v>-85.96</v>
      </c>
      <c r="H1039" s="15">
        <f t="shared" si="131"/>
        <v>-85.96</v>
      </c>
      <c r="I1039" s="16">
        <f t="shared" si="132"/>
        <v>0</v>
      </c>
    </row>
    <row r="1040" spans="1:9" ht="11.25" hidden="1" customHeight="1" x14ac:dyDescent="0.2">
      <c r="A1040" s="12"/>
      <c r="B1040" s="13" t="s">
        <v>27</v>
      </c>
      <c r="C1040" s="13" t="s">
        <v>84</v>
      </c>
      <c r="D1040" s="14">
        <v>297</v>
      </c>
      <c r="E1040" s="14">
        <v>0</v>
      </c>
      <c r="F1040" s="14">
        <v>0</v>
      </c>
      <c r="G1040" s="15">
        <f t="shared" si="130"/>
        <v>-297</v>
      </c>
      <c r="H1040" s="15">
        <f t="shared" si="131"/>
        <v>-297</v>
      </c>
      <c r="I1040" s="16">
        <f t="shared" si="132"/>
        <v>0</v>
      </c>
    </row>
    <row r="1041" spans="1:9" ht="11.25" hidden="1" customHeight="1" x14ac:dyDescent="0.2">
      <c r="A1041" s="12"/>
      <c r="B1041" s="13" t="s">
        <v>27</v>
      </c>
      <c r="C1041" s="13" t="s">
        <v>86</v>
      </c>
      <c r="D1041" s="14">
        <v>8.69</v>
      </c>
      <c r="E1041" s="14">
        <v>0</v>
      </c>
      <c r="F1041" s="14">
        <v>0</v>
      </c>
      <c r="G1041" s="15">
        <f t="shared" si="130"/>
        <v>-8.69</v>
      </c>
      <c r="H1041" s="15">
        <f t="shared" si="131"/>
        <v>-8.69</v>
      </c>
      <c r="I1041" s="16">
        <f t="shared" si="132"/>
        <v>0</v>
      </c>
    </row>
    <row r="1042" spans="1:9" ht="11.25" hidden="1" customHeight="1" x14ac:dyDescent="0.2">
      <c r="A1042" s="12"/>
      <c r="B1042" s="13" t="s">
        <v>27</v>
      </c>
      <c r="C1042" s="13" t="s">
        <v>76</v>
      </c>
      <c r="D1042" s="14">
        <v>0</v>
      </c>
      <c r="E1042" s="14">
        <v>100</v>
      </c>
      <c r="F1042" s="14">
        <v>100</v>
      </c>
      <c r="G1042" s="23">
        <f t="shared" si="130"/>
        <v>100</v>
      </c>
      <c r="H1042" s="23">
        <f t="shared" si="131"/>
        <v>100</v>
      </c>
      <c r="I1042" s="16">
        <f t="shared" si="132"/>
        <v>0</v>
      </c>
    </row>
    <row r="1043" spans="1:9" ht="11.25" hidden="1" customHeight="1" x14ac:dyDescent="0.2">
      <c r="A1043" s="12"/>
      <c r="B1043" s="13" t="s">
        <v>27</v>
      </c>
      <c r="C1043" s="13" t="s">
        <v>44</v>
      </c>
      <c r="D1043" s="14">
        <v>22.46</v>
      </c>
      <c r="E1043" s="14">
        <v>0</v>
      </c>
      <c r="F1043" s="14">
        <v>0</v>
      </c>
      <c r="G1043" s="15">
        <f t="shared" si="130"/>
        <v>-22.46</v>
      </c>
      <c r="H1043" s="15">
        <f t="shared" si="131"/>
        <v>-22.46</v>
      </c>
      <c r="I1043" s="16">
        <f t="shared" si="132"/>
        <v>0</v>
      </c>
    </row>
    <row r="1044" spans="1:9" ht="11.25" hidden="1" customHeight="1" x14ac:dyDescent="0.2">
      <c r="A1044" s="12"/>
      <c r="B1044" s="13" t="s">
        <v>27</v>
      </c>
      <c r="C1044" s="13" t="s">
        <v>77</v>
      </c>
      <c r="D1044" s="14">
        <v>0</v>
      </c>
      <c r="E1044" s="14">
        <v>22</v>
      </c>
      <c r="F1044" s="14">
        <v>22</v>
      </c>
      <c r="G1044" s="23">
        <f t="shared" si="130"/>
        <v>22</v>
      </c>
      <c r="H1044" s="23">
        <f t="shared" si="131"/>
        <v>22</v>
      </c>
      <c r="I1044" s="16">
        <f t="shared" si="132"/>
        <v>0</v>
      </c>
    </row>
    <row r="1045" spans="1:9" ht="11.25" hidden="1" customHeight="1" x14ac:dyDescent="0.2">
      <c r="A1045" s="12"/>
      <c r="B1045" s="13" t="s">
        <v>27</v>
      </c>
      <c r="C1045" s="13" t="s">
        <v>50</v>
      </c>
      <c r="D1045" s="14">
        <v>47.02</v>
      </c>
      <c r="E1045" s="14">
        <v>25</v>
      </c>
      <c r="F1045" s="14">
        <v>25</v>
      </c>
      <c r="G1045" s="15">
        <f t="shared" si="130"/>
        <v>-22.020000000000003</v>
      </c>
      <c r="H1045" s="15">
        <f t="shared" si="131"/>
        <v>-22.020000000000003</v>
      </c>
      <c r="I1045" s="16">
        <f t="shared" si="132"/>
        <v>0</v>
      </c>
    </row>
    <row r="1046" spans="1:9" ht="11.25" hidden="1" customHeight="1" x14ac:dyDescent="0.2">
      <c r="A1046" s="12"/>
      <c r="B1046" s="13" t="s">
        <v>27</v>
      </c>
      <c r="C1046" s="13" t="s">
        <v>88</v>
      </c>
      <c r="D1046" s="14">
        <v>0</v>
      </c>
      <c r="E1046" s="14">
        <v>100</v>
      </c>
      <c r="F1046" s="14">
        <v>150</v>
      </c>
      <c r="G1046" s="23">
        <f t="shared" si="130"/>
        <v>100</v>
      </c>
      <c r="H1046" s="23">
        <f t="shared" si="131"/>
        <v>150</v>
      </c>
      <c r="I1046" s="16">
        <f t="shared" si="132"/>
        <v>50</v>
      </c>
    </row>
    <row r="1047" spans="1:9" ht="11.25" hidden="1" customHeight="1" x14ac:dyDescent="0.2">
      <c r="A1047" s="12"/>
      <c r="B1047" s="13" t="s">
        <v>27</v>
      </c>
      <c r="C1047" s="13" t="s">
        <v>78</v>
      </c>
      <c r="D1047" s="14">
        <v>1163.95</v>
      </c>
      <c r="E1047" s="14">
        <v>392</v>
      </c>
      <c r="F1047" s="14">
        <v>392</v>
      </c>
      <c r="G1047" s="15">
        <f t="shared" si="130"/>
        <v>-771.95</v>
      </c>
      <c r="H1047" s="15">
        <f t="shared" si="131"/>
        <v>-771.95</v>
      </c>
      <c r="I1047" s="16">
        <f t="shared" si="132"/>
        <v>0</v>
      </c>
    </row>
    <row r="1048" spans="1:9" ht="11.25" hidden="1" customHeight="1" x14ac:dyDescent="0.2">
      <c r="A1048" s="12"/>
      <c r="B1048" s="13" t="s">
        <v>27</v>
      </c>
      <c r="C1048" s="13" t="s">
        <v>55</v>
      </c>
      <c r="D1048" s="14">
        <v>53.66</v>
      </c>
      <c r="E1048" s="14">
        <v>154</v>
      </c>
      <c r="F1048" s="14">
        <v>154</v>
      </c>
      <c r="G1048" s="23">
        <f t="shared" si="130"/>
        <v>100.34</v>
      </c>
      <c r="H1048" s="23">
        <f t="shared" si="131"/>
        <v>100.34</v>
      </c>
      <c r="I1048" s="16">
        <f t="shared" si="132"/>
        <v>0</v>
      </c>
    </row>
    <row r="1049" spans="1:9" ht="11.25" hidden="1" customHeight="1" x14ac:dyDescent="0.2">
      <c r="A1049" s="12"/>
      <c r="B1049" s="13" t="s">
        <v>27</v>
      </c>
      <c r="C1049" s="13" t="s">
        <v>56</v>
      </c>
      <c r="D1049" s="14">
        <v>61.56</v>
      </c>
      <c r="E1049" s="14">
        <v>0</v>
      </c>
      <c r="F1049" s="14">
        <v>0</v>
      </c>
      <c r="G1049" s="15">
        <f t="shared" si="130"/>
        <v>-61.56</v>
      </c>
      <c r="H1049" s="15">
        <f t="shared" si="131"/>
        <v>-61.56</v>
      </c>
      <c r="I1049" s="16">
        <f t="shared" si="132"/>
        <v>0</v>
      </c>
    </row>
    <row r="1050" spans="1:9" ht="11.25" hidden="1" customHeight="1" x14ac:dyDescent="0.2">
      <c r="A1050" s="12"/>
      <c r="B1050" s="13" t="s">
        <v>27</v>
      </c>
      <c r="C1050" s="13" t="s">
        <v>28</v>
      </c>
      <c r="D1050" s="14">
        <v>216.95</v>
      </c>
      <c r="E1050" s="14">
        <v>0</v>
      </c>
      <c r="F1050" s="14">
        <v>0</v>
      </c>
      <c r="G1050" s="15">
        <f t="shared" si="130"/>
        <v>-216.95</v>
      </c>
      <c r="H1050" s="15">
        <f t="shared" si="131"/>
        <v>-216.95</v>
      </c>
      <c r="I1050" s="16">
        <f t="shared" si="132"/>
        <v>0</v>
      </c>
    </row>
    <row r="1051" spans="1:9" ht="11.25" hidden="1" customHeight="1" x14ac:dyDescent="0.2">
      <c r="A1051" s="12"/>
      <c r="B1051" s="13" t="s">
        <v>57</v>
      </c>
      <c r="C1051" s="13" t="s">
        <v>19</v>
      </c>
      <c r="D1051" s="14">
        <v>0</v>
      </c>
      <c r="E1051" s="14">
        <v>100</v>
      </c>
      <c r="F1051" s="14">
        <v>100</v>
      </c>
      <c r="G1051" s="23">
        <f t="shared" si="130"/>
        <v>100</v>
      </c>
      <c r="H1051" s="23">
        <f t="shared" si="131"/>
        <v>100</v>
      </c>
      <c r="I1051" s="16">
        <f t="shared" si="132"/>
        <v>0</v>
      </c>
    </row>
    <row r="1052" spans="1:9" ht="11.25" hidden="1" customHeight="1" x14ac:dyDescent="0.2">
      <c r="A1052" s="12"/>
      <c r="B1052" s="13" t="s">
        <v>23</v>
      </c>
      <c r="C1052" s="13" t="s">
        <v>19</v>
      </c>
      <c r="D1052" s="14">
        <v>0</v>
      </c>
      <c r="E1052" s="14">
        <v>600</v>
      </c>
      <c r="F1052" s="14">
        <v>600</v>
      </c>
      <c r="G1052" s="23">
        <f t="shared" si="130"/>
        <v>600</v>
      </c>
      <c r="H1052" s="23">
        <f t="shared" si="131"/>
        <v>600</v>
      </c>
      <c r="I1052" s="16">
        <f t="shared" si="132"/>
        <v>0</v>
      </c>
    </row>
    <row r="1053" spans="1:9" ht="11.25" hidden="1" customHeight="1" x14ac:dyDescent="0.2">
      <c r="A1053" s="12"/>
      <c r="B1053" s="13" t="s">
        <v>43</v>
      </c>
      <c r="C1053" s="13" t="s">
        <v>44</v>
      </c>
      <c r="D1053" s="14">
        <v>79.81</v>
      </c>
      <c r="E1053" s="14">
        <v>566</v>
      </c>
      <c r="F1053" s="14">
        <v>708</v>
      </c>
      <c r="G1053" s="23">
        <f t="shared" si="130"/>
        <v>486.19</v>
      </c>
      <c r="H1053" s="23">
        <f t="shared" si="131"/>
        <v>628.19000000000005</v>
      </c>
      <c r="I1053" s="16">
        <f t="shared" si="132"/>
        <v>142</v>
      </c>
    </row>
    <row r="1054" spans="1:9" ht="11.25" hidden="1" customHeight="1" x14ac:dyDescent="0.2">
      <c r="A1054" s="12"/>
      <c r="B1054" s="13" t="s">
        <v>43</v>
      </c>
      <c r="C1054" s="13" t="s">
        <v>21</v>
      </c>
      <c r="D1054" s="14">
        <v>26.37</v>
      </c>
      <c r="E1054" s="14">
        <v>0</v>
      </c>
      <c r="F1054" s="14">
        <v>0</v>
      </c>
      <c r="G1054" s="15">
        <f t="shared" si="130"/>
        <v>-26.37</v>
      </c>
      <c r="H1054" s="15">
        <f t="shared" si="131"/>
        <v>-26.37</v>
      </c>
      <c r="I1054" s="16">
        <f t="shared" si="132"/>
        <v>0</v>
      </c>
    </row>
    <row r="1055" spans="1:9" ht="11.25" hidden="1" customHeight="1" x14ac:dyDescent="0.2">
      <c r="A1055" s="12"/>
      <c r="B1055" s="13" t="s">
        <v>43</v>
      </c>
      <c r="C1055" s="13" t="s">
        <v>22</v>
      </c>
      <c r="D1055" s="14">
        <v>6.44</v>
      </c>
      <c r="E1055" s="14">
        <v>120</v>
      </c>
      <c r="F1055" s="14">
        <v>160</v>
      </c>
      <c r="G1055" s="23">
        <f t="shared" si="130"/>
        <v>113.56</v>
      </c>
      <c r="H1055" s="23">
        <f t="shared" si="131"/>
        <v>153.56</v>
      </c>
      <c r="I1055" s="16">
        <f t="shared" si="132"/>
        <v>40</v>
      </c>
    </row>
    <row r="1056" spans="1:9" ht="11.25" hidden="1" customHeight="1" x14ac:dyDescent="0.2">
      <c r="A1056" s="12"/>
      <c r="B1056" s="13" t="s">
        <v>43</v>
      </c>
      <c r="C1056" s="13" t="s">
        <v>19</v>
      </c>
      <c r="D1056" s="14">
        <v>0</v>
      </c>
      <c r="E1056" s="14">
        <v>400</v>
      </c>
      <c r="F1056" s="14">
        <v>500</v>
      </c>
      <c r="G1056" s="23">
        <f t="shared" si="130"/>
        <v>400</v>
      </c>
      <c r="H1056" s="23">
        <f t="shared" si="131"/>
        <v>500</v>
      </c>
      <c r="I1056" s="16">
        <f t="shared" si="132"/>
        <v>100</v>
      </c>
    </row>
    <row r="1057" spans="1:9" ht="11.25" hidden="1" customHeight="1" x14ac:dyDescent="0.2">
      <c r="A1057" s="12"/>
      <c r="B1057" s="13" t="s">
        <v>29</v>
      </c>
      <c r="C1057" s="13" t="s">
        <v>19</v>
      </c>
      <c r="D1057" s="14">
        <v>0</v>
      </c>
      <c r="E1057" s="14">
        <v>50</v>
      </c>
      <c r="F1057" s="14">
        <v>50</v>
      </c>
      <c r="G1057" s="23">
        <f t="shared" si="130"/>
        <v>50</v>
      </c>
      <c r="H1057" s="23">
        <f t="shared" si="131"/>
        <v>50</v>
      </c>
      <c r="I1057" s="16">
        <f t="shared" si="132"/>
        <v>0</v>
      </c>
    </row>
    <row r="1058" spans="1:9" ht="11.25" hidden="1" customHeight="1" x14ac:dyDescent="0.2">
      <c r="A1058" s="12"/>
      <c r="B1058" s="13" t="s">
        <v>32</v>
      </c>
      <c r="C1058" s="13" t="s">
        <v>52</v>
      </c>
      <c r="D1058" s="14">
        <v>0</v>
      </c>
      <c r="E1058" s="14">
        <v>275</v>
      </c>
      <c r="F1058" s="14">
        <v>325</v>
      </c>
      <c r="G1058" s="23">
        <f t="shared" si="130"/>
        <v>275</v>
      </c>
      <c r="H1058" s="23">
        <f t="shared" si="131"/>
        <v>325</v>
      </c>
      <c r="I1058" s="16">
        <f t="shared" si="132"/>
        <v>50</v>
      </c>
    </row>
    <row r="1059" spans="1:9" ht="11.25" hidden="1" customHeight="1" x14ac:dyDescent="0.2">
      <c r="A1059" s="12"/>
      <c r="B1059" s="13" t="s">
        <v>32</v>
      </c>
      <c r="C1059" s="13" t="s">
        <v>42</v>
      </c>
      <c r="D1059" s="14">
        <v>393.12</v>
      </c>
      <c r="E1059" s="14">
        <v>367</v>
      </c>
      <c r="F1059" s="14">
        <v>417</v>
      </c>
      <c r="G1059" s="15">
        <f t="shared" si="130"/>
        <v>-26.120000000000005</v>
      </c>
      <c r="H1059" s="23">
        <f t="shared" si="131"/>
        <v>23.879999999999995</v>
      </c>
      <c r="I1059" s="16">
        <f t="shared" si="132"/>
        <v>50</v>
      </c>
    </row>
    <row r="1060" spans="1:9" ht="11.25" hidden="1" customHeight="1" x14ac:dyDescent="0.2">
      <c r="A1060" s="12"/>
      <c r="B1060" s="13" t="s">
        <v>32</v>
      </c>
      <c r="C1060" s="13" t="s">
        <v>44</v>
      </c>
      <c r="D1060" s="14">
        <v>205.63</v>
      </c>
      <c r="E1060" s="14">
        <v>202</v>
      </c>
      <c r="F1060" s="14">
        <v>202</v>
      </c>
      <c r="G1060" s="15">
        <f t="shared" si="130"/>
        <v>-3.6299999999999955</v>
      </c>
      <c r="H1060" s="15">
        <f t="shared" si="131"/>
        <v>-3.6299999999999955</v>
      </c>
      <c r="I1060" s="16">
        <f t="shared" si="132"/>
        <v>0</v>
      </c>
    </row>
    <row r="1061" spans="1:9" ht="11.25" hidden="1" customHeight="1" x14ac:dyDescent="0.2">
      <c r="A1061" s="12"/>
      <c r="B1061" s="13" t="s">
        <v>32</v>
      </c>
      <c r="C1061" s="13" t="s">
        <v>47</v>
      </c>
      <c r="D1061" s="14">
        <v>19.489999999999998</v>
      </c>
      <c r="E1061" s="14">
        <v>150</v>
      </c>
      <c r="F1061" s="14">
        <v>250</v>
      </c>
      <c r="G1061" s="23">
        <f t="shared" si="130"/>
        <v>130.51</v>
      </c>
      <c r="H1061" s="23">
        <f t="shared" si="131"/>
        <v>230.51</v>
      </c>
      <c r="I1061" s="16">
        <f t="shared" si="132"/>
        <v>100</v>
      </c>
    </row>
    <row r="1062" spans="1:9" ht="11.25" hidden="1" customHeight="1" x14ac:dyDescent="0.2">
      <c r="A1062" s="12"/>
      <c r="B1062" s="13" t="s">
        <v>32</v>
      </c>
      <c r="C1062" s="13" t="s">
        <v>21</v>
      </c>
      <c r="D1062" s="14">
        <v>502.66</v>
      </c>
      <c r="E1062" s="14">
        <v>0</v>
      </c>
      <c r="F1062" s="14">
        <v>0</v>
      </c>
      <c r="G1062" s="15">
        <f t="shared" si="130"/>
        <v>-502.66</v>
      </c>
      <c r="H1062" s="15">
        <f t="shared" si="131"/>
        <v>-502.66</v>
      </c>
      <c r="I1062" s="16">
        <f t="shared" si="132"/>
        <v>0</v>
      </c>
    </row>
    <row r="1063" spans="1:9" ht="11.25" hidden="1" customHeight="1" x14ac:dyDescent="0.2">
      <c r="A1063" s="12"/>
      <c r="B1063" s="13" t="s">
        <v>32</v>
      </c>
      <c r="C1063" s="13" t="s">
        <v>22</v>
      </c>
      <c r="D1063" s="14">
        <v>288.45</v>
      </c>
      <c r="E1063" s="14">
        <v>312</v>
      </c>
      <c r="F1063" s="14">
        <v>352</v>
      </c>
      <c r="G1063" s="23">
        <f t="shared" si="130"/>
        <v>23.550000000000011</v>
      </c>
      <c r="H1063" s="23">
        <f t="shared" si="131"/>
        <v>63.550000000000011</v>
      </c>
      <c r="I1063" s="16">
        <f t="shared" si="132"/>
        <v>40</v>
      </c>
    </row>
    <row r="1064" spans="1:9" ht="11.25" hidden="1" customHeight="1" x14ac:dyDescent="0.2">
      <c r="A1064" s="12"/>
      <c r="B1064" s="13" t="s">
        <v>58</v>
      </c>
      <c r="C1064" s="13" t="s">
        <v>42</v>
      </c>
      <c r="D1064" s="14">
        <v>169.95</v>
      </c>
      <c r="E1064" s="14">
        <v>0</v>
      </c>
      <c r="F1064" s="14">
        <v>0</v>
      </c>
      <c r="G1064" s="15">
        <f t="shared" si="130"/>
        <v>-169.95</v>
      </c>
      <c r="H1064" s="15">
        <f t="shared" si="131"/>
        <v>-169.95</v>
      </c>
      <c r="I1064" s="16">
        <f t="shared" si="132"/>
        <v>0</v>
      </c>
    </row>
    <row r="1065" spans="1:9" ht="11.25" hidden="1" customHeight="1" x14ac:dyDescent="0.2">
      <c r="A1065" s="17" t="s">
        <v>229</v>
      </c>
      <c r="B1065" s="18"/>
      <c r="C1065" s="18"/>
      <c r="D1065" s="19">
        <f>SUM(D1038:D1064)</f>
        <v>3649.1699999999992</v>
      </c>
      <c r="E1065" s="19">
        <f>SUM(E1038:E1064)</f>
        <v>4035</v>
      </c>
      <c r="F1065" s="19">
        <f>SUM(F1038:F1064)</f>
        <v>4607</v>
      </c>
      <c r="G1065" s="24">
        <f t="shared" si="130"/>
        <v>385.82999999999993</v>
      </c>
      <c r="H1065" s="24">
        <f t="shared" si="131"/>
        <v>957.82999999999993</v>
      </c>
      <c r="I1065" s="21">
        <f t="shared" si="132"/>
        <v>572</v>
      </c>
    </row>
    <row r="1066" spans="1:9" ht="11.25" hidden="1" customHeight="1" x14ac:dyDescent="0.2">
      <c r="A1066" s="11" t="s">
        <v>230</v>
      </c>
      <c r="B1066" s="5"/>
      <c r="C1066" s="5"/>
      <c r="D1066" s="6"/>
      <c r="E1066" s="6"/>
      <c r="F1066" s="6"/>
      <c r="G1066" s="7"/>
      <c r="H1066" s="7"/>
      <c r="I1066" s="8"/>
    </row>
    <row r="1067" spans="1:9" ht="11.25" hidden="1" customHeight="1" x14ac:dyDescent="0.2">
      <c r="A1067" s="12"/>
      <c r="B1067" s="13" t="s">
        <v>20</v>
      </c>
      <c r="C1067" s="13" t="s">
        <v>52</v>
      </c>
      <c r="D1067" s="14">
        <v>0</v>
      </c>
      <c r="E1067" s="14">
        <v>400</v>
      </c>
      <c r="F1067" s="14">
        <v>400</v>
      </c>
      <c r="G1067" s="23">
        <f t="shared" ref="G1067:G1076" si="133">(ROUND(E1067,2)- ROUND(D1067,2))</f>
        <v>400</v>
      </c>
      <c r="H1067" s="23">
        <f t="shared" ref="H1067:H1076" si="134">(ROUND(F1067,2)- ROUND(D1067,2))</f>
        <v>400</v>
      </c>
      <c r="I1067" s="16">
        <f t="shared" ref="I1067:I1076" si="135">(ROUND(F1067,2)- ROUND(E1067,2))</f>
        <v>0</v>
      </c>
    </row>
    <row r="1068" spans="1:9" ht="11.25" hidden="1" customHeight="1" x14ac:dyDescent="0.2">
      <c r="A1068" s="12"/>
      <c r="B1068" s="13" t="s">
        <v>20</v>
      </c>
      <c r="C1068" s="13" t="s">
        <v>42</v>
      </c>
      <c r="D1068" s="14">
        <v>86.02</v>
      </c>
      <c r="E1068" s="14">
        <v>388</v>
      </c>
      <c r="F1068" s="14">
        <v>388</v>
      </c>
      <c r="G1068" s="23">
        <f t="shared" si="133"/>
        <v>301.98</v>
      </c>
      <c r="H1068" s="23">
        <f t="shared" si="134"/>
        <v>301.98</v>
      </c>
      <c r="I1068" s="16">
        <f t="shared" si="135"/>
        <v>0</v>
      </c>
    </row>
    <row r="1069" spans="1:9" ht="11.25" hidden="1" customHeight="1" x14ac:dyDescent="0.2">
      <c r="A1069" s="12"/>
      <c r="B1069" s="13" t="s">
        <v>20</v>
      </c>
      <c r="C1069" s="13" t="s">
        <v>22</v>
      </c>
      <c r="D1069" s="14">
        <v>313.45999999999998</v>
      </c>
      <c r="E1069" s="14">
        <v>472</v>
      </c>
      <c r="F1069" s="14">
        <v>472</v>
      </c>
      <c r="G1069" s="23">
        <f t="shared" si="133"/>
        <v>158.54000000000002</v>
      </c>
      <c r="H1069" s="23">
        <f t="shared" si="134"/>
        <v>158.54000000000002</v>
      </c>
      <c r="I1069" s="16">
        <f t="shared" si="135"/>
        <v>0</v>
      </c>
    </row>
    <row r="1070" spans="1:9" ht="11.25" hidden="1" customHeight="1" x14ac:dyDescent="0.2">
      <c r="A1070" s="12"/>
      <c r="B1070" s="13" t="s">
        <v>27</v>
      </c>
      <c r="C1070" s="13" t="s">
        <v>78</v>
      </c>
      <c r="D1070" s="14">
        <v>0</v>
      </c>
      <c r="E1070" s="14">
        <v>300</v>
      </c>
      <c r="F1070" s="14">
        <v>300</v>
      </c>
      <c r="G1070" s="23">
        <f t="shared" si="133"/>
        <v>300</v>
      </c>
      <c r="H1070" s="23">
        <f t="shared" si="134"/>
        <v>300</v>
      </c>
      <c r="I1070" s="16">
        <f t="shared" si="135"/>
        <v>0</v>
      </c>
    </row>
    <row r="1071" spans="1:9" ht="11.25" hidden="1" customHeight="1" x14ac:dyDescent="0.2">
      <c r="A1071" s="12"/>
      <c r="B1071" s="13" t="s">
        <v>27</v>
      </c>
      <c r="C1071" s="13" t="s">
        <v>28</v>
      </c>
      <c r="D1071" s="14">
        <v>773.15</v>
      </c>
      <c r="E1071" s="14">
        <v>0</v>
      </c>
      <c r="F1071" s="14">
        <v>0</v>
      </c>
      <c r="G1071" s="15">
        <f t="shared" si="133"/>
        <v>-773.15</v>
      </c>
      <c r="H1071" s="15">
        <f t="shared" si="134"/>
        <v>-773.15</v>
      </c>
      <c r="I1071" s="16">
        <f t="shared" si="135"/>
        <v>0</v>
      </c>
    </row>
    <row r="1072" spans="1:9" ht="11.25" hidden="1" customHeight="1" x14ac:dyDescent="0.2">
      <c r="A1072" s="12"/>
      <c r="B1072" s="13" t="s">
        <v>129</v>
      </c>
      <c r="C1072" s="13" t="s">
        <v>19</v>
      </c>
      <c r="D1072" s="14">
        <v>14582.58</v>
      </c>
      <c r="E1072" s="14">
        <v>10509</v>
      </c>
      <c r="F1072" s="14">
        <v>11594</v>
      </c>
      <c r="G1072" s="15">
        <f t="shared" si="133"/>
        <v>-4073.58</v>
      </c>
      <c r="H1072" s="15">
        <f t="shared" si="134"/>
        <v>-2988.58</v>
      </c>
      <c r="I1072" s="16">
        <f t="shared" si="135"/>
        <v>1085</v>
      </c>
    </row>
    <row r="1073" spans="1:9" ht="11.25" hidden="1" customHeight="1" x14ac:dyDescent="0.2">
      <c r="A1073" s="12"/>
      <c r="B1073" s="13" t="s">
        <v>43</v>
      </c>
      <c r="C1073" s="13" t="s">
        <v>21</v>
      </c>
      <c r="D1073" s="14">
        <v>0</v>
      </c>
      <c r="E1073" s="14">
        <v>200</v>
      </c>
      <c r="F1073" s="14">
        <v>200</v>
      </c>
      <c r="G1073" s="23">
        <f t="shared" si="133"/>
        <v>200</v>
      </c>
      <c r="H1073" s="23">
        <f t="shared" si="134"/>
        <v>200</v>
      </c>
      <c r="I1073" s="16">
        <f t="shared" si="135"/>
        <v>0</v>
      </c>
    </row>
    <row r="1074" spans="1:9" ht="11.25" hidden="1" customHeight="1" x14ac:dyDescent="0.2">
      <c r="A1074" s="12"/>
      <c r="B1074" s="13" t="s">
        <v>32</v>
      </c>
      <c r="C1074" s="13" t="s">
        <v>47</v>
      </c>
      <c r="D1074" s="14">
        <v>0</v>
      </c>
      <c r="E1074" s="14">
        <v>400</v>
      </c>
      <c r="F1074" s="14">
        <v>400</v>
      </c>
      <c r="G1074" s="23">
        <f t="shared" si="133"/>
        <v>400</v>
      </c>
      <c r="H1074" s="23">
        <f t="shared" si="134"/>
        <v>400</v>
      </c>
      <c r="I1074" s="16">
        <f t="shared" si="135"/>
        <v>0</v>
      </c>
    </row>
    <row r="1075" spans="1:9" ht="11.25" hidden="1" customHeight="1" x14ac:dyDescent="0.2">
      <c r="A1075" s="12"/>
      <c r="B1075" s="13" t="s">
        <v>32</v>
      </c>
      <c r="C1075" s="13" t="s">
        <v>21</v>
      </c>
      <c r="D1075" s="14">
        <v>0</v>
      </c>
      <c r="E1075" s="14">
        <v>300</v>
      </c>
      <c r="F1075" s="14">
        <v>300</v>
      </c>
      <c r="G1075" s="23">
        <f t="shared" si="133"/>
        <v>300</v>
      </c>
      <c r="H1075" s="23">
        <f t="shared" si="134"/>
        <v>300</v>
      </c>
      <c r="I1075" s="16">
        <f t="shared" si="135"/>
        <v>0</v>
      </c>
    </row>
    <row r="1076" spans="1:9" ht="11.25" hidden="1" customHeight="1" x14ac:dyDescent="0.2">
      <c r="A1076" s="17" t="s">
        <v>231</v>
      </c>
      <c r="B1076" s="18"/>
      <c r="C1076" s="18"/>
      <c r="D1076" s="19">
        <f>SUM(D1067:D1075)</f>
        <v>15755.21</v>
      </c>
      <c r="E1076" s="19">
        <f>SUM(E1067:E1075)</f>
        <v>12969</v>
      </c>
      <c r="F1076" s="19">
        <f>SUM(F1067:F1075)</f>
        <v>14054</v>
      </c>
      <c r="G1076" s="20">
        <f t="shared" si="133"/>
        <v>-2786.2099999999991</v>
      </c>
      <c r="H1076" s="20">
        <f t="shared" si="134"/>
        <v>-1701.2099999999991</v>
      </c>
      <c r="I1076" s="21">
        <f t="shared" si="135"/>
        <v>1085</v>
      </c>
    </row>
    <row r="1077" spans="1:9" ht="11.25" hidden="1" customHeight="1" x14ac:dyDescent="0.2">
      <c r="A1077" s="11" t="s">
        <v>232</v>
      </c>
      <c r="B1077" s="5"/>
      <c r="C1077" s="5"/>
      <c r="D1077" s="6"/>
      <c r="E1077" s="6"/>
      <c r="F1077" s="6"/>
      <c r="G1077" s="7"/>
      <c r="H1077" s="7"/>
      <c r="I1077" s="8"/>
    </row>
    <row r="1078" spans="1:9" ht="11.25" hidden="1" customHeight="1" x14ac:dyDescent="0.2">
      <c r="A1078" s="12"/>
      <c r="B1078" s="13" t="s">
        <v>26</v>
      </c>
      <c r="C1078" s="13" t="s">
        <v>19</v>
      </c>
      <c r="D1078" s="14">
        <v>559.87</v>
      </c>
      <c r="E1078" s="14">
        <v>630</v>
      </c>
      <c r="F1078" s="14">
        <v>630</v>
      </c>
      <c r="G1078" s="23">
        <f t="shared" ref="G1078:G1088" si="136">(ROUND(E1078,2)- ROUND(D1078,2))</f>
        <v>70.13</v>
      </c>
      <c r="H1078" s="23">
        <f t="shared" ref="H1078:H1088" si="137">(ROUND(F1078,2)- ROUND(D1078,2))</f>
        <v>70.13</v>
      </c>
      <c r="I1078" s="16">
        <f t="shared" ref="I1078:I1088" si="138">(ROUND(F1078,2)- ROUND(E1078,2))</f>
        <v>0</v>
      </c>
    </row>
    <row r="1079" spans="1:9" ht="11.25" hidden="1" customHeight="1" x14ac:dyDescent="0.2">
      <c r="A1079" s="12"/>
      <c r="B1079" s="13" t="s">
        <v>69</v>
      </c>
      <c r="C1079" s="13" t="s">
        <v>19</v>
      </c>
      <c r="D1079" s="14">
        <v>0</v>
      </c>
      <c r="E1079" s="14">
        <v>150</v>
      </c>
      <c r="F1079" s="14">
        <v>300</v>
      </c>
      <c r="G1079" s="23">
        <f t="shared" si="136"/>
        <v>150</v>
      </c>
      <c r="H1079" s="23">
        <f t="shared" si="137"/>
        <v>300</v>
      </c>
      <c r="I1079" s="16">
        <f t="shared" si="138"/>
        <v>150</v>
      </c>
    </row>
    <row r="1080" spans="1:9" ht="11.25" hidden="1" customHeight="1" x14ac:dyDescent="0.2">
      <c r="A1080" s="12"/>
      <c r="B1080" s="13" t="s">
        <v>20</v>
      </c>
      <c r="C1080" s="13" t="s">
        <v>22</v>
      </c>
      <c r="D1080" s="14">
        <v>80</v>
      </c>
      <c r="E1080" s="14">
        <v>80</v>
      </c>
      <c r="F1080" s="14">
        <v>80</v>
      </c>
      <c r="G1080" s="23">
        <f t="shared" si="136"/>
        <v>0</v>
      </c>
      <c r="H1080" s="23">
        <f t="shared" si="137"/>
        <v>0</v>
      </c>
      <c r="I1080" s="16">
        <f t="shared" si="138"/>
        <v>0</v>
      </c>
    </row>
    <row r="1081" spans="1:9" ht="11.25" hidden="1" customHeight="1" x14ac:dyDescent="0.2">
      <c r="A1081" s="12"/>
      <c r="B1081" s="13" t="s">
        <v>27</v>
      </c>
      <c r="C1081" s="13" t="s">
        <v>47</v>
      </c>
      <c r="D1081" s="14">
        <v>15</v>
      </c>
      <c r="E1081" s="14">
        <v>0</v>
      </c>
      <c r="F1081" s="14">
        <v>0</v>
      </c>
      <c r="G1081" s="15">
        <f t="shared" si="136"/>
        <v>-15</v>
      </c>
      <c r="H1081" s="15">
        <f t="shared" si="137"/>
        <v>-15</v>
      </c>
      <c r="I1081" s="16">
        <f t="shared" si="138"/>
        <v>0</v>
      </c>
    </row>
    <row r="1082" spans="1:9" ht="11.25" hidden="1" customHeight="1" x14ac:dyDescent="0.2">
      <c r="A1082" s="12"/>
      <c r="B1082" s="13" t="s">
        <v>70</v>
      </c>
      <c r="C1082" s="13" t="s">
        <v>19</v>
      </c>
      <c r="D1082" s="14">
        <v>0</v>
      </c>
      <c r="E1082" s="14">
        <v>100</v>
      </c>
      <c r="F1082" s="14">
        <v>100</v>
      </c>
      <c r="G1082" s="23">
        <f t="shared" si="136"/>
        <v>100</v>
      </c>
      <c r="H1082" s="23">
        <f t="shared" si="137"/>
        <v>100</v>
      </c>
      <c r="I1082" s="16">
        <f t="shared" si="138"/>
        <v>0</v>
      </c>
    </row>
    <row r="1083" spans="1:9" ht="11.25" hidden="1" customHeight="1" x14ac:dyDescent="0.2">
      <c r="A1083" s="12"/>
      <c r="B1083" s="13" t="s">
        <v>57</v>
      </c>
      <c r="C1083" s="13" t="s">
        <v>19</v>
      </c>
      <c r="D1083" s="14">
        <v>0</v>
      </c>
      <c r="E1083" s="14">
        <v>100</v>
      </c>
      <c r="F1083" s="14">
        <v>100</v>
      </c>
      <c r="G1083" s="23">
        <f t="shared" si="136"/>
        <v>100</v>
      </c>
      <c r="H1083" s="23">
        <f t="shared" si="137"/>
        <v>100</v>
      </c>
      <c r="I1083" s="16">
        <f t="shared" si="138"/>
        <v>0</v>
      </c>
    </row>
    <row r="1084" spans="1:9" ht="11.25" hidden="1" customHeight="1" x14ac:dyDescent="0.2">
      <c r="A1084" s="12"/>
      <c r="B1084" s="13" t="s">
        <v>23</v>
      </c>
      <c r="C1084" s="13" t="s">
        <v>19</v>
      </c>
      <c r="D1084" s="14">
        <v>0</v>
      </c>
      <c r="E1084" s="14">
        <v>81</v>
      </c>
      <c r="F1084" s="14">
        <v>81</v>
      </c>
      <c r="G1084" s="23">
        <f t="shared" si="136"/>
        <v>81</v>
      </c>
      <c r="H1084" s="23">
        <f t="shared" si="137"/>
        <v>81</v>
      </c>
      <c r="I1084" s="16">
        <f t="shared" si="138"/>
        <v>0</v>
      </c>
    </row>
    <row r="1085" spans="1:9" ht="11.25" hidden="1" customHeight="1" x14ac:dyDescent="0.2">
      <c r="A1085" s="12"/>
      <c r="B1085" s="13" t="s">
        <v>43</v>
      </c>
      <c r="C1085" s="13" t="s">
        <v>44</v>
      </c>
      <c r="D1085" s="14">
        <v>48.37</v>
      </c>
      <c r="E1085" s="14">
        <v>100</v>
      </c>
      <c r="F1085" s="14">
        <v>100</v>
      </c>
      <c r="G1085" s="23">
        <f t="shared" si="136"/>
        <v>51.63</v>
      </c>
      <c r="H1085" s="23">
        <f t="shared" si="137"/>
        <v>51.63</v>
      </c>
      <c r="I1085" s="16">
        <f t="shared" si="138"/>
        <v>0</v>
      </c>
    </row>
    <row r="1086" spans="1:9" ht="11.25" hidden="1" customHeight="1" x14ac:dyDescent="0.2">
      <c r="A1086" s="12"/>
      <c r="B1086" s="13" t="s">
        <v>43</v>
      </c>
      <c r="C1086" s="13" t="s">
        <v>19</v>
      </c>
      <c r="D1086" s="14">
        <v>146.5</v>
      </c>
      <c r="E1086" s="14">
        <v>400</v>
      </c>
      <c r="F1086" s="14">
        <v>400</v>
      </c>
      <c r="G1086" s="23">
        <f t="shared" si="136"/>
        <v>253.5</v>
      </c>
      <c r="H1086" s="23">
        <f t="shared" si="137"/>
        <v>253.5</v>
      </c>
      <c r="I1086" s="16">
        <f t="shared" si="138"/>
        <v>0</v>
      </c>
    </row>
    <row r="1087" spans="1:9" ht="11.25" hidden="1" customHeight="1" x14ac:dyDescent="0.2">
      <c r="A1087" s="17" t="s">
        <v>233</v>
      </c>
      <c r="B1087" s="18"/>
      <c r="C1087" s="18"/>
      <c r="D1087" s="19">
        <f>SUM(D1078:D1086)</f>
        <v>849.74</v>
      </c>
      <c r="E1087" s="19">
        <f>SUM(E1078:E1086)</f>
        <v>1641</v>
      </c>
      <c r="F1087" s="19">
        <f>SUM(F1078:F1086)</f>
        <v>1791</v>
      </c>
      <c r="G1087" s="24">
        <f t="shared" si="136"/>
        <v>791.26</v>
      </c>
      <c r="H1087" s="24">
        <f t="shared" si="137"/>
        <v>941.26</v>
      </c>
      <c r="I1087" s="21">
        <f t="shared" si="138"/>
        <v>150</v>
      </c>
    </row>
    <row r="1088" spans="1:9" ht="11.25" hidden="1" customHeight="1" x14ac:dyDescent="0.2">
      <c r="A1088" s="22" t="s">
        <v>234</v>
      </c>
      <c r="B1088" s="18"/>
      <c r="C1088" s="18"/>
      <c r="D1088" s="19">
        <f>SUM(D907,D925,D930,D959,D989,D1026,D1032,D1036,D1065,D1076,D1087)</f>
        <v>148603.77000000002</v>
      </c>
      <c r="E1088" s="19">
        <f>SUM(E907,E925,E930,E959,E989,E1026,E1032,E1036,E1065,E1076,E1087)</f>
        <v>191946.38</v>
      </c>
      <c r="F1088" s="19">
        <f>SUM(F907,F925,F930,F959,F989,F1026,F1032,F1036,F1065,F1076,F1087)</f>
        <v>209685.33000000002</v>
      </c>
      <c r="G1088" s="24">
        <f t="shared" si="136"/>
        <v>43342.610000000015</v>
      </c>
      <c r="H1088" s="24">
        <f t="shared" si="137"/>
        <v>61081.56</v>
      </c>
      <c r="I1088" s="21">
        <f t="shared" si="138"/>
        <v>17738.949999999983</v>
      </c>
    </row>
    <row r="1089" spans="1:9" ht="11.25" customHeight="1" x14ac:dyDescent="0.2">
      <c r="A1089" s="10" t="s">
        <v>235</v>
      </c>
      <c r="B1089" s="5"/>
      <c r="C1089" s="5"/>
      <c r="D1089" s="6">
        <v>304576.03000000003</v>
      </c>
      <c r="E1089" s="6">
        <v>275036.74</v>
      </c>
      <c r="F1089" s="6">
        <v>332518.14</v>
      </c>
      <c r="G1089" s="7">
        <v>-29539.290000000037</v>
      </c>
      <c r="H1089" s="7">
        <v>27942.109999999986</v>
      </c>
      <c r="I1089" s="8">
        <v>57481.400000000023</v>
      </c>
    </row>
    <row r="1090" spans="1:9" ht="11.25" hidden="1" customHeight="1" x14ac:dyDescent="0.2">
      <c r="A1090" s="11" t="s">
        <v>236</v>
      </c>
      <c r="B1090" s="5"/>
      <c r="C1090" s="5"/>
      <c r="D1090" s="6"/>
      <c r="E1090" s="6"/>
      <c r="F1090" s="6"/>
      <c r="G1090" s="7"/>
      <c r="H1090" s="7"/>
      <c r="I1090" s="8"/>
    </row>
    <row r="1091" spans="1:9" ht="11.25" hidden="1" customHeight="1" x14ac:dyDescent="0.2">
      <c r="A1091" s="12"/>
      <c r="B1091" s="13" t="s">
        <v>69</v>
      </c>
      <c r="C1091" s="13" t="s">
        <v>19</v>
      </c>
      <c r="D1091" s="14">
        <v>202724.74</v>
      </c>
      <c r="E1091" s="14">
        <v>174651.08</v>
      </c>
      <c r="F1091" s="14">
        <v>209694.24</v>
      </c>
      <c r="G1091" s="15">
        <f t="shared" ref="G1091:G1099" si="139">(ROUND(E1091,2)- ROUND(D1091,2))</f>
        <v>-28073.660000000003</v>
      </c>
      <c r="H1091" s="23">
        <f t="shared" ref="H1091:H1099" si="140">(ROUND(F1091,2)- ROUND(D1091,2))</f>
        <v>6969.5</v>
      </c>
      <c r="I1091" s="16">
        <f t="shared" ref="I1091:I1099" si="141">(ROUND(F1091,2)- ROUND(E1091,2))</f>
        <v>35043.160000000003</v>
      </c>
    </row>
    <row r="1092" spans="1:9" ht="11.25" hidden="1" customHeight="1" x14ac:dyDescent="0.2">
      <c r="A1092" s="12"/>
      <c r="B1092" s="13" t="s">
        <v>43</v>
      </c>
      <c r="C1092" s="13" t="s">
        <v>44</v>
      </c>
      <c r="D1092" s="14">
        <v>30432.400000000001</v>
      </c>
      <c r="E1092" s="14">
        <v>15327</v>
      </c>
      <c r="F1092" s="14">
        <v>17237</v>
      </c>
      <c r="G1092" s="15">
        <f t="shared" si="139"/>
        <v>-15105.400000000001</v>
      </c>
      <c r="H1092" s="15">
        <f t="shared" si="140"/>
        <v>-13195.400000000001</v>
      </c>
      <c r="I1092" s="16">
        <f t="shared" si="141"/>
        <v>1910</v>
      </c>
    </row>
    <row r="1093" spans="1:9" ht="11.25" hidden="1" customHeight="1" x14ac:dyDescent="0.2">
      <c r="A1093" s="12"/>
      <c r="B1093" s="13" t="s">
        <v>43</v>
      </c>
      <c r="C1093" s="13" t="s">
        <v>21</v>
      </c>
      <c r="D1093" s="14">
        <v>2993.5</v>
      </c>
      <c r="E1093" s="14">
        <v>3054.4</v>
      </c>
      <c r="F1093" s="14">
        <v>3989.4</v>
      </c>
      <c r="G1093" s="23">
        <f t="shared" si="139"/>
        <v>60.900000000000091</v>
      </c>
      <c r="H1093" s="23">
        <f t="shared" si="140"/>
        <v>995.90000000000009</v>
      </c>
      <c r="I1093" s="16">
        <f t="shared" si="141"/>
        <v>935</v>
      </c>
    </row>
    <row r="1094" spans="1:9" ht="11.25" hidden="1" customHeight="1" x14ac:dyDescent="0.2">
      <c r="A1094" s="12"/>
      <c r="B1094" s="13" t="s">
        <v>43</v>
      </c>
      <c r="C1094" s="13" t="s">
        <v>22</v>
      </c>
      <c r="D1094" s="14">
        <v>0</v>
      </c>
      <c r="E1094" s="14">
        <v>5000</v>
      </c>
      <c r="F1094" s="14">
        <v>6000</v>
      </c>
      <c r="G1094" s="23">
        <f t="shared" si="139"/>
        <v>5000</v>
      </c>
      <c r="H1094" s="23">
        <f t="shared" si="140"/>
        <v>6000</v>
      </c>
      <c r="I1094" s="16">
        <f t="shared" si="141"/>
        <v>1000</v>
      </c>
    </row>
    <row r="1095" spans="1:9" ht="11.25" hidden="1" customHeight="1" x14ac:dyDescent="0.2">
      <c r="A1095" s="12"/>
      <c r="B1095" s="13" t="s">
        <v>32</v>
      </c>
      <c r="C1095" s="13" t="s">
        <v>42</v>
      </c>
      <c r="D1095" s="14">
        <v>4544.9399999999996</v>
      </c>
      <c r="E1095" s="14">
        <v>4914</v>
      </c>
      <c r="F1095" s="14">
        <v>5864</v>
      </c>
      <c r="G1095" s="23">
        <f t="shared" si="139"/>
        <v>369.0600000000004</v>
      </c>
      <c r="H1095" s="23">
        <f t="shared" si="140"/>
        <v>1319.0600000000004</v>
      </c>
      <c r="I1095" s="16">
        <f t="shared" si="141"/>
        <v>950</v>
      </c>
    </row>
    <row r="1096" spans="1:9" ht="11.25" hidden="1" customHeight="1" x14ac:dyDescent="0.2">
      <c r="A1096" s="12"/>
      <c r="B1096" s="13" t="s">
        <v>32</v>
      </c>
      <c r="C1096" s="13" t="s">
        <v>44</v>
      </c>
      <c r="D1096" s="14">
        <v>0</v>
      </c>
      <c r="E1096" s="14">
        <v>15327</v>
      </c>
      <c r="F1096" s="14">
        <v>17237</v>
      </c>
      <c r="G1096" s="23">
        <f t="shared" si="139"/>
        <v>15327</v>
      </c>
      <c r="H1096" s="23">
        <f t="shared" si="140"/>
        <v>17237</v>
      </c>
      <c r="I1096" s="16">
        <f t="shared" si="141"/>
        <v>1910</v>
      </c>
    </row>
    <row r="1097" spans="1:9" ht="11.25" hidden="1" customHeight="1" x14ac:dyDescent="0.2">
      <c r="A1097" s="12"/>
      <c r="B1097" s="13" t="s">
        <v>32</v>
      </c>
      <c r="C1097" s="13" t="s">
        <v>21</v>
      </c>
      <c r="D1097" s="14">
        <v>1335.26</v>
      </c>
      <c r="E1097" s="14">
        <v>3832.5</v>
      </c>
      <c r="F1097" s="14">
        <v>4767.5</v>
      </c>
      <c r="G1097" s="23">
        <f t="shared" si="139"/>
        <v>2497.2399999999998</v>
      </c>
      <c r="H1097" s="23">
        <f t="shared" si="140"/>
        <v>3432.24</v>
      </c>
      <c r="I1097" s="16">
        <f t="shared" si="141"/>
        <v>935</v>
      </c>
    </row>
    <row r="1098" spans="1:9" ht="11.25" hidden="1" customHeight="1" x14ac:dyDescent="0.2">
      <c r="A1098" s="12"/>
      <c r="B1098" s="13" t="s">
        <v>32</v>
      </c>
      <c r="C1098" s="13" t="s">
        <v>22</v>
      </c>
      <c r="D1098" s="14">
        <v>10332</v>
      </c>
      <c r="E1098" s="14">
        <v>5000</v>
      </c>
      <c r="F1098" s="14">
        <v>6000</v>
      </c>
      <c r="G1098" s="15">
        <f t="shared" si="139"/>
        <v>-5332</v>
      </c>
      <c r="H1098" s="15">
        <f t="shared" si="140"/>
        <v>-4332</v>
      </c>
      <c r="I1098" s="16">
        <f t="shared" si="141"/>
        <v>1000</v>
      </c>
    </row>
    <row r="1099" spans="1:9" ht="11.25" hidden="1" customHeight="1" x14ac:dyDescent="0.2">
      <c r="A1099" s="17" t="s">
        <v>237</v>
      </c>
      <c r="B1099" s="18"/>
      <c r="C1099" s="18"/>
      <c r="D1099" s="19">
        <f>SUM(D1091:D1098)</f>
        <v>252362.84</v>
      </c>
      <c r="E1099" s="19">
        <f>SUM(E1091:E1098)</f>
        <v>227105.97999999998</v>
      </c>
      <c r="F1099" s="19">
        <f>SUM(F1091:F1098)</f>
        <v>270789.14</v>
      </c>
      <c r="G1099" s="20">
        <f t="shared" si="139"/>
        <v>-25256.859999999986</v>
      </c>
      <c r="H1099" s="24">
        <f t="shared" si="140"/>
        <v>18426.300000000017</v>
      </c>
      <c r="I1099" s="21">
        <f t="shared" si="141"/>
        <v>43683.16</v>
      </c>
    </row>
    <row r="1100" spans="1:9" ht="11.25" hidden="1" customHeight="1" x14ac:dyDescent="0.2">
      <c r="A1100" s="11" t="s">
        <v>238</v>
      </c>
      <c r="B1100" s="5"/>
      <c r="C1100" s="5"/>
      <c r="D1100" s="6"/>
      <c r="E1100" s="6"/>
      <c r="F1100" s="6"/>
      <c r="G1100" s="7"/>
      <c r="H1100" s="7"/>
      <c r="I1100" s="8"/>
    </row>
    <row r="1101" spans="1:9" ht="11.25" hidden="1" customHeight="1" x14ac:dyDescent="0.2">
      <c r="A1101" s="12"/>
      <c r="B1101" s="13" t="s">
        <v>26</v>
      </c>
      <c r="C1101" s="13" t="s">
        <v>19</v>
      </c>
      <c r="D1101" s="14">
        <v>125</v>
      </c>
      <c r="E1101" s="14">
        <v>0</v>
      </c>
      <c r="F1101" s="14">
        <v>0</v>
      </c>
      <c r="G1101" s="15">
        <f t="shared" ref="G1101:G1109" si="142">(ROUND(E1101,2)- ROUND(D1101,2))</f>
        <v>-125</v>
      </c>
      <c r="H1101" s="15">
        <f t="shared" ref="H1101:H1109" si="143">(ROUND(F1101,2)- ROUND(D1101,2))</f>
        <v>-125</v>
      </c>
      <c r="I1101" s="16">
        <f t="shared" ref="I1101:I1109" si="144">(ROUND(F1101,2)- ROUND(E1101,2))</f>
        <v>0</v>
      </c>
    </row>
    <row r="1102" spans="1:9" ht="11.25" hidden="1" customHeight="1" x14ac:dyDescent="0.2">
      <c r="A1102" s="12"/>
      <c r="B1102" s="13" t="s">
        <v>69</v>
      </c>
      <c r="C1102" s="13" t="s">
        <v>19</v>
      </c>
      <c r="D1102" s="14">
        <v>6181.3</v>
      </c>
      <c r="E1102" s="14">
        <v>6912.86</v>
      </c>
      <c r="F1102" s="14">
        <v>8139.38</v>
      </c>
      <c r="G1102" s="23">
        <f t="shared" si="142"/>
        <v>731.55999999999949</v>
      </c>
      <c r="H1102" s="23">
        <f t="shared" si="143"/>
        <v>1958.08</v>
      </c>
      <c r="I1102" s="16">
        <f t="shared" si="144"/>
        <v>1226.5200000000004</v>
      </c>
    </row>
    <row r="1103" spans="1:9" ht="11.25" hidden="1" customHeight="1" x14ac:dyDescent="0.2">
      <c r="A1103" s="12"/>
      <c r="B1103" s="13" t="s">
        <v>27</v>
      </c>
      <c r="C1103" s="13" t="s">
        <v>28</v>
      </c>
      <c r="D1103" s="14">
        <v>554</v>
      </c>
      <c r="E1103" s="14">
        <v>0</v>
      </c>
      <c r="F1103" s="14">
        <v>0</v>
      </c>
      <c r="G1103" s="15">
        <f t="shared" si="142"/>
        <v>-554</v>
      </c>
      <c r="H1103" s="15">
        <f t="shared" si="143"/>
        <v>-554</v>
      </c>
      <c r="I1103" s="16">
        <f t="shared" si="144"/>
        <v>0</v>
      </c>
    </row>
    <row r="1104" spans="1:9" ht="11.25" hidden="1" customHeight="1" x14ac:dyDescent="0.2">
      <c r="A1104" s="12"/>
      <c r="B1104" s="13" t="s">
        <v>43</v>
      </c>
      <c r="C1104" s="13" t="s">
        <v>44</v>
      </c>
      <c r="D1104" s="14">
        <v>264.16000000000003</v>
      </c>
      <c r="E1104" s="14">
        <v>536.45000000000005</v>
      </c>
      <c r="F1104" s="14">
        <v>603.30999999999995</v>
      </c>
      <c r="G1104" s="23">
        <f t="shared" si="142"/>
        <v>272.29000000000002</v>
      </c>
      <c r="H1104" s="23">
        <f t="shared" si="143"/>
        <v>339.14999999999992</v>
      </c>
      <c r="I1104" s="16">
        <f t="shared" si="144"/>
        <v>66.8599999999999</v>
      </c>
    </row>
    <row r="1105" spans="1:9" ht="11.25" hidden="1" customHeight="1" x14ac:dyDescent="0.2">
      <c r="A1105" s="12"/>
      <c r="B1105" s="13" t="s">
        <v>43</v>
      </c>
      <c r="C1105" s="13" t="s">
        <v>22</v>
      </c>
      <c r="D1105" s="14">
        <v>0</v>
      </c>
      <c r="E1105" s="14">
        <v>600</v>
      </c>
      <c r="F1105" s="14">
        <v>720</v>
      </c>
      <c r="G1105" s="23">
        <f t="shared" si="142"/>
        <v>600</v>
      </c>
      <c r="H1105" s="23">
        <f t="shared" si="143"/>
        <v>720</v>
      </c>
      <c r="I1105" s="16">
        <f t="shared" si="144"/>
        <v>120</v>
      </c>
    </row>
    <row r="1106" spans="1:9" ht="11.25" hidden="1" customHeight="1" x14ac:dyDescent="0.2">
      <c r="A1106" s="12"/>
      <c r="B1106" s="13" t="s">
        <v>32</v>
      </c>
      <c r="C1106" s="13" t="s">
        <v>44</v>
      </c>
      <c r="D1106" s="14">
        <v>0</v>
      </c>
      <c r="E1106" s="14">
        <v>536.45000000000005</v>
      </c>
      <c r="F1106" s="14">
        <v>603.30999999999995</v>
      </c>
      <c r="G1106" s="23">
        <f t="shared" si="142"/>
        <v>536.45000000000005</v>
      </c>
      <c r="H1106" s="23">
        <f t="shared" si="143"/>
        <v>603.30999999999995</v>
      </c>
      <c r="I1106" s="16">
        <f t="shared" si="144"/>
        <v>66.8599999999999</v>
      </c>
    </row>
    <row r="1107" spans="1:9" ht="11.25" hidden="1" customHeight="1" x14ac:dyDescent="0.2">
      <c r="A1107" s="12"/>
      <c r="B1107" s="13" t="s">
        <v>32</v>
      </c>
      <c r="C1107" s="13" t="s">
        <v>21</v>
      </c>
      <c r="D1107" s="14">
        <v>355.2</v>
      </c>
      <c r="E1107" s="14">
        <v>356</v>
      </c>
      <c r="F1107" s="14">
        <v>356</v>
      </c>
      <c r="G1107" s="23">
        <f t="shared" si="142"/>
        <v>0.80000000000001137</v>
      </c>
      <c r="H1107" s="23">
        <f t="shared" si="143"/>
        <v>0.80000000000001137</v>
      </c>
      <c r="I1107" s="16">
        <f t="shared" si="144"/>
        <v>0</v>
      </c>
    </row>
    <row r="1108" spans="1:9" ht="11.25" hidden="1" customHeight="1" x14ac:dyDescent="0.2">
      <c r="A1108" s="12"/>
      <c r="B1108" s="13" t="s">
        <v>32</v>
      </c>
      <c r="C1108" s="13" t="s">
        <v>22</v>
      </c>
      <c r="D1108" s="14">
        <v>2640.5</v>
      </c>
      <c r="E1108" s="14">
        <v>600</v>
      </c>
      <c r="F1108" s="14">
        <v>720</v>
      </c>
      <c r="G1108" s="15">
        <f t="shared" si="142"/>
        <v>-2040.5</v>
      </c>
      <c r="H1108" s="15">
        <f t="shared" si="143"/>
        <v>-1920.5</v>
      </c>
      <c r="I1108" s="16">
        <f t="shared" si="144"/>
        <v>120</v>
      </c>
    </row>
    <row r="1109" spans="1:9" ht="11.25" hidden="1" customHeight="1" x14ac:dyDescent="0.2">
      <c r="A1109" s="17" t="s">
        <v>239</v>
      </c>
      <c r="B1109" s="18"/>
      <c r="C1109" s="18"/>
      <c r="D1109" s="19">
        <f>SUM(D1101:D1108)</f>
        <v>10120.16</v>
      </c>
      <c r="E1109" s="19">
        <f>SUM(E1101:E1108)</f>
        <v>9541.76</v>
      </c>
      <c r="F1109" s="19">
        <f>SUM(F1101:F1108)</f>
        <v>11142</v>
      </c>
      <c r="G1109" s="20">
        <f t="shared" si="142"/>
        <v>-578.39999999999964</v>
      </c>
      <c r="H1109" s="24">
        <f t="shared" si="143"/>
        <v>1021.8400000000001</v>
      </c>
      <c r="I1109" s="21">
        <f t="shared" si="144"/>
        <v>1600.2399999999998</v>
      </c>
    </row>
    <row r="1110" spans="1:9" ht="11.25" hidden="1" customHeight="1" x14ac:dyDescent="0.2">
      <c r="A1110" s="11" t="s">
        <v>240</v>
      </c>
      <c r="B1110" s="5"/>
      <c r="C1110" s="5"/>
      <c r="D1110" s="6"/>
      <c r="E1110" s="6"/>
      <c r="F1110" s="6"/>
      <c r="G1110" s="7"/>
      <c r="H1110" s="7"/>
      <c r="I1110" s="8"/>
    </row>
    <row r="1111" spans="1:9" ht="11.25" hidden="1" customHeight="1" x14ac:dyDescent="0.2">
      <c r="A1111" s="12"/>
      <c r="B1111" s="13" t="s">
        <v>26</v>
      </c>
      <c r="C1111" s="13" t="s">
        <v>19</v>
      </c>
      <c r="D1111" s="14">
        <v>836.21</v>
      </c>
      <c r="E1111" s="14">
        <v>1000</v>
      </c>
      <c r="F1111" s="14">
        <v>1000</v>
      </c>
      <c r="G1111" s="23">
        <f t="shared" ref="G1111:G1131" si="145">(ROUND(E1111,2)- ROUND(D1111,2))</f>
        <v>163.78999999999996</v>
      </c>
      <c r="H1111" s="23">
        <f t="shared" ref="H1111:H1131" si="146">(ROUND(F1111,2)- ROUND(D1111,2))</f>
        <v>163.78999999999996</v>
      </c>
      <c r="I1111" s="16">
        <f t="shared" ref="I1111:I1131" si="147">(ROUND(F1111,2)- ROUND(E1111,2))</f>
        <v>0</v>
      </c>
    </row>
    <row r="1112" spans="1:9" ht="11.25" hidden="1" customHeight="1" x14ac:dyDescent="0.2">
      <c r="A1112" s="12"/>
      <c r="B1112" s="13" t="s">
        <v>69</v>
      </c>
      <c r="C1112" s="13" t="s">
        <v>19</v>
      </c>
      <c r="D1112" s="14">
        <v>12114.45</v>
      </c>
      <c r="E1112" s="14">
        <v>12238</v>
      </c>
      <c r="F1112" s="14">
        <v>13726</v>
      </c>
      <c r="G1112" s="23">
        <f t="shared" si="145"/>
        <v>123.54999999999927</v>
      </c>
      <c r="H1112" s="23">
        <f t="shared" si="146"/>
        <v>1611.5499999999993</v>
      </c>
      <c r="I1112" s="16">
        <f t="shared" si="147"/>
        <v>1488</v>
      </c>
    </row>
    <row r="1113" spans="1:9" ht="11.25" hidden="1" customHeight="1" x14ac:dyDescent="0.2">
      <c r="A1113" s="12"/>
      <c r="B1113" s="13" t="s">
        <v>20</v>
      </c>
      <c r="C1113" s="13" t="s">
        <v>46</v>
      </c>
      <c r="D1113" s="14">
        <v>836.21</v>
      </c>
      <c r="E1113" s="14">
        <v>0</v>
      </c>
      <c r="F1113" s="14">
        <v>0</v>
      </c>
      <c r="G1113" s="15">
        <f t="shared" si="145"/>
        <v>-836.21</v>
      </c>
      <c r="H1113" s="15">
        <f t="shared" si="146"/>
        <v>-836.21</v>
      </c>
      <c r="I1113" s="16">
        <f t="shared" si="147"/>
        <v>0</v>
      </c>
    </row>
    <row r="1114" spans="1:9" ht="11.25" hidden="1" customHeight="1" x14ac:dyDescent="0.2">
      <c r="A1114" s="12"/>
      <c r="B1114" s="13" t="s">
        <v>20</v>
      </c>
      <c r="C1114" s="13" t="s">
        <v>19</v>
      </c>
      <c r="D1114" s="14">
        <v>62.88</v>
      </c>
      <c r="E1114" s="14">
        <v>0</v>
      </c>
      <c r="F1114" s="14">
        <v>0</v>
      </c>
      <c r="G1114" s="15">
        <f t="shared" si="145"/>
        <v>-62.88</v>
      </c>
      <c r="H1114" s="15">
        <f t="shared" si="146"/>
        <v>-62.88</v>
      </c>
      <c r="I1114" s="16">
        <f t="shared" si="147"/>
        <v>0</v>
      </c>
    </row>
    <row r="1115" spans="1:9" ht="11.25" hidden="1" customHeight="1" x14ac:dyDescent="0.2">
      <c r="A1115" s="12"/>
      <c r="B1115" s="13" t="s">
        <v>27</v>
      </c>
      <c r="C1115" s="13" t="s">
        <v>83</v>
      </c>
      <c r="D1115" s="14">
        <v>836.45</v>
      </c>
      <c r="E1115" s="14">
        <v>799</v>
      </c>
      <c r="F1115" s="14">
        <v>799</v>
      </c>
      <c r="G1115" s="15">
        <f t="shared" si="145"/>
        <v>-37.450000000000045</v>
      </c>
      <c r="H1115" s="15">
        <f t="shared" si="146"/>
        <v>-37.450000000000045</v>
      </c>
      <c r="I1115" s="16">
        <f t="shared" si="147"/>
        <v>0</v>
      </c>
    </row>
    <row r="1116" spans="1:9" ht="11.25" hidden="1" customHeight="1" x14ac:dyDescent="0.2">
      <c r="A1116" s="12"/>
      <c r="B1116" s="13" t="s">
        <v>27</v>
      </c>
      <c r="C1116" s="13" t="s">
        <v>86</v>
      </c>
      <c r="D1116" s="14">
        <v>74.400000000000006</v>
      </c>
      <c r="E1116" s="14">
        <v>0</v>
      </c>
      <c r="F1116" s="14">
        <v>0</v>
      </c>
      <c r="G1116" s="15">
        <f t="shared" si="145"/>
        <v>-74.400000000000006</v>
      </c>
      <c r="H1116" s="15">
        <f t="shared" si="146"/>
        <v>-74.400000000000006</v>
      </c>
      <c r="I1116" s="16">
        <f t="shared" si="147"/>
        <v>0</v>
      </c>
    </row>
    <row r="1117" spans="1:9" ht="11.25" hidden="1" customHeight="1" x14ac:dyDescent="0.2">
      <c r="A1117" s="12"/>
      <c r="B1117" s="13" t="s">
        <v>27</v>
      </c>
      <c r="C1117" s="13" t="s">
        <v>77</v>
      </c>
      <c r="D1117" s="14">
        <v>799.46</v>
      </c>
      <c r="E1117" s="14">
        <v>980</v>
      </c>
      <c r="F1117" s="14">
        <v>1040</v>
      </c>
      <c r="G1117" s="23">
        <f t="shared" si="145"/>
        <v>180.53999999999996</v>
      </c>
      <c r="H1117" s="23">
        <f t="shared" si="146"/>
        <v>240.53999999999996</v>
      </c>
      <c r="I1117" s="16">
        <f t="shared" si="147"/>
        <v>60</v>
      </c>
    </row>
    <row r="1118" spans="1:9" ht="11.25" hidden="1" customHeight="1" x14ac:dyDescent="0.2">
      <c r="A1118" s="12"/>
      <c r="B1118" s="13" t="s">
        <v>27</v>
      </c>
      <c r="C1118" s="13" t="s">
        <v>50</v>
      </c>
      <c r="D1118" s="14">
        <v>799.46</v>
      </c>
      <c r="E1118" s="14">
        <v>800</v>
      </c>
      <c r="F1118" s="14">
        <v>800</v>
      </c>
      <c r="G1118" s="23">
        <f t="shared" si="145"/>
        <v>0.53999999999996362</v>
      </c>
      <c r="H1118" s="23">
        <f t="shared" si="146"/>
        <v>0.53999999999996362</v>
      </c>
      <c r="I1118" s="16">
        <f t="shared" si="147"/>
        <v>0</v>
      </c>
    </row>
    <row r="1119" spans="1:9" ht="11.25" hidden="1" customHeight="1" x14ac:dyDescent="0.2">
      <c r="A1119" s="12"/>
      <c r="B1119" s="13" t="s">
        <v>27</v>
      </c>
      <c r="C1119" s="13" t="s">
        <v>78</v>
      </c>
      <c r="D1119" s="14">
        <v>799.46</v>
      </c>
      <c r="E1119" s="14">
        <v>799</v>
      </c>
      <c r="F1119" s="14">
        <v>799</v>
      </c>
      <c r="G1119" s="15">
        <f t="shared" si="145"/>
        <v>-0.46000000000003638</v>
      </c>
      <c r="H1119" s="15">
        <f t="shared" si="146"/>
        <v>-0.46000000000003638</v>
      </c>
      <c r="I1119" s="16">
        <f t="shared" si="147"/>
        <v>0</v>
      </c>
    </row>
    <row r="1120" spans="1:9" ht="11.25" hidden="1" customHeight="1" x14ac:dyDescent="0.2">
      <c r="A1120" s="12"/>
      <c r="B1120" s="13" t="s">
        <v>27</v>
      </c>
      <c r="C1120" s="13" t="s">
        <v>56</v>
      </c>
      <c r="D1120" s="14">
        <v>799.46</v>
      </c>
      <c r="E1120" s="14">
        <v>800</v>
      </c>
      <c r="F1120" s="14">
        <v>800</v>
      </c>
      <c r="G1120" s="23">
        <f t="shared" si="145"/>
        <v>0.53999999999996362</v>
      </c>
      <c r="H1120" s="23">
        <f t="shared" si="146"/>
        <v>0.53999999999996362</v>
      </c>
      <c r="I1120" s="16">
        <f t="shared" si="147"/>
        <v>0</v>
      </c>
    </row>
    <row r="1121" spans="1:9" ht="11.25" hidden="1" customHeight="1" x14ac:dyDescent="0.2">
      <c r="A1121" s="12"/>
      <c r="B1121" s="13" t="s">
        <v>27</v>
      </c>
      <c r="C1121" s="13" t="s">
        <v>28</v>
      </c>
      <c r="D1121" s="14">
        <v>2735.88</v>
      </c>
      <c r="E1121" s="14">
        <v>0</v>
      </c>
      <c r="F1121" s="14">
        <v>0</v>
      </c>
      <c r="G1121" s="15">
        <f t="shared" si="145"/>
        <v>-2735.88</v>
      </c>
      <c r="H1121" s="15">
        <f t="shared" si="146"/>
        <v>-2735.88</v>
      </c>
      <c r="I1121" s="16">
        <f t="shared" si="147"/>
        <v>0</v>
      </c>
    </row>
    <row r="1122" spans="1:9" ht="11.25" hidden="1" customHeight="1" x14ac:dyDescent="0.2">
      <c r="A1122" s="12"/>
      <c r="B1122" s="13" t="s">
        <v>57</v>
      </c>
      <c r="C1122" s="13" t="s">
        <v>19</v>
      </c>
      <c r="D1122" s="14">
        <v>22.95</v>
      </c>
      <c r="E1122" s="14">
        <v>23</v>
      </c>
      <c r="F1122" s="14">
        <v>23</v>
      </c>
      <c r="G1122" s="23">
        <f t="shared" si="145"/>
        <v>5.0000000000000711E-2</v>
      </c>
      <c r="H1122" s="23">
        <f t="shared" si="146"/>
        <v>5.0000000000000711E-2</v>
      </c>
      <c r="I1122" s="16">
        <f t="shared" si="147"/>
        <v>0</v>
      </c>
    </row>
    <row r="1123" spans="1:9" ht="11.25" hidden="1" customHeight="1" x14ac:dyDescent="0.2">
      <c r="A1123" s="12"/>
      <c r="B1123" s="13" t="s">
        <v>43</v>
      </c>
      <c r="C1123" s="13" t="s">
        <v>44</v>
      </c>
      <c r="D1123" s="14">
        <v>1639.61</v>
      </c>
      <c r="E1123" s="14">
        <v>1599</v>
      </c>
      <c r="F1123" s="14">
        <v>1599</v>
      </c>
      <c r="G1123" s="15">
        <f t="shared" si="145"/>
        <v>-40.6099999999999</v>
      </c>
      <c r="H1123" s="15">
        <f t="shared" si="146"/>
        <v>-40.6099999999999</v>
      </c>
      <c r="I1123" s="16">
        <f t="shared" si="147"/>
        <v>0</v>
      </c>
    </row>
    <row r="1124" spans="1:9" ht="11.25" hidden="1" customHeight="1" x14ac:dyDescent="0.2">
      <c r="A1124" s="12"/>
      <c r="B1124" s="13" t="s">
        <v>43</v>
      </c>
      <c r="C1124" s="13" t="s">
        <v>19</v>
      </c>
      <c r="D1124" s="14">
        <v>743.32</v>
      </c>
      <c r="E1124" s="14">
        <v>0</v>
      </c>
      <c r="F1124" s="14">
        <v>0</v>
      </c>
      <c r="G1124" s="15">
        <f t="shared" si="145"/>
        <v>-743.32</v>
      </c>
      <c r="H1124" s="15">
        <f t="shared" si="146"/>
        <v>-743.32</v>
      </c>
      <c r="I1124" s="16">
        <f t="shared" si="147"/>
        <v>0</v>
      </c>
    </row>
    <row r="1125" spans="1:9" ht="11.25" hidden="1" customHeight="1" x14ac:dyDescent="0.2">
      <c r="A1125" s="12"/>
      <c r="B1125" s="13" t="s">
        <v>32</v>
      </c>
      <c r="C1125" s="13" t="s">
        <v>52</v>
      </c>
      <c r="D1125" s="14">
        <v>1598.92</v>
      </c>
      <c r="E1125" s="14">
        <v>1599</v>
      </c>
      <c r="F1125" s="14">
        <v>1599</v>
      </c>
      <c r="G1125" s="23">
        <f t="shared" si="145"/>
        <v>7.999999999992724E-2</v>
      </c>
      <c r="H1125" s="23">
        <f t="shared" si="146"/>
        <v>7.999999999992724E-2</v>
      </c>
      <c r="I1125" s="16">
        <f t="shared" si="147"/>
        <v>0</v>
      </c>
    </row>
    <row r="1126" spans="1:9" ht="11.25" hidden="1" customHeight="1" x14ac:dyDescent="0.2">
      <c r="A1126" s="12"/>
      <c r="B1126" s="13" t="s">
        <v>32</v>
      </c>
      <c r="C1126" s="13" t="s">
        <v>42</v>
      </c>
      <c r="D1126" s="14">
        <v>1598.92</v>
      </c>
      <c r="E1126" s="14">
        <v>1599</v>
      </c>
      <c r="F1126" s="14">
        <v>1599</v>
      </c>
      <c r="G1126" s="23">
        <f t="shared" si="145"/>
        <v>7.999999999992724E-2</v>
      </c>
      <c r="H1126" s="23">
        <f t="shared" si="146"/>
        <v>7.999999999992724E-2</v>
      </c>
      <c r="I1126" s="16">
        <f t="shared" si="147"/>
        <v>0</v>
      </c>
    </row>
    <row r="1127" spans="1:9" ht="11.25" hidden="1" customHeight="1" x14ac:dyDescent="0.2">
      <c r="A1127" s="12"/>
      <c r="B1127" s="13" t="s">
        <v>32</v>
      </c>
      <c r="C1127" s="13" t="s">
        <v>44</v>
      </c>
      <c r="D1127" s="14">
        <v>28.53</v>
      </c>
      <c r="E1127" s="14">
        <v>29</v>
      </c>
      <c r="F1127" s="14">
        <v>29</v>
      </c>
      <c r="G1127" s="23">
        <f t="shared" si="145"/>
        <v>0.46999999999999886</v>
      </c>
      <c r="H1127" s="23">
        <f t="shared" si="146"/>
        <v>0.46999999999999886</v>
      </c>
      <c r="I1127" s="16">
        <f t="shared" si="147"/>
        <v>0</v>
      </c>
    </row>
    <row r="1128" spans="1:9" ht="11.25" hidden="1" customHeight="1" x14ac:dyDescent="0.2">
      <c r="A1128" s="12"/>
      <c r="B1128" s="13" t="s">
        <v>32</v>
      </c>
      <c r="C1128" s="13" t="s">
        <v>47</v>
      </c>
      <c r="D1128" s="14">
        <v>799.46</v>
      </c>
      <c r="E1128" s="14">
        <v>799</v>
      </c>
      <c r="F1128" s="14">
        <v>799</v>
      </c>
      <c r="G1128" s="15">
        <f t="shared" si="145"/>
        <v>-0.46000000000003638</v>
      </c>
      <c r="H1128" s="15">
        <f t="shared" si="146"/>
        <v>-0.46000000000003638</v>
      </c>
      <c r="I1128" s="16">
        <f t="shared" si="147"/>
        <v>0</v>
      </c>
    </row>
    <row r="1129" spans="1:9" ht="11.25" hidden="1" customHeight="1" x14ac:dyDescent="0.2">
      <c r="A1129" s="12"/>
      <c r="B1129" s="13" t="s">
        <v>32</v>
      </c>
      <c r="C1129" s="13" t="s">
        <v>21</v>
      </c>
      <c r="D1129" s="14">
        <v>0</v>
      </c>
      <c r="E1129" s="14">
        <v>900</v>
      </c>
      <c r="F1129" s="14">
        <v>900</v>
      </c>
      <c r="G1129" s="23">
        <f t="shared" si="145"/>
        <v>900</v>
      </c>
      <c r="H1129" s="23">
        <f t="shared" si="146"/>
        <v>900</v>
      </c>
      <c r="I1129" s="16">
        <f t="shared" si="147"/>
        <v>0</v>
      </c>
    </row>
    <row r="1130" spans="1:9" ht="11.25" hidden="1" customHeight="1" x14ac:dyDescent="0.2">
      <c r="A1130" s="12"/>
      <c r="B1130" s="13" t="s">
        <v>32</v>
      </c>
      <c r="C1130" s="13" t="s">
        <v>22</v>
      </c>
      <c r="D1130" s="14">
        <v>2398.36</v>
      </c>
      <c r="E1130" s="14">
        <v>2399</v>
      </c>
      <c r="F1130" s="14">
        <v>2399</v>
      </c>
      <c r="G1130" s="23">
        <f t="shared" si="145"/>
        <v>0.63999999999987267</v>
      </c>
      <c r="H1130" s="23">
        <f t="shared" si="146"/>
        <v>0.63999999999987267</v>
      </c>
      <c r="I1130" s="16">
        <f t="shared" si="147"/>
        <v>0</v>
      </c>
    </row>
    <row r="1131" spans="1:9" ht="11.25" hidden="1" customHeight="1" x14ac:dyDescent="0.2">
      <c r="A1131" s="17" t="s">
        <v>241</v>
      </c>
      <c r="B1131" s="18"/>
      <c r="C1131" s="18"/>
      <c r="D1131" s="19">
        <f>SUM(D1111:D1130)</f>
        <v>29524.389999999992</v>
      </c>
      <c r="E1131" s="19">
        <f>SUM(E1111:E1130)</f>
        <v>26363</v>
      </c>
      <c r="F1131" s="19">
        <f>SUM(F1111:F1130)</f>
        <v>27911</v>
      </c>
      <c r="G1131" s="20">
        <f t="shared" si="145"/>
        <v>-3161.3899999999994</v>
      </c>
      <c r="H1131" s="20">
        <f t="shared" si="146"/>
        <v>-1613.3899999999994</v>
      </c>
      <c r="I1131" s="21">
        <f t="shared" si="147"/>
        <v>1548</v>
      </c>
    </row>
    <row r="1132" spans="1:9" ht="11.25" hidden="1" customHeight="1" x14ac:dyDescent="0.2">
      <c r="A1132" s="11" t="s">
        <v>242</v>
      </c>
      <c r="B1132" s="5"/>
      <c r="C1132" s="5"/>
      <c r="D1132" s="6"/>
      <c r="E1132" s="6"/>
      <c r="F1132" s="6"/>
      <c r="G1132" s="7"/>
      <c r="H1132" s="7"/>
      <c r="I1132" s="8"/>
    </row>
    <row r="1133" spans="1:9" ht="11.25" hidden="1" customHeight="1" x14ac:dyDescent="0.2">
      <c r="A1133" s="12"/>
      <c r="B1133" s="13" t="s">
        <v>26</v>
      </c>
      <c r="C1133" s="13" t="s">
        <v>19</v>
      </c>
      <c r="D1133" s="14">
        <v>0</v>
      </c>
      <c r="E1133" s="14">
        <v>76</v>
      </c>
      <c r="F1133" s="14">
        <v>76</v>
      </c>
      <c r="G1133" s="23">
        <f t="shared" ref="G1133:G1138" si="148">(ROUND(E1133,2)- ROUND(D1133,2))</f>
        <v>76</v>
      </c>
      <c r="H1133" s="23">
        <f t="shared" ref="H1133:H1138" si="149">(ROUND(F1133,2)- ROUND(D1133,2))</f>
        <v>76</v>
      </c>
      <c r="I1133" s="16">
        <f t="shared" ref="I1133:I1138" si="150">(ROUND(F1133,2)- ROUND(E1133,2))</f>
        <v>0</v>
      </c>
    </row>
    <row r="1134" spans="1:9" ht="11.25" hidden="1" customHeight="1" x14ac:dyDescent="0.2">
      <c r="A1134" s="12"/>
      <c r="B1134" s="13" t="s">
        <v>27</v>
      </c>
      <c r="C1134" s="13" t="s">
        <v>77</v>
      </c>
      <c r="D1134" s="14">
        <v>266.95</v>
      </c>
      <c r="E1134" s="14">
        <v>1200</v>
      </c>
      <c r="F1134" s="14">
        <v>1600</v>
      </c>
      <c r="G1134" s="23">
        <f t="shared" si="148"/>
        <v>933.05</v>
      </c>
      <c r="H1134" s="23">
        <f t="shared" si="149"/>
        <v>1333.05</v>
      </c>
      <c r="I1134" s="16">
        <f t="shared" si="150"/>
        <v>400</v>
      </c>
    </row>
    <row r="1135" spans="1:9" ht="11.25" hidden="1" customHeight="1" x14ac:dyDescent="0.2">
      <c r="A1135" s="12"/>
      <c r="B1135" s="13" t="s">
        <v>27</v>
      </c>
      <c r="C1135" s="13" t="s">
        <v>78</v>
      </c>
      <c r="D1135" s="14">
        <v>0</v>
      </c>
      <c r="E1135" s="14">
        <v>500</v>
      </c>
      <c r="F1135" s="14">
        <v>500</v>
      </c>
      <c r="G1135" s="23">
        <f t="shared" si="148"/>
        <v>500</v>
      </c>
      <c r="H1135" s="23">
        <f t="shared" si="149"/>
        <v>500</v>
      </c>
      <c r="I1135" s="16">
        <f t="shared" si="150"/>
        <v>0</v>
      </c>
    </row>
    <row r="1136" spans="1:9" ht="11.25" hidden="1" customHeight="1" x14ac:dyDescent="0.2">
      <c r="A1136" s="12"/>
      <c r="B1136" s="13" t="s">
        <v>27</v>
      </c>
      <c r="C1136" s="13" t="s">
        <v>28</v>
      </c>
      <c r="D1136" s="14">
        <v>1945.81</v>
      </c>
      <c r="E1136" s="14">
        <v>0</v>
      </c>
      <c r="F1136" s="14">
        <v>0</v>
      </c>
      <c r="G1136" s="15">
        <f t="shared" si="148"/>
        <v>-1945.81</v>
      </c>
      <c r="H1136" s="15">
        <f t="shared" si="149"/>
        <v>-1945.81</v>
      </c>
      <c r="I1136" s="16">
        <f t="shared" si="150"/>
        <v>0</v>
      </c>
    </row>
    <row r="1137" spans="1:9" ht="11.25" hidden="1" customHeight="1" x14ac:dyDescent="0.2">
      <c r="A1137" s="12"/>
      <c r="B1137" s="13" t="s">
        <v>129</v>
      </c>
      <c r="C1137" s="13" t="s">
        <v>19</v>
      </c>
      <c r="D1137" s="14">
        <v>269</v>
      </c>
      <c r="E1137" s="14">
        <v>0</v>
      </c>
      <c r="F1137" s="14">
        <v>0</v>
      </c>
      <c r="G1137" s="15">
        <f t="shared" si="148"/>
        <v>-269</v>
      </c>
      <c r="H1137" s="15">
        <f t="shared" si="149"/>
        <v>-269</v>
      </c>
      <c r="I1137" s="16">
        <f t="shared" si="150"/>
        <v>0</v>
      </c>
    </row>
    <row r="1138" spans="1:9" ht="11.25" hidden="1" customHeight="1" x14ac:dyDescent="0.2">
      <c r="A1138" s="17" t="s">
        <v>243</v>
      </c>
      <c r="B1138" s="18"/>
      <c r="C1138" s="18"/>
      <c r="D1138" s="19">
        <f>SUM(D1133:D1137)</f>
        <v>2481.7599999999998</v>
      </c>
      <c r="E1138" s="19">
        <f>SUM(E1133:E1137)</f>
        <v>1776</v>
      </c>
      <c r="F1138" s="19">
        <f>SUM(F1133:F1137)</f>
        <v>2176</v>
      </c>
      <c r="G1138" s="20">
        <f t="shared" si="148"/>
        <v>-705.76000000000022</v>
      </c>
      <c r="H1138" s="20">
        <f t="shared" si="149"/>
        <v>-305.76000000000022</v>
      </c>
      <c r="I1138" s="21">
        <f t="shared" si="150"/>
        <v>400</v>
      </c>
    </row>
    <row r="1139" spans="1:9" ht="11.25" hidden="1" customHeight="1" x14ac:dyDescent="0.2">
      <c r="A1139" s="11" t="s">
        <v>244</v>
      </c>
      <c r="B1139" s="5"/>
      <c r="C1139" s="5"/>
      <c r="D1139" s="6"/>
      <c r="E1139" s="6"/>
      <c r="F1139" s="6"/>
      <c r="G1139" s="7"/>
      <c r="H1139" s="7"/>
      <c r="I1139" s="8"/>
    </row>
    <row r="1140" spans="1:9" ht="11.25" hidden="1" customHeight="1" x14ac:dyDescent="0.2">
      <c r="A1140" s="12"/>
      <c r="B1140" s="13" t="s">
        <v>26</v>
      </c>
      <c r="C1140" s="13" t="s">
        <v>19</v>
      </c>
      <c r="D1140" s="14">
        <v>8081.75</v>
      </c>
      <c r="E1140" s="14">
        <v>10250</v>
      </c>
      <c r="F1140" s="14">
        <v>20500</v>
      </c>
      <c r="G1140" s="23">
        <f>(ROUND(E1140,2)- ROUND(D1140,2))</f>
        <v>2168.25</v>
      </c>
      <c r="H1140" s="23">
        <f>(ROUND(F1140,2)- ROUND(D1140,2))</f>
        <v>12418.25</v>
      </c>
      <c r="I1140" s="16">
        <f>(ROUND(F1140,2)- ROUND(E1140,2))</f>
        <v>10250</v>
      </c>
    </row>
    <row r="1141" spans="1:9" ht="11.25" hidden="1" customHeight="1" x14ac:dyDescent="0.2">
      <c r="A1141" s="12"/>
      <c r="B1141" s="13" t="s">
        <v>27</v>
      </c>
      <c r="C1141" s="13" t="s">
        <v>28</v>
      </c>
      <c r="D1141" s="14">
        <v>2005.13</v>
      </c>
      <c r="E1141" s="14">
        <v>0</v>
      </c>
      <c r="F1141" s="14">
        <v>0</v>
      </c>
      <c r="G1141" s="15">
        <f>(ROUND(E1141,2)- ROUND(D1141,2))</f>
        <v>-2005.13</v>
      </c>
      <c r="H1141" s="15">
        <f>(ROUND(F1141,2)- ROUND(D1141,2))</f>
        <v>-2005.13</v>
      </c>
      <c r="I1141" s="16">
        <f>(ROUND(F1141,2)- ROUND(E1141,2))</f>
        <v>0</v>
      </c>
    </row>
    <row r="1142" spans="1:9" ht="11.25" hidden="1" customHeight="1" x14ac:dyDescent="0.2">
      <c r="A1142" s="17" t="s">
        <v>245</v>
      </c>
      <c r="B1142" s="18"/>
      <c r="C1142" s="18"/>
      <c r="D1142" s="19">
        <f>SUM(D1140:D1141)</f>
        <v>10086.880000000001</v>
      </c>
      <c r="E1142" s="19">
        <f>SUM(E1140:E1141)</f>
        <v>10250</v>
      </c>
      <c r="F1142" s="19">
        <f>SUM(F1140:F1141)</f>
        <v>20500</v>
      </c>
      <c r="G1142" s="24">
        <f>(ROUND(E1142,2)- ROUND(D1142,2))</f>
        <v>163.1200000000008</v>
      </c>
      <c r="H1142" s="24">
        <f>(ROUND(F1142,2)- ROUND(D1142,2))</f>
        <v>10413.120000000001</v>
      </c>
      <c r="I1142" s="21">
        <f>(ROUND(F1142,2)- ROUND(E1142,2))</f>
        <v>10250</v>
      </c>
    </row>
    <row r="1143" spans="1:9" ht="11.25" hidden="1" customHeight="1" x14ac:dyDescent="0.2">
      <c r="A1143" s="22" t="s">
        <v>246</v>
      </c>
      <c r="B1143" s="18"/>
      <c r="C1143" s="18"/>
      <c r="D1143" s="19">
        <f>SUM(D1099,D1109,D1131,D1138,D1142)</f>
        <v>304576.03000000003</v>
      </c>
      <c r="E1143" s="19">
        <f>SUM(E1099,E1109,E1131,E1138,E1142)</f>
        <v>275036.74</v>
      </c>
      <c r="F1143" s="19">
        <f>SUM(F1099,F1109,F1131,F1138,F1142)</f>
        <v>332518.14</v>
      </c>
      <c r="G1143" s="20">
        <f>(ROUND(E1143,2)- ROUND(D1143,2))</f>
        <v>-29539.290000000037</v>
      </c>
      <c r="H1143" s="24">
        <f>(ROUND(F1143,2)- ROUND(D1143,2))</f>
        <v>27942.109999999986</v>
      </c>
      <c r="I1143" s="21">
        <f>(ROUND(F1143,2)- ROUND(E1143,2))</f>
        <v>57481.400000000023</v>
      </c>
    </row>
    <row r="1144" spans="1:9" ht="11.25" customHeight="1" x14ac:dyDescent="0.2">
      <c r="A1144" s="10" t="s">
        <v>247</v>
      </c>
      <c r="B1144" s="5"/>
      <c r="C1144" s="5"/>
      <c r="D1144" s="6">
        <v>91489.04</v>
      </c>
      <c r="E1144" s="6">
        <v>104898.56999999999</v>
      </c>
      <c r="F1144" s="6">
        <v>119134.61</v>
      </c>
      <c r="G1144" s="7">
        <v>13409.530000000013</v>
      </c>
      <c r="H1144" s="7">
        <v>27645.570000000007</v>
      </c>
      <c r="I1144" s="8">
        <v>14236.039999999994</v>
      </c>
    </row>
    <row r="1145" spans="1:9" ht="11.25" hidden="1" customHeight="1" x14ac:dyDescent="0.2">
      <c r="A1145" s="11" t="s">
        <v>248</v>
      </c>
      <c r="B1145" s="5"/>
      <c r="C1145" s="5"/>
      <c r="D1145" s="6"/>
      <c r="E1145" s="6"/>
      <c r="F1145" s="6"/>
      <c r="G1145" s="7"/>
      <c r="H1145" s="7"/>
      <c r="I1145" s="8"/>
    </row>
    <row r="1146" spans="1:9" ht="11.25" hidden="1" customHeight="1" x14ac:dyDescent="0.2">
      <c r="A1146" s="12"/>
      <c r="B1146" s="13" t="s">
        <v>26</v>
      </c>
      <c r="C1146" s="13" t="s">
        <v>19</v>
      </c>
      <c r="D1146" s="14">
        <v>61.69</v>
      </c>
      <c r="E1146" s="14">
        <v>0</v>
      </c>
      <c r="F1146" s="14">
        <v>0</v>
      </c>
      <c r="G1146" s="15">
        <f t="shared" ref="G1146:G1175" si="151">(ROUND(E1146,2)- ROUND(D1146,2))</f>
        <v>-61.69</v>
      </c>
      <c r="H1146" s="15">
        <f t="shared" ref="H1146:H1175" si="152">(ROUND(F1146,2)- ROUND(D1146,2))</f>
        <v>-61.69</v>
      </c>
      <c r="I1146" s="16">
        <f t="shared" ref="I1146:I1175" si="153">(ROUND(F1146,2)- ROUND(E1146,2))</f>
        <v>0</v>
      </c>
    </row>
    <row r="1147" spans="1:9" ht="11.25" hidden="1" customHeight="1" x14ac:dyDescent="0.2">
      <c r="A1147" s="12"/>
      <c r="B1147" s="13" t="s">
        <v>20</v>
      </c>
      <c r="C1147" s="13" t="s">
        <v>52</v>
      </c>
      <c r="D1147" s="14">
        <v>0</v>
      </c>
      <c r="E1147" s="14">
        <v>400</v>
      </c>
      <c r="F1147" s="14">
        <v>500</v>
      </c>
      <c r="G1147" s="23">
        <f t="shared" si="151"/>
        <v>400</v>
      </c>
      <c r="H1147" s="23">
        <f t="shared" si="152"/>
        <v>500</v>
      </c>
      <c r="I1147" s="16">
        <f t="shared" si="153"/>
        <v>100</v>
      </c>
    </row>
    <row r="1148" spans="1:9" ht="11.25" hidden="1" customHeight="1" x14ac:dyDescent="0.2">
      <c r="A1148" s="12"/>
      <c r="B1148" s="13" t="s">
        <v>20</v>
      </c>
      <c r="C1148" s="13" t="s">
        <v>47</v>
      </c>
      <c r="D1148" s="14">
        <v>0</v>
      </c>
      <c r="E1148" s="14">
        <v>212.8</v>
      </c>
      <c r="F1148" s="14">
        <v>319.2</v>
      </c>
      <c r="G1148" s="23">
        <f t="shared" si="151"/>
        <v>212.8</v>
      </c>
      <c r="H1148" s="23">
        <f t="shared" si="152"/>
        <v>319.2</v>
      </c>
      <c r="I1148" s="16">
        <f t="shared" si="153"/>
        <v>106.39999999999998</v>
      </c>
    </row>
    <row r="1149" spans="1:9" ht="11.25" hidden="1" customHeight="1" x14ac:dyDescent="0.2">
      <c r="A1149" s="12"/>
      <c r="B1149" s="13" t="s">
        <v>20</v>
      </c>
      <c r="C1149" s="13" t="s">
        <v>21</v>
      </c>
      <c r="D1149" s="14">
        <v>664.9</v>
      </c>
      <c r="E1149" s="14">
        <v>872.4</v>
      </c>
      <c r="F1149" s="14">
        <v>973.2</v>
      </c>
      <c r="G1149" s="23">
        <f t="shared" si="151"/>
        <v>207.5</v>
      </c>
      <c r="H1149" s="23">
        <f t="shared" si="152"/>
        <v>308.30000000000007</v>
      </c>
      <c r="I1149" s="16">
        <f t="shared" si="153"/>
        <v>100.80000000000007</v>
      </c>
    </row>
    <row r="1150" spans="1:9" ht="11.25" hidden="1" customHeight="1" x14ac:dyDescent="0.2">
      <c r="A1150" s="12"/>
      <c r="B1150" s="13" t="s">
        <v>20</v>
      </c>
      <c r="C1150" s="13" t="s">
        <v>19</v>
      </c>
      <c r="D1150" s="14">
        <v>619.16</v>
      </c>
      <c r="E1150" s="14">
        <v>966</v>
      </c>
      <c r="F1150" s="14">
        <v>1166</v>
      </c>
      <c r="G1150" s="23">
        <f t="shared" si="151"/>
        <v>346.84000000000003</v>
      </c>
      <c r="H1150" s="23">
        <f t="shared" si="152"/>
        <v>546.84</v>
      </c>
      <c r="I1150" s="16">
        <f t="shared" si="153"/>
        <v>200</v>
      </c>
    </row>
    <row r="1151" spans="1:9" ht="11.25" hidden="1" customHeight="1" x14ac:dyDescent="0.2">
      <c r="A1151" s="12"/>
      <c r="B1151" s="13" t="s">
        <v>27</v>
      </c>
      <c r="C1151" s="13" t="s">
        <v>37</v>
      </c>
      <c r="D1151" s="14">
        <v>0</v>
      </c>
      <c r="E1151" s="14">
        <v>200.12</v>
      </c>
      <c r="F1151" s="14">
        <v>200.12</v>
      </c>
      <c r="G1151" s="23">
        <f t="shared" si="151"/>
        <v>200.12</v>
      </c>
      <c r="H1151" s="23">
        <f t="shared" si="152"/>
        <v>200.12</v>
      </c>
      <c r="I1151" s="16">
        <f t="shared" si="153"/>
        <v>0</v>
      </c>
    </row>
    <row r="1152" spans="1:9" ht="11.25" hidden="1" customHeight="1" x14ac:dyDescent="0.2">
      <c r="A1152" s="12"/>
      <c r="B1152" s="13" t="s">
        <v>27</v>
      </c>
      <c r="C1152" s="13" t="s">
        <v>84</v>
      </c>
      <c r="D1152" s="14">
        <v>18.899999999999999</v>
      </c>
      <c r="E1152" s="14">
        <v>20</v>
      </c>
      <c r="F1152" s="14">
        <v>20</v>
      </c>
      <c r="G1152" s="23">
        <f t="shared" si="151"/>
        <v>1.1000000000000014</v>
      </c>
      <c r="H1152" s="23">
        <f t="shared" si="152"/>
        <v>1.1000000000000014</v>
      </c>
      <c r="I1152" s="16">
        <f t="shared" si="153"/>
        <v>0</v>
      </c>
    </row>
    <row r="1153" spans="1:9" ht="11.25" hidden="1" customHeight="1" x14ac:dyDescent="0.2">
      <c r="A1153" s="12"/>
      <c r="B1153" s="13" t="s">
        <v>27</v>
      </c>
      <c r="C1153" s="13" t="s">
        <v>76</v>
      </c>
      <c r="D1153" s="14">
        <v>0</v>
      </c>
      <c r="E1153" s="14">
        <v>100</v>
      </c>
      <c r="F1153" s="14">
        <v>100</v>
      </c>
      <c r="G1153" s="23">
        <f t="shared" si="151"/>
        <v>100</v>
      </c>
      <c r="H1153" s="23">
        <f t="shared" si="152"/>
        <v>100</v>
      </c>
      <c r="I1153" s="16">
        <f t="shared" si="153"/>
        <v>0</v>
      </c>
    </row>
    <row r="1154" spans="1:9" ht="11.25" hidden="1" customHeight="1" x14ac:dyDescent="0.2">
      <c r="A1154" s="12"/>
      <c r="B1154" s="13" t="s">
        <v>27</v>
      </c>
      <c r="C1154" s="13" t="s">
        <v>77</v>
      </c>
      <c r="D1154" s="14">
        <v>472.41</v>
      </c>
      <c r="E1154" s="14">
        <v>565</v>
      </c>
      <c r="F1154" s="14">
        <v>605</v>
      </c>
      <c r="G1154" s="23">
        <f t="shared" si="151"/>
        <v>92.589999999999975</v>
      </c>
      <c r="H1154" s="23">
        <f t="shared" si="152"/>
        <v>132.58999999999997</v>
      </c>
      <c r="I1154" s="16">
        <f t="shared" si="153"/>
        <v>40</v>
      </c>
    </row>
    <row r="1155" spans="1:9" ht="11.25" hidden="1" customHeight="1" x14ac:dyDescent="0.2">
      <c r="A1155" s="12"/>
      <c r="B1155" s="13" t="s">
        <v>27</v>
      </c>
      <c r="C1155" s="13" t="s">
        <v>50</v>
      </c>
      <c r="D1155" s="14">
        <v>293.18</v>
      </c>
      <c r="E1155" s="14">
        <v>677</v>
      </c>
      <c r="F1155" s="14">
        <v>867</v>
      </c>
      <c r="G1155" s="23">
        <f t="shared" si="151"/>
        <v>383.82</v>
      </c>
      <c r="H1155" s="23">
        <f t="shared" si="152"/>
        <v>573.81999999999994</v>
      </c>
      <c r="I1155" s="16">
        <f t="shared" si="153"/>
        <v>190</v>
      </c>
    </row>
    <row r="1156" spans="1:9" ht="11.25" hidden="1" customHeight="1" x14ac:dyDescent="0.2">
      <c r="A1156" s="12"/>
      <c r="B1156" s="13" t="s">
        <v>27</v>
      </c>
      <c r="C1156" s="13" t="s">
        <v>88</v>
      </c>
      <c r="D1156" s="14">
        <v>0</v>
      </c>
      <c r="E1156" s="14">
        <v>200</v>
      </c>
      <c r="F1156" s="14">
        <v>400</v>
      </c>
      <c r="G1156" s="23">
        <f t="shared" si="151"/>
        <v>200</v>
      </c>
      <c r="H1156" s="23">
        <f t="shared" si="152"/>
        <v>400</v>
      </c>
      <c r="I1156" s="16">
        <f t="shared" si="153"/>
        <v>200</v>
      </c>
    </row>
    <row r="1157" spans="1:9" ht="11.25" hidden="1" customHeight="1" x14ac:dyDescent="0.2">
      <c r="A1157" s="12"/>
      <c r="B1157" s="13" t="s">
        <v>27</v>
      </c>
      <c r="C1157" s="13" t="s">
        <v>78</v>
      </c>
      <c r="D1157" s="14">
        <v>775.25</v>
      </c>
      <c r="E1157" s="14">
        <v>1772</v>
      </c>
      <c r="F1157" s="14">
        <v>2492</v>
      </c>
      <c r="G1157" s="23">
        <f t="shared" si="151"/>
        <v>996.75</v>
      </c>
      <c r="H1157" s="23">
        <f t="shared" si="152"/>
        <v>1716.75</v>
      </c>
      <c r="I1157" s="16">
        <f t="shared" si="153"/>
        <v>720</v>
      </c>
    </row>
    <row r="1158" spans="1:9" ht="11.25" hidden="1" customHeight="1" x14ac:dyDescent="0.2">
      <c r="A1158" s="12"/>
      <c r="B1158" s="13" t="s">
        <v>27</v>
      </c>
      <c r="C1158" s="13" t="s">
        <v>28</v>
      </c>
      <c r="D1158" s="14">
        <v>626.12</v>
      </c>
      <c r="E1158" s="14">
        <v>763</v>
      </c>
      <c r="F1158" s="14">
        <v>963</v>
      </c>
      <c r="G1158" s="23">
        <f t="shared" si="151"/>
        <v>136.88</v>
      </c>
      <c r="H1158" s="23">
        <f t="shared" si="152"/>
        <v>336.88</v>
      </c>
      <c r="I1158" s="16">
        <f t="shared" si="153"/>
        <v>200</v>
      </c>
    </row>
    <row r="1159" spans="1:9" ht="11.25" hidden="1" customHeight="1" x14ac:dyDescent="0.2">
      <c r="A1159" s="12"/>
      <c r="B1159" s="13" t="s">
        <v>70</v>
      </c>
      <c r="C1159" s="13" t="s">
        <v>19</v>
      </c>
      <c r="D1159" s="14">
        <v>11.34</v>
      </c>
      <c r="E1159" s="14">
        <v>0</v>
      </c>
      <c r="F1159" s="14">
        <v>0</v>
      </c>
      <c r="G1159" s="15">
        <f t="shared" si="151"/>
        <v>-11.34</v>
      </c>
      <c r="H1159" s="15">
        <f t="shared" si="152"/>
        <v>-11.34</v>
      </c>
      <c r="I1159" s="16">
        <f t="shared" si="153"/>
        <v>0</v>
      </c>
    </row>
    <row r="1160" spans="1:9" ht="11.25" hidden="1" customHeight="1" x14ac:dyDescent="0.2">
      <c r="A1160" s="12"/>
      <c r="B1160" s="13" t="s">
        <v>129</v>
      </c>
      <c r="C1160" s="13" t="s">
        <v>19</v>
      </c>
      <c r="D1160" s="14">
        <v>34.56</v>
      </c>
      <c r="E1160" s="14">
        <v>35</v>
      </c>
      <c r="F1160" s="14">
        <v>35</v>
      </c>
      <c r="G1160" s="23">
        <f t="shared" si="151"/>
        <v>0.43999999999999773</v>
      </c>
      <c r="H1160" s="23">
        <f t="shared" si="152"/>
        <v>0.43999999999999773</v>
      </c>
      <c r="I1160" s="16">
        <f t="shared" si="153"/>
        <v>0</v>
      </c>
    </row>
    <row r="1161" spans="1:9" ht="11.25" hidden="1" customHeight="1" x14ac:dyDescent="0.2">
      <c r="A1161" s="12"/>
      <c r="B1161" s="13" t="s">
        <v>23</v>
      </c>
      <c r="C1161" s="13" t="s">
        <v>19</v>
      </c>
      <c r="D1161" s="14">
        <v>120.11</v>
      </c>
      <c r="E1161" s="14">
        <v>450</v>
      </c>
      <c r="F1161" s="14">
        <v>600</v>
      </c>
      <c r="G1161" s="23">
        <f t="shared" si="151"/>
        <v>329.89</v>
      </c>
      <c r="H1161" s="23">
        <f t="shared" si="152"/>
        <v>479.89</v>
      </c>
      <c r="I1161" s="16">
        <f t="shared" si="153"/>
        <v>150</v>
      </c>
    </row>
    <row r="1162" spans="1:9" ht="11.25" hidden="1" customHeight="1" x14ac:dyDescent="0.2">
      <c r="A1162" s="12"/>
      <c r="B1162" s="13" t="s">
        <v>43</v>
      </c>
      <c r="C1162" s="13" t="s">
        <v>44</v>
      </c>
      <c r="D1162" s="14">
        <v>322.38</v>
      </c>
      <c r="E1162" s="14">
        <v>410</v>
      </c>
      <c r="F1162" s="14">
        <v>470</v>
      </c>
      <c r="G1162" s="23">
        <f t="shared" si="151"/>
        <v>87.62</v>
      </c>
      <c r="H1162" s="23">
        <f t="shared" si="152"/>
        <v>147.62</v>
      </c>
      <c r="I1162" s="16">
        <f t="shared" si="153"/>
        <v>60</v>
      </c>
    </row>
    <row r="1163" spans="1:9" ht="11.25" hidden="1" customHeight="1" x14ac:dyDescent="0.2">
      <c r="A1163" s="12"/>
      <c r="B1163" s="13" t="s">
        <v>43</v>
      </c>
      <c r="C1163" s="13" t="s">
        <v>21</v>
      </c>
      <c r="D1163" s="14">
        <v>0</v>
      </c>
      <c r="E1163" s="14">
        <v>350</v>
      </c>
      <c r="F1163" s="14">
        <v>420</v>
      </c>
      <c r="G1163" s="23">
        <f t="shared" si="151"/>
        <v>350</v>
      </c>
      <c r="H1163" s="23">
        <f t="shared" si="152"/>
        <v>420</v>
      </c>
      <c r="I1163" s="16">
        <f t="shared" si="153"/>
        <v>70</v>
      </c>
    </row>
    <row r="1164" spans="1:9" ht="11.25" hidden="1" customHeight="1" x14ac:dyDescent="0.2">
      <c r="A1164" s="12"/>
      <c r="B1164" s="13" t="s">
        <v>43</v>
      </c>
      <c r="C1164" s="13" t="s">
        <v>22</v>
      </c>
      <c r="D1164" s="14">
        <v>0</v>
      </c>
      <c r="E1164" s="14">
        <v>90</v>
      </c>
      <c r="F1164" s="14">
        <v>120</v>
      </c>
      <c r="G1164" s="23">
        <f t="shared" si="151"/>
        <v>90</v>
      </c>
      <c r="H1164" s="23">
        <f t="shared" si="152"/>
        <v>120</v>
      </c>
      <c r="I1164" s="16">
        <f t="shared" si="153"/>
        <v>30</v>
      </c>
    </row>
    <row r="1165" spans="1:9" ht="11.25" hidden="1" customHeight="1" x14ac:dyDescent="0.2">
      <c r="A1165" s="12"/>
      <c r="B1165" s="13" t="s">
        <v>43</v>
      </c>
      <c r="C1165" s="13" t="s">
        <v>19</v>
      </c>
      <c r="D1165" s="14">
        <v>91.51</v>
      </c>
      <c r="E1165" s="14">
        <v>163</v>
      </c>
      <c r="F1165" s="14">
        <v>203</v>
      </c>
      <c r="G1165" s="23">
        <f t="shared" si="151"/>
        <v>71.489999999999995</v>
      </c>
      <c r="H1165" s="23">
        <f t="shared" si="152"/>
        <v>111.49</v>
      </c>
      <c r="I1165" s="16">
        <f t="shared" si="153"/>
        <v>40</v>
      </c>
    </row>
    <row r="1166" spans="1:9" ht="11.25" hidden="1" customHeight="1" x14ac:dyDescent="0.2">
      <c r="A1166" s="12"/>
      <c r="B1166" s="13" t="s">
        <v>51</v>
      </c>
      <c r="C1166" s="13" t="s">
        <v>19</v>
      </c>
      <c r="D1166" s="14">
        <v>0</v>
      </c>
      <c r="E1166" s="14">
        <v>60</v>
      </c>
      <c r="F1166" s="14">
        <v>80</v>
      </c>
      <c r="G1166" s="23">
        <f t="shared" si="151"/>
        <v>60</v>
      </c>
      <c r="H1166" s="23">
        <f t="shared" si="152"/>
        <v>80</v>
      </c>
      <c r="I1166" s="16">
        <f t="shared" si="153"/>
        <v>20</v>
      </c>
    </row>
    <row r="1167" spans="1:9" ht="11.25" hidden="1" customHeight="1" x14ac:dyDescent="0.2">
      <c r="A1167" s="12"/>
      <c r="B1167" s="13" t="s">
        <v>29</v>
      </c>
      <c r="C1167" s="13" t="s">
        <v>19</v>
      </c>
      <c r="D1167" s="14">
        <v>123.37</v>
      </c>
      <c r="E1167" s="14">
        <v>75</v>
      </c>
      <c r="F1167" s="14">
        <v>75</v>
      </c>
      <c r="G1167" s="15">
        <f t="shared" si="151"/>
        <v>-48.370000000000005</v>
      </c>
      <c r="H1167" s="15">
        <f t="shared" si="152"/>
        <v>-48.370000000000005</v>
      </c>
      <c r="I1167" s="16">
        <f t="shared" si="153"/>
        <v>0</v>
      </c>
    </row>
    <row r="1168" spans="1:9" ht="11.25" hidden="1" customHeight="1" x14ac:dyDescent="0.2">
      <c r="A1168" s="12"/>
      <c r="B1168" s="13" t="s">
        <v>32</v>
      </c>
      <c r="C1168" s="13" t="s">
        <v>52</v>
      </c>
      <c r="D1168" s="14">
        <v>0</v>
      </c>
      <c r="E1168" s="14">
        <v>160</v>
      </c>
      <c r="F1168" s="14">
        <v>200</v>
      </c>
      <c r="G1168" s="23">
        <f t="shared" si="151"/>
        <v>160</v>
      </c>
      <c r="H1168" s="23">
        <f t="shared" si="152"/>
        <v>200</v>
      </c>
      <c r="I1168" s="16">
        <f t="shared" si="153"/>
        <v>40</v>
      </c>
    </row>
    <row r="1169" spans="1:9" ht="11.25" hidden="1" customHeight="1" x14ac:dyDescent="0.2">
      <c r="A1169" s="12"/>
      <c r="B1169" s="13" t="s">
        <v>32</v>
      </c>
      <c r="C1169" s="13" t="s">
        <v>42</v>
      </c>
      <c r="D1169" s="14">
        <v>0</v>
      </c>
      <c r="E1169" s="14">
        <v>140</v>
      </c>
      <c r="F1169" s="14">
        <v>180</v>
      </c>
      <c r="G1169" s="23">
        <f t="shared" si="151"/>
        <v>140</v>
      </c>
      <c r="H1169" s="23">
        <f t="shared" si="152"/>
        <v>180</v>
      </c>
      <c r="I1169" s="16">
        <f t="shared" si="153"/>
        <v>40</v>
      </c>
    </row>
    <row r="1170" spans="1:9" ht="11.25" hidden="1" customHeight="1" x14ac:dyDescent="0.2">
      <c r="A1170" s="12"/>
      <c r="B1170" s="13" t="s">
        <v>32</v>
      </c>
      <c r="C1170" s="13" t="s">
        <v>44</v>
      </c>
      <c r="D1170" s="14">
        <v>595.24</v>
      </c>
      <c r="E1170" s="14">
        <v>354</v>
      </c>
      <c r="F1170" s="14">
        <v>354</v>
      </c>
      <c r="G1170" s="15">
        <f t="shared" si="151"/>
        <v>-241.24</v>
      </c>
      <c r="H1170" s="15">
        <f t="shared" si="152"/>
        <v>-241.24</v>
      </c>
      <c r="I1170" s="16">
        <f t="shared" si="153"/>
        <v>0</v>
      </c>
    </row>
    <row r="1171" spans="1:9" ht="11.25" hidden="1" customHeight="1" x14ac:dyDescent="0.2">
      <c r="A1171" s="12"/>
      <c r="B1171" s="13" t="s">
        <v>32</v>
      </c>
      <c r="C1171" s="13" t="s">
        <v>47</v>
      </c>
      <c r="D1171" s="14">
        <v>279.81</v>
      </c>
      <c r="E1171" s="14">
        <v>437</v>
      </c>
      <c r="F1171" s="14">
        <v>857</v>
      </c>
      <c r="G1171" s="23">
        <f t="shared" si="151"/>
        <v>157.19</v>
      </c>
      <c r="H1171" s="23">
        <f t="shared" si="152"/>
        <v>577.19000000000005</v>
      </c>
      <c r="I1171" s="16">
        <f t="shared" si="153"/>
        <v>420</v>
      </c>
    </row>
    <row r="1172" spans="1:9" ht="11.25" hidden="1" customHeight="1" x14ac:dyDescent="0.2">
      <c r="A1172" s="12"/>
      <c r="B1172" s="13" t="s">
        <v>32</v>
      </c>
      <c r="C1172" s="13" t="s">
        <v>21</v>
      </c>
      <c r="D1172" s="14">
        <v>194.79</v>
      </c>
      <c r="E1172" s="14">
        <v>779</v>
      </c>
      <c r="F1172" s="14">
        <v>1019</v>
      </c>
      <c r="G1172" s="23">
        <f t="shared" si="151"/>
        <v>584.21</v>
      </c>
      <c r="H1172" s="23">
        <f t="shared" si="152"/>
        <v>824.21</v>
      </c>
      <c r="I1172" s="16">
        <f t="shared" si="153"/>
        <v>240</v>
      </c>
    </row>
    <row r="1173" spans="1:9" ht="11.25" hidden="1" customHeight="1" x14ac:dyDescent="0.2">
      <c r="A1173" s="12"/>
      <c r="B1173" s="13" t="s">
        <v>32</v>
      </c>
      <c r="C1173" s="13" t="s">
        <v>22</v>
      </c>
      <c r="D1173" s="14">
        <v>967.03</v>
      </c>
      <c r="E1173" s="14">
        <v>361</v>
      </c>
      <c r="F1173" s="14">
        <v>411</v>
      </c>
      <c r="G1173" s="15">
        <f t="shared" si="151"/>
        <v>-606.03</v>
      </c>
      <c r="H1173" s="15">
        <f t="shared" si="152"/>
        <v>-556.03</v>
      </c>
      <c r="I1173" s="16">
        <f t="shared" si="153"/>
        <v>50</v>
      </c>
    </row>
    <row r="1174" spans="1:9" ht="11.25" hidden="1" customHeight="1" x14ac:dyDescent="0.2">
      <c r="A1174" s="12"/>
      <c r="B1174" s="13" t="s">
        <v>58</v>
      </c>
      <c r="C1174" s="13" t="s">
        <v>42</v>
      </c>
      <c r="D1174" s="14">
        <v>255.25</v>
      </c>
      <c r="E1174" s="14">
        <v>0</v>
      </c>
      <c r="F1174" s="14">
        <v>0</v>
      </c>
      <c r="G1174" s="15">
        <f t="shared" si="151"/>
        <v>-255.25</v>
      </c>
      <c r="H1174" s="15">
        <f t="shared" si="152"/>
        <v>-255.25</v>
      </c>
      <c r="I1174" s="16">
        <f t="shared" si="153"/>
        <v>0</v>
      </c>
    </row>
    <row r="1175" spans="1:9" ht="11.25" hidden="1" customHeight="1" x14ac:dyDescent="0.2">
      <c r="A1175" s="17" t="s">
        <v>249</v>
      </c>
      <c r="B1175" s="18"/>
      <c r="C1175" s="18"/>
      <c r="D1175" s="19">
        <f>SUM(D1146:D1174)</f>
        <v>6527</v>
      </c>
      <c r="E1175" s="19">
        <f>SUM(E1146:E1174)</f>
        <v>10612.32</v>
      </c>
      <c r="F1175" s="19">
        <f>SUM(F1146:F1174)</f>
        <v>13629.52</v>
      </c>
      <c r="G1175" s="24">
        <f t="shared" si="151"/>
        <v>4085.3199999999997</v>
      </c>
      <c r="H1175" s="24">
        <f t="shared" si="152"/>
        <v>7102.52</v>
      </c>
      <c r="I1175" s="21">
        <f t="shared" si="153"/>
        <v>3017.2000000000007</v>
      </c>
    </row>
    <row r="1176" spans="1:9" ht="11.25" hidden="1" customHeight="1" x14ac:dyDescent="0.2">
      <c r="A1176" s="11" t="s">
        <v>250</v>
      </c>
      <c r="B1176" s="5"/>
      <c r="C1176" s="5"/>
      <c r="D1176" s="6"/>
      <c r="E1176" s="6"/>
      <c r="F1176" s="6"/>
      <c r="G1176" s="7"/>
      <c r="H1176" s="7"/>
      <c r="I1176" s="8"/>
    </row>
    <row r="1177" spans="1:9" ht="11.25" hidden="1" customHeight="1" x14ac:dyDescent="0.2">
      <c r="A1177" s="12"/>
      <c r="B1177" s="13" t="s">
        <v>26</v>
      </c>
      <c r="C1177" s="13" t="s">
        <v>19</v>
      </c>
      <c r="D1177" s="14">
        <v>318</v>
      </c>
      <c r="E1177" s="14">
        <v>339</v>
      </c>
      <c r="F1177" s="14">
        <v>339</v>
      </c>
      <c r="G1177" s="23">
        <f t="shared" ref="G1177:G1205" si="154">(ROUND(E1177,2)- ROUND(D1177,2))</f>
        <v>21</v>
      </c>
      <c r="H1177" s="23">
        <f t="shared" ref="H1177:H1205" si="155">(ROUND(F1177,2)- ROUND(D1177,2))</f>
        <v>21</v>
      </c>
      <c r="I1177" s="16">
        <f t="shared" ref="I1177:I1205" si="156">(ROUND(F1177,2)- ROUND(E1177,2))</f>
        <v>0</v>
      </c>
    </row>
    <row r="1178" spans="1:9" ht="11.25" hidden="1" customHeight="1" x14ac:dyDescent="0.2">
      <c r="A1178" s="12"/>
      <c r="B1178" s="13" t="s">
        <v>18</v>
      </c>
      <c r="C1178" s="13" t="s">
        <v>19</v>
      </c>
      <c r="D1178" s="14">
        <v>0</v>
      </c>
      <c r="E1178" s="14">
        <v>40</v>
      </c>
      <c r="F1178" s="14">
        <v>60</v>
      </c>
      <c r="G1178" s="23">
        <f t="shared" si="154"/>
        <v>40</v>
      </c>
      <c r="H1178" s="23">
        <f t="shared" si="155"/>
        <v>60</v>
      </c>
      <c r="I1178" s="16">
        <f t="shared" si="156"/>
        <v>20</v>
      </c>
    </row>
    <row r="1179" spans="1:9" ht="11.25" hidden="1" customHeight="1" x14ac:dyDescent="0.2">
      <c r="A1179" s="12"/>
      <c r="B1179" s="13" t="s">
        <v>20</v>
      </c>
      <c r="C1179" s="13" t="s">
        <v>52</v>
      </c>
      <c r="D1179" s="14">
        <v>20</v>
      </c>
      <c r="E1179" s="14">
        <v>0</v>
      </c>
      <c r="F1179" s="14">
        <v>0</v>
      </c>
      <c r="G1179" s="15">
        <f t="shared" si="154"/>
        <v>-20</v>
      </c>
      <c r="H1179" s="15">
        <f t="shared" si="155"/>
        <v>-20</v>
      </c>
      <c r="I1179" s="16">
        <f t="shared" si="156"/>
        <v>0</v>
      </c>
    </row>
    <row r="1180" spans="1:9" ht="11.25" hidden="1" customHeight="1" x14ac:dyDescent="0.2">
      <c r="A1180" s="12"/>
      <c r="B1180" s="13" t="s">
        <v>20</v>
      </c>
      <c r="C1180" s="13" t="s">
        <v>42</v>
      </c>
      <c r="D1180" s="14">
        <v>18.37</v>
      </c>
      <c r="E1180" s="14">
        <v>18</v>
      </c>
      <c r="F1180" s="14">
        <v>18</v>
      </c>
      <c r="G1180" s="15">
        <f t="shared" si="154"/>
        <v>-0.37000000000000099</v>
      </c>
      <c r="H1180" s="15">
        <f t="shared" si="155"/>
        <v>-0.37000000000000099</v>
      </c>
      <c r="I1180" s="16">
        <f t="shared" si="156"/>
        <v>0</v>
      </c>
    </row>
    <row r="1181" spans="1:9" ht="11.25" hidden="1" customHeight="1" x14ac:dyDescent="0.2">
      <c r="A1181" s="12"/>
      <c r="B1181" s="13" t="s">
        <v>20</v>
      </c>
      <c r="C1181" s="13" t="s">
        <v>19</v>
      </c>
      <c r="D1181" s="14">
        <v>0</v>
      </c>
      <c r="E1181" s="14">
        <v>60</v>
      </c>
      <c r="F1181" s="14">
        <v>80</v>
      </c>
      <c r="G1181" s="23">
        <f t="shared" si="154"/>
        <v>60</v>
      </c>
      <c r="H1181" s="23">
        <f t="shared" si="155"/>
        <v>80</v>
      </c>
      <c r="I1181" s="16">
        <f t="shared" si="156"/>
        <v>20</v>
      </c>
    </row>
    <row r="1182" spans="1:9" ht="11.25" hidden="1" customHeight="1" x14ac:dyDescent="0.2">
      <c r="A1182" s="12"/>
      <c r="B1182" s="13" t="s">
        <v>27</v>
      </c>
      <c r="C1182" s="13" t="s">
        <v>37</v>
      </c>
      <c r="D1182" s="14">
        <v>528</v>
      </c>
      <c r="E1182" s="14">
        <v>528</v>
      </c>
      <c r="F1182" s="14">
        <v>528</v>
      </c>
      <c r="G1182" s="23">
        <f t="shared" si="154"/>
        <v>0</v>
      </c>
      <c r="H1182" s="23">
        <f t="shared" si="155"/>
        <v>0</v>
      </c>
      <c r="I1182" s="16">
        <f t="shared" si="156"/>
        <v>0</v>
      </c>
    </row>
    <row r="1183" spans="1:9" ht="11.25" hidden="1" customHeight="1" x14ac:dyDescent="0.2">
      <c r="A1183" s="12"/>
      <c r="B1183" s="13" t="s">
        <v>27</v>
      </c>
      <c r="C1183" s="13" t="s">
        <v>84</v>
      </c>
      <c r="D1183" s="14">
        <v>30</v>
      </c>
      <c r="E1183" s="14">
        <v>0</v>
      </c>
      <c r="F1183" s="14">
        <v>0</v>
      </c>
      <c r="G1183" s="15">
        <f t="shared" si="154"/>
        <v>-30</v>
      </c>
      <c r="H1183" s="15">
        <f t="shared" si="155"/>
        <v>-30</v>
      </c>
      <c r="I1183" s="16">
        <f t="shared" si="156"/>
        <v>0</v>
      </c>
    </row>
    <row r="1184" spans="1:9" ht="11.25" hidden="1" customHeight="1" x14ac:dyDescent="0.2">
      <c r="A1184" s="12"/>
      <c r="B1184" s="13" t="s">
        <v>27</v>
      </c>
      <c r="C1184" s="13" t="s">
        <v>42</v>
      </c>
      <c r="D1184" s="14">
        <v>1</v>
      </c>
      <c r="E1184" s="14">
        <v>0</v>
      </c>
      <c r="F1184" s="14">
        <v>0</v>
      </c>
      <c r="G1184" s="15">
        <f t="shared" si="154"/>
        <v>-1</v>
      </c>
      <c r="H1184" s="15">
        <f t="shared" si="155"/>
        <v>-1</v>
      </c>
      <c r="I1184" s="16">
        <f t="shared" si="156"/>
        <v>0</v>
      </c>
    </row>
    <row r="1185" spans="1:9" ht="11.25" hidden="1" customHeight="1" x14ac:dyDescent="0.2">
      <c r="A1185" s="12"/>
      <c r="B1185" s="13" t="s">
        <v>27</v>
      </c>
      <c r="C1185" s="13" t="s">
        <v>76</v>
      </c>
      <c r="D1185" s="14">
        <v>112.77</v>
      </c>
      <c r="E1185" s="14">
        <v>0</v>
      </c>
      <c r="F1185" s="14">
        <v>0</v>
      </c>
      <c r="G1185" s="15">
        <f t="shared" si="154"/>
        <v>-112.77</v>
      </c>
      <c r="H1185" s="15">
        <f t="shared" si="155"/>
        <v>-112.77</v>
      </c>
      <c r="I1185" s="16">
        <f t="shared" si="156"/>
        <v>0</v>
      </c>
    </row>
    <row r="1186" spans="1:9" ht="11.25" hidden="1" customHeight="1" x14ac:dyDescent="0.2">
      <c r="A1186" s="12"/>
      <c r="B1186" s="13" t="s">
        <v>27</v>
      </c>
      <c r="C1186" s="13" t="s">
        <v>77</v>
      </c>
      <c r="D1186" s="14">
        <v>11</v>
      </c>
      <c r="E1186" s="14">
        <v>0</v>
      </c>
      <c r="F1186" s="14">
        <v>0</v>
      </c>
      <c r="G1186" s="15">
        <f t="shared" si="154"/>
        <v>-11</v>
      </c>
      <c r="H1186" s="15">
        <f t="shared" si="155"/>
        <v>-11</v>
      </c>
      <c r="I1186" s="16">
        <f t="shared" si="156"/>
        <v>0</v>
      </c>
    </row>
    <row r="1187" spans="1:9" ht="11.25" hidden="1" customHeight="1" x14ac:dyDescent="0.2">
      <c r="A1187" s="12"/>
      <c r="B1187" s="13" t="s">
        <v>27</v>
      </c>
      <c r="C1187" s="13" t="s">
        <v>78</v>
      </c>
      <c r="D1187" s="14">
        <v>58.5</v>
      </c>
      <c r="E1187" s="14">
        <v>0</v>
      </c>
      <c r="F1187" s="14">
        <v>0</v>
      </c>
      <c r="G1187" s="15">
        <f t="shared" si="154"/>
        <v>-58.5</v>
      </c>
      <c r="H1187" s="15">
        <f t="shared" si="155"/>
        <v>-58.5</v>
      </c>
      <c r="I1187" s="16">
        <f t="shared" si="156"/>
        <v>0</v>
      </c>
    </row>
    <row r="1188" spans="1:9" ht="11.25" hidden="1" customHeight="1" x14ac:dyDescent="0.2">
      <c r="A1188" s="12"/>
      <c r="B1188" s="13" t="s">
        <v>27</v>
      </c>
      <c r="C1188" s="13" t="s">
        <v>22</v>
      </c>
      <c r="D1188" s="14">
        <v>4.5</v>
      </c>
      <c r="E1188" s="14">
        <v>0</v>
      </c>
      <c r="F1188" s="14">
        <v>0</v>
      </c>
      <c r="G1188" s="15">
        <f t="shared" si="154"/>
        <v>-4.5</v>
      </c>
      <c r="H1188" s="15">
        <f t="shared" si="155"/>
        <v>-4.5</v>
      </c>
      <c r="I1188" s="16">
        <f t="shared" si="156"/>
        <v>0</v>
      </c>
    </row>
    <row r="1189" spans="1:9" ht="11.25" hidden="1" customHeight="1" x14ac:dyDescent="0.2">
      <c r="A1189" s="12"/>
      <c r="B1189" s="13" t="s">
        <v>27</v>
      </c>
      <c r="C1189" s="13" t="s">
        <v>79</v>
      </c>
      <c r="D1189" s="14">
        <v>18</v>
      </c>
      <c r="E1189" s="14">
        <v>0</v>
      </c>
      <c r="F1189" s="14">
        <v>0</v>
      </c>
      <c r="G1189" s="15">
        <f t="shared" si="154"/>
        <v>-18</v>
      </c>
      <c r="H1189" s="15">
        <f t="shared" si="155"/>
        <v>-18</v>
      </c>
      <c r="I1189" s="16">
        <f t="shared" si="156"/>
        <v>0</v>
      </c>
    </row>
    <row r="1190" spans="1:9" ht="11.25" hidden="1" customHeight="1" x14ac:dyDescent="0.2">
      <c r="A1190" s="12"/>
      <c r="B1190" s="13" t="s">
        <v>27</v>
      </c>
      <c r="C1190" s="13" t="s">
        <v>28</v>
      </c>
      <c r="D1190" s="14">
        <v>13.45</v>
      </c>
      <c r="E1190" s="14">
        <v>13</v>
      </c>
      <c r="F1190" s="14">
        <v>13</v>
      </c>
      <c r="G1190" s="15">
        <f t="shared" si="154"/>
        <v>-0.44999999999999929</v>
      </c>
      <c r="H1190" s="15">
        <f t="shared" si="155"/>
        <v>-0.44999999999999929</v>
      </c>
      <c r="I1190" s="16">
        <f t="shared" si="156"/>
        <v>0</v>
      </c>
    </row>
    <row r="1191" spans="1:9" ht="11.25" hidden="1" customHeight="1" x14ac:dyDescent="0.2">
      <c r="A1191" s="12"/>
      <c r="B1191" s="13" t="s">
        <v>129</v>
      </c>
      <c r="C1191" s="13" t="s">
        <v>19</v>
      </c>
      <c r="D1191" s="14">
        <v>0</v>
      </c>
      <c r="E1191" s="14">
        <v>6</v>
      </c>
      <c r="F1191" s="14">
        <v>6</v>
      </c>
      <c r="G1191" s="23">
        <f t="shared" si="154"/>
        <v>6</v>
      </c>
      <c r="H1191" s="23">
        <f t="shared" si="155"/>
        <v>6</v>
      </c>
      <c r="I1191" s="16">
        <f t="shared" si="156"/>
        <v>0</v>
      </c>
    </row>
    <row r="1192" spans="1:9" ht="11.25" hidden="1" customHeight="1" x14ac:dyDescent="0.2">
      <c r="A1192" s="12"/>
      <c r="B1192" s="13" t="s">
        <v>43</v>
      </c>
      <c r="C1192" s="13" t="s">
        <v>44</v>
      </c>
      <c r="D1192" s="14">
        <v>2270.65</v>
      </c>
      <c r="E1192" s="14">
        <v>7605</v>
      </c>
      <c r="F1192" s="14">
        <v>8430</v>
      </c>
      <c r="G1192" s="23">
        <f t="shared" si="154"/>
        <v>5334.35</v>
      </c>
      <c r="H1192" s="23">
        <f t="shared" si="155"/>
        <v>6159.35</v>
      </c>
      <c r="I1192" s="16">
        <f t="shared" si="156"/>
        <v>825</v>
      </c>
    </row>
    <row r="1193" spans="1:9" ht="11.25" hidden="1" customHeight="1" x14ac:dyDescent="0.2">
      <c r="A1193" s="12"/>
      <c r="B1193" s="13" t="s">
        <v>43</v>
      </c>
      <c r="C1193" s="13" t="s">
        <v>21</v>
      </c>
      <c r="D1193" s="14">
        <v>0</v>
      </c>
      <c r="E1193" s="14">
        <v>500</v>
      </c>
      <c r="F1193" s="14">
        <v>600</v>
      </c>
      <c r="G1193" s="23">
        <f t="shared" si="154"/>
        <v>500</v>
      </c>
      <c r="H1193" s="23">
        <f t="shared" si="155"/>
        <v>600</v>
      </c>
      <c r="I1193" s="16">
        <f t="shared" si="156"/>
        <v>100</v>
      </c>
    </row>
    <row r="1194" spans="1:9" ht="11.25" hidden="1" customHeight="1" x14ac:dyDescent="0.2">
      <c r="A1194" s="12"/>
      <c r="B1194" s="13" t="s">
        <v>43</v>
      </c>
      <c r="C1194" s="13" t="s">
        <v>22</v>
      </c>
      <c r="D1194" s="14">
        <v>0</v>
      </c>
      <c r="E1194" s="14">
        <v>250</v>
      </c>
      <c r="F1194" s="14">
        <v>250</v>
      </c>
      <c r="G1194" s="23">
        <f t="shared" si="154"/>
        <v>250</v>
      </c>
      <c r="H1194" s="23">
        <f t="shared" si="155"/>
        <v>250</v>
      </c>
      <c r="I1194" s="16">
        <f t="shared" si="156"/>
        <v>0</v>
      </c>
    </row>
    <row r="1195" spans="1:9" ht="11.25" hidden="1" customHeight="1" x14ac:dyDescent="0.2">
      <c r="A1195" s="12"/>
      <c r="B1195" s="13" t="s">
        <v>43</v>
      </c>
      <c r="C1195" s="13" t="s">
        <v>19</v>
      </c>
      <c r="D1195" s="14">
        <v>4618.1499999999996</v>
      </c>
      <c r="E1195" s="14">
        <v>8320</v>
      </c>
      <c r="F1195" s="14">
        <v>9940</v>
      </c>
      <c r="G1195" s="23">
        <f t="shared" si="154"/>
        <v>3701.8500000000004</v>
      </c>
      <c r="H1195" s="23">
        <f t="shared" si="155"/>
        <v>5321.85</v>
      </c>
      <c r="I1195" s="16">
        <f t="shared" si="156"/>
        <v>1620</v>
      </c>
    </row>
    <row r="1196" spans="1:9" ht="11.25" hidden="1" customHeight="1" x14ac:dyDescent="0.2">
      <c r="A1196" s="12"/>
      <c r="B1196" s="13" t="s">
        <v>51</v>
      </c>
      <c r="C1196" s="13" t="s">
        <v>19</v>
      </c>
      <c r="D1196" s="14">
        <v>19.5</v>
      </c>
      <c r="E1196" s="14">
        <v>82</v>
      </c>
      <c r="F1196" s="14">
        <v>102</v>
      </c>
      <c r="G1196" s="23">
        <f t="shared" si="154"/>
        <v>62.5</v>
      </c>
      <c r="H1196" s="23">
        <f t="shared" si="155"/>
        <v>82.5</v>
      </c>
      <c r="I1196" s="16">
        <f t="shared" si="156"/>
        <v>20</v>
      </c>
    </row>
    <row r="1197" spans="1:9" ht="11.25" hidden="1" customHeight="1" x14ac:dyDescent="0.2">
      <c r="A1197" s="12"/>
      <c r="B1197" s="13" t="s">
        <v>29</v>
      </c>
      <c r="C1197" s="13" t="s">
        <v>19</v>
      </c>
      <c r="D1197" s="14">
        <v>0</v>
      </c>
      <c r="E1197" s="14">
        <v>212</v>
      </c>
      <c r="F1197" s="14">
        <v>212</v>
      </c>
      <c r="G1197" s="23">
        <f t="shared" si="154"/>
        <v>212</v>
      </c>
      <c r="H1197" s="23">
        <f t="shared" si="155"/>
        <v>212</v>
      </c>
      <c r="I1197" s="16">
        <f t="shared" si="156"/>
        <v>0</v>
      </c>
    </row>
    <row r="1198" spans="1:9" ht="11.25" hidden="1" customHeight="1" x14ac:dyDescent="0.2">
      <c r="A1198" s="12"/>
      <c r="B1198" s="13" t="s">
        <v>32</v>
      </c>
      <c r="C1198" s="13" t="s">
        <v>52</v>
      </c>
      <c r="D1198" s="14">
        <v>0</v>
      </c>
      <c r="E1198" s="14">
        <v>6160</v>
      </c>
      <c r="F1198" s="14">
        <v>7700</v>
      </c>
      <c r="G1198" s="23">
        <f t="shared" si="154"/>
        <v>6160</v>
      </c>
      <c r="H1198" s="23">
        <f t="shared" si="155"/>
        <v>7700</v>
      </c>
      <c r="I1198" s="16">
        <f t="shared" si="156"/>
        <v>1540</v>
      </c>
    </row>
    <row r="1199" spans="1:9" ht="11.25" hidden="1" customHeight="1" x14ac:dyDescent="0.2">
      <c r="A1199" s="12"/>
      <c r="B1199" s="13" t="s">
        <v>32</v>
      </c>
      <c r="C1199" s="13" t="s">
        <v>42</v>
      </c>
      <c r="D1199" s="14">
        <v>33.630000000000003</v>
      </c>
      <c r="E1199" s="14">
        <v>3080</v>
      </c>
      <c r="F1199" s="14">
        <v>3850</v>
      </c>
      <c r="G1199" s="23">
        <f t="shared" si="154"/>
        <v>3046.37</v>
      </c>
      <c r="H1199" s="23">
        <f t="shared" si="155"/>
        <v>3816.37</v>
      </c>
      <c r="I1199" s="16">
        <f t="shared" si="156"/>
        <v>770</v>
      </c>
    </row>
    <row r="1200" spans="1:9" ht="11.25" hidden="1" customHeight="1" x14ac:dyDescent="0.2">
      <c r="A1200" s="12"/>
      <c r="B1200" s="13" t="s">
        <v>32</v>
      </c>
      <c r="C1200" s="13" t="s">
        <v>44</v>
      </c>
      <c r="D1200" s="14">
        <v>0</v>
      </c>
      <c r="E1200" s="14">
        <v>3080</v>
      </c>
      <c r="F1200" s="14">
        <v>3850</v>
      </c>
      <c r="G1200" s="23">
        <f t="shared" si="154"/>
        <v>3080</v>
      </c>
      <c r="H1200" s="23">
        <f t="shared" si="155"/>
        <v>3850</v>
      </c>
      <c r="I1200" s="16">
        <f t="shared" si="156"/>
        <v>770</v>
      </c>
    </row>
    <row r="1201" spans="1:9" ht="11.25" hidden="1" customHeight="1" x14ac:dyDescent="0.2">
      <c r="A1201" s="12"/>
      <c r="B1201" s="13" t="s">
        <v>32</v>
      </c>
      <c r="C1201" s="13" t="s">
        <v>47</v>
      </c>
      <c r="D1201" s="14">
        <v>0</v>
      </c>
      <c r="E1201" s="14">
        <v>481.25</v>
      </c>
      <c r="F1201" s="14">
        <v>1443.75</v>
      </c>
      <c r="G1201" s="23">
        <f t="shared" si="154"/>
        <v>481.25</v>
      </c>
      <c r="H1201" s="23">
        <f t="shared" si="155"/>
        <v>1443.75</v>
      </c>
      <c r="I1201" s="16">
        <f t="shared" si="156"/>
        <v>962.5</v>
      </c>
    </row>
    <row r="1202" spans="1:9" ht="11.25" hidden="1" customHeight="1" x14ac:dyDescent="0.2">
      <c r="A1202" s="12"/>
      <c r="B1202" s="13" t="s">
        <v>32</v>
      </c>
      <c r="C1202" s="13" t="s">
        <v>21</v>
      </c>
      <c r="D1202" s="14">
        <v>0</v>
      </c>
      <c r="E1202" s="14">
        <v>770</v>
      </c>
      <c r="F1202" s="14">
        <v>1155</v>
      </c>
      <c r="G1202" s="23">
        <f t="shared" si="154"/>
        <v>770</v>
      </c>
      <c r="H1202" s="23">
        <f t="shared" si="155"/>
        <v>1155</v>
      </c>
      <c r="I1202" s="16">
        <f t="shared" si="156"/>
        <v>385</v>
      </c>
    </row>
    <row r="1203" spans="1:9" ht="11.25" hidden="1" customHeight="1" x14ac:dyDescent="0.2">
      <c r="A1203" s="12"/>
      <c r="B1203" s="13" t="s">
        <v>32</v>
      </c>
      <c r="C1203" s="13" t="s">
        <v>22</v>
      </c>
      <c r="D1203" s="14">
        <v>800</v>
      </c>
      <c r="E1203" s="14">
        <v>250</v>
      </c>
      <c r="F1203" s="14">
        <v>250</v>
      </c>
      <c r="G1203" s="15">
        <f t="shared" si="154"/>
        <v>-550</v>
      </c>
      <c r="H1203" s="15">
        <f t="shared" si="155"/>
        <v>-550</v>
      </c>
      <c r="I1203" s="16">
        <f t="shared" si="156"/>
        <v>0</v>
      </c>
    </row>
    <row r="1204" spans="1:9" ht="11.25" hidden="1" customHeight="1" x14ac:dyDescent="0.2">
      <c r="A1204" s="12"/>
      <c r="B1204" s="13" t="s">
        <v>58</v>
      </c>
      <c r="C1204" s="13" t="s">
        <v>42</v>
      </c>
      <c r="D1204" s="14">
        <v>2499.77</v>
      </c>
      <c r="E1204" s="14">
        <v>4855.9799999999996</v>
      </c>
      <c r="F1204" s="14">
        <v>4855.9799999999996</v>
      </c>
      <c r="G1204" s="23">
        <f t="shared" si="154"/>
        <v>2356.2099999999996</v>
      </c>
      <c r="H1204" s="23">
        <f t="shared" si="155"/>
        <v>2356.2099999999996</v>
      </c>
      <c r="I1204" s="16">
        <f t="shared" si="156"/>
        <v>0</v>
      </c>
    </row>
    <row r="1205" spans="1:9" ht="11.25" hidden="1" customHeight="1" x14ac:dyDescent="0.2">
      <c r="A1205" s="17" t="s">
        <v>251</v>
      </c>
      <c r="B1205" s="18"/>
      <c r="C1205" s="18"/>
      <c r="D1205" s="19">
        <f>SUM(D1177:D1204)</f>
        <v>11375.29</v>
      </c>
      <c r="E1205" s="19">
        <f>SUM(E1177:E1204)</f>
        <v>36650.229999999996</v>
      </c>
      <c r="F1205" s="19">
        <f>SUM(F1177:F1204)</f>
        <v>43682.729999999996</v>
      </c>
      <c r="G1205" s="24">
        <f t="shared" si="154"/>
        <v>25274.940000000002</v>
      </c>
      <c r="H1205" s="24">
        <f t="shared" si="155"/>
        <v>32307.440000000002</v>
      </c>
      <c r="I1205" s="21">
        <f t="shared" si="156"/>
        <v>7032.5</v>
      </c>
    </row>
    <row r="1206" spans="1:9" ht="11.25" hidden="1" customHeight="1" x14ac:dyDescent="0.2">
      <c r="A1206" s="11" t="s">
        <v>252</v>
      </c>
      <c r="B1206" s="5"/>
      <c r="C1206" s="5"/>
      <c r="D1206" s="6"/>
      <c r="E1206" s="6"/>
      <c r="F1206" s="6"/>
      <c r="G1206" s="7"/>
      <c r="H1206" s="7"/>
      <c r="I1206" s="8"/>
    </row>
    <row r="1207" spans="1:9" ht="11.25" hidden="1" customHeight="1" x14ac:dyDescent="0.2">
      <c r="A1207" s="12"/>
      <c r="B1207" s="13" t="s">
        <v>26</v>
      </c>
      <c r="C1207" s="13" t="s">
        <v>19</v>
      </c>
      <c r="D1207" s="14">
        <v>35.090000000000003</v>
      </c>
      <c r="E1207" s="14">
        <v>0</v>
      </c>
      <c r="F1207" s="14">
        <v>0</v>
      </c>
      <c r="G1207" s="15">
        <f t="shared" ref="G1207:G1236" si="157">(ROUND(E1207,2)- ROUND(D1207,2))</f>
        <v>-35.090000000000003</v>
      </c>
      <c r="H1207" s="15">
        <f t="shared" ref="H1207:H1236" si="158">(ROUND(F1207,2)- ROUND(D1207,2))</f>
        <v>-35.090000000000003</v>
      </c>
      <c r="I1207" s="16">
        <f t="shared" ref="I1207:I1236" si="159">(ROUND(F1207,2)- ROUND(E1207,2))</f>
        <v>0</v>
      </c>
    </row>
    <row r="1208" spans="1:9" ht="11.25" hidden="1" customHeight="1" x14ac:dyDescent="0.2">
      <c r="A1208" s="12"/>
      <c r="B1208" s="13" t="s">
        <v>69</v>
      </c>
      <c r="C1208" s="13" t="s">
        <v>19</v>
      </c>
      <c r="D1208" s="14">
        <v>104.26</v>
      </c>
      <c r="E1208" s="14">
        <v>0</v>
      </c>
      <c r="F1208" s="14">
        <v>0</v>
      </c>
      <c r="G1208" s="15">
        <f t="shared" si="157"/>
        <v>-104.26</v>
      </c>
      <c r="H1208" s="15">
        <f t="shared" si="158"/>
        <v>-104.26</v>
      </c>
      <c r="I1208" s="16">
        <f t="shared" si="159"/>
        <v>0</v>
      </c>
    </row>
    <row r="1209" spans="1:9" ht="11.25" hidden="1" customHeight="1" x14ac:dyDescent="0.2">
      <c r="A1209" s="12"/>
      <c r="B1209" s="13" t="s">
        <v>20</v>
      </c>
      <c r="C1209" s="13" t="s">
        <v>52</v>
      </c>
      <c r="D1209" s="14">
        <v>120.72</v>
      </c>
      <c r="E1209" s="14">
        <v>118</v>
      </c>
      <c r="F1209" s="14">
        <v>138</v>
      </c>
      <c r="G1209" s="15">
        <f t="shared" si="157"/>
        <v>-2.7199999999999989</v>
      </c>
      <c r="H1209" s="23">
        <f t="shared" si="158"/>
        <v>17.28</v>
      </c>
      <c r="I1209" s="16">
        <f t="shared" si="159"/>
        <v>20</v>
      </c>
    </row>
    <row r="1210" spans="1:9" ht="11.25" hidden="1" customHeight="1" x14ac:dyDescent="0.2">
      <c r="A1210" s="12"/>
      <c r="B1210" s="13" t="s">
        <v>20</v>
      </c>
      <c r="C1210" s="13" t="s">
        <v>45</v>
      </c>
      <c r="D1210" s="14">
        <v>55</v>
      </c>
      <c r="E1210" s="14">
        <v>0</v>
      </c>
      <c r="F1210" s="14">
        <v>0</v>
      </c>
      <c r="G1210" s="15">
        <f t="shared" si="157"/>
        <v>-55</v>
      </c>
      <c r="H1210" s="15">
        <f t="shared" si="158"/>
        <v>-55</v>
      </c>
      <c r="I1210" s="16">
        <f t="shared" si="159"/>
        <v>0</v>
      </c>
    </row>
    <row r="1211" spans="1:9" ht="11.25" hidden="1" customHeight="1" x14ac:dyDescent="0.2">
      <c r="A1211" s="12"/>
      <c r="B1211" s="13" t="s">
        <v>20</v>
      </c>
      <c r="C1211" s="13" t="s">
        <v>46</v>
      </c>
      <c r="D1211" s="14">
        <v>91</v>
      </c>
      <c r="E1211" s="14">
        <v>0</v>
      </c>
      <c r="F1211" s="14">
        <v>0</v>
      </c>
      <c r="G1211" s="15">
        <f t="shared" si="157"/>
        <v>-91</v>
      </c>
      <c r="H1211" s="15">
        <f t="shared" si="158"/>
        <v>-91</v>
      </c>
      <c r="I1211" s="16">
        <f t="shared" si="159"/>
        <v>0</v>
      </c>
    </row>
    <row r="1212" spans="1:9" ht="11.25" hidden="1" customHeight="1" x14ac:dyDescent="0.2">
      <c r="A1212" s="12"/>
      <c r="B1212" s="13" t="s">
        <v>20</v>
      </c>
      <c r="C1212" s="13" t="s">
        <v>42</v>
      </c>
      <c r="D1212" s="14">
        <v>150.01</v>
      </c>
      <c r="E1212" s="14">
        <v>150</v>
      </c>
      <c r="F1212" s="14">
        <v>150</v>
      </c>
      <c r="G1212" s="15">
        <f t="shared" si="157"/>
        <v>-9.9999999999909051E-3</v>
      </c>
      <c r="H1212" s="15">
        <f t="shared" si="158"/>
        <v>-9.9999999999909051E-3</v>
      </c>
      <c r="I1212" s="16">
        <f t="shared" si="159"/>
        <v>0</v>
      </c>
    </row>
    <row r="1213" spans="1:9" ht="11.25" hidden="1" customHeight="1" x14ac:dyDescent="0.2">
      <c r="A1213" s="12"/>
      <c r="B1213" s="13" t="s">
        <v>20</v>
      </c>
      <c r="C1213" s="13" t="s">
        <v>22</v>
      </c>
      <c r="D1213" s="14">
        <v>167.99</v>
      </c>
      <c r="E1213" s="14">
        <v>114</v>
      </c>
      <c r="F1213" s="14">
        <v>114</v>
      </c>
      <c r="G1213" s="15">
        <f t="shared" si="157"/>
        <v>-53.990000000000009</v>
      </c>
      <c r="H1213" s="15">
        <f t="shared" si="158"/>
        <v>-53.990000000000009</v>
      </c>
      <c r="I1213" s="16">
        <f t="shared" si="159"/>
        <v>0</v>
      </c>
    </row>
    <row r="1214" spans="1:9" ht="11.25" hidden="1" customHeight="1" x14ac:dyDescent="0.2">
      <c r="A1214" s="12"/>
      <c r="B1214" s="13" t="s">
        <v>20</v>
      </c>
      <c r="C1214" s="13" t="s">
        <v>19</v>
      </c>
      <c r="D1214" s="14">
        <v>769.29</v>
      </c>
      <c r="E1214" s="14">
        <v>288</v>
      </c>
      <c r="F1214" s="14">
        <v>328</v>
      </c>
      <c r="G1214" s="15">
        <f t="shared" si="157"/>
        <v>-481.28999999999996</v>
      </c>
      <c r="H1214" s="15">
        <f t="shared" si="158"/>
        <v>-441.28999999999996</v>
      </c>
      <c r="I1214" s="16">
        <f t="shared" si="159"/>
        <v>40</v>
      </c>
    </row>
    <row r="1215" spans="1:9" ht="11.25" hidden="1" customHeight="1" x14ac:dyDescent="0.2">
      <c r="A1215" s="12"/>
      <c r="B1215" s="13" t="s">
        <v>27</v>
      </c>
      <c r="C1215" s="13" t="s">
        <v>82</v>
      </c>
      <c r="D1215" s="14">
        <v>21.44</v>
      </c>
      <c r="E1215" s="14">
        <v>21</v>
      </c>
      <c r="F1215" s="14">
        <v>21</v>
      </c>
      <c r="G1215" s="15">
        <f t="shared" si="157"/>
        <v>-0.44000000000000128</v>
      </c>
      <c r="H1215" s="15">
        <f t="shared" si="158"/>
        <v>-0.44000000000000128</v>
      </c>
      <c r="I1215" s="16">
        <f t="shared" si="159"/>
        <v>0</v>
      </c>
    </row>
    <row r="1216" spans="1:9" ht="11.25" hidden="1" customHeight="1" x14ac:dyDescent="0.2">
      <c r="A1216" s="12"/>
      <c r="B1216" s="13" t="s">
        <v>27</v>
      </c>
      <c r="C1216" s="13" t="s">
        <v>37</v>
      </c>
      <c r="D1216" s="14">
        <v>13.65</v>
      </c>
      <c r="E1216" s="14">
        <v>14</v>
      </c>
      <c r="F1216" s="14">
        <v>14</v>
      </c>
      <c r="G1216" s="23">
        <f t="shared" si="157"/>
        <v>0.34999999999999964</v>
      </c>
      <c r="H1216" s="23">
        <f t="shared" si="158"/>
        <v>0.34999999999999964</v>
      </c>
      <c r="I1216" s="16">
        <f t="shared" si="159"/>
        <v>0</v>
      </c>
    </row>
    <row r="1217" spans="1:9" ht="11.25" hidden="1" customHeight="1" x14ac:dyDescent="0.2">
      <c r="A1217" s="12"/>
      <c r="B1217" s="13" t="s">
        <v>27</v>
      </c>
      <c r="C1217" s="13" t="s">
        <v>83</v>
      </c>
      <c r="D1217" s="14">
        <v>122.22</v>
      </c>
      <c r="E1217" s="14">
        <v>162</v>
      </c>
      <c r="F1217" s="14">
        <v>162</v>
      </c>
      <c r="G1217" s="23">
        <f t="shared" si="157"/>
        <v>39.78</v>
      </c>
      <c r="H1217" s="23">
        <f t="shared" si="158"/>
        <v>39.78</v>
      </c>
      <c r="I1217" s="16">
        <f t="shared" si="159"/>
        <v>0</v>
      </c>
    </row>
    <row r="1218" spans="1:9" ht="11.25" hidden="1" customHeight="1" x14ac:dyDescent="0.2">
      <c r="A1218" s="12"/>
      <c r="B1218" s="13" t="s">
        <v>27</v>
      </c>
      <c r="C1218" s="13" t="s">
        <v>84</v>
      </c>
      <c r="D1218" s="14">
        <v>196.31</v>
      </c>
      <c r="E1218" s="14">
        <v>258</v>
      </c>
      <c r="F1218" s="14">
        <v>258</v>
      </c>
      <c r="G1218" s="23">
        <f t="shared" si="157"/>
        <v>61.69</v>
      </c>
      <c r="H1218" s="23">
        <f t="shared" si="158"/>
        <v>61.69</v>
      </c>
      <c r="I1218" s="16">
        <f t="shared" si="159"/>
        <v>0</v>
      </c>
    </row>
    <row r="1219" spans="1:9" ht="11.25" hidden="1" customHeight="1" x14ac:dyDescent="0.2">
      <c r="A1219" s="12"/>
      <c r="B1219" s="13" t="s">
        <v>27</v>
      </c>
      <c r="C1219" s="13" t="s">
        <v>86</v>
      </c>
      <c r="D1219" s="14">
        <v>0</v>
      </c>
      <c r="E1219" s="14">
        <v>315</v>
      </c>
      <c r="F1219" s="14">
        <v>315</v>
      </c>
      <c r="G1219" s="23">
        <f t="shared" si="157"/>
        <v>315</v>
      </c>
      <c r="H1219" s="23">
        <f t="shared" si="158"/>
        <v>315</v>
      </c>
      <c r="I1219" s="16">
        <f t="shared" si="159"/>
        <v>0</v>
      </c>
    </row>
    <row r="1220" spans="1:9" ht="11.25" hidden="1" customHeight="1" x14ac:dyDescent="0.2">
      <c r="A1220" s="12"/>
      <c r="B1220" s="13" t="s">
        <v>27</v>
      </c>
      <c r="C1220" s="13" t="s">
        <v>42</v>
      </c>
      <c r="D1220" s="14">
        <v>92.39</v>
      </c>
      <c r="E1220" s="14">
        <v>0</v>
      </c>
      <c r="F1220" s="14">
        <v>0</v>
      </c>
      <c r="G1220" s="15">
        <f t="shared" si="157"/>
        <v>-92.39</v>
      </c>
      <c r="H1220" s="15">
        <f t="shared" si="158"/>
        <v>-92.39</v>
      </c>
      <c r="I1220" s="16">
        <f t="shared" si="159"/>
        <v>0</v>
      </c>
    </row>
    <row r="1221" spans="1:9" ht="11.25" hidden="1" customHeight="1" x14ac:dyDescent="0.2">
      <c r="A1221" s="12"/>
      <c r="B1221" s="13" t="s">
        <v>27</v>
      </c>
      <c r="C1221" s="13" t="s">
        <v>76</v>
      </c>
      <c r="D1221" s="14">
        <v>19.489999999999998</v>
      </c>
      <c r="E1221" s="14">
        <v>20</v>
      </c>
      <c r="F1221" s="14">
        <v>20</v>
      </c>
      <c r="G1221" s="23">
        <f t="shared" si="157"/>
        <v>0.51000000000000156</v>
      </c>
      <c r="H1221" s="23">
        <f t="shared" si="158"/>
        <v>0.51000000000000156</v>
      </c>
      <c r="I1221" s="16">
        <f t="shared" si="159"/>
        <v>0</v>
      </c>
    </row>
    <row r="1222" spans="1:9" ht="11.25" hidden="1" customHeight="1" x14ac:dyDescent="0.2">
      <c r="A1222" s="12"/>
      <c r="B1222" s="13" t="s">
        <v>27</v>
      </c>
      <c r="C1222" s="13" t="s">
        <v>78</v>
      </c>
      <c r="D1222" s="14">
        <v>43.18</v>
      </c>
      <c r="E1222" s="14">
        <v>0</v>
      </c>
      <c r="F1222" s="14">
        <v>0</v>
      </c>
      <c r="G1222" s="15">
        <f t="shared" si="157"/>
        <v>-43.18</v>
      </c>
      <c r="H1222" s="15">
        <f t="shared" si="158"/>
        <v>-43.18</v>
      </c>
      <c r="I1222" s="16">
        <f t="shared" si="159"/>
        <v>0</v>
      </c>
    </row>
    <row r="1223" spans="1:9" ht="11.25" hidden="1" customHeight="1" x14ac:dyDescent="0.2">
      <c r="A1223" s="12"/>
      <c r="B1223" s="13" t="s">
        <v>27</v>
      </c>
      <c r="C1223" s="13" t="s">
        <v>28</v>
      </c>
      <c r="D1223" s="14">
        <v>60.45</v>
      </c>
      <c r="E1223" s="14">
        <v>29</v>
      </c>
      <c r="F1223" s="14">
        <v>29</v>
      </c>
      <c r="G1223" s="15">
        <f t="shared" si="157"/>
        <v>-31.450000000000003</v>
      </c>
      <c r="H1223" s="15">
        <f t="shared" si="158"/>
        <v>-31.450000000000003</v>
      </c>
      <c r="I1223" s="16">
        <f t="shared" si="159"/>
        <v>0</v>
      </c>
    </row>
    <row r="1224" spans="1:9" ht="11.25" hidden="1" customHeight="1" x14ac:dyDescent="0.2">
      <c r="A1224" s="12"/>
      <c r="B1224" s="13" t="s">
        <v>70</v>
      </c>
      <c r="C1224" s="13" t="s">
        <v>19</v>
      </c>
      <c r="D1224" s="14">
        <v>148.81</v>
      </c>
      <c r="E1224" s="14">
        <v>0</v>
      </c>
      <c r="F1224" s="14">
        <v>0</v>
      </c>
      <c r="G1224" s="15">
        <f t="shared" si="157"/>
        <v>-148.81</v>
      </c>
      <c r="H1224" s="15">
        <f t="shared" si="158"/>
        <v>-148.81</v>
      </c>
      <c r="I1224" s="16">
        <f t="shared" si="159"/>
        <v>0</v>
      </c>
    </row>
    <row r="1225" spans="1:9" ht="11.25" hidden="1" customHeight="1" x14ac:dyDescent="0.2">
      <c r="A1225" s="12"/>
      <c r="B1225" s="13" t="s">
        <v>129</v>
      </c>
      <c r="C1225" s="13" t="s">
        <v>19</v>
      </c>
      <c r="D1225" s="14">
        <v>5.51</v>
      </c>
      <c r="E1225" s="14">
        <v>0</v>
      </c>
      <c r="F1225" s="14">
        <v>0</v>
      </c>
      <c r="G1225" s="15">
        <f t="shared" si="157"/>
        <v>-5.51</v>
      </c>
      <c r="H1225" s="15">
        <f t="shared" si="158"/>
        <v>-5.51</v>
      </c>
      <c r="I1225" s="16">
        <f t="shared" si="159"/>
        <v>0</v>
      </c>
    </row>
    <row r="1226" spans="1:9" ht="11.25" hidden="1" customHeight="1" x14ac:dyDescent="0.2">
      <c r="A1226" s="12"/>
      <c r="B1226" s="13" t="s">
        <v>23</v>
      </c>
      <c r="C1226" s="13" t="s">
        <v>19</v>
      </c>
      <c r="D1226" s="14">
        <v>0</v>
      </c>
      <c r="E1226" s="14">
        <v>50</v>
      </c>
      <c r="F1226" s="14">
        <v>50</v>
      </c>
      <c r="G1226" s="23">
        <f t="shared" si="157"/>
        <v>50</v>
      </c>
      <c r="H1226" s="23">
        <f t="shared" si="158"/>
        <v>50</v>
      </c>
      <c r="I1226" s="16">
        <f t="shared" si="159"/>
        <v>0</v>
      </c>
    </row>
    <row r="1227" spans="1:9" ht="11.25" hidden="1" customHeight="1" x14ac:dyDescent="0.2">
      <c r="A1227" s="12"/>
      <c r="B1227" s="13" t="s">
        <v>43</v>
      </c>
      <c r="C1227" s="13" t="s">
        <v>44</v>
      </c>
      <c r="D1227" s="14">
        <v>3.99</v>
      </c>
      <c r="E1227" s="14">
        <v>35</v>
      </c>
      <c r="F1227" s="14">
        <v>45</v>
      </c>
      <c r="G1227" s="23">
        <f t="shared" si="157"/>
        <v>31.009999999999998</v>
      </c>
      <c r="H1227" s="23">
        <f t="shared" si="158"/>
        <v>41.01</v>
      </c>
      <c r="I1227" s="16">
        <f t="shared" si="159"/>
        <v>10</v>
      </c>
    </row>
    <row r="1228" spans="1:9" ht="11.25" hidden="1" customHeight="1" x14ac:dyDescent="0.2">
      <c r="A1228" s="12"/>
      <c r="B1228" s="13" t="s">
        <v>43</v>
      </c>
      <c r="C1228" s="13" t="s">
        <v>19</v>
      </c>
      <c r="D1228" s="14">
        <v>57.99</v>
      </c>
      <c r="E1228" s="14">
        <v>70</v>
      </c>
      <c r="F1228" s="14">
        <v>90</v>
      </c>
      <c r="G1228" s="23">
        <f t="shared" si="157"/>
        <v>12.009999999999998</v>
      </c>
      <c r="H1228" s="23">
        <f t="shared" si="158"/>
        <v>32.01</v>
      </c>
      <c r="I1228" s="16">
        <f t="shared" si="159"/>
        <v>20</v>
      </c>
    </row>
    <row r="1229" spans="1:9" ht="11.25" hidden="1" customHeight="1" x14ac:dyDescent="0.2">
      <c r="A1229" s="12"/>
      <c r="B1229" s="13" t="s">
        <v>51</v>
      </c>
      <c r="C1229" s="13" t="s">
        <v>19</v>
      </c>
      <c r="D1229" s="14">
        <v>261.89</v>
      </c>
      <c r="E1229" s="14">
        <v>492</v>
      </c>
      <c r="F1229" s="14">
        <v>492</v>
      </c>
      <c r="G1229" s="23">
        <f t="shared" si="157"/>
        <v>230.11</v>
      </c>
      <c r="H1229" s="23">
        <f t="shared" si="158"/>
        <v>230.11</v>
      </c>
      <c r="I1229" s="16">
        <f t="shared" si="159"/>
        <v>0</v>
      </c>
    </row>
    <row r="1230" spans="1:9" ht="11.25" hidden="1" customHeight="1" x14ac:dyDescent="0.2">
      <c r="A1230" s="12"/>
      <c r="B1230" s="13" t="s">
        <v>29</v>
      </c>
      <c r="C1230" s="13" t="s">
        <v>19</v>
      </c>
      <c r="D1230" s="14">
        <v>39.46</v>
      </c>
      <c r="E1230" s="14">
        <v>0</v>
      </c>
      <c r="F1230" s="14">
        <v>0</v>
      </c>
      <c r="G1230" s="15">
        <f t="shared" si="157"/>
        <v>-39.46</v>
      </c>
      <c r="H1230" s="15">
        <f t="shared" si="158"/>
        <v>-39.46</v>
      </c>
      <c r="I1230" s="16">
        <f t="shared" si="159"/>
        <v>0</v>
      </c>
    </row>
    <row r="1231" spans="1:9" ht="11.25" hidden="1" customHeight="1" x14ac:dyDescent="0.2">
      <c r="A1231" s="12"/>
      <c r="B1231" s="13" t="s">
        <v>32</v>
      </c>
      <c r="C1231" s="13" t="s">
        <v>52</v>
      </c>
      <c r="D1231" s="14">
        <v>97.12</v>
      </c>
      <c r="E1231" s="14">
        <v>366</v>
      </c>
      <c r="F1231" s="14">
        <v>366</v>
      </c>
      <c r="G1231" s="23">
        <f t="shared" si="157"/>
        <v>268.88</v>
      </c>
      <c r="H1231" s="23">
        <f t="shared" si="158"/>
        <v>268.88</v>
      </c>
      <c r="I1231" s="16">
        <f t="shared" si="159"/>
        <v>0</v>
      </c>
    </row>
    <row r="1232" spans="1:9" ht="11.25" hidden="1" customHeight="1" x14ac:dyDescent="0.2">
      <c r="A1232" s="12"/>
      <c r="B1232" s="13" t="s">
        <v>32</v>
      </c>
      <c r="C1232" s="13" t="s">
        <v>42</v>
      </c>
      <c r="D1232" s="14">
        <v>181.48</v>
      </c>
      <c r="E1232" s="14">
        <v>286</v>
      </c>
      <c r="F1232" s="14">
        <v>316</v>
      </c>
      <c r="G1232" s="23">
        <f t="shared" si="157"/>
        <v>104.52000000000001</v>
      </c>
      <c r="H1232" s="23">
        <f t="shared" si="158"/>
        <v>134.52000000000001</v>
      </c>
      <c r="I1232" s="16">
        <f t="shared" si="159"/>
        <v>30</v>
      </c>
    </row>
    <row r="1233" spans="1:9" ht="11.25" hidden="1" customHeight="1" x14ac:dyDescent="0.2">
      <c r="A1233" s="12"/>
      <c r="B1233" s="13" t="s">
        <v>32</v>
      </c>
      <c r="C1233" s="13" t="s">
        <v>44</v>
      </c>
      <c r="D1233" s="14">
        <v>39.799999999999997</v>
      </c>
      <c r="E1233" s="14">
        <v>7</v>
      </c>
      <c r="F1233" s="14">
        <v>7</v>
      </c>
      <c r="G1233" s="15">
        <f t="shared" si="157"/>
        <v>-32.799999999999997</v>
      </c>
      <c r="H1233" s="15">
        <f t="shared" si="158"/>
        <v>-32.799999999999997</v>
      </c>
      <c r="I1233" s="16">
        <f t="shared" si="159"/>
        <v>0</v>
      </c>
    </row>
    <row r="1234" spans="1:9" ht="11.25" hidden="1" customHeight="1" x14ac:dyDescent="0.2">
      <c r="A1234" s="12"/>
      <c r="B1234" s="13" t="s">
        <v>32</v>
      </c>
      <c r="C1234" s="13" t="s">
        <v>21</v>
      </c>
      <c r="D1234" s="14">
        <v>89.82</v>
      </c>
      <c r="E1234" s="14">
        <v>0</v>
      </c>
      <c r="F1234" s="14">
        <v>0</v>
      </c>
      <c r="G1234" s="15">
        <f t="shared" si="157"/>
        <v>-89.82</v>
      </c>
      <c r="H1234" s="15">
        <f t="shared" si="158"/>
        <v>-89.82</v>
      </c>
      <c r="I1234" s="16">
        <f t="shared" si="159"/>
        <v>0</v>
      </c>
    </row>
    <row r="1235" spans="1:9" ht="11.25" hidden="1" customHeight="1" x14ac:dyDescent="0.2">
      <c r="A1235" s="12"/>
      <c r="B1235" s="13" t="s">
        <v>58</v>
      </c>
      <c r="C1235" s="13" t="s">
        <v>42</v>
      </c>
      <c r="D1235" s="14">
        <v>897.79</v>
      </c>
      <c r="E1235" s="14">
        <v>0</v>
      </c>
      <c r="F1235" s="14">
        <v>0</v>
      </c>
      <c r="G1235" s="15">
        <f t="shared" si="157"/>
        <v>-897.79</v>
      </c>
      <c r="H1235" s="15">
        <f t="shared" si="158"/>
        <v>-897.79</v>
      </c>
      <c r="I1235" s="16">
        <f t="shared" si="159"/>
        <v>0</v>
      </c>
    </row>
    <row r="1236" spans="1:9" ht="11.25" hidden="1" customHeight="1" x14ac:dyDescent="0.2">
      <c r="A1236" s="17" t="s">
        <v>253</v>
      </c>
      <c r="B1236" s="18"/>
      <c r="C1236" s="18"/>
      <c r="D1236" s="19">
        <f>SUM(D1207:D1235)</f>
        <v>3886.15</v>
      </c>
      <c r="E1236" s="19">
        <f>SUM(E1207:E1235)</f>
        <v>2795</v>
      </c>
      <c r="F1236" s="19">
        <f>SUM(F1207:F1235)</f>
        <v>2915</v>
      </c>
      <c r="G1236" s="20">
        <f t="shared" si="157"/>
        <v>-1091.1500000000001</v>
      </c>
      <c r="H1236" s="20">
        <f t="shared" si="158"/>
        <v>-971.15000000000009</v>
      </c>
      <c r="I1236" s="21">
        <f t="shared" si="159"/>
        <v>120</v>
      </c>
    </row>
    <row r="1237" spans="1:9" ht="11.25" hidden="1" customHeight="1" x14ac:dyDescent="0.2">
      <c r="A1237" s="11" t="s">
        <v>254</v>
      </c>
      <c r="B1237" s="5"/>
      <c r="C1237" s="5"/>
      <c r="D1237" s="6"/>
      <c r="E1237" s="6"/>
      <c r="F1237" s="6"/>
      <c r="G1237" s="7"/>
      <c r="H1237" s="7"/>
      <c r="I1237" s="8"/>
    </row>
    <row r="1238" spans="1:9" ht="11.25" hidden="1" customHeight="1" x14ac:dyDescent="0.2">
      <c r="A1238" s="12"/>
      <c r="B1238" s="13" t="s">
        <v>69</v>
      </c>
      <c r="C1238" s="13" t="s">
        <v>19</v>
      </c>
      <c r="D1238" s="14">
        <v>1740.83</v>
      </c>
      <c r="E1238" s="14">
        <v>0</v>
      </c>
      <c r="F1238" s="14">
        <v>0</v>
      </c>
      <c r="G1238" s="15">
        <f t="shared" ref="G1238:G1246" si="160">(ROUND(E1238,2)- ROUND(D1238,2))</f>
        <v>-1740.83</v>
      </c>
      <c r="H1238" s="15">
        <f t="shared" ref="H1238:H1246" si="161">(ROUND(F1238,2)- ROUND(D1238,2))</f>
        <v>-1740.83</v>
      </c>
      <c r="I1238" s="16">
        <f t="shared" ref="I1238:I1246" si="162">(ROUND(F1238,2)- ROUND(E1238,2))</f>
        <v>0</v>
      </c>
    </row>
    <row r="1239" spans="1:9" ht="11.25" hidden="1" customHeight="1" x14ac:dyDescent="0.2">
      <c r="A1239" s="12"/>
      <c r="B1239" s="13" t="s">
        <v>20</v>
      </c>
      <c r="C1239" s="13" t="s">
        <v>52</v>
      </c>
      <c r="D1239" s="14">
        <v>9500</v>
      </c>
      <c r="E1239" s="14">
        <v>0</v>
      </c>
      <c r="F1239" s="14">
        <v>0</v>
      </c>
      <c r="G1239" s="15">
        <f t="shared" si="160"/>
        <v>-9500</v>
      </c>
      <c r="H1239" s="15">
        <f t="shared" si="161"/>
        <v>-9500</v>
      </c>
      <c r="I1239" s="16">
        <f t="shared" si="162"/>
        <v>0</v>
      </c>
    </row>
    <row r="1240" spans="1:9" ht="11.25" hidden="1" customHeight="1" x14ac:dyDescent="0.2">
      <c r="A1240" s="12"/>
      <c r="B1240" s="13" t="s">
        <v>27</v>
      </c>
      <c r="C1240" s="13" t="s">
        <v>83</v>
      </c>
      <c r="D1240" s="14">
        <v>706.49</v>
      </c>
      <c r="E1240" s="14">
        <v>0</v>
      </c>
      <c r="F1240" s="14">
        <v>0</v>
      </c>
      <c r="G1240" s="15">
        <f t="shared" si="160"/>
        <v>-706.49</v>
      </c>
      <c r="H1240" s="15">
        <f t="shared" si="161"/>
        <v>-706.49</v>
      </c>
      <c r="I1240" s="16">
        <f t="shared" si="162"/>
        <v>0</v>
      </c>
    </row>
    <row r="1241" spans="1:9" ht="11.25" hidden="1" customHeight="1" x14ac:dyDescent="0.2">
      <c r="A1241" s="12"/>
      <c r="B1241" s="13" t="s">
        <v>27</v>
      </c>
      <c r="C1241" s="13" t="s">
        <v>28</v>
      </c>
      <c r="D1241" s="14">
        <v>130.80000000000001</v>
      </c>
      <c r="E1241" s="14">
        <v>131</v>
      </c>
      <c r="F1241" s="14">
        <v>131</v>
      </c>
      <c r="G1241" s="23">
        <f t="shared" si="160"/>
        <v>0.19999999999998863</v>
      </c>
      <c r="H1241" s="23">
        <f t="shared" si="161"/>
        <v>0.19999999999998863</v>
      </c>
      <c r="I1241" s="16">
        <f t="shared" si="162"/>
        <v>0</v>
      </c>
    </row>
    <row r="1242" spans="1:9" ht="11.25" hidden="1" customHeight="1" x14ac:dyDescent="0.2">
      <c r="A1242" s="12"/>
      <c r="B1242" s="13" t="s">
        <v>57</v>
      </c>
      <c r="C1242" s="13" t="s">
        <v>19</v>
      </c>
      <c r="D1242" s="14">
        <v>540.58000000000004</v>
      </c>
      <c r="E1242" s="14">
        <v>0</v>
      </c>
      <c r="F1242" s="14">
        <v>0</v>
      </c>
      <c r="G1242" s="15">
        <f t="shared" si="160"/>
        <v>-540.58000000000004</v>
      </c>
      <c r="H1242" s="15">
        <f t="shared" si="161"/>
        <v>-540.58000000000004</v>
      </c>
      <c r="I1242" s="16">
        <f t="shared" si="162"/>
        <v>0</v>
      </c>
    </row>
    <row r="1243" spans="1:9" ht="11.25" hidden="1" customHeight="1" x14ac:dyDescent="0.2">
      <c r="A1243" s="12"/>
      <c r="B1243" s="13" t="s">
        <v>43</v>
      </c>
      <c r="C1243" s="13" t="s">
        <v>44</v>
      </c>
      <c r="D1243" s="14">
        <v>2415.4499999999998</v>
      </c>
      <c r="E1243" s="14">
        <v>2790</v>
      </c>
      <c r="F1243" s="14">
        <v>2790</v>
      </c>
      <c r="G1243" s="23">
        <f t="shared" si="160"/>
        <v>374.55000000000018</v>
      </c>
      <c r="H1243" s="23">
        <f t="shared" si="161"/>
        <v>374.55000000000018</v>
      </c>
      <c r="I1243" s="16">
        <f t="shared" si="162"/>
        <v>0</v>
      </c>
    </row>
    <row r="1244" spans="1:9" ht="11.25" hidden="1" customHeight="1" x14ac:dyDescent="0.2">
      <c r="A1244" s="12"/>
      <c r="B1244" s="13" t="s">
        <v>43</v>
      </c>
      <c r="C1244" s="13" t="s">
        <v>21</v>
      </c>
      <c r="D1244" s="14">
        <v>0</v>
      </c>
      <c r="E1244" s="14">
        <v>500</v>
      </c>
      <c r="F1244" s="14">
        <v>500</v>
      </c>
      <c r="G1244" s="23">
        <f t="shared" si="160"/>
        <v>500</v>
      </c>
      <c r="H1244" s="23">
        <f t="shared" si="161"/>
        <v>500</v>
      </c>
      <c r="I1244" s="16">
        <f t="shared" si="162"/>
        <v>0</v>
      </c>
    </row>
    <row r="1245" spans="1:9" ht="11.25" hidden="1" customHeight="1" x14ac:dyDescent="0.2">
      <c r="A1245" s="12"/>
      <c r="B1245" s="13" t="s">
        <v>43</v>
      </c>
      <c r="C1245" s="13" t="s">
        <v>19</v>
      </c>
      <c r="D1245" s="14">
        <v>5791.13</v>
      </c>
      <c r="E1245" s="14">
        <v>5577</v>
      </c>
      <c r="F1245" s="14">
        <v>5577</v>
      </c>
      <c r="G1245" s="15">
        <f t="shared" si="160"/>
        <v>-214.13000000000011</v>
      </c>
      <c r="H1245" s="15">
        <f t="shared" si="161"/>
        <v>-214.13000000000011</v>
      </c>
      <c r="I1245" s="16">
        <f t="shared" si="162"/>
        <v>0</v>
      </c>
    </row>
    <row r="1246" spans="1:9" ht="11.25" hidden="1" customHeight="1" x14ac:dyDescent="0.2">
      <c r="A1246" s="17" t="s">
        <v>255</v>
      </c>
      <c r="B1246" s="18"/>
      <c r="C1246" s="18"/>
      <c r="D1246" s="19">
        <f>SUM(D1238:D1245)</f>
        <v>20825.28</v>
      </c>
      <c r="E1246" s="19">
        <f>SUM(E1238:E1245)</f>
        <v>8998</v>
      </c>
      <c r="F1246" s="19">
        <f>SUM(F1238:F1245)</f>
        <v>8998</v>
      </c>
      <c r="G1246" s="20">
        <f t="shared" si="160"/>
        <v>-11827.279999999999</v>
      </c>
      <c r="H1246" s="20">
        <f t="shared" si="161"/>
        <v>-11827.279999999999</v>
      </c>
      <c r="I1246" s="21">
        <f t="shared" si="162"/>
        <v>0</v>
      </c>
    </row>
    <row r="1247" spans="1:9" ht="11.25" hidden="1" customHeight="1" x14ac:dyDescent="0.2">
      <c r="A1247" s="11" t="s">
        <v>256</v>
      </c>
      <c r="B1247" s="5"/>
      <c r="C1247" s="5"/>
      <c r="D1247" s="6"/>
      <c r="E1247" s="6"/>
      <c r="F1247" s="6"/>
      <c r="G1247" s="7"/>
      <c r="H1247" s="7"/>
      <c r="I1247" s="8"/>
    </row>
    <row r="1248" spans="1:9" ht="11.25" hidden="1" customHeight="1" x14ac:dyDescent="0.2">
      <c r="A1248" s="12"/>
      <c r="B1248" s="13" t="s">
        <v>69</v>
      </c>
      <c r="C1248" s="13" t="s">
        <v>19</v>
      </c>
      <c r="D1248" s="14">
        <v>2154.56</v>
      </c>
      <c r="E1248" s="14">
        <v>500</v>
      </c>
      <c r="F1248" s="14">
        <v>500</v>
      </c>
      <c r="G1248" s="15">
        <f t="shared" ref="G1248:G1262" si="163">(ROUND(E1248,2)- ROUND(D1248,2))</f>
        <v>-1654.56</v>
      </c>
      <c r="H1248" s="15">
        <f t="shared" ref="H1248:H1262" si="164">(ROUND(F1248,2)- ROUND(D1248,2))</f>
        <v>-1654.56</v>
      </c>
      <c r="I1248" s="16">
        <f t="shared" ref="I1248:I1262" si="165">(ROUND(F1248,2)- ROUND(E1248,2))</f>
        <v>0</v>
      </c>
    </row>
    <row r="1249" spans="1:9" ht="11.25" hidden="1" customHeight="1" x14ac:dyDescent="0.2">
      <c r="A1249" s="12"/>
      <c r="B1249" s="13" t="s">
        <v>20</v>
      </c>
      <c r="C1249" s="13" t="s">
        <v>52</v>
      </c>
      <c r="D1249" s="14">
        <v>2837.1</v>
      </c>
      <c r="E1249" s="14">
        <v>824</v>
      </c>
      <c r="F1249" s="14">
        <v>1274</v>
      </c>
      <c r="G1249" s="15">
        <f t="shared" si="163"/>
        <v>-2013.1</v>
      </c>
      <c r="H1249" s="15">
        <f t="shared" si="164"/>
        <v>-1563.1</v>
      </c>
      <c r="I1249" s="16">
        <f t="shared" si="165"/>
        <v>450</v>
      </c>
    </row>
    <row r="1250" spans="1:9" ht="11.25" hidden="1" customHeight="1" x14ac:dyDescent="0.2">
      <c r="A1250" s="12"/>
      <c r="B1250" s="13" t="s">
        <v>20</v>
      </c>
      <c r="C1250" s="13" t="s">
        <v>46</v>
      </c>
      <c r="D1250" s="14">
        <v>419.36</v>
      </c>
      <c r="E1250" s="14">
        <v>0</v>
      </c>
      <c r="F1250" s="14">
        <v>0</v>
      </c>
      <c r="G1250" s="15">
        <f t="shared" si="163"/>
        <v>-419.36</v>
      </c>
      <c r="H1250" s="15">
        <f t="shared" si="164"/>
        <v>-419.36</v>
      </c>
      <c r="I1250" s="16">
        <f t="shared" si="165"/>
        <v>0</v>
      </c>
    </row>
    <row r="1251" spans="1:9" ht="11.25" hidden="1" customHeight="1" x14ac:dyDescent="0.2">
      <c r="A1251" s="12"/>
      <c r="B1251" s="13" t="s">
        <v>20</v>
      </c>
      <c r="C1251" s="13" t="s">
        <v>42</v>
      </c>
      <c r="D1251" s="14">
        <v>2187.59</v>
      </c>
      <c r="E1251" s="14">
        <v>3088</v>
      </c>
      <c r="F1251" s="14">
        <v>3088</v>
      </c>
      <c r="G1251" s="23">
        <f t="shared" si="163"/>
        <v>900.40999999999985</v>
      </c>
      <c r="H1251" s="23">
        <f t="shared" si="164"/>
        <v>900.40999999999985</v>
      </c>
      <c r="I1251" s="16">
        <f t="shared" si="165"/>
        <v>0</v>
      </c>
    </row>
    <row r="1252" spans="1:9" ht="11.25" hidden="1" customHeight="1" x14ac:dyDescent="0.2">
      <c r="A1252" s="12"/>
      <c r="B1252" s="13" t="s">
        <v>20</v>
      </c>
      <c r="C1252" s="13" t="s">
        <v>22</v>
      </c>
      <c r="D1252" s="14">
        <v>716.24</v>
      </c>
      <c r="E1252" s="14">
        <v>1167</v>
      </c>
      <c r="F1252" s="14">
        <v>1617</v>
      </c>
      <c r="G1252" s="23">
        <f t="shared" si="163"/>
        <v>450.76</v>
      </c>
      <c r="H1252" s="23">
        <f t="shared" si="164"/>
        <v>900.76</v>
      </c>
      <c r="I1252" s="16">
        <f t="shared" si="165"/>
        <v>450</v>
      </c>
    </row>
    <row r="1253" spans="1:9" ht="11.25" hidden="1" customHeight="1" x14ac:dyDescent="0.2">
      <c r="A1253" s="12"/>
      <c r="B1253" s="13" t="s">
        <v>20</v>
      </c>
      <c r="C1253" s="13" t="s">
        <v>19</v>
      </c>
      <c r="D1253" s="14">
        <v>6247.02</v>
      </c>
      <c r="E1253" s="14">
        <v>2115</v>
      </c>
      <c r="F1253" s="14">
        <v>2515</v>
      </c>
      <c r="G1253" s="15">
        <f t="shared" si="163"/>
        <v>-4132.0200000000004</v>
      </c>
      <c r="H1253" s="15">
        <f t="shared" si="164"/>
        <v>-3732.0200000000004</v>
      </c>
      <c r="I1253" s="16">
        <f t="shared" si="165"/>
        <v>400</v>
      </c>
    </row>
    <row r="1254" spans="1:9" ht="11.25" hidden="1" customHeight="1" x14ac:dyDescent="0.2">
      <c r="A1254" s="12"/>
      <c r="B1254" s="13" t="s">
        <v>27</v>
      </c>
      <c r="C1254" s="13" t="s">
        <v>83</v>
      </c>
      <c r="D1254" s="14">
        <v>323.95999999999998</v>
      </c>
      <c r="E1254" s="14">
        <v>450</v>
      </c>
      <c r="F1254" s="14">
        <v>450</v>
      </c>
      <c r="G1254" s="23">
        <f t="shared" si="163"/>
        <v>126.04000000000002</v>
      </c>
      <c r="H1254" s="23">
        <f t="shared" si="164"/>
        <v>126.04000000000002</v>
      </c>
      <c r="I1254" s="16">
        <f t="shared" si="165"/>
        <v>0</v>
      </c>
    </row>
    <row r="1255" spans="1:9" ht="11.25" hidden="1" customHeight="1" x14ac:dyDescent="0.2">
      <c r="A1255" s="12"/>
      <c r="B1255" s="13" t="s">
        <v>27</v>
      </c>
      <c r="C1255" s="13" t="s">
        <v>84</v>
      </c>
      <c r="D1255" s="14">
        <v>932.81</v>
      </c>
      <c r="E1255" s="14">
        <v>1383</v>
      </c>
      <c r="F1255" s="14">
        <v>1383</v>
      </c>
      <c r="G1255" s="23">
        <f t="shared" si="163"/>
        <v>450.19000000000005</v>
      </c>
      <c r="H1255" s="23">
        <f t="shared" si="164"/>
        <v>450.19000000000005</v>
      </c>
      <c r="I1255" s="16">
        <f t="shared" si="165"/>
        <v>0</v>
      </c>
    </row>
    <row r="1256" spans="1:9" ht="11.25" hidden="1" customHeight="1" x14ac:dyDescent="0.2">
      <c r="A1256" s="12"/>
      <c r="B1256" s="13" t="s">
        <v>27</v>
      </c>
      <c r="C1256" s="13" t="s">
        <v>86</v>
      </c>
      <c r="D1256" s="14">
        <v>449.88</v>
      </c>
      <c r="E1256" s="14">
        <v>1350</v>
      </c>
      <c r="F1256" s="14">
        <v>1350</v>
      </c>
      <c r="G1256" s="23">
        <f t="shared" si="163"/>
        <v>900.12</v>
      </c>
      <c r="H1256" s="23">
        <f t="shared" si="164"/>
        <v>900.12</v>
      </c>
      <c r="I1256" s="16">
        <f t="shared" si="165"/>
        <v>0</v>
      </c>
    </row>
    <row r="1257" spans="1:9" ht="11.25" hidden="1" customHeight="1" x14ac:dyDescent="0.2">
      <c r="A1257" s="12"/>
      <c r="B1257" s="13" t="s">
        <v>27</v>
      </c>
      <c r="C1257" s="13" t="s">
        <v>22</v>
      </c>
      <c r="D1257" s="14">
        <v>342</v>
      </c>
      <c r="E1257" s="14">
        <v>342</v>
      </c>
      <c r="F1257" s="14">
        <v>342</v>
      </c>
      <c r="G1257" s="23">
        <f t="shared" si="163"/>
        <v>0</v>
      </c>
      <c r="H1257" s="23">
        <f t="shared" si="164"/>
        <v>0</v>
      </c>
      <c r="I1257" s="16">
        <f t="shared" si="165"/>
        <v>0</v>
      </c>
    </row>
    <row r="1258" spans="1:9" ht="11.25" hidden="1" customHeight="1" x14ac:dyDescent="0.2">
      <c r="A1258" s="12"/>
      <c r="B1258" s="13" t="s">
        <v>57</v>
      </c>
      <c r="C1258" s="13" t="s">
        <v>19</v>
      </c>
      <c r="D1258" s="14">
        <v>502.8</v>
      </c>
      <c r="E1258" s="14">
        <v>0</v>
      </c>
      <c r="F1258" s="14">
        <v>0</v>
      </c>
      <c r="G1258" s="15">
        <f t="shared" si="163"/>
        <v>-502.8</v>
      </c>
      <c r="H1258" s="15">
        <f t="shared" si="164"/>
        <v>-502.8</v>
      </c>
      <c r="I1258" s="16">
        <f t="shared" si="165"/>
        <v>0</v>
      </c>
    </row>
    <row r="1259" spans="1:9" ht="11.25" hidden="1" customHeight="1" x14ac:dyDescent="0.2">
      <c r="A1259" s="12"/>
      <c r="B1259" s="13" t="s">
        <v>23</v>
      </c>
      <c r="C1259" s="13" t="s">
        <v>19</v>
      </c>
      <c r="D1259" s="14">
        <v>0</v>
      </c>
      <c r="E1259" s="14">
        <v>600</v>
      </c>
      <c r="F1259" s="14">
        <v>600</v>
      </c>
      <c r="G1259" s="23">
        <f t="shared" si="163"/>
        <v>600</v>
      </c>
      <c r="H1259" s="23">
        <f t="shared" si="164"/>
        <v>600</v>
      </c>
      <c r="I1259" s="16">
        <f t="shared" si="165"/>
        <v>0</v>
      </c>
    </row>
    <row r="1260" spans="1:9" ht="11.25" hidden="1" customHeight="1" x14ac:dyDescent="0.2">
      <c r="A1260" s="12"/>
      <c r="B1260" s="13" t="s">
        <v>51</v>
      </c>
      <c r="C1260" s="13" t="s">
        <v>19</v>
      </c>
      <c r="D1260" s="14">
        <v>1896.16</v>
      </c>
      <c r="E1260" s="14">
        <v>2500</v>
      </c>
      <c r="F1260" s="14">
        <v>2500</v>
      </c>
      <c r="G1260" s="23">
        <f t="shared" si="163"/>
        <v>603.83999999999992</v>
      </c>
      <c r="H1260" s="23">
        <f t="shared" si="164"/>
        <v>603.83999999999992</v>
      </c>
      <c r="I1260" s="16">
        <f t="shared" si="165"/>
        <v>0</v>
      </c>
    </row>
    <row r="1261" spans="1:9" ht="11.25" hidden="1" customHeight="1" x14ac:dyDescent="0.2">
      <c r="A1261" s="12"/>
      <c r="B1261" s="13" t="s">
        <v>32</v>
      </c>
      <c r="C1261" s="13" t="s">
        <v>52</v>
      </c>
      <c r="D1261" s="14">
        <v>0</v>
      </c>
      <c r="E1261" s="14">
        <v>1000</v>
      </c>
      <c r="F1261" s="14">
        <v>1000</v>
      </c>
      <c r="G1261" s="23">
        <f t="shared" si="163"/>
        <v>1000</v>
      </c>
      <c r="H1261" s="23">
        <f t="shared" si="164"/>
        <v>1000</v>
      </c>
      <c r="I1261" s="16">
        <f t="shared" si="165"/>
        <v>0</v>
      </c>
    </row>
    <row r="1262" spans="1:9" ht="11.25" hidden="1" customHeight="1" x14ac:dyDescent="0.2">
      <c r="A1262" s="17" t="s">
        <v>257</v>
      </c>
      <c r="B1262" s="18"/>
      <c r="C1262" s="18"/>
      <c r="D1262" s="19">
        <f>SUM(D1248:D1261)</f>
        <v>19009.479999999996</v>
      </c>
      <c r="E1262" s="19">
        <f>SUM(E1248:E1261)</f>
        <v>15319</v>
      </c>
      <c r="F1262" s="19">
        <f>SUM(F1248:F1261)</f>
        <v>16619</v>
      </c>
      <c r="G1262" s="20">
        <f t="shared" si="163"/>
        <v>-3690.4799999999996</v>
      </c>
      <c r="H1262" s="20">
        <f t="shared" si="164"/>
        <v>-2390.4799999999996</v>
      </c>
      <c r="I1262" s="21">
        <f t="shared" si="165"/>
        <v>1300</v>
      </c>
    </row>
    <row r="1263" spans="1:9" ht="11.25" hidden="1" customHeight="1" x14ac:dyDescent="0.2">
      <c r="A1263" s="11" t="s">
        <v>258</v>
      </c>
      <c r="B1263" s="5"/>
      <c r="C1263" s="5"/>
      <c r="D1263" s="6"/>
      <c r="E1263" s="6"/>
      <c r="F1263" s="6"/>
      <c r="G1263" s="7"/>
      <c r="H1263" s="7"/>
      <c r="I1263" s="8"/>
    </row>
    <row r="1264" spans="1:9" ht="11.25" hidden="1" customHeight="1" x14ac:dyDescent="0.2">
      <c r="A1264" s="12"/>
      <c r="B1264" s="13" t="s">
        <v>69</v>
      </c>
      <c r="C1264" s="13" t="s">
        <v>19</v>
      </c>
      <c r="D1264" s="14">
        <v>1073.95</v>
      </c>
      <c r="E1264" s="14">
        <v>200</v>
      </c>
      <c r="F1264" s="14">
        <v>200</v>
      </c>
      <c r="G1264" s="15">
        <f t="shared" ref="G1264:G1283" si="166">(ROUND(E1264,2)- ROUND(D1264,2))</f>
        <v>-873.95</v>
      </c>
      <c r="H1264" s="15">
        <f t="shared" ref="H1264:H1283" si="167">(ROUND(F1264,2)- ROUND(D1264,2))</f>
        <v>-873.95</v>
      </c>
      <c r="I1264" s="16">
        <f t="shared" ref="I1264:I1283" si="168">(ROUND(F1264,2)- ROUND(E1264,2))</f>
        <v>0</v>
      </c>
    </row>
    <row r="1265" spans="1:9" ht="11.25" hidden="1" customHeight="1" x14ac:dyDescent="0.2">
      <c r="A1265" s="12"/>
      <c r="B1265" s="13" t="s">
        <v>20</v>
      </c>
      <c r="C1265" s="13" t="s">
        <v>52</v>
      </c>
      <c r="D1265" s="14">
        <v>1197.27</v>
      </c>
      <c r="E1265" s="14">
        <v>557</v>
      </c>
      <c r="F1265" s="14">
        <v>857</v>
      </c>
      <c r="G1265" s="15">
        <f t="shared" si="166"/>
        <v>-640.27</v>
      </c>
      <c r="H1265" s="15">
        <f t="shared" si="167"/>
        <v>-340.27</v>
      </c>
      <c r="I1265" s="16">
        <f t="shared" si="168"/>
        <v>300</v>
      </c>
    </row>
    <row r="1266" spans="1:9" ht="11.25" hidden="1" customHeight="1" x14ac:dyDescent="0.2">
      <c r="A1266" s="12"/>
      <c r="B1266" s="13" t="s">
        <v>20</v>
      </c>
      <c r="C1266" s="13" t="s">
        <v>42</v>
      </c>
      <c r="D1266" s="14">
        <v>-350.9</v>
      </c>
      <c r="E1266" s="14">
        <v>800</v>
      </c>
      <c r="F1266" s="14">
        <v>800</v>
      </c>
      <c r="G1266" s="23">
        <f t="shared" si="166"/>
        <v>1150.9000000000001</v>
      </c>
      <c r="H1266" s="23">
        <f t="shared" si="167"/>
        <v>1150.9000000000001</v>
      </c>
      <c r="I1266" s="16">
        <f t="shared" si="168"/>
        <v>0</v>
      </c>
    </row>
    <row r="1267" spans="1:9" ht="11.25" hidden="1" customHeight="1" x14ac:dyDescent="0.2">
      <c r="A1267" s="12"/>
      <c r="B1267" s="13" t="s">
        <v>20</v>
      </c>
      <c r="C1267" s="13" t="s">
        <v>22</v>
      </c>
      <c r="D1267" s="14">
        <v>209.5</v>
      </c>
      <c r="E1267" s="14">
        <v>400</v>
      </c>
      <c r="F1267" s="14">
        <v>800</v>
      </c>
      <c r="G1267" s="23">
        <f t="shared" si="166"/>
        <v>190.5</v>
      </c>
      <c r="H1267" s="23">
        <f t="shared" si="167"/>
        <v>590.5</v>
      </c>
      <c r="I1267" s="16">
        <f t="shared" si="168"/>
        <v>400</v>
      </c>
    </row>
    <row r="1268" spans="1:9" ht="11.25" hidden="1" customHeight="1" x14ac:dyDescent="0.2">
      <c r="A1268" s="12"/>
      <c r="B1268" s="13" t="s">
        <v>20</v>
      </c>
      <c r="C1268" s="13" t="s">
        <v>19</v>
      </c>
      <c r="D1268" s="14">
        <v>3691.69</v>
      </c>
      <c r="E1268" s="14">
        <v>1914</v>
      </c>
      <c r="F1268" s="14">
        <v>2214</v>
      </c>
      <c r="G1268" s="15">
        <f t="shared" si="166"/>
        <v>-1777.69</v>
      </c>
      <c r="H1268" s="15">
        <f t="shared" si="167"/>
        <v>-1477.69</v>
      </c>
      <c r="I1268" s="16">
        <f t="shared" si="168"/>
        <v>300</v>
      </c>
    </row>
    <row r="1269" spans="1:9" ht="11.25" hidden="1" customHeight="1" x14ac:dyDescent="0.2">
      <c r="A1269" s="12"/>
      <c r="B1269" s="13" t="s">
        <v>27</v>
      </c>
      <c r="C1269" s="13" t="s">
        <v>37</v>
      </c>
      <c r="D1269" s="14">
        <v>0</v>
      </c>
      <c r="E1269" s="14">
        <v>54</v>
      </c>
      <c r="F1269" s="14">
        <v>54</v>
      </c>
      <c r="G1269" s="23">
        <f t="shared" si="166"/>
        <v>54</v>
      </c>
      <c r="H1269" s="23">
        <f t="shared" si="167"/>
        <v>54</v>
      </c>
      <c r="I1269" s="16">
        <f t="shared" si="168"/>
        <v>0</v>
      </c>
    </row>
    <row r="1270" spans="1:9" ht="11.25" hidden="1" customHeight="1" x14ac:dyDescent="0.2">
      <c r="A1270" s="12"/>
      <c r="B1270" s="13" t="s">
        <v>27</v>
      </c>
      <c r="C1270" s="13" t="s">
        <v>83</v>
      </c>
      <c r="D1270" s="14">
        <v>0</v>
      </c>
      <c r="E1270" s="14">
        <v>450</v>
      </c>
      <c r="F1270" s="14">
        <v>450</v>
      </c>
      <c r="G1270" s="23">
        <f t="shared" si="166"/>
        <v>450</v>
      </c>
      <c r="H1270" s="23">
        <f t="shared" si="167"/>
        <v>450</v>
      </c>
      <c r="I1270" s="16">
        <f t="shared" si="168"/>
        <v>0</v>
      </c>
    </row>
    <row r="1271" spans="1:9" ht="11.25" hidden="1" customHeight="1" x14ac:dyDescent="0.2">
      <c r="A1271" s="12"/>
      <c r="B1271" s="13" t="s">
        <v>27</v>
      </c>
      <c r="C1271" s="13" t="s">
        <v>84</v>
      </c>
      <c r="D1271" s="14">
        <v>1851.09</v>
      </c>
      <c r="E1271" s="14">
        <v>2181</v>
      </c>
      <c r="F1271" s="14">
        <v>2181</v>
      </c>
      <c r="G1271" s="23">
        <f t="shared" si="166"/>
        <v>329.91000000000008</v>
      </c>
      <c r="H1271" s="23">
        <f t="shared" si="167"/>
        <v>329.91000000000008</v>
      </c>
      <c r="I1271" s="16">
        <f t="shared" si="168"/>
        <v>0</v>
      </c>
    </row>
    <row r="1272" spans="1:9" ht="11.25" hidden="1" customHeight="1" x14ac:dyDescent="0.2">
      <c r="A1272" s="12"/>
      <c r="B1272" s="13" t="s">
        <v>27</v>
      </c>
      <c r="C1272" s="13" t="s">
        <v>46</v>
      </c>
      <c r="D1272" s="14">
        <v>409.99</v>
      </c>
      <c r="E1272" s="14">
        <v>410</v>
      </c>
      <c r="F1272" s="14">
        <v>410</v>
      </c>
      <c r="G1272" s="23">
        <f t="shared" si="166"/>
        <v>9.9999999999909051E-3</v>
      </c>
      <c r="H1272" s="23">
        <f t="shared" si="167"/>
        <v>9.9999999999909051E-3</v>
      </c>
      <c r="I1272" s="16">
        <f t="shared" si="168"/>
        <v>0</v>
      </c>
    </row>
    <row r="1273" spans="1:9" ht="11.25" hidden="1" customHeight="1" x14ac:dyDescent="0.2">
      <c r="A1273" s="12"/>
      <c r="B1273" s="13" t="s">
        <v>27</v>
      </c>
      <c r="C1273" s="13" t="s">
        <v>86</v>
      </c>
      <c r="D1273" s="14">
        <v>0</v>
      </c>
      <c r="E1273" s="14">
        <v>1350</v>
      </c>
      <c r="F1273" s="14">
        <v>1350</v>
      </c>
      <c r="G1273" s="23">
        <f t="shared" si="166"/>
        <v>1350</v>
      </c>
      <c r="H1273" s="23">
        <f t="shared" si="167"/>
        <v>1350</v>
      </c>
      <c r="I1273" s="16">
        <f t="shared" si="168"/>
        <v>0</v>
      </c>
    </row>
    <row r="1274" spans="1:9" ht="11.25" hidden="1" customHeight="1" x14ac:dyDescent="0.2">
      <c r="A1274" s="12"/>
      <c r="B1274" s="13" t="s">
        <v>27</v>
      </c>
      <c r="C1274" s="13" t="s">
        <v>78</v>
      </c>
      <c r="D1274" s="14">
        <v>102.88</v>
      </c>
      <c r="E1274" s="14">
        <v>103</v>
      </c>
      <c r="F1274" s="14">
        <v>103</v>
      </c>
      <c r="G1274" s="23">
        <f t="shared" si="166"/>
        <v>0.12000000000000455</v>
      </c>
      <c r="H1274" s="23">
        <f t="shared" si="167"/>
        <v>0.12000000000000455</v>
      </c>
      <c r="I1274" s="16">
        <f t="shared" si="168"/>
        <v>0</v>
      </c>
    </row>
    <row r="1275" spans="1:9" ht="11.25" hidden="1" customHeight="1" x14ac:dyDescent="0.2">
      <c r="A1275" s="12"/>
      <c r="B1275" s="13" t="s">
        <v>27</v>
      </c>
      <c r="C1275" s="13" t="s">
        <v>22</v>
      </c>
      <c r="D1275" s="14">
        <v>343.65</v>
      </c>
      <c r="E1275" s="14">
        <v>344</v>
      </c>
      <c r="F1275" s="14">
        <v>344</v>
      </c>
      <c r="G1275" s="23">
        <f t="shared" si="166"/>
        <v>0.35000000000002274</v>
      </c>
      <c r="H1275" s="23">
        <f t="shared" si="167"/>
        <v>0.35000000000002274</v>
      </c>
      <c r="I1275" s="16">
        <f t="shared" si="168"/>
        <v>0</v>
      </c>
    </row>
    <row r="1276" spans="1:9" ht="11.25" hidden="1" customHeight="1" x14ac:dyDescent="0.2">
      <c r="A1276" s="12"/>
      <c r="B1276" s="13" t="s">
        <v>70</v>
      </c>
      <c r="C1276" s="13" t="s">
        <v>19</v>
      </c>
      <c r="D1276" s="14">
        <v>42.74</v>
      </c>
      <c r="E1276" s="14">
        <v>0</v>
      </c>
      <c r="F1276" s="14">
        <v>0</v>
      </c>
      <c r="G1276" s="15">
        <f t="shared" si="166"/>
        <v>-42.74</v>
      </c>
      <c r="H1276" s="15">
        <f t="shared" si="167"/>
        <v>-42.74</v>
      </c>
      <c r="I1276" s="16">
        <f t="shared" si="168"/>
        <v>0</v>
      </c>
    </row>
    <row r="1277" spans="1:9" ht="11.25" hidden="1" customHeight="1" x14ac:dyDescent="0.2">
      <c r="A1277" s="12"/>
      <c r="B1277" s="13" t="s">
        <v>57</v>
      </c>
      <c r="C1277" s="13" t="s">
        <v>19</v>
      </c>
      <c r="D1277" s="14">
        <v>490.32</v>
      </c>
      <c r="E1277" s="14">
        <v>0</v>
      </c>
      <c r="F1277" s="14">
        <v>0</v>
      </c>
      <c r="G1277" s="15">
        <f t="shared" si="166"/>
        <v>-490.32</v>
      </c>
      <c r="H1277" s="15">
        <f t="shared" si="167"/>
        <v>-490.32</v>
      </c>
      <c r="I1277" s="16">
        <f t="shared" si="168"/>
        <v>0</v>
      </c>
    </row>
    <row r="1278" spans="1:9" ht="11.25" hidden="1" customHeight="1" x14ac:dyDescent="0.2">
      <c r="A1278" s="12"/>
      <c r="B1278" s="13" t="s">
        <v>23</v>
      </c>
      <c r="C1278" s="13" t="s">
        <v>19</v>
      </c>
      <c r="D1278" s="14">
        <v>0</v>
      </c>
      <c r="E1278" s="14">
        <v>350</v>
      </c>
      <c r="F1278" s="14">
        <v>350</v>
      </c>
      <c r="G1278" s="23">
        <f t="shared" si="166"/>
        <v>350</v>
      </c>
      <c r="H1278" s="23">
        <f t="shared" si="167"/>
        <v>350</v>
      </c>
      <c r="I1278" s="16">
        <f t="shared" si="168"/>
        <v>0</v>
      </c>
    </row>
    <row r="1279" spans="1:9" ht="11.25" hidden="1" customHeight="1" x14ac:dyDescent="0.2">
      <c r="A1279" s="12"/>
      <c r="B1279" s="13" t="s">
        <v>43</v>
      </c>
      <c r="C1279" s="13" t="s">
        <v>44</v>
      </c>
      <c r="D1279" s="14">
        <v>1716.57</v>
      </c>
      <c r="E1279" s="14">
        <v>1563</v>
      </c>
      <c r="F1279" s="14">
        <v>1563</v>
      </c>
      <c r="G1279" s="15">
        <f t="shared" si="166"/>
        <v>-153.56999999999994</v>
      </c>
      <c r="H1279" s="15">
        <f t="shared" si="167"/>
        <v>-153.56999999999994</v>
      </c>
      <c r="I1279" s="16">
        <f t="shared" si="168"/>
        <v>0</v>
      </c>
    </row>
    <row r="1280" spans="1:9" ht="11.25" hidden="1" customHeight="1" x14ac:dyDescent="0.2">
      <c r="A1280" s="12"/>
      <c r="B1280" s="13" t="s">
        <v>43</v>
      </c>
      <c r="C1280" s="13" t="s">
        <v>19</v>
      </c>
      <c r="D1280" s="14">
        <v>3813.15</v>
      </c>
      <c r="E1280" s="14">
        <v>3772</v>
      </c>
      <c r="F1280" s="14">
        <v>3772</v>
      </c>
      <c r="G1280" s="15">
        <f t="shared" si="166"/>
        <v>-41.150000000000091</v>
      </c>
      <c r="H1280" s="15">
        <f t="shared" si="167"/>
        <v>-41.150000000000091</v>
      </c>
      <c r="I1280" s="16">
        <f t="shared" si="168"/>
        <v>0</v>
      </c>
    </row>
    <row r="1281" spans="1:9" ht="11.25" hidden="1" customHeight="1" x14ac:dyDescent="0.2">
      <c r="A1281" s="12"/>
      <c r="B1281" s="13" t="s">
        <v>51</v>
      </c>
      <c r="C1281" s="13" t="s">
        <v>19</v>
      </c>
      <c r="D1281" s="14">
        <v>1754.86</v>
      </c>
      <c r="E1281" s="14">
        <v>1350</v>
      </c>
      <c r="F1281" s="14">
        <v>1350</v>
      </c>
      <c r="G1281" s="15">
        <f t="shared" si="166"/>
        <v>-404.8599999999999</v>
      </c>
      <c r="H1281" s="15">
        <f t="shared" si="167"/>
        <v>-404.8599999999999</v>
      </c>
      <c r="I1281" s="16">
        <f t="shared" si="168"/>
        <v>0</v>
      </c>
    </row>
    <row r="1282" spans="1:9" ht="11.25" hidden="1" customHeight="1" x14ac:dyDescent="0.2">
      <c r="A1282" s="12"/>
      <c r="B1282" s="13" t="s">
        <v>32</v>
      </c>
      <c r="C1282" s="13" t="s">
        <v>52</v>
      </c>
      <c r="D1282" s="14">
        <v>655.38</v>
      </c>
      <c r="E1282" s="14">
        <v>1456</v>
      </c>
      <c r="F1282" s="14">
        <v>1456</v>
      </c>
      <c r="G1282" s="23">
        <f t="shared" si="166"/>
        <v>800.62</v>
      </c>
      <c r="H1282" s="23">
        <f t="shared" si="167"/>
        <v>800.62</v>
      </c>
      <c r="I1282" s="16">
        <f t="shared" si="168"/>
        <v>0</v>
      </c>
    </row>
    <row r="1283" spans="1:9" ht="11.25" hidden="1" customHeight="1" x14ac:dyDescent="0.2">
      <c r="A1283" s="17" t="s">
        <v>259</v>
      </c>
      <c r="B1283" s="18"/>
      <c r="C1283" s="18"/>
      <c r="D1283" s="19">
        <f>SUM(D1264:D1282)</f>
        <v>17002.14</v>
      </c>
      <c r="E1283" s="19">
        <f>SUM(E1264:E1282)</f>
        <v>17254</v>
      </c>
      <c r="F1283" s="19">
        <f>SUM(F1264:F1282)</f>
        <v>18254</v>
      </c>
      <c r="G1283" s="24">
        <f t="shared" si="166"/>
        <v>251.86000000000058</v>
      </c>
      <c r="H1283" s="24">
        <f t="shared" si="167"/>
        <v>1251.8600000000006</v>
      </c>
      <c r="I1283" s="21">
        <f t="shared" si="168"/>
        <v>1000</v>
      </c>
    </row>
    <row r="1284" spans="1:9" ht="11.25" hidden="1" customHeight="1" x14ac:dyDescent="0.2">
      <c r="A1284" s="11" t="s">
        <v>260</v>
      </c>
      <c r="B1284" s="5"/>
      <c r="C1284" s="5"/>
      <c r="D1284" s="6"/>
      <c r="E1284" s="6"/>
      <c r="F1284" s="6"/>
      <c r="G1284" s="7"/>
      <c r="H1284" s="7"/>
      <c r="I1284" s="8"/>
    </row>
    <row r="1285" spans="1:9" ht="11.25" hidden="1" customHeight="1" x14ac:dyDescent="0.2">
      <c r="A1285" s="12"/>
      <c r="B1285" s="13" t="s">
        <v>69</v>
      </c>
      <c r="C1285" s="13" t="s">
        <v>19</v>
      </c>
      <c r="D1285" s="14">
        <v>219.64</v>
      </c>
      <c r="E1285" s="14">
        <v>150</v>
      </c>
      <c r="F1285" s="14">
        <v>150</v>
      </c>
      <c r="G1285" s="15">
        <f t="shared" ref="G1285:G1314" si="169">(ROUND(E1285,2)- ROUND(D1285,2))</f>
        <v>-69.639999999999986</v>
      </c>
      <c r="H1285" s="15">
        <f t="shared" ref="H1285:H1314" si="170">(ROUND(F1285,2)- ROUND(D1285,2))</f>
        <v>-69.639999999999986</v>
      </c>
      <c r="I1285" s="16">
        <f t="shared" ref="I1285:I1314" si="171">(ROUND(F1285,2)- ROUND(E1285,2))</f>
        <v>0</v>
      </c>
    </row>
    <row r="1286" spans="1:9" ht="11.25" hidden="1" customHeight="1" x14ac:dyDescent="0.2">
      <c r="A1286" s="12"/>
      <c r="B1286" s="13" t="s">
        <v>20</v>
      </c>
      <c r="C1286" s="13" t="s">
        <v>52</v>
      </c>
      <c r="D1286" s="14">
        <v>263.25</v>
      </c>
      <c r="E1286" s="14">
        <v>1053</v>
      </c>
      <c r="F1286" s="14">
        <v>1466</v>
      </c>
      <c r="G1286" s="23">
        <f t="shared" si="169"/>
        <v>789.75</v>
      </c>
      <c r="H1286" s="23">
        <f t="shared" si="170"/>
        <v>1202.75</v>
      </c>
      <c r="I1286" s="16">
        <f t="shared" si="171"/>
        <v>413</v>
      </c>
    </row>
    <row r="1287" spans="1:9" ht="11.25" hidden="1" customHeight="1" x14ac:dyDescent="0.2">
      <c r="A1287" s="12"/>
      <c r="B1287" s="13" t="s">
        <v>20</v>
      </c>
      <c r="C1287" s="13" t="s">
        <v>45</v>
      </c>
      <c r="D1287" s="14">
        <v>44.95</v>
      </c>
      <c r="E1287" s="14">
        <v>0</v>
      </c>
      <c r="F1287" s="14">
        <v>0</v>
      </c>
      <c r="G1287" s="15">
        <f t="shared" si="169"/>
        <v>-44.95</v>
      </c>
      <c r="H1287" s="15">
        <f t="shared" si="170"/>
        <v>-44.95</v>
      </c>
      <c r="I1287" s="16">
        <f t="shared" si="171"/>
        <v>0</v>
      </c>
    </row>
    <row r="1288" spans="1:9" ht="11.25" hidden="1" customHeight="1" x14ac:dyDescent="0.2">
      <c r="A1288" s="12"/>
      <c r="B1288" s="13" t="s">
        <v>20</v>
      </c>
      <c r="C1288" s="13" t="s">
        <v>46</v>
      </c>
      <c r="D1288" s="14">
        <v>33.770000000000003</v>
      </c>
      <c r="E1288" s="14">
        <v>0</v>
      </c>
      <c r="F1288" s="14">
        <v>0</v>
      </c>
      <c r="G1288" s="15">
        <f t="shared" si="169"/>
        <v>-33.770000000000003</v>
      </c>
      <c r="H1288" s="15">
        <f t="shared" si="170"/>
        <v>-33.770000000000003</v>
      </c>
      <c r="I1288" s="16">
        <f t="shared" si="171"/>
        <v>0</v>
      </c>
    </row>
    <row r="1289" spans="1:9" ht="11.25" hidden="1" customHeight="1" x14ac:dyDescent="0.2">
      <c r="A1289" s="12"/>
      <c r="B1289" s="13" t="s">
        <v>20</v>
      </c>
      <c r="C1289" s="13" t="s">
        <v>42</v>
      </c>
      <c r="D1289" s="14">
        <v>459.39</v>
      </c>
      <c r="E1289" s="14">
        <v>885</v>
      </c>
      <c r="F1289" s="14">
        <v>885</v>
      </c>
      <c r="G1289" s="23">
        <f t="shared" si="169"/>
        <v>425.61</v>
      </c>
      <c r="H1289" s="23">
        <f t="shared" si="170"/>
        <v>425.61</v>
      </c>
      <c r="I1289" s="16">
        <f t="shared" si="171"/>
        <v>0</v>
      </c>
    </row>
    <row r="1290" spans="1:9" ht="11.25" hidden="1" customHeight="1" x14ac:dyDescent="0.2">
      <c r="A1290" s="12"/>
      <c r="B1290" s="13" t="s">
        <v>20</v>
      </c>
      <c r="C1290" s="13" t="s">
        <v>47</v>
      </c>
      <c r="D1290" s="14">
        <v>63.21</v>
      </c>
      <c r="E1290" s="14">
        <v>100</v>
      </c>
      <c r="F1290" s="14">
        <v>150</v>
      </c>
      <c r="G1290" s="23">
        <f t="shared" si="169"/>
        <v>36.79</v>
      </c>
      <c r="H1290" s="23">
        <f t="shared" si="170"/>
        <v>86.789999999999992</v>
      </c>
      <c r="I1290" s="16">
        <f t="shared" si="171"/>
        <v>50</v>
      </c>
    </row>
    <row r="1291" spans="1:9" ht="11.25" hidden="1" customHeight="1" x14ac:dyDescent="0.2">
      <c r="A1291" s="12"/>
      <c r="B1291" s="13" t="s">
        <v>20</v>
      </c>
      <c r="C1291" s="13" t="s">
        <v>22</v>
      </c>
      <c r="D1291" s="14">
        <v>408.68</v>
      </c>
      <c r="E1291" s="14">
        <v>498</v>
      </c>
      <c r="F1291" s="14">
        <v>720</v>
      </c>
      <c r="G1291" s="23">
        <f t="shared" si="169"/>
        <v>89.32</v>
      </c>
      <c r="H1291" s="23">
        <f t="shared" si="170"/>
        <v>311.32</v>
      </c>
      <c r="I1291" s="16">
        <f t="shared" si="171"/>
        <v>222</v>
      </c>
    </row>
    <row r="1292" spans="1:9" ht="11.25" hidden="1" customHeight="1" x14ac:dyDescent="0.2">
      <c r="A1292" s="12"/>
      <c r="B1292" s="13" t="s">
        <v>20</v>
      </c>
      <c r="C1292" s="13" t="s">
        <v>19</v>
      </c>
      <c r="D1292" s="14">
        <v>572.87</v>
      </c>
      <c r="E1292" s="14">
        <v>670</v>
      </c>
      <c r="F1292" s="14">
        <v>883</v>
      </c>
      <c r="G1292" s="23">
        <f t="shared" si="169"/>
        <v>97.13</v>
      </c>
      <c r="H1292" s="23">
        <f t="shared" si="170"/>
        <v>310.13</v>
      </c>
      <c r="I1292" s="16">
        <f t="shared" si="171"/>
        <v>213</v>
      </c>
    </row>
    <row r="1293" spans="1:9" ht="11.25" hidden="1" customHeight="1" x14ac:dyDescent="0.2">
      <c r="A1293" s="12"/>
      <c r="B1293" s="13" t="s">
        <v>27</v>
      </c>
      <c r="C1293" s="13" t="s">
        <v>37</v>
      </c>
      <c r="D1293" s="14">
        <v>54.3</v>
      </c>
      <c r="E1293" s="14">
        <v>0</v>
      </c>
      <c r="F1293" s="14">
        <v>0</v>
      </c>
      <c r="G1293" s="15">
        <f t="shared" si="169"/>
        <v>-54.3</v>
      </c>
      <c r="H1293" s="15">
        <f t="shared" si="170"/>
        <v>-54.3</v>
      </c>
      <c r="I1293" s="16">
        <f t="shared" si="171"/>
        <v>0</v>
      </c>
    </row>
    <row r="1294" spans="1:9" ht="11.25" hidden="1" customHeight="1" x14ac:dyDescent="0.2">
      <c r="A1294" s="12"/>
      <c r="B1294" s="13" t="s">
        <v>27</v>
      </c>
      <c r="C1294" s="13" t="s">
        <v>83</v>
      </c>
      <c r="D1294" s="14">
        <v>0</v>
      </c>
      <c r="E1294" s="14">
        <v>215</v>
      </c>
      <c r="F1294" s="14">
        <v>215</v>
      </c>
      <c r="G1294" s="23">
        <f t="shared" si="169"/>
        <v>215</v>
      </c>
      <c r="H1294" s="23">
        <f t="shared" si="170"/>
        <v>215</v>
      </c>
      <c r="I1294" s="16">
        <f t="shared" si="171"/>
        <v>0</v>
      </c>
    </row>
    <row r="1295" spans="1:9" ht="11.25" hidden="1" customHeight="1" x14ac:dyDescent="0.2">
      <c r="A1295" s="12"/>
      <c r="B1295" s="13" t="s">
        <v>27</v>
      </c>
      <c r="C1295" s="13" t="s">
        <v>84</v>
      </c>
      <c r="D1295" s="14">
        <v>29.73</v>
      </c>
      <c r="E1295" s="14">
        <v>245</v>
      </c>
      <c r="F1295" s="14">
        <v>245</v>
      </c>
      <c r="G1295" s="23">
        <f t="shared" si="169"/>
        <v>215.27</v>
      </c>
      <c r="H1295" s="23">
        <f t="shared" si="170"/>
        <v>215.27</v>
      </c>
      <c r="I1295" s="16">
        <f t="shared" si="171"/>
        <v>0</v>
      </c>
    </row>
    <row r="1296" spans="1:9" ht="11.25" hidden="1" customHeight="1" x14ac:dyDescent="0.2">
      <c r="A1296" s="12"/>
      <c r="B1296" s="13" t="s">
        <v>27</v>
      </c>
      <c r="C1296" s="13" t="s">
        <v>86</v>
      </c>
      <c r="D1296" s="14">
        <v>0</v>
      </c>
      <c r="E1296" s="14">
        <v>645</v>
      </c>
      <c r="F1296" s="14">
        <v>645</v>
      </c>
      <c r="G1296" s="23">
        <f t="shared" si="169"/>
        <v>645</v>
      </c>
      <c r="H1296" s="23">
        <f t="shared" si="170"/>
        <v>645</v>
      </c>
      <c r="I1296" s="16">
        <f t="shared" si="171"/>
        <v>0</v>
      </c>
    </row>
    <row r="1297" spans="1:9" ht="11.25" hidden="1" customHeight="1" x14ac:dyDescent="0.2">
      <c r="A1297" s="12"/>
      <c r="B1297" s="13" t="s">
        <v>27</v>
      </c>
      <c r="C1297" s="13" t="s">
        <v>77</v>
      </c>
      <c r="D1297" s="14">
        <v>152.22</v>
      </c>
      <c r="E1297" s="14">
        <v>91</v>
      </c>
      <c r="F1297" s="14">
        <v>91</v>
      </c>
      <c r="G1297" s="15">
        <f t="shared" si="169"/>
        <v>-61.22</v>
      </c>
      <c r="H1297" s="15">
        <f t="shared" si="170"/>
        <v>-61.22</v>
      </c>
      <c r="I1297" s="16">
        <f t="shared" si="171"/>
        <v>0</v>
      </c>
    </row>
    <row r="1298" spans="1:9" ht="11.25" hidden="1" customHeight="1" x14ac:dyDescent="0.2">
      <c r="A1298" s="12"/>
      <c r="B1298" s="13" t="s">
        <v>27</v>
      </c>
      <c r="C1298" s="13" t="s">
        <v>50</v>
      </c>
      <c r="D1298" s="14">
        <v>38.78</v>
      </c>
      <c r="E1298" s="14">
        <v>0</v>
      </c>
      <c r="F1298" s="14">
        <v>0</v>
      </c>
      <c r="G1298" s="15">
        <f t="shared" si="169"/>
        <v>-38.78</v>
      </c>
      <c r="H1298" s="15">
        <f t="shared" si="170"/>
        <v>-38.78</v>
      </c>
      <c r="I1298" s="16">
        <f t="shared" si="171"/>
        <v>0</v>
      </c>
    </row>
    <row r="1299" spans="1:9" ht="11.25" hidden="1" customHeight="1" x14ac:dyDescent="0.2">
      <c r="A1299" s="12"/>
      <c r="B1299" s="13" t="s">
        <v>27</v>
      </c>
      <c r="C1299" s="13" t="s">
        <v>88</v>
      </c>
      <c r="D1299" s="14">
        <v>28.38</v>
      </c>
      <c r="E1299" s="14">
        <v>0</v>
      </c>
      <c r="F1299" s="14">
        <v>0</v>
      </c>
      <c r="G1299" s="15">
        <f t="shared" si="169"/>
        <v>-28.38</v>
      </c>
      <c r="H1299" s="15">
        <f t="shared" si="170"/>
        <v>-28.38</v>
      </c>
      <c r="I1299" s="16">
        <f t="shared" si="171"/>
        <v>0</v>
      </c>
    </row>
    <row r="1300" spans="1:9" ht="11.25" hidden="1" customHeight="1" x14ac:dyDescent="0.2">
      <c r="A1300" s="12"/>
      <c r="B1300" s="13" t="s">
        <v>27</v>
      </c>
      <c r="C1300" s="13" t="s">
        <v>78</v>
      </c>
      <c r="D1300" s="14">
        <v>208.31</v>
      </c>
      <c r="E1300" s="14">
        <v>690</v>
      </c>
      <c r="F1300" s="14">
        <v>900</v>
      </c>
      <c r="G1300" s="23">
        <f t="shared" si="169"/>
        <v>481.69</v>
      </c>
      <c r="H1300" s="23">
        <f t="shared" si="170"/>
        <v>691.69</v>
      </c>
      <c r="I1300" s="16">
        <f t="shared" si="171"/>
        <v>210</v>
      </c>
    </row>
    <row r="1301" spans="1:9" ht="11.25" hidden="1" customHeight="1" x14ac:dyDescent="0.2">
      <c r="A1301" s="12"/>
      <c r="B1301" s="13" t="s">
        <v>27</v>
      </c>
      <c r="C1301" s="13" t="s">
        <v>28</v>
      </c>
      <c r="D1301" s="14">
        <v>19.53</v>
      </c>
      <c r="E1301" s="14">
        <v>6</v>
      </c>
      <c r="F1301" s="14">
        <v>6</v>
      </c>
      <c r="G1301" s="15">
        <f t="shared" si="169"/>
        <v>-13.530000000000001</v>
      </c>
      <c r="H1301" s="15">
        <f t="shared" si="170"/>
        <v>-13.530000000000001</v>
      </c>
      <c r="I1301" s="16">
        <f t="shared" si="171"/>
        <v>0</v>
      </c>
    </row>
    <row r="1302" spans="1:9" ht="11.25" hidden="1" customHeight="1" x14ac:dyDescent="0.2">
      <c r="A1302" s="12"/>
      <c r="B1302" s="13" t="s">
        <v>70</v>
      </c>
      <c r="C1302" s="13" t="s">
        <v>19</v>
      </c>
      <c r="D1302" s="14">
        <v>154.27000000000001</v>
      </c>
      <c r="E1302" s="14">
        <v>0</v>
      </c>
      <c r="F1302" s="14">
        <v>0</v>
      </c>
      <c r="G1302" s="15">
        <f t="shared" si="169"/>
        <v>-154.27000000000001</v>
      </c>
      <c r="H1302" s="15">
        <f t="shared" si="170"/>
        <v>-154.27000000000001</v>
      </c>
      <c r="I1302" s="16">
        <f t="shared" si="171"/>
        <v>0</v>
      </c>
    </row>
    <row r="1303" spans="1:9" ht="11.25" hidden="1" customHeight="1" x14ac:dyDescent="0.2">
      <c r="A1303" s="12"/>
      <c r="B1303" s="13" t="s">
        <v>57</v>
      </c>
      <c r="C1303" s="13" t="s">
        <v>19</v>
      </c>
      <c r="D1303" s="14">
        <v>53.17</v>
      </c>
      <c r="E1303" s="14">
        <v>0</v>
      </c>
      <c r="F1303" s="14">
        <v>0</v>
      </c>
      <c r="G1303" s="15">
        <f t="shared" si="169"/>
        <v>-53.17</v>
      </c>
      <c r="H1303" s="15">
        <f t="shared" si="170"/>
        <v>-53.17</v>
      </c>
      <c r="I1303" s="16">
        <f t="shared" si="171"/>
        <v>0</v>
      </c>
    </row>
    <row r="1304" spans="1:9" ht="11.25" hidden="1" customHeight="1" x14ac:dyDescent="0.2">
      <c r="A1304" s="12"/>
      <c r="B1304" s="13" t="s">
        <v>23</v>
      </c>
      <c r="C1304" s="13" t="s">
        <v>19</v>
      </c>
      <c r="D1304" s="14">
        <v>0</v>
      </c>
      <c r="E1304" s="14">
        <v>120</v>
      </c>
      <c r="F1304" s="14">
        <v>120</v>
      </c>
      <c r="G1304" s="23">
        <f t="shared" si="169"/>
        <v>120</v>
      </c>
      <c r="H1304" s="23">
        <f t="shared" si="170"/>
        <v>120</v>
      </c>
      <c r="I1304" s="16">
        <f t="shared" si="171"/>
        <v>0</v>
      </c>
    </row>
    <row r="1305" spans="1:9" ht="11.25" hidden="1" customHeight="1" x14ac:dyDescent="0.2">
      <c r="A1305" s="12"/>
      <c r="B1305" s="13" t="s">
        <v>43</v>
      </c>
      <c r="C1305" s="13" t="s">
        <v>44</v>
      </c>
      <c r="D1305" s="14">
        <v>0</v>
      </c>
      <c r="E1305" s="14">
        <v>30</v>
      </c>
      <c r="F1305" s="14">
        <v>30</v>
      </c>
      <c r="G1305" s="23">
        <f t="shared" si="169"/>
        <v>30</v>
      </c>
      <c r="H1305" s="23">
        <f t="shared" si="170"/>
        <v>30</v>
      </c>
      <c r="I1305" s="16">
        <f t="shared" si="171"/>
        <v>0</v>
      </c>
    </row>
    <row r="1306" spans="1:9" ht="11.25" hidden="1" customHeight="1" x14ac:dyDescent="0.2">
      <c r="A1306" s="12"/>
      <c r="B1306" s="13" t="s">
        <v>43</v>
      </c>
      <c r="C1306" s="13" t="s">
        <v>21</v>
      </c>
      <c r="D1306" s="14">
        <v>0</v>
      </c>
      <c r="E1306" s="14">
        <v>200</v>
      </c>
      <c r="F1306" s="14">
        <v>200</v>
      </c>
      <c r="G1306" s="23">
        <f t="shared" si="169"/>
        <v>200</v>
      </c>
      <c r="H1306" s="23">
        <f t="shared" si="170"/>
        <v>200</v>
      </c>
      <c r="I1306" s="16">
        <f t="shared" si="171"/>
        <v>0</v>
      </c>
    </row>
    <row r="1307" spans="1:9" ht="11.25" hidden="1" customHeight="1" x14ac:dyDescent="0.2">
      <c r="A1307" s="12"/>
      <c r="B1307" s="13" t="s">
        <v>43</v>
      </c>
      <c r="C1307" s="13" t="s">
        <v>19</v>
      </c>
      <c r="D1307" s="14">
        <v>37.700000000000003</v>
      </c>
      <c r="E1307" s="14">
        <v>150</v>
      </c>
      <c r="F1307" s="14">
        <v>150</v>
      </c>
      <c r="G1307" s="23">
        <f t="shared" si="169"/>
        <v>112.3</v>
      </c>
      <c r="H1307" s="23">
        <f t="shared" si="170"/>
        <v>112.3</v>
      </c>
      <c r="I1307" s="16">
        <f t="shared" si="171"/>
        <v>0</v>
      </c>
    </row>
    <row r="1308" spans="1:9" ht="11.25" hidden="1" customHeight="1" x14ac:dyDescent="0.2">
      <c r="A1308" s="12"/>
      <c r="B1308" s="13" t="s">
        <v>51</v>
      </c>
      <c r="C1308" s="13" t="s">
        <v>19</v>
      </c>
      <c r="D1308" s="14">
        <v>744.62</v>
      </c>
      <c r="E1308" s="14">
        <v>946</v>
      </c>
      <c r="F1308" s="14">
        <v>946</v>
      </c>
      <c r="G1308" s="23">
        <f t="shared" si="169"/>
        <v>201.38</v>
      </c>
      <c r="H1308" s="23">
        <f t="shared" si="170"/>
        <v>201.38</v>
      </c>
      <c r="I1308" s="16">
        <f t="shared" si="171"/>
        <v>0</v>
      </c>
    </row>
    <row r="1309" spans="1:9" ht="11.25" hidden="1" customHeight="1" x14ac:dyDescent="0.2">
      <c r="A1309" s="12"/>
      <c r="B1309" s="13" t="s">
        <v>32</v>
      </c>
      <c r="C1309" s="13" t="s">
        <v>52</v>
      </c>
      <c r="D1309" s="14">
        <v>0</v>
      </c>
      <c r="E1309" s="14">
        <v>296</v>
      </c>
      <c r="F1309" s="14">
        <v>296</v>
      </c>
      <c r="G1309" s="23">
        <f t="shared" si="169"/>
        <v>296</v>
      </c>
      <c r="H1309" s="23">
        <f t="shared" si="170"/>
        <v>296</v>
      </c>
      <c r="I1309" s="16">
        <f t="shared" si="171"/>
        <v>0</v>
      </c>
    </row>
    <row r="1310" spans="1:9" ht="11.25" hidden="1" customHeight="1" x14ac:dyDescent="0.2">
      <c r="A1310" s="12"/>
      <c r="B1310" s="13" t="s">
        <v>32</v>
      </c>
      <c r="C1310" s="13" t="s">
        <v>44</v>
      </c>
      <c r="D1310" s="14">
        <v>13.45</v>
      </c>
      <c r="E1310" s="14">
        <v>0</v>
      </c>
      <c r="F1310" s="14">
        <v>0</v>
      </c>
      <c r="G1310" s="15">
        <f t="shared" si="169"/>
        <v>-13.45</v>
      </c>
      <c r="H1310" s="15">
        <f t="shared" si="170"/>
        <v>-13.45</v>
      </c>
      <c r="I1310" s="16">
        <f t="shared" si="171"/>
        <v>0</v>
      </c>
    </row>
    <row r="1311" spans="1:9" ht="11.25" hidden="1" customHeight="1" x14ac:dyDescent="0.2">
      <c r="A1311" s="12"/>
      <c r="B1311" s="13" t="s">
        <v>32</v>
      </c>
      <c r="C1311" s="13" t="s">
        <v>47</v>
      </c>
      <c r="D1311" s="14">
        <v>0</v>
      </c>
      <c r="E1311" s="14">
        <v>225</v>
      </c>
      <c r="F1311" s="14">
        <v>375</v>
      </c>
      <c r="G1311" s="23">
        <f t="shared" si="169"/>
        <v>225</v>
      </c>
      <c r="H1311" s="23">
        <f t="shared" si="170"/>
        <v>375</v>
      </c>
      <c r="I1311" s="16">
        <f t="shared" si="171"/>
        <v>150</v>
      </c>
    </row>
    <row r="1312" spans="1:9" ht="11.25" hidden="1" customHeight="1" x14ac:dyDescent="0.2">
      <c r="A1312" s="12"/>
      <c r="B1312" s="13" t="s">
        <v>32</v>
      </c>
      <c r="C1312" s="13" t="s">
        <v>21</v>
      </c>
      <c r="D1312" s="14">
        <v>80.900000000000006</v>
      </c>
      <c r="E1312" s="14">
        <v>14</v>
      </c>
      <c r="F1312" s="14">
        <v>14</v>
      </c>
      <c r="G1312" s="15">
        <f t="shared" si="169"/>
        <v>-66.900000000000006</v>
      </c>
      <c r="H1312" s="15">
        <f t="shared" si="170"/>
        <v>-66.900000000000006</v>
      </c>
      <c r="I1312" s="16">
        <f t="shared" si="171"/>
        <v>0</v>
      </c>
    </row>
    <row r="1313" spans="1:9" ht="11.25" hidden="1" customHeight="1" x14ac:dyDescent="0.2">
      <c r="A1313" s="12"/>
      <c r="B1313" s="13" t="s">
        <v>58</v>
      </c>
      <c r="C1313" s="13" t="s">
        <v>42</v>
      </c>
      <c r="D1313" s="14">
        <v>22.13</v>
      </c>
      <c r="E1313" s="14">
        <v>0</v>
      </c>
      <c r="F1313" s="14">
        <v>0</v>
      </c>
      <c r="G1313" s="15">
        <f t="shared" si="169"/>
        <v>-22.13</v>
      </c>
      <c r="H1313" s="15">
        <f t="shared" si="170"/>
        <v>-22.13</v>
      </c>
      <c r="I1313" s="16">
        <f t="shared" si="171"/>
        <v>0</v>
      </c>
    </row>
    <row r="1314" spans="1:9" ht="11.25" hidden="1" customHeight="1" x14ac:dyDescent="0.2">
      <c r="A1314" s="17" t="s">
        <v>261</v>
      </c>
      <c r="B1314" s="18"/>
      <c r="C1314" s="18"/>
      <c r="D1314" s="19">
        <f>SUM(D1285:D1313)</f>
        <v>3703.2500000000005</v>
      </c>
      <c r="E1314" s="19">
        <f>SUM(E1285:E1313)</f>
        <v>7229</v>
      </c>
      <c r="F1314" s="19">
        <f>SUM(F1285:F1313)</f>
        <v>8487</v>
      </c>
      <c r="G1314" s="24">
        <f t="shared" si="169"/>
        <v>3525.75</v>
      </c>
      <c r="H1314" s="24">
        <f t="shared" si="170"/>
        <v>4783.75</v>
      </c>
      <c r="I1314" s="21">
        <f t="shared" si="171"/>
        <v>1258</v>
      </c>
    </row>
    <row r="1315" spans="1:9" ht="11.25" hidden="1" customHeight="1" x14ac:dyDescent="0.2">
      <c r="A1315" s="11" t="s">
        <v>262</v>
      </c>
      <c r="B1315" s="5"/>
      <c r="C1315" s="5"/>
      <c r="D1315" s="6"/>
      <c r="E1315" s="6"/>
      <c r="F1315" s="6"/>
      <c r="G1315" s="7"/>
      <c r="H1315" s="7"/>
      <c r="I1315" s="8"/>
    </row>
    <row r="1316" spans="1:9" ht="11.25" hidden="1" customHeight="1" x14ac:dyDescent="0.2">
      <c r="A1316" s="12"/>
      <c r="B1316" s="13" t="s">
        <v>26</v>
      </c>
      <c r="C1316" s="13" t="s">
        <v>19</v>
      </c>
      <c r="D1316" s="14">
        <v>20</v>
      </c>
      <c r="E1316" s="14">
        <v>20</v>
      </c>
      <c r="F1316" s="14">
        <v>20</v>
      </c>
      <c r="G1316" s="23">
        <f t="shared" ref="G1316:G1363" si="172">(ROUND(E1316,2)- ROUND(D1316,2))</f>
        <v>0</v>
      </c>
      <c r="H1316" s="23">
        <f t="shared" ref="H1316:H1363" si="173">(ROUND(F1316,2)- ROUND(D1316,2))</f>
        <v>0</v>
      </c>
      <c r="I1316" s="16">
        <f t="shared" ref="I1316:I1363" si="174">(ROUND(F1316,2)- ROUND(E1316,2))</f>
        <v>0</v>
      </c>
    </row>
    <row r="1317" spans="1:9" ht="11.25" hidden="1" customHeight="1" x14ac:dyDescent="0.2">
      <c r="A1317" s="12"/>
      <c r="B1317" s="13" t="s">
        <v>18</v>
      </c>
      <c r="C1317" s="13" t="s">
        <v>19</v>
      </c>
      <c r="D1317" s="14">
        <v>0</v>
      </c>
      <c r="E1317" s="14">
        <v>20</v>
      </c>
      <c r="F1317" s="14">
        <v>25</v>
      </c>
      <c r="G1317" s="23">
        <f t="shared" si="172"/>
        <v>20</v>
      </c>
      <c r="H1317" s="23">
        <f t="shared" si="173"/>
        <v>25</v>
      </c>
      <c r="I1317" s="16">
        <f t="shared" si="174"/>
        <v>5</v>
      </c>
    </row>
    <row r="1318" spans="1:9" ht="11.25" hidden="1" customHeight="1" x14ac:dyDescent="0.2">
      <c r="A1318" s="12"/>
      <c r="B1318" s="13" t="s">
        <v>69</v>
      </c>
      <c r="C1318" s="13" t="s">
        <v>19</v>
      </c>
      <c r="D1318" s="14">
        <v>461.01</v>
      </c>
      <c r="E1318" s="14">
        <v>1000</v>
      </c>
      <c r="F1318" s="14">
        <v>1000</v>
      </c>
      <c r="G1318" s="23">
        <f t="shared" si="172"/>
        <v>538.99</v>
      </c>
      <c r="H1318" s="23">
        <f t="shared" si="173"/>
        <v>538.99</v>
      </c>
      <c r="I1318" s="16">
        <f t="shared" si="174"/>
        <v>0</v>
      </c>
    </row>
    <row r="1319" spans="1:9" ht="11.25" hidden="1" customHeight="1" x14ac:dyDescent="0.2">
      <c r="A1319" s="12"/>
      <c r="B1319" s="13" t="s">
        <v>20</v>
      </c>
      <c r="C1319" s="13" t="s">
        <v>52</v>
      </c>
      <c r="D1319" s="14">
        <v>111.27</v>
      </c>
      <c r="E1319" s="14">
        <v>60</v>
      </c>
      <c r="F1319" s="14">
        <v>60</v>
      </c>
      <c r="G1319" s="15">
        <f t="shared" si="172"/>
        <v>-51.269999999999996</v>
      </c>
      <c r="H1319" s="15">
        <f t="shared" si="173"/>
        <v>-51.269999999999996</v>
      </c>
      <c r="I1319" s="16">
        <f t="shared" si="174"/>
        <v>0</v>
      </c>
    </row>
    <row r="1320" spans="1:9" ht="11.25" hidden="1" customHeight="1" x14ac:dyDescent="0.2">
      <c r="A1320" s="12"/>
      <c r="B1320" s="13" t="s">
        <v>20</v>
      </c>
      <c r="C1320" s="13" t="s">
        <v>46</v>
      </c>
      <c r="D1320" s="14">
        <v>120</v>
      </c>
      <c r="E1320" s="14">
        <v>0</v>
      </c>
      <c r="F1320" s="14">
        <v>0</v>
      </c>
      <c r="G1320" s="15">
        <f t="shared" si="172"/>
        <v>-120</v>
      </c>
      <c r="H1320" s="15">
        <f t="shared" si="173"/>
        <v>-120</v>
      </c>
      <c r="I1320" s="16">
        <f t="shared" si="174"/>
        <v>0</v>
      </c>
    </row>
    <row r="1321" spans="1:9" ht="11.25" hidden="1" customHeight="1" x14ac:dyDescent="0.2">
      <c r="A1321" s="12"/>
      <c r="B1321" s="13" t="s">
        <v>20</v>
      </c>
      <c r="C1321" s="13" t="s">
        <v>42</v>
      </c>
      <c r="D1321" s="14">
        <v>188.05</v>
      </c>
      <c r="E1321" s="14">
        <v>142</v>
      </c>
      <c r="F1321" s="14">
        <v>142</v>
      </c>
      <c r="G1321" s="15">
        <f t="shared" si="172"/>
        <v>-46.050000000000011</v>
      </c>
      <c r="H1321" s="15">
        <f t="shared" si="173"/>
        <v>-46.050000000000011</v>
      </c>
      <c r="I1321" s="16">
        <f t="shared" si="174"/>
        <v>0</v>
      </c>
    </row>
    <row r="1322" spans="1:9" ht="11.25" hidden="1" customHeight="1" x14ac:dyDescent="0.2">
      <c r="A1322" s="12"/>
      <c r="B1322" s="13" t="s">
        <v>20</v>
      </c>
      <c r="C1322" s="13" t="s">
        <v>47</v>
      </c>
      <c r="D1322" s="14">
        <v>133</v>
      </c>
      <c r="E1322" s="14">
        <v>64</v>
      </c>
      <c r="F1322" s="14">
        <v>84</v>
      </c>
      <c r="G1322" s="15">
        <f t="shared" si="172"/>
        <v>-69</v>
      </c>
      <c r="H1322" s="15">
        <f t="shared" si="173"/>
        <v>-49</v>
      </c>
      <c r="I1322" s="16">
        <f t="shared" si="174"/>
        <v>20</v>
      </c>
    </row>
    <row r="1323" spans="1:9" ht="11.25" hidden="1" customHeight="1" x14ac:dyDescent="0.2">
      <c r="A1323" s="12"/>
      <c r="B1323" s="13" t="s">
        <v>20</v>
      </c>
      <c r="C1323" s="13" t="s">
        <v>21</v>
      </c>
      <c r="D1323" s="14">
        <v>294</v>
      </c>
      <c r="E1323" s="14">
        <v>170</v>
      </c>
      <c r="F1323" s="14">
        <v>170</v>
      </c>
      <c r="G1323" s="15">
        <f t="shared" si="172"/>
        <v>-124</v>
      </c>
      <c r="H1323" s="15">
        <f t="shared" si="173"/>
        <v>-124</v>
      </c>
      <c r="I1323" s="16">
        <f t="shared" si="174"/>
        <v>0</v>
      </c>
    </row>
    <row r="1324" spans="1:9" ht="11.25" hidden="1" customHeight="1" x14ac:dyDescent="0.2">
      <c r="A1324" s="12"/>
      <c r="B1324" s="13" t="s">
        <v>20</v>
      </c>
      <c r="C1324" s="13" t="s">
        <v>22</v>
      </c>
      <c r="D1324" s="14">
        <v>291.94</v>
      </c>
      <c r="E1324" s="14">
        <v>341</v>
      </c>
      <c r="F1324" s="14">
        <v>401</v>
      </c>
      <c r="G1324" s="23">
        <f t="shared" si="172"/>
        <v>49.06</v>
      </c>
      <c r="H1324" s="23">
        <f t="shared" si="173"/>
        <v>109.06</v>
      </c>
      <c r="I1324" s="16">
        <f t="shared" si="174"/>
        <v>60</v>
      </c>
    </row>
    <row r="1325" spans="1:9" ht="11.25" hidden="1" customHeight="1" x14ac:dyDescent="0.2">
      <c r="A1325" s="12"/>
      <c r="B1325" s="13" t="s">
        <v>20</v>
      </c>
      <c r="C1325" s="13" t="s">
        <v>19</v>
      </c>
      <c r="D1325" s="14">
        <v>179.4</v>
      </c>
      <c r="E1325" s="14">
        <v>230</v>
      </c>
      <c r="F1325" s="14">
        <v>300</v>
      </c>
      <c r="G1325" s="23">
        <f t="shared" si="172"/>
        <v>50.599999999999994</v>
      </c>
      <c r="H1325" s="23">
        <f t="shared" si="173"/>
        <v>120.6</v>
      </c>
      <c r="I1325" s="16">
        <f t="shared" si="174"/>
        <v>70</v>
      </c>
    </row>
    <row r="1326" spans="1:9" ht="11.25" hidden="1" customHeight="1" x14ac:dyDescent="0.2">
      <c r="A1326" s="12"/>
      <c r="B1326" s="13" t="s">
        <v>27</v>
      </c>
      <c r="C1326" s="13" t="s">
        <v>52</v>
      </c>
      <c r="D1326" s="14">
        <v>37</v>
      </c>
      <c r="E1326" s="14">
        <v>0</v>
      </c>
      <c r="F1326" s="14">
        <v>0</v>
      </c>
      <c r="G1326" s="15">
        <f t="shared" si="172"/>
        <v>-37</v>
      </c>
      <c r="H1326" s="15">
        <f t="shared" si="173"/>
        <v>-37</v>
      </c>
      <c r="I1326" s="16">
        <f t="shared" si="174"/>
        <v>0</v>
      </c>
    </row>
    <row r="1327" spans="1:9" ht="11.25" hidden="1" customHeight="1" x14ac:dyDescent="0.2">
      <c r="A1327" s="12"/>
      <c r="B1327" s="13" t="s">
        <v>27</v>
      </c>
      <c r="C1327" s="13" t="s">
        <v>82</v>
      </c>
      <c r="D1327" s="14">
        <v>25</v>
      </c>
      <c r="E1327" s="14">
        <v>0</v>
      </c>
      <c r="F1327" s="14">
        <v>0</v>
      </c>
      <c r="G1327" s="15">
        <f t="shared" si="172"/>
        <v>-25</v>
      </c>
      <c r="H1327" s="15">
        <f t="shared" si="173"/>
        <v>-25</v>
      </c>
      <c r="I1327" s="16">
        <f t="shared" si="174"/>
        <v>0</v>
      </c>
    </row>
    <row r="1328" spans="1:9" ht="11.25" hidden="1" customHeight="1" x14ac:dyDescent="0.2">
      <c r="A1328" s="12"/>
      <c r="B1328" s="13" t="s">
        <v>27</v>
      </c>
      <c r="C1328" s="13" t="s">
        <v>83</v>
      </c>
      <c r="D1328" s="14">
        <v>66.66</v>
      </c>
      <c r="E1328" s="14">
        <v>7</v>
      </c>
      <c r="F1328" s="14">
        <v>7</v>
      </c>
      <c r="G1328" s="15">
        <f t="shared" si="172"/>
        <v>-59.66</v>
      </c>
      <c r="H1328" s="15">
        <f t="shared" si="173"/>
        <v>-59.66</v>
      </c>
      <c r="I1328" s="16">
        <f t="shared" si="174"/>
        <v>0</v>
      </c>
    </row>
    <row r="1329" spans="1:9" ht="11.25" hidden="1" customHeight="1" x14ac:dyDescent="0.2">
      <c r="A1329" s="12"/>
      <c r="B1329" s="13" t="s">
        <v>27</v>
      </c>
      <c r="C1329" s="13" t="s">
        <v>84</v>
      </c>
      <c r="D1329" s="14">
        <v>110</v>
      </c>
      <c r="E1329" s="14">
        <v>53</v>
      </c>
      <c r="F1329" s="14">
        <v>53</v>
      </c>
      <c r="G1329" s="15">
        <f t="shared" si="172"/>
        <v>-57</v>
      </c>
      <c r="H1329" s="15">
        <f t="shared" si="173"/>
        <v>-57</v>
      </c>
      <c r="I1329" s="16">
        <f t="shared" si="174"/>
        <v>0</v>
      </c>
    </row>
    <row r="1330" spans="1:9" ht="11.25" hidden="1" customHeight="1" x14ac:dyDescent="0.2">
      <c r="A1330" s="12"/>
      <c r="B1330" s="13" t="s">
        <v>27</v>
      </c>
      <c r="C1330" s="13" t="s">
        <v>46</v>
      </c>
      <c r="D1330" s="14">
        <v>8</v>
      </c>
      <c r="E1330" s="14">
        <v>0</v>
      </c>
      <c r="F1330" s="14">
        <v>0</v>
      </c>
      <c r="G1330" s="15">
        <f t="shared" si="172"/>
        <v>-8</v>
      </c>
      <c r="H1330" s="15">
        <f t="shared" si="173"/>
        <v>-8</v>
      </c>
      <c r="I1330" s="16">
        <f t="shared" si="174"/>
        <v>0</v>
      </c>
    </row>
    <row r="1331" spans="1:9" ht="11.25" hidden="1" customHeight="1" x14ac:dyDescent="0.2">
      <c r="A1331" s="12"/>
      <c r="B1331" s="13" t="s">
        <v>27</v>
      </c>
      <c r="C1331" s="13" t="s">
        <v>42</v>
      </c>
      <c r="D1331" s="14">
        <v>38</v>
      </c>
      <c r="E1331" s="14">
        <v>0</v>
      </c>
      <c r="F1331" s="14">
        <v>0</v>
      </c>
      <c r="G1331" s="15">
        <f t="shared" si="172"/>
        <v>-38</v>
      </c>
      <c r="H1331" s="15">
        <f t="shared" si="173"/>
        <v>-38</v>
      </c>
      <c r="I1331" s="16">
        <f t="shared" si="174"/>
        <v>0</v>
      </c>
    </row>
    <row r="1332" spans="1:9" ht="11.25" hidden="1" customHeight="1" x14ac:dyDescent="0.2">
      <c r="A1332" s="12"/>
      <c r="B1332" s="13" t="s">
        <v>27</v>
      </c>
      <c r="C1332" s="13" t="s">
        <v>75</v>
      </c>
      <c r="D1332" s="14">
        <v>3</v>
      </c>
      <c r="E1332" s="14">
        <v>0</v>
      </c>
      <c r="F1332" s="14">
        <v>0</v>
      </c>
      <c r="G1332" s="15">
        <f t="shared" si="172"/>
        <v>-3</v>
      </c>
      <c r="H1332" s="15">
        <f t="shared" si="173"/>
        <v>-3</v>
      </c>
      <c r="I1332" s="16">
        <f t="shared" si="174"/>
        <v>0</v>
      </c>
    </row>
    <row r="1333" spans="1:9" ht="11.25" hidden="1" customHeight="1" x14ac:dyDescent="0.2">
      <c r="A1333" s="12"/>
      <c r="B1333" s="13" t="s">
        <v>27</v>
      </c>
      <c r="C1333" s="13" t="s">
        <v>76</v>
      </c>
      <c r="D1333" s="14">
        <v>12.5</v>
      </c>
      <c r="E1333" s="14">
        <v>0</v>
      </c>
      <c r="F1333" s="14">
        <v>0</v>
      </c>
      <c r="G1333" s="15">
        <f t="shared" si="172"/>
        <v>-12.5</v>
      </c>
      <c r="H1333" s="15">
        <f t="shared" si="173"/>
        <v>-12.5</v>
      </c>
      <c r="I1333" s="16">
        <f t="shared" si="174"/>
        <v>0</v>
      </c>
    </row>
    <row r="1334" spans="1:9" ht="11.25" hidden="1" customHeight="1" x14ac:dyDescent="0.2">
      <c r="A1334" s="12"/>
      <c r="B1334" s="13" t="s">
        <v>27</v>
      </c>
      <c r="C1334" s="13" t="s">
        <v>44</v>
      </c>
      <c r="D1334" s="14">
        <v>136.08000000000001</v>
      </c>
      <c r="E1334" s="14">
        <v>0</v>
      </c>
      <c r="F1334" s="14">
        <v>0</v>
      </c>
      <c r="G1334" s="15">
        <f t="shared" si="172"/>
        <v>-136.08000000000001</v>
      </c>
      <c r="H1334" s="15">
        <f t="shared" si="173"/>
        <v>-136.08000000000001</v>
      </c>
      <c r="I1334" s="16">
        <f t="shared" si="174"/>
        <v>0</v>
      </c>
    </row>
    <row r="1335" spans="1:9" ht="11.25" hidden="1" customHeight="1" x14ac:dyDescent="0.2">
      <c r="A1335" s="12"/>
      <c r="B1335" s="13" t="s">
        <v>27</v>
      </c>
      <c r="C1335" s="13" t="s">
        <v>77</v>
      </c>
      <c r="D1335" s="14">
        <v>481.96</v>
      </c>
      <c r="E1335" s="14">
        <v>296</v>
      </c>
      <c r="F1335" s="14">
        <v>296</v>
      </c>
      <c r="G1335" s="15">
        <f t="shared" si="172"/>
        <v>-185.95999999999998</v>
      </c>
      <c r="H1335" s="15">
        <f t="shared" si="173"/>
        <v>-185.95999999999998</v>
      </c>
      <c r="I1335" s="16">
        <f t="shared" si="174"/>
        <v>0</v>
      </c>
    </row>
    <row r="1336" spans="1:9" ht="11.25" hidden="1" customHeight="1" x14ac:dyDescent="0.2">
      <c r="A1336" s="12"/>
      <c r="B1336" s="13" t="s">
        <v>27</v>
      </c>
      <c r="C1336" s="13" t="s">
        <v>50</v>
      </c>
      <c r="D1336" s="14">
        <v>331.99</v>
      </c>
      <c r="E1336" s="14">
        <v>76</v>
      </c>
      <c r="F1336" s="14">
        <v>76</v>
      </c>
      <c r="G1336" s="15">
        <f t="shared" si="172"/>
        <v>-255.99</v>
      </c>
      <c r="H1336" s="15">
        <f t="shared" si="173"/>
        <v>-255.99</v>
      </c>
      <c r="I1336" s="16">
        <f t="shared" si="174"/>
        <v>0</v>
      </c>
    </row>
    <row r="1337" spans="1:9" ht="11.25" hidden="1" customHeight="1" x14ac:dyDescent="0.2">
      <c r="A1337" s="12"/>
      <c r="B1337" s="13" t="s">
        <v>27</v>
      </c>
      <c r="C1337" s="13" t="s">
        <v>88</v>
      </c>
      <c r="D1337" s="14">
        <v>13</v>
      </c>
      <c r="E1337" s="14">
        <v>0</v>
      </c>
      <c r="F1337" s="14">
        <v>0</v>
      </c>
      <c r="G1337" s="15">
        <f t="shared" si="172"/>
        <v>-13</v>
      </c>
      <c r="H1337" s="15">
        <f t="shared" si="173"/>
        <v>-13</v>
      </c>
      <c r="I1337" s="16">
        <f t="shared" si="174"/>
        <v>0</v>
      </c>
    </row>
    <row r="1338" spans="1:9" ht="11.25" hidden="1" customHeight="1" x14ac:dyDescent="0.2">
      <c r="A1338" s="12"/>
      <c r="B1338" s="13" t="s">
        <v>27</v>
      </c>
      <c r="C1338" s="13" t="s">
        <v>78</v>
      </c>
      <c r="D1338" s="14">
        <v>763.28</v>
      </c>
      <c r="E1338" s="14">
        <v>143</v>
      </c>
      <c r="F1338" s="14">
        <v>143</v>
      </c>
      <c r="G1338" s="15">
        <f t="shared" si="172"/>
        <v>-620.28</v>
      </c>
      <c r="H1338" s="15">
        <f t="shared" si="173"/>
        <v>-620.28</v>
      </c>
      <c r="I1338" s="16">
        <f t="shared" si="174"/>
        <v>0</v>
      </c>
    </row>
    <row r="1339" spans="1:9" ht="11.25" hidden="1" customHeight="1" x14ac:dyDescent="0.2">
      <c r="A1339" s="12"/>
      <c r="B1339" s="13" t="s">
        <v>27</v>
      </c>
      <c r="C1339" s="13" t="s">
        <v>22</v>
      </c>
      <c r="D1339" s="14">
        <v>93</v>
      </c>
      <c r="E1339" s="14">
        <v>3</v>
      </c>
      <c r="F1339" s="14">
        <v>3</v>
      </c>
      <c r="G1339" s="15">
        <f t="shared" si="172"/>
        <v>-90</v>
      </c>
      <c r="H1339" s="15">
        <f t="shared" si="173"/>
        <v>-90</v>
      </c>
      <c r="I1339" s="16">
        <f t="shared" si="174"/>
        <v>0</v>
      </c>
    </row>
    <row r="1340" spans="1:9" ht="11.25" hidden="1" customHeight="1" x14ac:dyDescent="0.2">
      <c r="A1340" s="12"/>
      <c r="B1340" s="13" t="s">
        <v>27</v>
      </c>
      <c r="C1340" s="13" t="s">
        <v>55</v>
      </c>
      <c r="D1340" s="14">
        <v>92.93</v>
      </c>
      <c r="E1340" s="14">
        <v>0</v>
      </c>
      <c r="F1340" s="14">
        <v>0</v>
      </c>
      <c r="G1340" s="15">
        <f t="shared" si="172"/>
        <v>-92.93</v>
      </c>
      <c r="H1340" s="15">
        <f t="shared" si="173"/>
        <v>-92.93</v>
      </c>
      <c r="I1340" s="16">
        <f t="shared" si="174"/>
        <v>0</v>
      </c>
    </row>
    <row r="1341" spans="1:9" ht="11.25" hidden="1" customHeight="1" x14ac:dyDescent="0.2">
      <c r="A1341" s="12"/>
      <c r="B1341" s="13" t="s">
        <v>27</v>
      </c>
      <c r="C1341" s="13" t="s">
        <v>56</v>
      </c>
      <c r="D1341" s="14">
        <v>91.71</v>
      </c>
      <c r="E1341" s="14">
        <v>0</v>
      </c>
      <c r="F1341" s="14">
        <v>0</v>
      </c>
      <c r="G1341" s="15">
        <f t="shared" si="172"/>
        <v>-91.71</v>
      </c>
      <c r="H1341" s="15">
        <f t="shared" si="173"/>
        <v>-91.71</v>
      </c>
      <c r="I1341" s="16">
        <f t="shared" si="174"/>
        <v>0</v>
      </c>
    </row>
    <row r="1342" spans="1:9" ht="11.25" hidden="1" customHeight="1" x14ac:dyDescent="0.2">
      <c r="A1342" s="12"/>
      <c r="B1342" s="13" t="s">
        <v>27</v>
      </c>
      <c r="C1342" s="13" t="s">
        <v>79</v>
      </c>
      <c r="D1342" s="14">
        <v>90.75</v>
      </c>
      <c r="E1342" s="14">
        <v>0</v>
      </c>
      <c r="F1342" s="14">
        <v>0</v>
      </c>
      <c r="G1342" s="15">
        <f t="shared" si="172"/>
        <v>-90.75</v>
      </c>
      <c r="H1342" s="15">
        <f t="shared" si="173"/>
        <v>-90.75</v>
      </c>
      <c r="I1342" s="16">
        <f t="shared" si="174"/>
        <v>0</v>
      </c>
    </row>
    <row r="1343" spans="1:9" ht="11.25" hidden="1" customHeight="1" x14ac:dyDescent="0.2">
      <c r="A1343" s="12"/>
      <c r="B1343" s="13" t="s">
        <v>27</v>
      </c>
      <c r="C1343" s="13" t="s">
        <v>19</v>
      </c>
      <c r="D1343" s="14">
        <v>267.85000000000002</v>
      </c>
      <c r="E1343" s="14">
        <v>0</v>
      </c>
      <c r="F1343" s="14">
        <v>0</v>
      </c>
      <c r="G1343" s="15">
        <f t="shared" si="172"/>
        <v>-267.85000000000002</v>
      </c>
      <c r="H1343" s="15">
        <f t="shared" si="173"/>
        <v>-267.85000000000002</v>
      </c>
      <c r="I1343" s="16">
        <f t="shared" si="174"/>
        <v>0</v>
      </c>
    </row>
    <row r="1344" spans="1:9" ht="11.25" hidden="1" customHeight="1" x14ac:dyDescent="0.2">
      <c r="A1344" s="12"/>
      <c r="B1344" s="13" t="s">
        <v>27</v>
      </c>
      <c r="C1344" s="13" t="s">
        <v>28</v>
      </c>
      <c r="D1344" s="14">
        <v>1701.15</v>
      </c>
      <c r="E1344" s="14">
        <v>1421</v>
      </c>
      <c r="F1344" s="14">
        <v>1421</v>
      </c>
      <c r="G1344" s="15">
        <f t="shared" si="172"/>
        <v>-280.15000000000009</v>
      </c>
      <c r="H1344" s="15">
        <f t="shared" si="173"/>
        <v>-280.15000000000009</v>
      </c>
      <c r="I1344" s="16">
        <f t="shared" si="174"/>
        <v>0</v>
      </c>
    </row>
    <row r="1345" spans="1:9" ht="11.25" hidden="1" customHeight="1" x14ac:dyDescent="0.2">
      <c r="A1345" s="12"/>
      <c r="B1345" s="13" t="s">
        <v>70</v>
      </c>
      <c r="C1345" s="13" t="s">
        <v>19</v>
      </c>
      <c r="D1345" s="14">
        <v>25.99</v>
      </c>
      <c r="E1345" s="14">
        <v>0</v>
      </c>
      <c r="F1345" s="14">
        <v>0</v>
      </c>
      <c r="G1345" s="15">
        <f t="shared" si="172"/>
        <v>-25.99</v>
      </c>
      <c r="H1345" s="15">
        <f t="shared" si="173"/>
        <v>-25.99</v>
      </c>
      <c r="I1345" s="16">
        <f t="shared" si="174"/>
        <v>0</v>
      </c>
    </row>
    <row r="1346" spans="1:9" ht="11.25" hidden="1" customHeight="1" x14ac:dyDescent="0.2">
      <c r="A1346" s="12"/>
      <c r="B1346" s="13" t="s">
        <v>129</v>
      </c>
      <c r="C1346" s="13" t="s">
        <v>19</v>
      </c>
      <c r="D1346" s="14">
        <v>16.579999999999998</v>
      </c>
      <c r="E1346" s="14">
        <v>17</v>
      </c>
      <c r="F1346" s="14">
        <v>17</v>
      </c>
      <c r="G1346" s="23">
        <f t="shared" si="172"/>
        <v>0.42000000000000171</v>
      </c>
      <c r="H1346" s="23">
        <f t="shared" si="173"/>
        <v>0.42000000000000171</v>
      </c>
      <c r="I1346" s="16">
        <f t="shared" si="174"/>
        <v>0</v>
      </c>
    </row>
    <row r="1347" spans="1:9" ht="11.25" hidden="1" customHeight="1" x14ac:dyDescent="0.2">
      <c r="A1347" s="12"/>
      <c r="B1347" s="13" t="s">
        <v>23</v>
      </c>
      <c r="C1347" s="13" t="s">
        <v>19</v>
      </c>
      <c r="D1347" s="14">
        <v>174</v>
      </c>
      <c r="E1347" s="14">
        <v>100.02</v>
      </c>
      <c r="F1347" s="14">
        <v>133.36000000000001</v>
      </c>
      <c r="G1347" s="15">
        <f t="shared" si="172"/>
        <v>-73.98</v>
      </c>
      <c r="H1347" s="15">
        <f t="shared" si="173"/>
        <v>-40.639999999999986</v>
      </c>
      <c r="I1347" s="16">
        <f t="shared" si="174"/>
        <v>33.340000000000018</v>
      </c>
    </row>
    <row r="1348" spans="1:9" ht="11.25" hidden="1" customHeight="1" x14ac:dyDescent="0.2">
      <c r="A1348" s="12"/>
      <c r="B1348" s="13" t="s">
        <v>43</v>
      </c>
      <c r="C1348" s="13" t="s">
        <v>44</v>
      </c>
      <c r="D1348" s="14">
        <v>50.1</v>
      </c>
      <c r="E1348" s="14">
        <v>70</v>
      </c>
      <c r="F1348" s="14">
        <v>90</v>
      </c>
      <c r="G1348" s="23">
        <f t="shared" si="172"/>
        <v>19.899999999999999</v>
      </c>
      <c r="H1348" s="23">
        <f t="shared" si="173"/>
        <v>39.9</v>
      </c>
      <c r="I1348" s="16">
        <f t="shared" si="174"/>
        <v>20</v>
      </c>
    </row>
    <row r="1349" spans="1:9" ht="11.25" hidden="1" customHeight="1" x14ac:dyDescent="0.2">
      <c r="A1349" s="12"/>
      <c r="B1349" s="13" t="s">
        <v>43</v>
      </c>
      <c r="C1349" s="13" t="s">
        <v>21</v>
      </c>
      <c r="D1349" s="14">
        <v>100</v>
      </c>
      <c r="E1349" s="14">
        <v>0</v>
      </c>
      <c r="F1349" s="14">
        <v>0</v>
      </c>
      <c r="G1349" s="15">
        <f t="shared" si="172"/>
        <v>-100</v>
      </c>
      <c r="H1349" s="15">
        <f t="shared" si="173"/>
        <v>-100</v>
      </c>
      <c r="I1349" s="16">
        <f t="shared" si="174"/>
        <v>0</v>
      </c>
    </row>
    <row r="1350" spans="1:9" ht="11.25" hidden="1" customHeight="1" x14ac:dyDescent="0.2">
      <c r="A1350" s="12"/>
      <c r="B1350" s="13" t="s">
        <v>43</v>
      </c>
      <c r="C1350" s="13" t="s">
        <v>22</v>
      </c>
      <c r="D1350" s="14">
        <v>128.12</v>
      </c>
      <c r="E1350" s="14">
        <v>70</v>
      </c>
      <c r="F1350" s="14">
        <v>90</v>
      </c>
      <c r="G1350" s="15">
        <f t="shared" si="172"/>
        <v>-58.120000000000005</v>
      </c>
      <c r="H1350" s="15">
        <f t="shared" si="173"/>
        <v>-38.120000000000005</v>
      </c>
      <c r="I1350" s="16">
        <f t="shared" si="174"/>
        <v>20</v>
      </c>
    </row>
    <row r="1351" spans="1:9" ht="11.25" hidden="1" customHeight="1" x14ac:dyDescent="0.2">
      <c r="A1351" s="12"/>
      <c r="B1351" s="13" t="s">
        <v>43</v>
      </c>
      <c r="C1351" s="13" t="s">
        <v>19</v>
      </c>
      <c r="D1351" s="14">
        <v>162.1</v>
      </c>
      <c r="E1351" s="14">
        <v>240</v>
      </c>
      <c r="F1351" s="14">
        <v>280</v>
      </c>
      <c r="G1351" s="23">
        <f t="shared" si="172"/>
        <v>77.900000000000006</v>
      </c>
      <c r="H1351" s="23">
        <f t="shared" si="173"/>
        <v>117.9</v>
      </c>
      <c r="I1351" s="16">
        <f t="shared" si="174"/>
        <v>40</v>
      </c>
    </row>
    <row r="1352" spans="1:9" ht="11.25" hidden="1" customHeight="1" x14ac:dyDescent="0.2">
      <c r="A1352" s="12"/>
      <c r="B1352" s="13" t="s">
        <v>51</v>
      </c>
      <c r="C1352" s="13" t="s">
        <v>19</v>
      </c>
      <c r="D1352" s="14">
        <v>146.94</v>
      </c>
      <c r="E1352" s="14">
        <v>140</v>
      </c>
      <c r="F1352" s="14">
        <v>140</v>
      </c>
      <c r="G1352" s="15">
        <f t="shared" si="172"/>
        <v>-6.9399999999999977</v>
      </c>
      <c r="H1352" s="15">
        <f t="shared" si="173"/>
        <v>-6.9399999999999977</v>
      </c>
      <c r="I1352" s="16">
        <f t="shared" si="174"/>
        <v>0</v>
      </c>
    </row>
    <row r="1353" spans="1:9" ht="11.25" hidden="1" customHeight="1" x14ac:dyDescent="0.2">
      <c r="A1353" s="12"/>
      <c r="B1353" s="13" t="s">
        <v>29</v>
      </c>
      <c r="C1353" s="13" t="s">
        <v>19</v>
      </c>
      <c r="D1353" s="14">
        <v>84</v>
      </c>
      <c r="E1353" s="14">
        <v>0</v>
      </c>
      <c r="F1353" s="14">
        <v>0</v>
      </c>
      <c r="G1353" s="15">
        <f t="shared" si="172"/>
        <v>-84</v>
      </c>
      <c r="H1353" s="15">
        <f t="shared" si="173"/>
        <v>-84</v>
      </c>
      <c r="I1353" s="16">
        <f t="shared" si="174"/>
        <v>0</v>
      </c>
    </row>
    <row r="1354" spans="1:9" ht="11.25" hidden="1" customHeight="1" x14ac:dyDescent="0.2">
      <c r="A1354" s="12"/>
      <c r="B1354" s="13" t="s">
        <v>32</v>
      </c>
      <c r="C1354" s="13" t="s">
        <v>52</v>
      </c>
      <c r="D1354" s="14">
        <v>101.5</v>
      </c>
      <c r="E1354" s="14">
        <v>158</v>
      </c>
      <c r="F1354" s="14">
        <v>178</v>
      </c>
      <c r="G1354" s="23">
        <f t="shared" si="172"/>
        <v>56.5</v>
      </c>
      <c r="H1354" s="23">
        <f t="shared" si="173"/>
        <v>76.5</v>
      </c>
      <c r="I1354" s="16">
        <f t="shared" si="174"/>
        <v>20</v>
      </c>
    </row>
    <row r="1355" spans="1:9" ht="11.25" hidden="1" customHeight="1" x14ac:dyDescent="0.2">
      <c r="A1355" s="12"/>
      <c r="B1355" s="13" t="s">
        <v>32</v>
      </c>
      <c r="C1355" s="13" t="s">
        <v>42</v>
      </c>
      <c r="D1355" s="14">
        <v>119.3</v>
      </c>
      <c r="E1355" s="14">
        <v>95</v>
      </c>
      <c r="F1355" s="14">
        <v>95</v>
      </c>
      <c r="G1355" s="15">
        <f t="shared" si="172"/>
        <v>-24.299999999999997</v>
      </c>
      <c r="H1355" s="15">
        <f t="shared" si="173"/>
        <v>-24.299999999999997</v>
      </c>
      <c r="I1355" s="16">
        <f t="shared" si="174"/>
        <v>0</v>
      </c>
    </row>
    <row r="1356" spans="1:9" ht="11.25" hidden="1" customHeight="1" x14ac:dyDescent="0.2">
      <c r="A1356" s="12"/>
      <c r="B1356" s="13" t="s">
        <v>32</v>
      </c>
      <c r="C1356" s="13" t="s">
        <v>44</v>
      </c>
      <c r="D1356" s="14">
        <v>241.88</v>
      </c>
      <c r="E1356" s="14">
        <v>165</v>
      </c>
      <c r="F1356" s="14">
        <v>165</v>
      </c>
      <c r="G1356" s="15">
        <f t="shared" si="172"/>
        <v>-76.88</v>
      </c>
      <c r="H1356" s="15">
        <f t="shared" si="173"/>
        <v>-76.88</v>
      </c>
      <c r="I1356" s="16">
        <f t="shared" si="174"/>
        <v>0</v>
      </c>
    </row>
    <row r="1357" spans="1:9" ht="11.25" hidden="1" customHeight="1" x14ac:dyDescent="0.2">
      <c r="A1357" s="12"/>
      <c r="B1357" s="13" t="s">
        <v>32</v>
      </c>
      <c r="C1357" s="13" t="s">
        <v>47</v>
      </c>
      <c r="D1357" s="14">
        <v>87</v>
      </c>
      <c r="E1357" s="14">
        <v>20</v>
      </c>
      <c r="F1357" s="14">
        <v>20</v>
      </c>
      <c r="G1357" s="15">
        <f t="shared" si="172"/>
        <v>-67</v>
      </c>
      <c r="H1357" s="15">
        <f t="shared" si="173"/>
        <v>-67</v>
      </c>
      <c r="I1357" s="16">
        <f t="shared" si="174"/>
        <v>0</v>
      </c>
    </row>
    <row r="1358" spans="1:9" ht="11.25" hidden="1" customHeight="1" x14ac:dyDescent="0.2">
      <c r="A1358" s="12"/>
      <c r="B1358" s="13" t="s">
        <v>32</v>
      </c>
      <c r="C1358" s="13" t="s">
        <v>21</v>
      </c>
      <c r="D1358" s="14">
        <v>696.8</v>
      </c>
      <c r="E1358" s="14">
        <v>747</v>
      </c>
      <c r="F1358" s="14">
        <v>947</v>
      </c>
      <c r="G1358" s="23">
        <f t="shared" si="172"/>
        <v>50.200000000000045</v>
      </c>
      <c r="H1358" s="23">
        <f t="shared" si="173"/>
        <v>250.20000000000005</v>
      </c>
      <c r="I1358" s="16">
        <f t="shared" si="174"/>
        <v>200</v>
      </c>
    </row>
    <row r="1359" spans="1:9" ht="11.25" hidden="1" customHeight="1" x14ac:dyDescent="0.2">
      <c r="A1359" s="12"/>
      <c r="B1359" s="13" t="s">
        <v>32</v>
      </c>
      <c r="C1359" s="13" t="s">
        <v>78</v>
      </c>
      <c r="D1359" s="14">
        <v>12.18</v>
      </c>
      <c r="E1359" s="14">
        <v>0</v>
      </c>
      <c r="F1359" s="14">
        <v>0</v>
      </c>
      <c r="G1359" s="15">
        <f t="shared" si="172"/>
        <v>-12.18</v>
      </c>
      <c r="H1359" s="15">
        <f t="shared" si="173"/>
        <v>-12.18</v>
      </c>
      <c r="I1359" s="16">
        <f t="shared" si="174"/>
        <v>0</v>
      </c>
    </row>
    <row r="1360" spans="1:9" ht="11.25" hidden="1" customHeight="1" x14ac:dyDescent="0.2">
      <c r="A1360" s="12"/>
      <c r="B1360" s="13" t="s">
        <v>32</v>
      </c>
      <c r="C1360" s="13" t="s">
        <v>22</v>
      </c>
      <c r="D1360" s="14">
        <v>287.98</v>
      </c>
      <c r="E1360" s="14">
        <v>173</v>
      </c>
      <c r="F1360" s="14">
        <v>193</v>
      </c>
      <c r="G1360" s="15">
        <f t="shared" si="172"/>
        <v>-114.98000000000002</v>
      </c>
      <c r="H1360" s="15">
        <f t="shared" si="173"/>
        <v>-94.980000000000018</v>
      </c>
      <c r="I1360" s="16">
        <f t="shared" si="174"/>
        <v>20</v>
      </c>
    </row>
    <row r="1361" spans="1:9" ht="11.25" hidden="1" customHeight="1" x14ac:dyDescent="0.2">
      <c r="A1361" s="12"/>
      <c r="B1361" s="13" t="s">
        <v>58</v>
      </c>
      <c r="C1361" s="13" t="s">
        <v>42</v>
      </c>
      <c r="D1361" s="14">
        <v>563.45000000000005</v>
      </c>
      <c r="E1361" s="14">
        <v>0</v>
      </c>
      <c r="F1361" s="14">
        <v>0</v>
      </c>
      <c r="G1361" s="15">
        <f t="shared" si="172"/>
        <v>-563.45000000000005</v>
      </c>
      <c r="H1361" s="15">
        <f t="shared" si="173"/>
        <v>-563.45000000000005</v>
      </c>
      <c r="I1361" s="16">
        <f t="shared" si="174"/>
        <v>0</v>
      </c>
    </row>
    <row r="1362" spans="1:9" ht="11.25" hidden="1" customHeight="1" x14ac:dyDescent="0.2">
      <c r="A1362" s="17" t="s">
        <v>263</v>
      </c>
      <c r="B1362" s="18"/>
      <c r="C1362" s="18"/>
      <c r="D1362" s="19">
        <f>SUM(D1316:D1361)</f>
        <v>9160.4499999999989</v>
      </c>
      <c r="E1362" s="19">
        <f>SUM(E1316:E1361)</f>
        <v>6041.02</v>
      </c>
      <c r="F1362" s="19">
        <f>SUM(F1316:F1361)</f>
        <v>6549.36</v>
      </c>
      <c r="G1362" s="20">
        <f t="shared" si="172"/>
        <v>-3119.4300000000003</v>
      </c>
      <c r="H1362" s="20">
        <f t="shared" si="173"/>
        <v>-2611.0900000000011</v>
      </c>
      <c r="I1362" s="21">
        <f t="shared" si="174"/>
        <v>508.33999999999924</v>
      </c>
    </row>
    <row r="1363" spans="1:9" ht="11.25" hidden="1" customHeight="1" x14ac:dyDescent="0.2">
      <c r="A1363" s="22" t="s">
        <v>264</v>
      </c>
      <c r="B1363" s="18"/>
      <c r="C1363" s="18"/>
      <c r="D1363" s="19">
        <f>SUM(D1175,D1205,D1236,D1246,D1262,D1283,D1314,D1362)</f>
        <v>91489.04</v>
      </c>
      <c r="E1363" s="19">
        <f>SUM(E1175,E1205,E1236,E1246,E1262,E1283,E1314,E1362)</f>
        <v>104898.56999999999</v>
      </c>
      <c r="F1363" s="19">
        <f>SUM(F1175,F1205,F1236,F1246,F1262,F1283,F1314,F1362)</f>
        <v>119134.61</v>
      </c>
      <c r="G1363" s="24">
        <f t="shared" si="172"/>
        <v>13409.530000000013</v>
      </c>
      <c r="H1363" s="24">
        <f t="shared" si="173"/>
        <v>27645.570000000007</v>
      </c>
      <c r="I1363" s="21">
        <f t="shared" si="174"/>
        <v>14236.039999999994</v>
      </c>
    </row>
    <row r="1364" spans="1:9" ht="11.25" customHeight="1" x14ac:dyDescent="0.2">
      <c r="A1364" s="10" t="s">
        <v>265</v>
      </c>
      <c r="B1364" s="5"/>
      <c r="C1364" s="5"/>
      <c r="D1364" s="6">
        <v>54689.610000000008</v>
      </c>
      <c r="E1364" s="6">
        <v>61533.270000000004</v>
      </c>
      <c r="F1364" s="6">
        <v>67475.77</v>
      </c>
      <c r="G1364" s="7">
        <v>6843.6599999999962</v>
      </c>
      <c r="H1364" s="7">
        <v>12786.160000000003</v>
      </c>
      <c r="I1364" s="8">
        <v>5942.5000000000073</v>
      </c>
    </row>
    <row r="1365" spans="1:9" ht="11.25" hidden="1" customHeight="1" x14ac:dyDescent="0.2">
      <c r="A1365" s="11" t="s">
        <v>266</v>
      </c>
      <c r="B1365" s="5"/>
      <c r="C1365" s="5"/>
      <c r="D1365" s="6"/>
      <c r="E1365" s="6"/>
      <c r="F1365" s="6"/>
      <c r="G1365" s="7"/>
      <c r="H1365" s="7"/>
      <c r="I1365" s="8"/>
    </row>
    <row r="1366" spans="1:9" ht="11.25" hidden="1" customHeight="1" x14ac:dyDescent="0.2">
      <c r="A1366" s="12"/>
      <c r="B1366" s="13" t="s">
        <v>267</v>
      </c>
      <c r="C1366" s="13" t="s">
        <v>19</v>
      </c>
      <c r="D1366" s="14">
        <v>0</v>
      </c>
      <c r="E1366" s="14">
        <v>800</v>
      </c>
      <c r="F1366" s="14">
        <v>800</v>
      </c>
      <c r="G1366" s="23">
        <f t="shared" ref="G1366:G1374" si="175">(ROUND(E1366,2)- ROUND(D1366,2))</f>
        <v>800</v>
      </c>
      <c r="H1366" s="23">
        <f t="shared" ref="H1366:H1374" si="176">(ROUND(F1366,2)- ROUND(D1366,2))</f>
        <v>800</v>
      </c>
      <c r="I1366" s="16">
        <f t="shared" ref="I1366:I1374" si="177">(ROUND(F1366,2)- ROUND(E1366,2))</f>
        <v>0</v>
      </c>
    </row>
    <row r="1367" spans="1:9" ht="11.25" hidden="1" customHeight="1" x14ac:dyDescent="0.2">
      <c r="A1367" s="12"/>
      <c r="B1367" s="13" t="s">
        <v>27</v>
      </c>
      <c r="C1367" s="13" t="s">
        <v>46</v>
      </c>
      <c r="D1367" s="14">
        <v>52.51</v>
      </c>
      <c r="E1367" s="14">
        <v>0</v>
      </c>
      <c r="F1367" s="14">
        <v>0</v>
      </c>
      <c r="G1367" s="15">
        <f t="shared" si="175"/>
        <v>-52.51</v>
      </c>
      <c r="H1367" s="15">
        <f t="shared" si="176"/>
        <v>-52.51</v>
      </c>
      <c r="I1367" s="16">
        <f t="shared" si="177"/>
        <v>0</v>
      </c>
    </row>
    <row r="1368" spans="1:9" ht="11.25" hidden="1" customHeight="1" x14ac:dyDescent="0.2">
      <c r="A1368" s="12"/>
      <c r="B1368" s="13" t="s">
        <v>27</v>
      </c>
      <c r="C1368" s="13" t="s">
        <v>28</v>
      </c>
      <c r="D1368" s="14">
        <v>197.45</v>
      </c>
      <c r="E1368" s="14">
        <v>197</v>
      </c>
      <c r="F1368" s="14">
        <v>197</v>
      </c>
      <c r="G1368" s="15">
        <f t="shared" si="175"/>
        <v>-0.44999999999998863</v>
      </c>
      <c r="H1368" s="15">
        <f t="shared" si="176"/>
        <v>-0.44999999999998863</v>
      </c>
      <c r="I1368" s="16">
        <f t="shared" si="177"/>
        <v>0</v>
      </c>
    </row>
    <row r="1369" spans="1:9" ht="11.25" hidden="1" customHeight="1" x14ac:dyDescent="0.2">
      <c r="A1369" s="12"/>
      <c r="B1369" s="13" t="s">
        <v>43</v>
      </c>
      <c r="C1369" s="13" t="s">
        <v>44</v>
      </c>
      <c r="D1369" s="14">
        <v>69.44</v>
      </c>
      <c r="E1369" s="14">
        <v>390</v>
      </c>
      <c r="F1369" s="14">
        <v>390</v>
      </c>
      <c r="G1369" s="23">
        <f t="shared" si="175"/>
        <v>320.56</v>
      </c>
      <c r="H1369" s="23">
        <f t="shared" si="176"/>
        <v>320.56</v>
      </c>
      <c r="I1369" s="16">
        <f t="shared" si="177"/>
        <v>0</v>
      </c>
    </row>
    <row r="1370" spans="1:9" ht="11.25" hidden="1" customHeight="1" x14ac:dyDescent="0.2">
      <c r="A1370" s="12"/>
      <c r="B1370" s="13" t="s">
        <v>43</v>
      </c>
      <c r="C1370" s="13" t="s">
        <v>19</v>
      </c>
      <c r="D1370" s="14">
        <v>622.54</v>
      </c>
      <c r="E1370" s="14">
        <v>967</v>
      </c>
      <c r="F1370" s="14">
        <v>967</v>
      </c>
      <c r="G1370" s="23">
        <f t="shared" si="175"/>
        <v>344.46000000000004</v>
      </c>
      <c r="H1370" s="23">
        <f t="shared" si="176"/>
        <v>344.46000000000004</v>
      </c>
      <c r="I1370" s="16">
        <f t="shared" si="177"/>
        <v>0</v>
      </c>
    </row>
    <row r="1371" spans="1:9" ht="11.25" hidden="1" customHeight="1" x14ac:dyDescent="0.2">
      <c r="A1371" s="12"/>
      <c r="B1371" s="13" t="s">
        <v>32</v>
      </c>
      <c r="C1371" s="13" t="s">
        <v>52</v>
      </c>
      <c r="D1371" s="14">
        <v>0</v>
      </c>
      <c r="E1371" s="14">
        <v>500</v>
      </c>
      <c r="F1371" s="14">
        <v>500</v>
      </c>
      <c r="G1371" s="23">
        <f t="shared" si="175"/>
        <v>500</v>
      </c>
      <c r="H1371" s="23">
        <f t="shared" si="176"/>
        <v>500</v>
      </c>
      <c r="I1371" s="16">
        <f t="shared" si="177"/>
        <v>0</v>
      </c>
    </row>
    <row r="1372" spans="1:9" ht="11.25" hidden="1" customHeight="1" x14ac:dyDescent="0.2">
      <c r="A1372" s="12"/>
      <c r="B1372" s="13" t="s">
        <v>32</v>
      </c>
      <c r="C1372" s="13" t="s">
        <v>22</v>
      </c>
      <c r="D1372" s="14">
        <v>0</v>
      </c>
      <c r="E1372" s="14">
        <v>300</v>
      </c>
      <c r="F1372" s="14">
        <v>500</v>
      </c>
      <c r="G1372" s="23">
        <f t="shared" si="175"/>
        <v>300</v>
      </c>
      <c r="H1372" s="23">
        <f t="shared" si="176"/>
        <v>500</v>
      </c>
      <c r="I1372" s="16">
        <f t="shared" si="177"/>
        <v>200</v>
      </c>
    </row>
    <row r="1373" spans="1:9" ht="11.25" hidden="1" customHeight="1" x14ac:dyDescent="0.2">
      <c r="A1373" s="12"/>
      <c r="B1373" s="13" t="s">
        <v>58</v>
      </c>
      <c r="C1373" s="13" t="s">
        <v>42</v>
      </c>
      <c r="D1373" s="14">
        <v>3407.09</v>
      </c>
      <c r="E1373" s="14">
        <v>1102</v>
      </c>
      <c r="F1373" s="14">
        <v>1102</v>
      </c>
      <c r="G1373" s="15">
        <f t="shared" si="175"/>
        <v>-2305.09</v>
      </c>
      <c r="H1373" s="15">
        <f t="shared" si="176"/>
        <v>-2305.09</v>
      </c>
      <c r="I1373" s="16">
        <f t="shared" si="177"/>
        <v>0</v>
      </c>
    </row>
    <row r="1374" spans="1:9" ht="11.25" hidden="1" customHeight="1" x14ac:dyDescent="0.2">
      <c r="A1374" s="17" t="s">
        <v>268</v>
      </c>
      <c r="B1374" s="18"/>
      <c r="C1374" s="18"/>
      <c r="D1374" s="19">
        <f>SUM(D1366:D1373)</f>
        <v>4349.03</v>
      </c>
      <c r="E1374" s="19">
        <f>SUM(E1366:E1373)</f>
        <v>4256</v>
      </c>
      <c r="F1374" s="19">
        <f>SUM(F1366:F1373)</f>
        <v>4456</v>
      </c>
      <c r="G1374" s="20">
        <f t="shared" si="175"/>
        <v>-93.029999999999745</v>
      </c>
      <c r="H1374" s="24">
        <f t="shared" si="176"/>
        <v>106.97000000000025</v>
      </c>
      <c r="I1374" s="21">
        <f t="shared" si="177"/>
        <v>200</v>
      </c>
    </row>
    <row r="1375" spans="1:9" ht="11.25" hidden="1" customHeight="1" x14ac:dyDescent="0.2">
      <c r="A1375" s="11" t="s">
        <v>269</v>
      </c>
      <c r="B1375" s="5"/>
      <c r="C1375" s="5"/>
      <c r="D1375" s="6"/>
      <c r="E1375" s="6"/>
      <c r="F1375" s="6"/>
      <c r="G1375" s="7"/>
      <c r="H1375" s="7"/>
      <c r="I1375" s="8"/>
    </row>
    <row r="1376" spans="1:9" ht="11.25" hidden="1" customHeight="1" x14ac:dyDescent="0.2">
      <c r="A1376" s="12"/>
      <c r="B1376" s="13" t="s">
        <v>26</v>
      </c>
      <c r="C1376" s="13" t="s">
        <v>19</v>
      </c>
      <c r="D1376" s="14">
        <v>253</v>
      </c>
      <c r="E1376" s="14">
        <v>15</v>
      </c>
      <c r="F1376" s="14">
        <v>15</v>
      </c>
      <c r="G1376" s="15">
        <f t="shared" ref="G1376:G1390" si="178">(ROUND(E1376,2)- ROUND(D1376,2))</f>
        <v>-238</v>
      </c>
      <c r="H1376" s="15">
        <f t="shared" ref="H1376:H1390" si="179">(ROUND(F1376,2)- ROUND(D1376,2))</f>
        <v>-238</v>
      </c>
      <c r="I1376" s="16">
        <f t="shared" ref="I1376:I1390" si="180">(ROUND(F1376,2)- ROUND(E1376,2))</f>
        <v>0</v>
      </c>
    </row>
    <row r="1377" spans="1:9" ht="11.25" hidden="1" customHeight="1" x14ac:dyDescent="0.2">
      <c r="A1377" s="12"/>
      <c r="B1377" s="13" t="s">
        <v>20</v>
      </c>
      <c r="C1377" s="13" t="s">
        <v>52</v>
      </c>
      <c r="D1377" s="14">
        <v>125</v>
      </c>
      <c r="E1377" s="14">
        <v>250</v>
      </c>
      <c r="F1377" s="14">
        <v>300</v>
      </c>
      <c r="G1377" s="23">
        <f t="shared" si="178"/>
        <v>125</v>
      </c>
      <c r="H1377" s="23">
        <f t="shared" si="179"/>
        <v>175</v>
      </c>
      <c r="I1377" s="16">
        <f t="shared" si="180"/>
        <v>50</v>
      </c>
    </row>
    <row r="1378" spans="1:9" ht="11.25" hidden="1" customHeight="1" x14ac:dyDescent="0.2">
      <c r="A1378" s="12"/>
      <c r="B1378" s="13" t="s">
        <v>20</v>
      </c>
      <c r="C1378" s="13" t="s">
        <v>46</v>
      </c>
      <c r="D1378" s="14">
        <v>15</v>
      </c>
      <c r="E1378" s="14">
        <v>0</v>
      </c>
      <c r="F1378" s="14">
        <v>0</v>
      </c>
      <c r="G1378" s="15">
        <f t="shared" si="178"/>
        <v>-15</v>
      </c>
      <c r="H1378" s="15">
        <f t="shared" si="179"/>
        <v>-15</v>
      </c>
      <c r="I1378" s="16">
        <f t="shared" si="180"/>
        <v>0</v>
      </c>
    </row>
    <row r="1379" spans="1:9" ht="11.25" hidden="1" customHeight="1" x14ac:dyDescent="0.2">
      <c r="A1379" s="12"/>
      <c r="B1379" s="13" t="s">
        <v>20</v>
      </c>
      <c r="C1379" s="13" t="s">
        <v>21</v>
      </c>
      <c r="D1379" s="14">
        <v>0</v>
      </c>
      <c r="E1379" s="14">
        <v>150</v>
      </c>
      <c r="F1379" s="14">
        <v>200</v>
      </c>
      <c r="G1379" s="23">
        <f t="shared" si="178"/>
        <v>150</v>
      </c>
      <c r="H1379" s="23">
        <f t="shared" si="179"/>
        <v>200</v>
      </c>
      <c r="I1379" s="16">
        <f t="shared" si="180"/>
        <v>50</v>
      </c>
    </row>
    <row r="1380" spans="1:9" ht="11.25" hidden="1" customHeight="1" x14ac:dyDescent="0.2">
      <c r="A1380" s="12"/>
      <c r="B1380" s="13" t="s">
        <v>20</v>
      </c>
      <c r="C1380" s="13" t="s">
        <v>22</v>
      </c>
      <c r="D1380" s="14">
        <v>7480</v>
      </c>
      <c r="E1380" s="14">
        <v>3750</v>
      </c>
      <c r="F1380" s="14">
        <v>3800</v>
      </c>
      <c r="G1380" s="15">
        <f t="shared" si="178"/>
        <v>-3730</v>
      </c>
      <c r="H1380" s="15">
        <f t="shared" si="179"/>
        <v>-3680</v>
      </c>
      <c r="I1380" s="16">
        <f t="shared" si="180"/>
        <v>50</v>
      </c>
    </row>
    <row r="1381" spans="1:9" ht="11.25" hidden="1" customHeight="1" x14ac:dyDescent="0.2">
      <c r="A1381" s="12"/>
      <c r="B1381" s="13" t="s">
        <v>20</v>
      </c>
      <c r="C1381" s="13" t="s">
        <v>19</v>
      </c>
      <c r="D1381" s="14">
        <v>3165</v>
      </c>
      <c r="E1381" s="14">
        <v>1855</v>
      </c>
      <c r="F1381" s="14">
        <v>1955</v>
      </c>
      <c r="G1381" s="15">
        <f t="shared" si="178"/>
        <v>-1310</v>
      </c>
      <c r="H1381" s="15">
        <f t="shared" si="179"/>
        <v>-1210</v>
      </c>
      <c r="I1381" s="16">
        <f t="shared" si="180"/>
        <v>100</v>
      </c>
    </row>
    <row r="1382" spans="1:9" ht="11.25" hidden="1" customHeight="1" x14ac:dyDescent="0.2">
      <c r="A1382" s="12"/>
      <c r="B1382" s="13" t="s">
        <v>27</v>
      </c>
      <c r="C1382" s="13" t="s">
        <v>50</v>
      </c>
      <c r="D1382" s="14">
        <v>273</v>
      </c>
      <c r="E1382" s="14">
        <v>273</v>
      </c>
      <c r="F1382" s="14">
        <v>273</v>
      </c>
      <c r="G1382" s="23">
        <f t="shared" si="178"/>
        <v>0</v>
      </c>
      <c r="H1382" s="23">
        <f t="shared" si="179"/>
        <v>0</v>
      </c>
      <c r="I1382" s="16">
        <f t="shared" si="180"/>
        <v>0</v>
      </c>
    </row>
    <row r="1383" spans="1:9" ht="11.25" hidden="1" customHeight="1" x14ac:dyDescent="0.2">
      <c r="A1383" s="12"/>
      <c r="B1383" s="13" t="s">
        <v>27</v>
      </c>
      <c r="C1383" s="13" t="s">
        <v>78</v>
      </c>
      <c r="D1383" s="14">
        <v>0</v>
      </c>
      <c r="E1383" s="14">
        <v>100</v>
      </c>
      <c r="F1383" s="14">
        <v>100</v>
      </c>
      <c r="G1383" s="23">
        <f t="shared" si="178"/>
        <v>100</v>
      </c>
      <c r="H1383" s="23">
        <f t="shared" si="179"/>
        <v>100</v>
      </c>
      <c r="I1383" s="16">
        <f t="shared" si="180"/>
        <v>0</v>
      </c>
    </row>
    <row r="1384" spans="1:9" ht="11.25" hidden="1" customHeight="1" x14ac:dyDescent="0.2">
      <c r="A1384" s="12"/>
      <c r="B1384" s="13" t="s">
        <v>70</v>
      </c>
      <c r="C1384" s="13" t="s">
        <v>19</v>
      </c>
      <c r="D1384" s="14">
        <v>177.9</v>
      </c>
      <c r="E1384" s="14">
        <v>178</v>
      </c>
      <c r="F1384" s="14">
        <v>178</v>
      </c>
      <c r="G1384" s="23">
        <f t="shared" si="178"/>
        <v>9.9999999999994316E-2</v>
      </c>
      <c r="H1384" s="23">
        <f t="shared" si="179"/>
        <v>9.9999999999994316E-2</v>
      </c>
      <c r="I1384" s="16">
        <f t="shared" si="180"/>
        <v>0</v>
      </c>
    </row>
    <row r="1385" spans="1:9" ht="11.25" hidden="1" customHeight="1" x14ac:dyDescent="0.2">
      <c r="A1385" s="12"/>
      <c r="B1385" s="13" t="s">
        <v>43</v>
      </c>
      <c r="C1385" s="13" t="s">
        <v>44</v>
      </c>
      <c r="D1385" s="14">
        <v>0</v>
      </c>
      <c r="E1385" s="14">
        <v>90</v>
      </c>
      <c r="F1385" s="14">
        <v>90</v>
      </c>
      <c r="G1385" s="23">
        <f t="shared" si="178"/>
        <v>90</v>
      </c>
      <c r="H1385" s="23">
        <f t="shared" si="179"/>
        <v>90</v>
      </c>
      <c r="I1385" s="16">
        <f t="shared" si="180"/>
        <v>0</v>
      </c>
    </row>
    <row r="1386" spans="1:9" ht="11.25" hidden="1" customHeight="1" x14ac:dyDescent="0.2">
      <c r="A1386" s="12"/>
      <c r="B1386" s="13" t="s">
        <v>43</v>
      </c>
      <c r="C1386" s="13" t="s">
        <v>19</v>
      </c>
      <c r="D1386" s="14">
        <v>208.36</v>
      </c>
      <c r="E1386" s="14">
        <v>180</v>
      </c>
      <c r="F1386" s="14">
        <v>180</v>
      </c>
      <c r="G1386" s="15">
        <f t="shared" si="178"/>
        <v>-28.360000000000014</v>
      </c>
      <c r="H1386" s="15">
        <f t="shared" si="179"/>
        <v>-28.360000000000014</v>
      </c>
      <c r="I1386" s="16">
        <f t="shared" si="180"/>
        <v>0</v>
      </c>
    </row>
    <row r="1387" spans="1:9" ht="11.25" hidden="1" customHeight="1" x14ac:dyDescent="0.2">
      <c r="A1387" s="12"/>
      <c r="B1387" s="13" t="s">
        <v>32</v>
      </c>
      <c r="C1387" s="13" t="s">
        <v>42</v>
      </c>
      <c r="D1387" s="14">
        <v>250</v>
      </c>
      <c r="E1387" s="14">
        <v>0</v>
      </c>
      <c r="F1387" s="14">
        <v>0</v>
      </c>
      <c r="G1387" s="15">
        <f t="shared" si="178"/>
        <v>-250</v>
      </c>
      <c r="H1387" s="15">
        <f t="shared" si="179"/>
        <v>-250</v>
      </c>
      <c r="I1387" s="16">
        <f t="shared" si="180"/>
        <v>0</v>
      </c>
    </row>
    <row r="1388" spans="1:9" ht="11.25" hidden="1" customHeight="1" x14ac:dyDescent="0.2">
      <c r="A1388" s="12"/>
      <c r="B1388" s="13" t="s">
        <v>32</v>
      </c>
      <c r="C1388" s="13" t="s">
        <v>44</v>
      </c>
      <c r="D1388" s="14">
        <v>214</v>
      </c>
      <c r="E1388" s="14">
        <v>0</v>
      </c>
      <c r="F1388" s="14">
        <v>0</v>
      </c>
      <c r="G1388" s="15">
        <f t="shared" si="178"/>
        <v>-214</v>
      </c>
      <c r="H1388" s="15">
        <f t="shared" si="179"/>
        <v>-214</v>
      </c>
      <c r="I1388" s="16">
        <f t="shared" si="180"/>
        <v>0</v>
      </c>
    </row>
    <row r="1389" spans="1:9" ht="11.25" hidden="1" customHeight="1" x14ac:dyDescent="0.2">
      <c r="A1389" s="12"/>
      <c r="B1389" s="13" t="s">
        <v>32</v>
      </c>
      <c r="C1389" s="13" t="s">
        <v>22</v>
      </c>
      <c r="D1389" s="14">
        <v>179</v>
      </c>
      <c r="E1389" s="14">
        <v>0</v>
      </c>
      <c r="F1389" s="14">
        <v>0</v>
      </c>
      <c r="G1389" s="15">
        <f t="shared" si="178"/>
        <v>-179</v>
      </c>
      <c r="H1389" s="15">
        <f t="shared" si="179"/>
        <v>-179</v>
      </c>
      <c r="I1389" s="16">
        <f t="shared" si="180"/>
        <v>0</v>
      </c>
    </row>
    <row r="1390" spans="1:9" ht="11.25" hidden="1" customHeight="1" x14ac:dyDescent="0.2">
      <c r="A1390" s="17" t="s">
        <v>270</v>
      </c>
      <c r="B1390" s="18"/>
      <c r="C1390" s="18"/>
      <c r="D1390" s="19">
        <f>SUM(D1376:D1389)</f>
        <v>12340.26</v>
      </c>
      <c r="E1390" s="19">
        <f>SUM(E1376:E1389)</f>
        <v>6841</v>
      </c>
      <c r="F1390" s="19">
        <f>SUM(F1376:F1389)</f>
        <v>7091</v>
      </c>
      <c r="G1390" s="20">
        <f t="shared" si="178"/>
        <v>-5499.26</v>
      </c>
      <c r="H1390" s="20">
        <f t="shared" si="179"/>
        <v>-5249.26</v>
      </c>
      <c r="I1390" s="21">
        <f t="shared" si="180"/>
        <v>250</v>
      </c>
    </row>
    <row r="1391" spans="1:9" ht="11.25" hidden="1" customHeight="1" x14ac:dyDescent="0.2">
      <c r="A1391" s="11" t="s">
        <v>271</v>
      </c>
      <c r="B1391" s="5"/>
      <c r="C1391" s="5"/>
      <c r="D1391" s="6"/>
      <c r="E1391" s="6"/>
      <c r="F1391" s="6"/>
      <c r="G1391" s="7"/>
      <c r="H1391" s="7"/>
      <c r="I1391" s="8"/>
    </row>
    <row r="1392" spans="1:9" ht="11.25" hidden="1" customHeight="1" x14ac:dyDescent="0.2">
      <c r="A1392" s="12"/>
      <c r="B1392" s="13" t="s">
        <v>26</v>
      </c>
      <c r="C1392" s="13" t="s">
        <v>19</v>
      </c>
      <c r="D1392" s="14">
        <v>82</v>
      </c>
      <c r="E1392" s="14">
        <v>25</v>
      </c>
      <c r="F1392" s="14">
        <v>25</v>
      </c>
      <c r="G1392" s="15">
        <f t="shared" ref="G1392:G1434" si="181">(ROUND(E1392,2)- ROUND(D1392,2))</f>
        <v>-57</v>
      </c>
      <c r="H1392" s="15">
        <f t="shared" ref="H1392:H1434" si="182">(ROUND(F1392,2)- ROUND(D1392,2))</f>
        <v>-57</v>
      </c>
      <c r="I1392" s="16">
        <f t="shared" ref="I1392:I1434" si="183">(ROUND(F1392,2)- ROUND(E1392,2))</f>
        <v>0</v>
      </c>
    </row>
    <row r="1393" spans="1:9" ht="11.25" hidden="1" customHeight="1" x14ac:dyDescent="0.2">
      <c r="A1393" s="12"/>
      <c r="B1393" s="13" t="s">
        <v>267</v>
      </c>
      <c r="C1393" s="13" t="s">
        <v>19</v>
      </c>
      <c r="D1393" s="14">
        <v>0</v>
      </c>
      <c r="E1393" s="14">
        <v>1550</v>
      </c>
      <c r="F1393" s="14">
        <v>1550</v>
      </c>
      <c r="G1393" s="23">
        <f t="shared" si="181"/>
        <v>1550</v>
      </c>
      <c r="H1393" s="23">
        <f t="shared" si="182"/>
        <v>1550</v>
      </c>
      <c r="I1393" s="16">
        <f t="shared" si="183"/>
        <v>0</v>
      </c>
    </row>
    <row r="1394" spans="1:9" ht="11.25" hidden="1" customHeight="1" x14ac:dyDescent="0.2">
      <c r="A1394" s="12"/>
      <c r="B1394" s="13" t="s">
        <v>69</v>
      </c>
      <c r="C1394" s="13" t="s">
        <v>19</v>
      </c>
      <c r="D1394" s="14">
        <v>300.17</v>
      </c>
      <c r="E1394" s="14">
        <v>5538</v>
      </c>
      <c r="F1394" s="14">
        <v>5688</v>
      </c>
      <c r="G1394" s="23">
        <f t="shared" si="181"/>
        <v>5237.83</v>
      </c>
      <c r="H1394" s="23">
        <f t="shared" si="182"/>
        <v>5387.83</v>
      </c>
      <c r="I1394" s="16">
        <f t="shared" si="183"/>
        <v>150</v>
      </c>
    </row>
    <row r="1395" spans="1:9" ht="11.25" hidden="1" customHeight="1" x14ac:dyDescent="0.2">
      <c r="A1395" s="12"/>
      <c r="B1395" s="13" t="s">
        <v>20</v>
      </c>
      <c r="C1395" s="13" t="s">
        <v>52</v>
      </c>
      <c r="D1395" s="14">
        <v>166.45</v>
      </c>
      <c r="E1395" s="14">
        <v>300</v>
      </c>
      <c r="F1395" s="14">
        <v>400</v>
      </c>
      <c r="G1395" s="23">
        <f t="shared" si="181"/>
        <v>133.55000000000001</v>
      </c>
      <c r="H1395" s="23">
        <f t="shared" si="182"/>
        <v>233.55</v>
      </c>
      <c r="I1395" s="16">
        <f t="shared" si="183"/>
        <v>100</v>
      </c>
    </row>
    <row r="1396" spans="1:9" ht="11.25" hidden="1" customHeight="1" x14ac:dyDescent="0.2">
      <c r="A1396" s="12"/>
      <c r="B1396" s="13" t="s">
        <v>20</v>
      </c>
      <c r="C1396" s="13" t="s">
        <v>46</v>
      </c>
      <c r="D1396" s="14">
        <v>4.8499999999999996</v>
      </c>
      <c r="E1396" s="14">
        <v>0</v>
      </c>
      <c r="F1396" s="14">
        <v>0</v>
      </c>
      <c r="G1396" s="15">
        <f t="shared" si="181"/>
        <v>-4.8499999999999996</v>
      </c>
      <c r="H1396" s="15">
        <f t="shared" si="182"/>
        <v>-4.8499999999999996</v>
      </c>
      <c r="I1396" s="16">
        <f t="shared" si="183"/>
        <v>0</v>
      </c>
    </row>
    <row r="1397" spans="1:9" ht="11.25" hidden="1" customHeight="1" x14ac:dyDescent="0.2">
      <c r="A1397" s="12"/>
      <c r="B1397" s="13" t="s">
        <v>20</v>
      </c>
      <c r="C1397" s="13" t="s">
        <v>42</v>
      </c>
      <c r="D1397" s="14">
        <v>496.44</v>
      </c>
      <c r="E1397" s="14">
        <v>104</v>
      </c>
      <c r="F1397" s="14">
        <v>104</v>
      </c>
      <c r="G1397" s="15">
        <f t="shared" si="181"/>
        <v>-392.44</v>
      </c>
      <c r="H1397" s="15">
        <f t="shared" si="182"/>
        <v>-392.44</v>
      </c>
      <c r="I1397" s="16">
        <f t="shared" si="183"/>
        <v>0</v>
      </c>
    </row>
    <row r="1398" spans="1:9" ht="11.25" hidden="1" customHeight="1" x14ac:dyDescent="0.2">
      <c r="A1398" s="12"/>
      <c r="B1398" s="13" t="s">
        <v>20</v>
      </c>
      <c r="C1398" s="13" t="s">
        <v>47</v>
      </c>
      <c r="D1398" s="14">
        <v>136.59</v>
      </c>
      <c r="E1398" s="14">
        <v>100</v>
      </c>
      <c r="F1398" s="14">
        <v>100</v>
      </c>
      <c r="G1398" s="15">
        <f t="shared" si="181"/>
        <v>-36.590000000000003</v>
      </c>
      <c r="H1398" s="15">
        <f t="shared" si="182"/>
        <v>-36.590000000000003</v>
      </c>
      <c r="I1398" s="16">
        <f t="shared" si="183"/>
        <v>0</v>
      </c>
    </row>
    <row r="1399" spans="1:9" ht="11.25" hidden="1" customHeight="1" x14ac:dyDescent="0.2">
      <c r="A1399" s="12"/>
      <c r="B1399" s="13" t="s">
        <v>20</v>
      </c>
      <c r="C1399" s="13" t="s">
        <v>21</v>
      </c>
      <c r="D1399" s="14">
        <v>618.04</v>
      </c>
      <c r="E1399" s="14">
        <v>384</v>
      </c>
      <c r="F1399" s="14">
        <v>484</v>
      </c>
      <c r="G1399" s="15">
        <f t="shared" si="181"/>
        <v>-234.03999999999996</v>
      </c>
      <c r="H1399" s="15">
        <f t="shared" si="182"/>
        <v>-134.03999999999996</v>
      </c>
      <c r="I1399" s="16">
        <f t="shared" si="183"/>
        <v>100</v>
      </c>
    </row>
    <row r="1400" spans="1:9" ht="11.25" hidden="1" customHeight="1" x14ac:dyDescent="0.2">
      <c r="A1400" s="12"/>
      <c r="B1400" s="13" t="s">
        <v>20</v>
      </c>
      <c r="C1400" s="13" t="s">
        <v>22</v>
      </c>
      <c r="D1400" s="14">
        <v>867.83</v>
      </c>
      <c r="E1400" s="14">
        <v>932</v>
      </c>
      <c r="F1400" s="14">
        <v>1032</v>
      </c>
      <c r="G1400" s="23">
        <f t="shared" si="181"/>
        <v>64.169999999999959</v>
      </c>
      <c r="H1400" s="23">
        <f t="shared" si="182"/>
        <v>164.16999999999996</v>
      </c>
      <c r="I1400" s="16">
        <f t="shared" si="183"/>
        <v>100</v>
      </c>
    </row>
    <row r="1401" spans="1:9" ht="11.25" hidden="1" customHeight="1" x14ac:dyDescent="0.2">
      <c r="A1401" s="12"/>
      <c r="B1401" s="13" t="s">
        <v>20</v>
      </c>
      <c r="C1401" s="13" t="s">
        <v>19</v>
      </c>
      <c r="D1401" s="14">
        <v>1128.05</v>
      </c>
      <c r="E1401" s="14">
        <v>2289</v>
      </c>
      <c r="F1401" s="14">
        <v>2889</v>
      </c>
      <c r="G1401" s="23">
        <f t="shared" si="181"/>
        <v>1160.95</v>
      </c>
      <c r="H1401" s="23">
        <f t="shared" si="182"/>
        <v>1760.95</v>
      </c>
      <c r="I1401" s="16">
        <f t="shared" si="183"/>
        <v>600</v>
      </c>
    </row>
    <row r="1402" spans="1:9" ht="11.25" hidden="1" customHeight="1" x14ac:dyDescent="0.2">
      <c r="A1402" s="12"/>
      <c r="B1402" s="13" t="s">
        <v>27</v>
      </c>
      <c r="C1402" s="13" t="s">
        <v>52</v>
      </c>
      <c r="D1402" s="14">
        <v>74.02</v>
      </c>
      <c r="E1402" s="14">
        <v>0</v>
      </c>
      <c r="F1402" s="14">
        <v>0</v>
      </c>
      <c r="G1402" s="15">
        <f t="shared" si="181"/>
        <v>-74.02</v>
      </c>
      <c r="H1402" s="15">
        <f t="shared" si="182"/>
        <v>-74.02</v>
      </c>
      <c r="I1402" s="16">
        <f t="shared" si="183"/>
        <v>0</v>
      </c>
    </row>
    <row r="1403" spans="1:9" ht="11.25" hidden="1" customHeight="1" x14ac:dyDescent="0.2">
      <c r="A1403" s="12"/>
      <c r="B1403" s="13" t="s">
        <v>27</v>
      </c>
      <c r="C1403" s="13" t="s">
        <v>83</v>
      </c>
      <c r="D1403" s="14">
        <v>27.25</v>
      </c>
      <c r="E1403" s="14">
        <v>0</v>
      </c>
      <c r="F1403" s="14">
        <v>0</v>
      </c>
      <c r="G1403" s="15">
        <f t="shared" si="181"/>
        <v>-27.25</v>
      </c>
      <c r="H1403" s="15">
        <f t="shared" si="182"/>
        <v>-27.25</v>
      </c>
      <c r="I1403" s="16">
        <f t="shared" si="183"/>
        <v>0</v>
      </c>
    </row>
    <row r="1404" spans="1:9" ht="11.25" hidden="1" customHeight="1" x14ac:dyDescent="0.2">
      <c r="A1404" s="12"/>
      <c r="B1404" s="13" t="s">
        <v>27</v>
      </c>
      <c r="C1404" s="13" t="s">
        <v>84</v>
      </c>
      <c r="D1404" s="14">
        <v>279.93</v>
      </c>
      <c r="E1404" s="14">
        <v>280</v>
      </c>
      <c r="F1404" s="14">
        <v>280</v>
      </c>
      <c r="G1404" s="23">
        <f t="shared" si="181"/>
        <v>6.9999999999993179E-2</v>
      </c>
      <c r="H1404" s="23">
        <f t="shared" si="182"/>
        <v>6.9999999999993179E-2</v>
      </c>
      <c r="I1404" s="16">
        <f t="shared" si="183"/>
        <v>0</v>
      </c>
    </row>
    <row r="1405" spans="1:9" ht="11.25" hidden="1" customHeight="1" x14ac:dyDescent="0.2">
      <c r="A1405" s="12"/>
      <c r="B1405" s="13" t="s">
        <v>27</v>
      </c>
      <c r="C1405" s="13" t="s">
        <v>86</v>
      </c>
      <c r="D1405" s="14">
        <v>144.49</v>
      </c>
      <c r="E1405" s="14">
        <v>144</v>
      </c>
      <c r="F1405" s="14">
        <v>144</v>
      </c>
      <c r="G1405" s="15">
        <f t="shared" si="181"/>
        <v>-0.49000000000000909</v>
      </c>
      <c r="H1405" s="15">
        <f t="shared" si="182"/>
        <v>-0.49000000000000909</v>
      </c>
      <c r="I1405" s="16">
        <f t="shared" si="183"/>
        <v>0</v>
      </c>
    </row>
    <row r="1406" spans="1:9" ht="11.25" hidden="1" customHeight="1" x14ac:dyDescent="0.2">
      <c r="A1406" s="12"/>
      <c r="B1406" s="13" t="s">
        <v>27</v>
      </c>
      <c r="C1406" s="13" t="s">
        <v>42</v>
      </c>
      <c r="D1406" s="14">
        <v>651.4</v>
      </c>
      <c r="E1406" s="14">
        <v>0</v>
      </c>
      <c r="F1406" s="14">
        <v>0</v>
      </c>
      <c r="G1406" s="15">
        <f t="shared" si="181"/>
        <v>-651.4</v>
      </c>
      <c r="H1406" s="15">
        <f t="shared" si="182"/>
        <v>-651.4</v>
      </c>
      <c r="I1406" s="16">
        <f t="shared" si="183"/>
        <v>0</v>
      </c>
    </row>
    <row r="1407" spans="1:9" ht="11.25" hidden="1" customHeight="1" x14ac:dyDescent="0.2">
      <c r="A1407" s="12"/>
      <c r="B1407" s="13" t="s">
        <v>27</v>
      </c>
      <c r="C1407" s="13" t="s">
        <v>75</v>
      </c>
      <c r="D1407" s="14">
        <v>58.53</v>
      </c>
      <c r="E1407" s="14">
        <v>0</v>
      </c>
      <c r="F1407" s="14">
        <v>0</v>
      </c>
      <c r="G1407" s="15">
        <f t="shared" si="181"/>
        <v>-58.53</v>
      </c>
      <c r="H1407" s="15">
        <f t="shared" si="182"/>
        <v>-58.53</v>
      </c>
      <c r="I1407" s="16">
        <f t="shared" si="183"/>
        <v>0</v>
      </c>
    </row>
    <row r="1408" spans="1:9" ht="11.25" hidden="1" customHeight="1" x14ac:dyDescent="0.2">
      <c r="A1408" s="12"/>
      <c r="B1408" s="13" t="s">
        <v>27</v>
      </c>
      <c r="C1408" s="13" t="s">
        <v>76</v>
      </c>
      <c r="D1408" s="14">
        <v>852.54</v>
      </c>
      <c r="E1408" s="14">
        <v>643</v>
      </c>
      <c r="F1408" s="14">
        <v>743</v>
      </c>
      <c r="G1408" s="15">
        <f t="shared" si="181"/>
        <v>-209.53999999999996</v>
      </c>
      <c r="H1408" s="15">
        <f t="shared" si="182"/>
        <v>-109.53999999999996</v>
      </c>
      <c r="I1408" s="16">
        <f t="shared" si="183"/>
        <v>100</v>
      </c>
    </row>
    <row r="1409" spans="1:9" ht="11.25" hidden="1" customHeight="1" x14ac:dyDescent="0.2">
      <c r="A1409" s="12"/>
      <c r="B1409" s="13" t="s">
        <v>27</v>
      </c>
      <c r="C1409" s="13" t="s">
        <v>44</v>
      </c>
      <c r="D1409" s="14">
        <v>265.35000000000002</v>
      </c>
      <c r="E1409" s="14">
        <v>0</v>
      </c>
      <c r="F1409" s="14">
        <v>0</v>
      </c>
      <c r="G1409" s="15">
        <f t="shared" si="181"/>
        <v>-265.35000000000002</v>
      </c>
      <c r="H1409" s="15">
        <f t="shared" si="182"/>
        <v>-265.35000000000002</v>
      </c>
      <c r="I1409" s="16">
        <f t="shared" si="183"/>
        <v>0</v>
      </c>
    </row>
    <row r="1410" spans="1:9" ht="11.25" hidden="1" customHeight="1" x14ac:dyDescent="0.2">
      <c r="A1410" s="12"/>
      <c r="B1410" s="13" t="s">
        <v>27</v>
      </c>
      <c r="C1410" s="13" t="s">
        <v>77</v>
      </c>
      <c r="D1410" s="14">
        <v>366.34</v>
      </c>
      <c r="E1410" s="14">
        <v>252</v>
      </c>
      <c r="F1410" s="14">
        <v>252</v>
      </c>
      <c r="G1410" s="15">
        <f t="shared" si="181"/>
        <v>-114.33999999999997</v>
      </c>
      <c r="H1410" s="15">
        <f t="shared" si="182"/>
        <v>-114.33999999999997</v>
      </c>
      <c r="I1410" s="16">
        <f t="shared" si="183"/>
        <v>0</v>
      </c>
    </row>
    <row r="1411" spans="1:9" ht="11.25" hidden="1" customHeight="1" x14ac:dyDescent="0.2">
      <c r="A1411" s="12"/>
      <c r="B1411" s="13" t="s">
        <v>27</v>
      </c>
      <c r="C1411" s="13" t="s">
        <v>50</v>
      </c>
      <c r="D1411" s="14">
        <v>276.29000000000002</v>
      </c>
      <c r="E1411" s="14">
        <v>190</v>
      </c>
      <c r="F1411" s="14">
        <v>190</v>
      </c>
      <c r="G1411" s="15">
        <f t="shared" si="181"/>
        <v>-86.29000000000002</v>
      </c>
      <c r="H1411" s="15">
        <f t="shared" si="182"/>
        <v>-86.29000000000002</v>
      </c>
      <c r="I1411" s="16">
        <f t="shared" si="183"/>
        <v>0</v>
      </c>
    </row>
    <row r="1412" spans="1:9" ht="11.25" hidden="1" customHeight="1" x14ac:dyDescent="0.2">
      <c r="A1412" s="12"/>
      <c r="B1412" s="13" t="s">
        <v>27</v>
      </c>
      <c r="C1412" s="13" t="s">
        <v>88</v>
      </c>
      <c r="D1412" s="14">
        <v>55.84</v>
      </c>
      <c r="E1412" s="14">
        <v>0</v>
      </c>
      <c r="F1412" s="14">
        <v>0</v>
      </c>
      <c r="G1412" s="15">
        <f t="shared" si="181"/>
        <v>-55.84</v>
      </c>
      <c r="H1412" s="15">
        <f t="shared" si="182"/>
        <v>-55.84</v>
      </c>
      <c r="I1412" s="16">
        <f t="shared" si="183"/>
        <v>0</v>
      </c>
    </row>
    <row r="1413" spans="1:9" ht="11.25" hidden="1" customHeight="1" x14ac:dyDescent="0.2">
      <c r="A1413" s="12"/>
      <c r="B1413" s="13" t="s">
        <v>27</v>
      </c>
      <c r="C1413" s="13" t="s">
        <v>78</v>
      </c>
      <c r="D1413" s="14">
        <v>1199.9000000000001</v>
      </c>
      <c r="E1413" s="14">
        <v>200</v>
      </c>
      <c r="F1413" s="14">
        <v>200</v>
      </c>
      <c r="G1413" s="15">
        <f t="shared" si="181"/>
        <v>-999.90000000000009</v>
      </c>
      <c r="H1413" s="15">
        <f t="shared" si="182"/>
        <v>-999.90000000000009</v>
      </c>
      <c r="I1413" s="16">
        <f t="shared" si="183"/>
        <v>0</v>
      </c>
    </row>
    <row r="1414" spans="1:9" ht="11.25" hidden="1" customHeight="1" x14ac:dyDescent="0.2">
      <c r="A1414" s="12"/>
      <c r="B1414" s="13" t="s">
        <v>27</v>
      </c>
      <c r="C1414" s="13" t="s">
        <v>22</v>
      </c>
      <c r="D1414" s="14">
        <v>278.57</v>
      </c>
      <c r="E1414" s="14">
        <v>0</v>
      </c>
      <c r="F1414" s="14">
        <v>0</v>
      </c>
      <c r="G1414" s="15">
        <f t="shared" si="181"/>
        <v>-278.57</v>
      </c>
      <c r="H1414" s="15">
        <f t="shared" si="182"/>
        <v>-278.57</v>
      </c>
      <c r="I1414" s="16">
        <f t="shared" si="183"/>
        <v>0</v>
      </c>
    </row>
    <row r="1415" spans="1:9" ht="11.25" hidden="1" customHeight="1" x14ac:dyDescent="0.2">
      <c r="A1415" s="12"/>
      <c r="B1415" s="13" t="s">
        <v>27</v>
      </c>
      <c r="C1415" s="13" t="s">
        <v>55</v>
      </c>
      <c r="D1415" s="14">
        <v>201.5</v>
      </c>
      <c r="E1415" s="14">
        <v>202</v>
      </c>
      <c r="F1415" s="14">
        <v>202</v>
      </c>
      <c r="G1415" s="23">
        <f t="shared" si="181"/>
        <v>0.5</v>
      </c>
      <c r="H1415" s="23">
        <f t="shared" si="182"/>
        <v>0.5</v>
      </c>
      <c r="I1415" s="16">
        <f t="shared" si="183"/>
        <v>0</v>
      </c>
    </row>
    <row r="1416" spans="1:9" ht="11.25" hidden="1" customHeight="1" x14ac:dyDescent="0.2">
      <c r="A1416" s="12"/>
      <c r="B1416" s="13" t="s">
        <v>27</v>
      </c>
      <c r="C1416" s="13" t="s">
        <v>56</v>
      </c>
      <c r="D1416" s="14">
        <v>209.38</v>
      </c>
      <c r="E1416" s="14">
        <v>283</v>
      </c>
      <c r="F1416" s="14">
        <v>533</v>
      </c>
      <c r="G1416" s="23">
        <f t="shared" si="181"/>
        <v>73.62</v>
      </c>
      <c r="H1416" s="23">
        <f t="shared" si="182"/>
        <v>323.62</v>
      </c>
      <c r="I1416" s="16">
        <f t="shared" si="183"/>
        <v>250</v>
      </c>
    </row>
    <row r="1417" spans="1:9" ht="11.25" hidden="1" customHeight="1" x14ac:dyDescent="0.2">
      <c r="A1417" s="12"/>
      <c r="B1417" s="13" t="s">
        <v>27</v>
      </c>
      <c r="C1417" s="13" t="s">
        <v>19</v>
      </c>
      <c r="D1417" s="14">
        <v>877.54</v>
      </c>
      <c r="E1417" s="14">
        <v>0</v>
      </c>
      <c r="F1417" s="14">
        <v>0</v>
      </c>
      <c r="G1417" s="15">
        <f t="shared" si="181"/>
        <v>-877.54</v>
      </c>
      <c r="H1417" s="15">
        <f t="shared" si="182"/>
        <v>-877.54</v>
      </c>
      <c r="I1417" s="16">
        <f t="shared" si="183"/>
        <v>0</v>
      </c>
    </row>
    <row r="1418" spans="1:9" ht="11.25" hidden="1" customHeight="1" x14ac:dyDescent="0.2">
      <c r="A1418" s="12"/>
      <c r="B1418" s="13" t="s">
        <v>27</v>
      </c>
      <c r="C1418" s="13" t="s">
        <v>28</v>
      </c>
      <c r="D1418" s="14">
        <v>2877.89</v>
      </c>
      <c r="E1418" s="14">
        <v>1025</v>
      </c>
      <c r="F1418" s="14">
        <v>1025</v>
      </c>
      <c r="G1418" s="15">
        <f t="shared" si="181"/>
        <v>-1852.8899999999999</v>
      </c>
      <c r="H1418" s="15">
        <f t="shared" si="182"/>
        <v>-1852.8899999999999</v>
      </c>
      <c r="I1418" s="16">
        <f t="shared" si="183"/>
        <v>0</v>
      </c>
    </row>
    <row r="1419" spans="1:9" ht="11.25" hidden="1" customHeight="1" x14ac:dyDescent="0.2">
      <c r="A1419" s="12"/>
      <c r="B1419" s="13" t="s">
        <v>70</v>
      </c>
      <c r="C1419" s="13" t="s">
        <v>19</v>
      </c>
      <c r="D1419" s="14">
        <v>2552.0300000000002</v>
      </c>
      <c r="E1419" s="14">
        <v>1847</v>
      </c>
      <c r="F1419" s="14">
        <v>1847</v>
      </c>
      <c r="G1419" s="15">
        <f t="shared" si="181"/>
        <v>-705.0300000000002</v>
      </c>
      <c r="H1419" s="15">
        <f t="shared" si="182"/>
        <v>-705.0300000000002</v>
      </c>
      <c r="I1419" s="16">
        <f t="shared" si="183"/>
        <v>0</v>
      </c>
    </row>
    <row r="1420" spans="1:9" ht="11.25" hidden="1" customHeight="1" x14ac:dyDescent="0.2">
      <c r="A1420" s="12"/>
      <c r="B1420" s="13" t="s">
        <v>23</v>
      </c>
      <c r="C1420" s="13" t="s">
        <v>19</v>
      </c>
      <c r="D1420" s="14">
        <v>12</v>
      </c>
      <c r="E1420" s="14">
        <v>612</v>
      </c>
      <c r="F1420" s="14">
        <v>812</v>
      </c>
      <c r="G1420" s="23">
        <f t="shared" si="181"/>
        <v>600</v>
      </c>
      <c r="H1420" s="23">
        <f t="shared" si="182"/>
        <v>800</v>
      </c>
      <c r="I1420" s="16">
        <f t="shared" si="183"/>
        <v>200</v>
      </c>
    </row>
    <row r="1421" spans="1:9" ht="11.25" hidden="1" customHeight="1" x14ac:dyDescent="0.2">
      <c r="A1421" s="12"/>
      <c r="B1421" s="13" t="s">
        <v>43</v>
      </c>
      <c r="C1421" s="13" t="s">
        <v>44</v>
      </c>
      <c r="D1421" s="14">
        <v>3422.38</v>
      </c>
      <c r="E1421" s="14">
        <v>6679</v>
      </c>
      <c r="F1421" s="14">
        <v>7179</v>
      </c>
      <c r="G1421" s="23">
        <f t="shared" si="181"/>
        <v>3256.62</v>
      </c>
      <c r="H1421" s="23">
        <f t="shared" si="182"/>
        <v>3756.62</v>
      </c>
      <c r="I1421" s="16">
        <f t="shared" si="183"/>
        <v>500</v>
      </c>
    </row>
    <row r="1422" spans="1:9" ht="11.25" hidden="1" customHeight="1" x14ac:dyDescent="0.2">
      <c r="A1422" s="12"/>
      <c r="B1422" s="13" t="s">
        <v>43</v>
      </c>
      <c r="C1422" s="13" t="s">
        <v>21</v>
      </c>
      <c r="D1422" s="14">
        <v>55.49</v>
      </c>
      <c r="E1422" s="14">
        <v>281.02</v>
      </c>
      <c r="F1422" s="14">
        <v>381.02</v>
      </c>
      <c r="G1422" s="23">
        <f t="shared" si="181"/>
        <v>225.52999999999997</v>
      </c>
      <c r="H1422" s="23">
        <f t="shared" si="182"/>
        <v>325.52999999999997</v>
      </c>
      <c r="I1422" s="16">
        <f t="shared" si="183"/>
        <v>100</v>
      </c>
    </row>
    <row r="1423" spans="1:9" ht="11.25" hidden="1" customHeight="1" x14ac:dyDescent="0.2">
      <c r="A1423" s="12"/>
      <c r="B1423" s="13" t="s">
        <v>43</v>
      </c>
      <c r="C1423" s="13" t="s">
        <v>22</v>
      </c>
      <c r="D1423" s="14">
        <v>499.01</v>
      </c>
      <c r="E1423" s="14">
        <v>1200</v>
      </c>
      <c r="F1423" s="14">
        <v>1350</v>
      </c>
      <c r="G1423" s="23">
        <f t="shared" si="181"/>
        <v>700.99</v>
      </c>
      <c r="H1423" s="23">
        <f t="shared" si="182"/>
        <v>850.99</v>
      </c>
      <c r="I1423" s="16">
        <f t="shared" si="183"/>
        <v>150</v>
      </c>
    </row>
    <row r="1424" spans="1:9" ht="11.25" hidden="1" customHeight="1" x14ac:dyDescent="0.2">
      <c r="A1424" s="12"/>
      <c r="B1424" s="13" t="s">
        <v>43</v>
      </c>
      <c r="C1424" s="13" t="s">
        <v>19</v>
      </c>
      <c r="D1424" s="14">
        <v>10970.72</v>
      </c>
      <c r="E1424" s="14">
        <v>13660</v>
      </c>
      <c r="F1424" s="14">
        <v>15360</v>
      </c>
      <c r="G1424" s="23">
        <f t="shared" si="181"/>
        <v>2689.2800000000007</v>
      </c>
      <c r="H1424" s="23">
        <f t="shared" si="182"/>
        <v>4389.2800000000007</v>
      </c>
      <c r="I1424" s="16">
        <f t="shared" si="183"/>
        <v>1700</v>
      </c>
    </row>
    <row r="1425" spans="1:9" ht="11.25" hidden="1" customHeight="1" x14ac:dyDescent="0.2">
      <c r="A1425" s="12"/>
      <c r="B1425" s="13" t="s">
        <v>29</v>
      </c>
      <c r="C1425" s="13" t="s">
        <v>19</v>
      </c>
      <c r="D1425" s="14">
        <v>287.72000000000003</v>
      </c>
      <c r="E1425" s="14">
        <v>0</v>
      </c>
      <c r="F1425" s="14">
        <v>0</v>
      </c>
      <c r="G1425" s="15">
        <f t="shared" si="181"/>
        <v>-287.72000000000003</v>
      </c>
      <c r="H1425" s="15">
        <f t="shared" si="182"/>
        <v>-287.72000000000003</v>
      </c>
      <c r="I1425" s="16">
        <f t="shared" si="183"/>
        <v>0</v>
      </c>
    </row>
    <row r="1426" spans="1:9" ht="11.25" hidden="1" customHeight="1" x14ac:dyDescent="0.2">
      <c r="A1426" s="12"/>
      <c r="B1426" s="13" t="s">
        <v>32</v>
      </c>
      <c r="C1426" s="13" t="s">
        <v>52</v>
      </c>
      <c r="D1426" s="14">
        <v>216.65</v>
      </c>
      <c r="E1426" s="14">
        <v>1020</v>
      </c>
      <c r="F1426" s="14">
        <v>1302</v>
      </c>
      <c r="G1426" s="23">
        <f t="shared" si="181"/>
        <v>803.35</v>
      </c>
      <c r="H1426" s="23">
        <f t="shared" si="182"/>
        <v>1085.3499999999999</v>
      </c>
      <c r="I1426" s="16">
        <f t="shared" si="183"/>
        <v>282</v>
      </c>
    </row>
    <row r="1427" spans="1:9" ht="11.25" hidden="1" customHeight="1" x14ac:dyDescent="0.2">
      <c r="A1427" s="12"/>
      <c r="B1427" s="13" t="s">
        <v>32</v>
      </c>
      <c r="C1427" s="13" t="s">
        <v>46</v>
      </c>
      <c r="D1427" s="14">
        <v>32.770000000000003</v>
      </c>
      <c r="E1427" s="14">
        <v>0</v>
      </c>
      <c r="F1427" s="14">
        <v>0</v>
      </c>
      <c r="G1427" s="15">
        <f t="shared" si="181"/>
        <v>-32.770000000000003</v>
      </c>
      <c r="H1427" s="15">
        <f t="shared" si="182"/>
        <v>-32.770000000000003</v>
      </c>
      <c r="I1427" s="16">
        <f t="shared" si="183"/>
        <v>0</v>
      </c>
    </row>
    <row r="1428" spans="1:9" ht="11.25" hidden="1" customHeight="1" x14ac:dyDescent="0.2">
      <c r="A1428" s="12"/>
      <c r="B1428" s="13" t="s">
        <v>32</v>
      </c>
      <c r="C1428" s="13" t="s">
        <v>42</v>
      </c>
      <c r="D1428" s="14">
        <v>1951.67</v>
      </c>
      <c r="E1428" s="14">
        <v>1252</v>
      </c>
      <c r="F1428" s="14">
        <v>1554</v>
      </c>
      <c r="G1428" s="15">
        <f t="shared" si="181"/>
        <v>-699.67000000000007</v>
      </c>
      <c r="H1428" s="15">
        <f t="shared" si="182"/>
        <v>-397.67000000000007</v>
      </c>
      <c r="I1428" s="16">
        <f t="shared" si="183"/>
        <v>302</v>
      </c>
    </row>
    <row r="1429" spans="1:9" ht="11.25" hidden="1" customHeight="1" x14ac:dyDescent="0.2">
      <c r="A1429" s="12"/>
      <c r="B1429" s="13" t="s">
        <v>32</v>
      </c>
      <c r="C1429" s="13" t="s">
        <v>44</v>
      </c>
      <c r="D1429" s="14">
        <v>246.4</v>
      </c>
      <c r="E1429" s="14">
        <v>808</v>
      </c>
      <c r="F1429" s="14">
        <v>1010</v>
      </c>
      <c r="G1429" s="23">
        <f t="shared" si="181"/>
        <v>561.6</v>
      </c>
      <c r="H1429" s="23">
        <f t="shared" si="182"/>
        <v>763.6</v>
      </c>
      <c r="I1429" s="16">
        <f t="shared" si="183"/>
        <v>202</v>
      </c>
    </row>
    <row r="1430" spans="1:9" ht="11.25" hidden="1" customHeight="1" x14ac:dyDescent="0.2">
      <c r="A1430" s="12"/>
      <c r="B1430" s="13" t="s">
        <v>32</v>
      </c>
      <c r="C1430" s="13" t="s">
        <v>47</v>
      </c>
      <c r="D1430" s="14">
        <v>74.849999999999994</v>
      </c>
      <c r="E1430" s="14">
        <v>176.25</v>
      </c>
      <c r="F1430" s="14">
        <v>428.75</v>
      </c>
      <c r="G1430" s="23">
        <f t="shared" si="181"/>
        <v>101.4</v>
      </c>
      <c r="H1430" s="23">
        <f t="shared" si="182"/>
        <v>353.9</v>
      </c>
      <c r="I1430" s="16">
        <f t="shared" si="183"/>
        <v>252.5</v>
      </c>
    </row>
    <row r="1431" spans="1:9" ht="11.25" hidden="1" customHeight="1" x14ac:dyDescent="0.2">
      <c r="A1431" s="12"/>
      <c r="B1431" s="13" t="s">
        <v>32</v>
      </c>
      <c r="C1431" s="13" t="s">
        <v>21</v>
      </c>
      <c r="D1431" s="14">
        <v>340.32</v>
      </c>
      <c r="E1431" s="14">
        <v>739</v>
      </c>
      <c r="F1431" s="14">
        <v>941</v>
      </c>
      <c r="G1431" s="23">
        <f t="shared" si="181"/>
        <v>398.68</v>
      </c>
      <c r="H1431" s="23">
        <f t="shared" si="182"/>
        <v>600.68000000000006</v>
      </c>
      <c r="I1431" s="16">
        <f t="shared" si="183"/>
        <v>202</v>
      </c>
    </row>
    <row r="1432" spans="1:9" ht="11.25" hidden="1" customHeight="1" x14ac:dyDescent="0.2">
      <c r="A1432" s="12"/>
      <c r="B1432" s="13" t="s">
        <v>32</v>
      </c>
      <c r="C1432" s="13" t="s">
        <v>22</v>
      </c>
      <c r="D1432" s="14">
        <v>2195.73</v>
      </c>
      <c r="E1432" s="14">
        <v>2608</v>
      </c>
      <c r="F1432" s="14">
        <v>2810</v>
      </c>
      <c r="G1432" s="23">
        <f t="shared" si="181"/>
        <v>412.27</v>
      </c>
      <c r="H1432" s="23">
        <f t="shared" si="182"/>
        <v>614.27</v>
      </c>
      <c r="I1432" s="16">
        <f t="shared" si="183"/>
        <v>202</v>
      </c>
    </row>
    <row r="1433" spans="1:9" ht="11.25" hidden="1" customHeight="1" x14ac:dyDescent="0.2">
      <c r="A1433" s="12"/>
      <c r="B1433" s="13" t="s">
        <v>58</v>
      </c>
      <c r="C1433" s="13" t="s">
        <v>42</v>
      </c>
      <c r="D1433" s="14">
        <v>2645.4</v>
      </c>
      <c r="E1433" s="14">
        <v>3450</v>
      </c>
      <c r="F1433" s="14">
        <v>3450</v>
      </c>
      <c r="G1433" s="23">
        <f t="shared" si="181"/>
        <v>804.59999999999991</v>
      </c>
      <c r="H1433" s="23">
        <f t="shared" si="182"/>
        <v>804.59999999999991</v>
      </c>
      <c r="I1433" s="16">
        <f t="shared" si="183"/>
        <v>0</v>
      </c>
    </row>
    <row r="1434" spans="1:9" ht="11.25" hidden="1" customHeight="1" x14ac:dyDescent="0.2">
      <c r="A1434" s="17" t="s">
        <v>272</v>
      </c>
      <c r="B1434" s="18"/>
      <c r="C1434" s="18"/>
      <c r="D1434" s="19">
        <f>SUM(D1392:D1433)</f>
        <v>38000.320000000007</v>
      </c>
      <c r="E1434" s="19">
        <f>SUM(E1392:E1433)</f>
        <v>48773.270000000004</v>
      </c>
      <c r="F1434" s="19">
        <f>SUM(F1392:F1433)</f>
        <v>54265.770000000004</v>
      </c>
      <c r="G1434" s="24">
        <f t="shared" si="181"/>
        <v>10772.949999999997</v>
      </c>
      <c r="H1434" s="24">
        <f t="shared" si="182"/>
        <v>16265.449999999997</v>
      </c>
      <c r="I1434" s="21">
        <f t="shared" si="183"/>
        <v>5492.5</v>
      </c>
    </row>
    <row r="1435" spans="1:9" ht="11.25" hidden="1" customHeight="1" x14ac:dyDescent="0.2">
      <c r="A1435" s="11" t="s">
        <v>273</v>
      </c>
      <c r="B1435" s="5"/>
      <c r="C1435" s="5"/>
      <c r="D1435" s="6"/>
      <c r="E1435" s="6"/>
      <c r="F1435" s="6"/>
      <c r="G1435" s="7"/>
      <c r="H1435" s="7"/>
      <c r="I1435" s="8"/>
    </row>
    <row r="1436" spans="1:9" ht="11.25" hidden="1" customHeight="1" x14ac:dyDescent="0.2">
      <c r="A1436" s="12"/>
      <c r="B1436" s="13" t="s">
        <v>26</v>
      </c>
      <c r="C1436" s="13" t="s">
        <v>19</v>
      </c>
      <c r="D1436" s="14">
        <v>0</v>
      </c>
      <c r="E1436" s="14">
        <v>1383</v>
      </c>
      <c r="F1436" s="14">
        <v>1383</v>
      </c>
      <c r="G1436" s="23">
        <f>(ROUND(E1436,2)- ROUND(D1436,2))</f>
        <v>1383</v>
      </c>
      <c r="H1436" s="23">
        <f>(ROUND(F1436,2)- ROUND(D1436,2))</f>
        <v>1383</v>
      </c>
      <c r="I1436" s="16">
        <f>(ROUND(F1436,2)- ROUND(E1436,2))</f>
        <v>0</v>
      </c>
    </row>
    <row r="1437" spans="1:9" ht="11.25" hidden="1" customHeight="1" x14ac:dyDescent="0.2">
      <c r="A1437" s="12"/>
      <c r="B1437" s="13" t="s">
        <v>27</v>
      </c>
      <c r="C1437" s="13" t="s">
        <v>77</v>
      </c>
      <c r="D1437" s="14">
        <v>0</v>
      </c>
      <c r="E1437" s="14">
        <v>280</v>
      </c>
      <c r="F1437" s="14">
        <v>280</v>
      </c>
      <c r="G1437" s="23">
        <f>(ROUND(E1437,2)- ROUND(D1437,2))</f>
        <v>280</v>
      </c>
      <c r="H1437" s="23">
        <f>(ROUND(F1437,2)- ROUND(D1437,2))</f>
        <v>280</v>
      </c>
      <c r="I1437" s="16">
        <f>(ROUND(F1437,2)- ROUND(E1437,2))</f>
        <v>0</v>
      </c>
    </row>
    <row r="1438" spans="1:9" ht="11.25" hidden="1" customHeight="1" x14ac:dyDescent="0.2">
      <c r="A1438" s="17" t="s">
        <v>274</v>
      </c>
      <c r="B1438" s="18"/>
      <c r="C1438" s="18"/>
      <c r="D1438" s="19">
        <f>SUM(D1436:D1437)</f>
        <v>0</v>
      </c>
      <c r="E1438" s="19">
        <f>SUM(E1436:E1437)</f>
        <v>1663</v>
      </c>
      <c r="F1438" s="19">
        <f>SUM(F1436:F1437)</f>
        <v>1663</v>
      </c>
      <c r="G1438" s="24">
        <f>(ROUND(E1438,2)- ROUND(D1438,2))</f>
        <v>1663</v>
      </c>
      <c r="H1438" s="24">
        <f>(ROUND(F1438,2)- ROUND(D1438,2))</f>
        <v>1663</v>
      </c>
      <c r="I1438" s="21">
        <f>(ROUND(F1438,2)- ROUND(E1438,2))</f>
        <v>0</v>
      </c>
    </row>
    <row r="1439" spans="1:9" ht="11.25" hidden="1" customHeight="1" x14ac:dyDescent="0.2">
      <c r="A1439" s="22" t="s">
        <v>275</v>
      </c>
      <c r="B1439" s="18"/>
      <c r="C1439" s="18"/>
      <c r="D1439" s="19">
        <f>SUM(D1374,D1390,D1434,D1438)</f>
        <v>54689.610000000008</v>
      </c>
      <c r="E1439" s="19">
        <f>SUM(E1374,E1390,E1434,E1438)</f>
        <v>61533.270000000004</v>
      </c>
      <c r="F1439" s="19">
        <f>SUM(F1374,F1390,F1434,F1438)</f>
        <v>67475.77</v>
      </c>
      <c r="G1439" s="24">
        <f>(ROUND(E1439,2)- ROUND(D1439,2))</f>
        <v>6843.6599999999962</v>
      </c>
      <c r="H1439" s="24">
        <f>(ROUND(F1439,2)- ROUND(D1439,2))</f>
        <v>12786.160000000003</v>
      </c>
      <c r="I1439" s="21">
        <f>(ROUND(F1439,2)- ROUND(E1439,2))</f>
        <v>5942.5000000000073</v>
      </c>
    </row>
    <row r="1440" spans="1:9" ht="11.25" customHeight="1" x14ac:dyDescent="0.2">
      <c r="A1440" s="10" t="s">
        <v>276</v>
      </c>
      <c r="B1440" s="5"/>
      <c r="C1440" s="5"/>
      <c r="D1440" s="6">
        <v>655117.84000000008</v>
      </c>
      <c r="E1440" s="6">
        <v>861093.1</v>
      </c>
      <c r="F1440" s="6">
        <v>949488.1</v>
      </c>
      <c r="G1440" s="7">
        <v>205975.26</v>
      </c>
      <c r="H1440" s="7">
        <v>294370.26</v>
      </c>
      <c r="I1440" s="8">
        <v>88395</v>
      </c>
    </row>
    <row r="1441" spans="1:9" ht="11.25" hidden="1" customHeight="1" x14ac:dyDescent="0.2">
      <c r="A1441" s="11" t="s">
        <v>277</v>
      </c>
      <c r="B1441" s="5"/>
      <c r="C1441" s="5"/>
      <c r="D1441" s="6"/>
      <c r="E1441" s="6"/>
      <c r="F1441" s="6"/>
      <c r="G1441" s="7"/>
      <c r="H1441" s="7"/>
      <c r="I1441" s="8"/>
    </row>
    <row r="1442" spans="1:9" ht="11.25" hidden="1" customHeight="1" x14ac:dyDescent="0.2">
      <c r="A1442" s="12"/>
      <c r="B1442" s="13" t="s">
        <v>27</v>
      </c>
      <c r="C1442" s="13" t="s">
        <v>86</v>
      </c>
      <c r="D1442" s="14">
        <v>515</v>
      </c>
      <c r="E1442" s="14">
        <v>0</v>
      </c>
      <c r="F1442" s="14">
        <v>0</v>
      </c>
      <c r="G1442" s="15">
        <f t="shared" ref="G1442:G1448" si="184">(ROUND(E1442,2)- ROUND(D1442,2))</f>
        <v>-515</v>
      </c>
      <c r="H1442" s="15">
        <f t="shared" ref="H1442:H1448" si="185">(ROUND(F1442,2)- ROUND(D1442,2))</f>
        <v>-515</v>
      </c>
      <c r="I1442" s="16">
        <f t="shared" ref="I1442:I1448" si="186">(ROUND(F1442,2)- ROUND(E1442,2))</f>
        <v>0</v>
      </c>
    </row>
    <row r="1443" spans="1:9" ht="11.25" hidden="1" customHeight="1" x14ac:dyDescent="0.2">
      <c r="A1443" s="12"/>
      <c r="B1443" s="13" t="s">
        <v>27</v>
      </c>
      <c r="C1443" s="13" t="s">
        <v>77</v>
      </c>
      <c r="D1443" s="14">
        <v>2513.98</v>
      </c>
      <c r="E1443" s="14">
        <v>1964</v>
      </c>
      <c r="F1443" s="14">
        <v>1964</v>
      </c>
      <c r="G1443" s="15">
        <f t="shared" si="184"/>
        <v>-549.98</v>
      </c>
      <c r="H1443" s="15">
        <f t="shared" si="185"/>
        <v>-549.98</v>
      </c>
      <c r="I1443" s="16">
        <f t="shared" si="186"/>
        <v>0</v>
      </c>
    </row>
    <row r="1444" spans="1:9" ht="11.25" hidden="1" customHeight="1" x14ac:dyDescent="0.2">
      <c r="A1444" s="12"/>
      <c r="B1444" s="13" t="s">
        <v>27</v>
      </c>
      <c r="C1444" s="13" t="s">
        <v>78</v>
      </c>
      <c r="D1444" s="14">
        <v>2812.87</v>
      </c>
      <c r="E1444" s="14">
        <v>3937</v>
      </c>
      <c r="F1444" s="14">
        <v>3937</v>
      </c>
      <c r="G1444" s="23">
        <f t="shared" si="184"/>
        <v>1124.1300000000001</v>
      </c>
      <c r="H1444" s="23">
        <f t="shared" si="185"/>
        <v>1124.1300000000001</v>
      </c>
      <c r="I1444" s="16">
        <f t="shared" si="186"/>
        <v>0</v>
      </c>
    </row>
    <row r="1445" spans="1:9" ht="11.25" hidden="1" customHeight="1" x14ac:dyDescent="0.2">
      <c r="A1445" s="12"/>
      <c r="B1445" s="13" t="s">
        <v>27</v>
      </c>
      <c r="C1445" s="13" t="s">
        <v>55</v>
      </c>
      <c r="D1445" s="14">
        <v>0</v>
      </c>
      <c r="E1445" s="14">
        <v>125</v>
      </c>
      <c r="F1445" s="14">
        <v>125</v>
      </c>
      <c r="G1445" s="23">
        <f t="shared" si="184"/>
        <v>125</v>
      </c>
      <c r="H1445" s="23">
        <f t="shared" si="185"/>
        <v>125</v>
      </c>
      <c r="I1445" s="16">
        <f t="shared" si="186"/>
        <v>0</v>
      </c>
    </row>
    <row r="1446" spans="1:9" ht="11.25" hidden="1" customHeight="1" x14ac:dyDescent="0.2">
      <c r="A1446" s="12"/>
      <c r="B1446" s="13" t="s">
        <v>27</v>
      </c>
      <c r="C1446" s="13" t="s">
        <v>56</v>
      </c>
      <c r="D1446" s="14">
        <v>231.12</v>
      </c>
      <c r="E1446" s="14">
        <v>250</v>
      </c>
      <c r="F1446" s="14">
        <v>500</v>
      </c>
      <c r="G1446" s="23">
        <f t="shared" si="184"/>
        <v>18.879999999999995</v>
      </c>
      <c r="H1446" s="23">
        <f t="shared" si="185"/>
        <v>268.88</v>
      </c>
      <c r="I1446" s="16">
        <f t="shared" si="186"/>
        <v>250</v>
      </c>
    </row>
    <row r="1447" spans="1:9" ht="11.25" hidden="1" customHeight="1" x14ac:dyDescent="0.2">
      <c r="A1447" s="12"/>
      <c r="B1447" s="13" t="s">
        <v>27</v>
      </c>
      <c r="C1447" s="13" t="s">
        <v>28</v>
      </c>
      <c r="D1447" s="14">
        <v>11988.6</v>
      </c>
      <c r="E1447" s="14">
        <v>11568</v>
      </c>
      <c r="F1447" s="14">
        <v>11568</v>
      </c>
      <c r="G1447" s="15">
        <f t="shared" si="184"/>
        <v>-420.60000000000036</v>
      </c>
      <c r="H1447" s="15">
        <f t="shared" si="185"/>
        <v>-420.60000000000036</v>
      </c>
      <c r="I1447" s="16">
        <f t="shared" si="186"/>
        <v>0</v>
      </c>
    </row>
    <row r="1448" spans="1:9" ht="11.25" hidden="1" customHeight="1" x14ac:dyDescent="0.2">
      <c r="A1448" s="17" t="s">
        <v>278</v>
      </c>
      <c r="B1448" s="18"/>
      <c r="C1448" s="18"/>
      <c r="D1448" s="19">
        <f>SUM(D1442:D1447)</f>
        <v>18061.57</v>
      </c>
      <c r="E1448" s="19">
        <f>SUM(E1442:E1447)</f>
        <v>17844</v>
      </c>
      <c r="F1448" s="19">
        <f>SUM(F1442:F1447)</f>
        <v>18094</v>
      </c>
      <c r="G1448" s="20">
        <f t="shared" si="184"/>
        <v>-217.56999999999971</v>
      </c>
      <c r="H1448" s="24">
        <f t="shared" si="185"/>
        <v>32.430000000000291</v>
      </c>
      <c r="I1448" s="21">
        <f t="shared" si="186"/>
        <v>250</v>
      </c>
    </row>
    <row r="1449" spans="1:9" ht="11.25" hidden="1" customHeight="1" x14ac:dyDescent="0.2">
      <c r="A1449" s="11" t="s">
        <v>279</v>
      </c>
      <c r="B1449" s="5"/>
      <c r="C1449" s="5"/>
      <c r="D1449" s="6"/>
      <c r="E1449" s="6"/>
      <c r="F1449" s="6"/>
      <c r="G1449" s="7"/>
      <c r="H1449" s="7"/>
      <c r="I1449" s="8"/>
    </row>
    <row r="1450" spans="1:9" ht="11.25" hidden="1" customHeight="1" x14ac:dyDescent="0.2">
      <c r="A1450" s="12"/>
      <c r="B1450" s="13" t="s">
        <v>27</v>
      </c>
      <c r="C1450" s="13" t="s">
        <v>83</v>
      </c>
      <c r="D1450" s="14">
        <v>311.39999999999998</v>
      </c>
      <c r="E1450" s="14">
        <v>311</v>
      </c>
      <c r="F1450" s="14">
        <v>311</v>
      </c>
      <c r="G1450" s="15">
        <f t="shared" ref="G1450:G1463" si="187">(ROUND(E1450,2)- ROUND(D1450,2))</f>
        <v>-0.39999999999997726</v>
      </c>
      <c r="H1450" s="15">
        <f t="shared" ref="H1450:H1463" si="188">(ROUND(F1450,2)- ROUND(D1450,2))</f>
        <v>-0.39999999999997726</v>
      </c>
      <c r="I1450" s="16">
        <f t="shared" ref="I1450:I1463" si="189">(ROUND(F1450,2)- ROUND(E1450,2))</f>
        <v>0</v>
      </c>
    </row>
    <row r="1451" spans="1:9" ht="11.25" hidden="1" customHeight="1" x14ac:dyDescent="0.2">
      <c r="A1451" s="12"/>
      <c r="B1451" s="13" t="s">
        <v>27</v>
      </c>
      <c r="C1451" s="13" t="s">
        <v>45</v>
      </c>
      <c r="D1451" s="14">
        <v>0</v>
      </c>
      <c r="E1451" s="14">
        <v>500</v>
      </c>
      <c r="F1451" s="14">
        <v>500</v>
      </c>
      <c r="G1451" s="23">
        <f t="shared" si="187"/>
        <v>500</v>
      </c>
      <c r="H1451" s="23">
        <f t="shared" si="188"/>
        <v>500</v>
      </c>
      <c r="I1451" s="16">
        <f t="shared" si="189"/>
        <v>0</v>
      </c>
    </row>
    <row r="1452" spans="1:9" ht="11.25" hidden="1" customHeight="1" x14ac:dyDescent="0.2">
      <c r="A1452" s="12"/>
      <c r="B1452" s="13" t="s">
        <v>27</v>
      </c>
      <c r="C1452" s="13" t="s">
        <v>84</v>
      </c>
      <c r="D1452" s="14">
        <v>109.36</v>
      </c>
      <c r="E1452" s="14">
        <v>11</v>
      </c>
      <c r="F1452" s="14">
        <v>11</v>
      </c>
      <c r="G1452" s="15">
        <f t="shared" si="187"/>
        <v>-98.36</v>
      </c>
      <c r="H1452" s="15">
        <f t="shared" si="188"/>
        <v>-98.36</v>
      </c>
      <c r="I1452" s="16">
        <f t="shared" si="189"/>
        <v>0</v>
      </c>
    </row>
    <row r="1453" spans="1:9" ht="11.25" hidden="1" customHeight="1" x14ac:dyDescent="0.2">
      <c r="A1453" s="12"/>
      <c r="B1453" s="13" t="s">
        <v>27</v>
      </c>
      <c r="C1453" s="13" t="s">
        <v>46</v>
      </c>
      <c r="D1453" s="14">
        <v>21.54</v>
      </c>
      <c r="E1453" s="14">
        <v>0</v>
      </c>
      <c r="F1453" s="14">
        <v>0</v>
      </c>
      <c r="G1453" s="15">
        <f t="shared" si="187"/>
        <v>-21.54</v>
      </c>
      <c r="H1453" s="15">
        <f t="shared" si="188"/>
        <v>-21.54</v>
      </c>
      <c r="I1453" s="16">
        <f t="shared" si="189"/>
        <v>0</v>
      </c>
    </row>
    <row r="1454" spans="1:9" ht="11.25" hidden="1" customHeight="1" x14ac:dyDescent="0.2">
      <c r="A1454" s="12"/>
      <c r="B1454" s="13" t="s">
        <v>27</v>
      </c>
      <c r="C1454" s="13" t="s">
        <v>86</v>
      </c>
      <c r="D1454" s="14">
        <v>2162.7800000000002</v>
      </c>
      <c r="E1454" s="14">
        <v>2163</v>
      </c>
      <c r="F1454" s="14">
        <v>2163</v>
      </c>
      <c r="G1454" s="23">
        <f t="shared" si="187"/>
        <v>0.21999999999979991</v>
      </c>
      <c r="H1454" s="23">
        <f t="shared" si="188"/>
        <v>0.21999999999979991</v>
      </c>
      <c r="I1454" s="16">
        <f t="shared" si="189"/>
        <v>0</v>
      </c>
    </row>
    <row r="1455" spans="1:9" ht="11.25" hidden="1" customHeight="1" x14ac:dyDescent="0.2">
      <c r="A1455" s="12"/>
      <c r="B1455" s="13" t="s">
        <v>27</v>
      </c>
      <c r="C1455" s="13" t="s">
        <v>42</v>
      </c>
      <c r="D1455" s="14">
        <v>120</v>
      </c>
      <c r="E1455" s="14">
        <v>0</v>
      </c>
      <c r="F1455" s="14">
        <v>0</v>
      </c>
      <c r="G1455" s="15">
        <f t="shared" si="187"/>
        <v>-120</v>
      </c>
      <c r="H1455" s="15">
        <f t="shared" si="188"/>
        <v>-120</v>
      </c>
      <c r="I1455" s="16">
        <f t="shared" si="189"/>
        <v>0</v>
      </c>
    </row>
    <row r="1456" spans="1:9" ht="11.25" hidden="1" customHeight="1" x14ac:dyDescent="0.2">
      <c r="A1456" s="12"/>
      <c r="B1456" s="13" t="s">
        <v>27</v>
      </c>
      <c r="C1456" s="13" t="s">
        <v>76</v>
      </c>
      <c r="D1456" s="14">
        <v>0</v>
      </c>
      <c r="E1456" s="14">
        <v>500</v>
      </c>
      <c r="F1456" s="14">
        <v>500</v>
      </c>
      <c r="G1456" s="23">
        <f t="shared" si="187"/>
        <v>500</v>
      </c>
      <c r="H1456" s="23">
        <f t="shared" si="188"/>
        <v>500</v>
      </c>
      <c r="I1456" s="16">
        <f t="shared" si="189"/>
        <v>0</v>
      </c>
    </row>
    <row r="1457" spans="1:9" ht="11.25" hidden="1" customHeight="1" x14ac:dyDescent="0.2">
      <c r="A1457" s="12"/>
      <c r="B1457" s="13" t="s">
        <v>27</v>
      </c>
      <c r="C1457" s="13" t="s">
        <v>77</v>
      </c>
      <c r="D1457" s="14">
        <v>0</v>
      </c>
      <c r="E1457" s="14">
        <v>1200</v>
      </c>
      <c r="F1457" s="14">
        <v>1200</v>
      </c>
      <c r="G1457" s="23">
        <f t="shared" si="187"/>
        <v>1200</v>
      </c>
      <c r="H1457" s="23">
        <f t="shared" si="188"/>
        <v>1200</v>
      </c>
      <c r="I1457" s="16">
        <f t="shared" si="189"/>
        <v>0</v>
      </c>
    </row>
    <row r="1458" spans="1:9" ht="11.25" hidden="1" customHeight="1" x14ac:dyDescent="0.2">
      <c r="A1458" s="12"/>
      <c r="B1458" s="13" t="s">
        <v>27</v>
      </c>
      <c r="C1458" s="13" t="s">
        <v>50</v>
      </c>
      <c r="D1458" s="14">
        <v>261.93</v>
      </c>
      <c r="E1458" s="14">
        <v>218</v>
      </c>
      <c r="F1458" s="14">
        <v>268</v>
      </c>
      <c r="G1458" s="15">
        <f t="shared" si="187"/>
        <v>-43.930000000000007</v>
      </c>
      <c r="H1458" s="23">
        <f t="shared" si="188"/>
        <v>6.0699999999999932</v>
      </c>
      <c r="I1458" s="16">
        <f t="shared" si="189"/>
        <v>50</v>
      </c>
    </row>
    <row r="1459" spans="1:9" ht="11.25" hidden="1" customHeight="1" x14ac:dyDescent="0.2">
      <c r="A1459" s="12"/>
      <c r="B1459" s="13" t="s">
        <v>27</v>
      </c>
      <c r="C1459" s="13" t="s">
        <v>78</v>
      </c>
      <c r="D1459" s="14">
        <v>117.6</v>
      </c>
      <c r="E1459" s="14">
        <v>118</v>
      </c>
      <c r="F1459" s="14">
        <v>118</v>
      </c>
      <c r="G1459" s="23">
        <f t="shared" si="187"/>
        <v>0.40000000000000568</v>
      </c>
      <c r="H1459" s="23">
        <f t="shared" si="188"/>
        <v>0.40000000000000568</v>
      </c>
      <c r="I1459" s="16">
        <f t="shared" si="189"/>
        <v>0</v>
      </c>
    </row>
    <row r="1460" spans="1:9" ht="11.25" hidden="1" customHeight="1" x14ac:dyDescent="0.2">
      <c r="A1460" s="12"/>
      <c r="B1460" s="13" t="s">
        <v>27</v>
      </c>
      <c r="C1460" s="13" t="s">
        <v>56</v>
      </c>
      <c r="D1460" s="14">
        <v>2329.25</v>
      </c>
      <c r="E1460" s="14">
        <v>2329</v>
      </c>
      <c r="F1460" s="14">
        <v>2329</v>
      </c>
      <c r="G1460" s="15">
        <f t="shared" si="187"/>
        <v>-0.25</v>
      </c>
      <c r="H1460" s="15">
        <f t="shared" si="188"/>
        <v>-0.25</v>
      </c>
      <c r="I1460" s="16">
        <f t="shared" si="189"/>
        <v>0</v>
      </c>
    </row>
    <row r="1461" spans="1:9" ht="11.25" hidden="1" customHeight="1" x14ac:dyDescent="0.2">
      <c r="A1461" s="12"/>
      <c r="B1461" s="13" t="s">
        <v>27</v>
      </c>
      <c r="C1461" s="13" t="s">
        <v>28</v>
      </c>
      <c r="D1461" s="14">
        <v>3344.02</v>
      </c>
      <c r="E1461" s="14">
        <v>2475</v>
      </c>
      <c r="F1461" s="14">
        <v>2475</v>
      </c>
      <c r="G1461" s="15">
        <f t="shared" si="187"/>
        <v>-869.02</v>
      </c>
      <c r="H1461" s="15">
        <f t="shared" si="188"/>
        <v>-869.02</v>
      </c>
      <c r="I1461" s="16">
        <f t="shared" si="189"/>
        <v>0</v>
      </c>
    </row>
    <row r="1462" spans="1:9" ht="11.25" hidden="1" customHeight="1" x14ac:dyDescent="0.2">
      <c r="A1462" s="12"/>
      <c r="B1462" s="13" t="s">
        <v>32</v>
      </c>
      <c r="C1462" s="13" t="s">
        <v>52</v>
      </c>
      <c r="D1462" s="14">
        <v>133.29</v>
      </c>
      <c r="E1462" s="14">
        <v>0</v>
      </c>
      <c r="F1462" s="14">
        <v>0</v>
      </c>
      <c r="G1462" s="15">
        <f t="shared" si="187"/>
        <v>-133.29</v>
      </c>
      <c r="H1462" s="15">
        <f t="shared" si="188"/>
        <v>-133.29</v>
      </c>
      <c r="I1462" s="16">
        <f t="shared" si="189"/>
        <v>0</v>
      </c>
    </row>
    <row r="1463" spans="1:9" ht="11.25" hidden="1" customHeight="1" x14ac:dyDescent="0.2">
      <c r="A1463" s="17" t="s">
        <v>280</v>
      </c>
      <c r="B1463" s="18"/>
      <c r="C1463" s="18"/>
      <c r="D1463" s="19">
        <f>SUM(D1450:D1462)</f>
        <v>8911.1700000000019</v>
      </c>
      <c r="E1463" s="19">
        <f>SUM(E1450:E1462)</f>
        <v>9825</v>
      </c>
      <c r="F1463" s="19">
        <f>SUM(F1450:F1462)</f>
        <v>9875</v>
      </c>
      <c r="G1463" s="24">
        <f t="shared" si="187"/>
        <v>913.82999999999993</v>
      </c>
      <c r="H1463" s="24">
        <f t="shared" si="188"/>
        <v>963.82999999999993</v>
      </c>
      <c r="I1463" s="21">
        <f t="shared" si="189"/>
        <v>50</v>
      </c>
    </row>
    <row r="1464" spans="1:9" ht="11.25" hidden="1" customHeight="1" x14ac:dyDescent="0.2">
      <c r="A1464" s="11" t="s">
        <v>281</v>
      </c>
      <c r="B1464" s="5"/>
      <c r="C1464" s="5"/>
      <c r="D1464" s="6"/>
      <c r="E1464" s="6"/>
      <c r="F1464" s="6"/>
      <c r="G1464" s="7"/>
      <c r="H1464" s="7"/>
      <c r="I1464" s="8"/>
    </row>
    <row r="1465" spans="1:9" ht="11.25" hidden="1" customHeight="1" x14ac:dyDescent="0.2">
      <c r="A1465" s="12"/>
      <c r="B1465" s="13" t="s">
        <v>27</v>
      </c>
      <c r="C1465" s="13" t="s">
        <v>75</v>
      </c>
      <c r="D1465" s="14">
        <v>9518.5400000000009</v>
      </c>
      <c r="E1465" s="14">
        <v>8843</v>
      </c>
      <c r="F1465" s="14">
        <v>11888</v>
      </c>
      <c r="G1465" s="15">
        <f t="shared" ref="G1465:G1473" si="190">(ROUND(E1465,2)- ROUND(D1465,2))</f>
        <v>-675.54000000000087</v>
      </c>
      <c r="H1465" s="23">
        <f t="shared" ref="H1465:H1473" si="191">(ROUND(F1465,2)- ROUND(D1465,2))</f>
        <v>2369.4599999999991</v>
      </c>
      <c r="I1465" s="16">
        <f t="shared" ref="I1465:I1473" si="192">(ROUND(F1465,2)- ROUND(E1465,2))</f>
        <v>3045</v>
      </c>
    </row>
    <row r="1466" spans="1:9" ht="11.25" hidden="1" customHeight="1" x14ac:dyDescent="0.2">
      <c r="A1466" s="12"/>
      <c r="B1466" s="13" t="s">
        <v>27</v>
      </c>
      <c r="C1466" s="13" t="s">
        <v>76</v>
      </c>
      <c r="D1466" s="14">
        <v>4595.9399999999996</v>
      </c>
      <c r="E1466" s="14">
        <v>16336.95</v>
      </c>
      <c r="F1466" s="14">
        <v>25408.95</v>
      </c>
      <c r="G1466" s="23">
        <f t="shared" si="190"/>
        <v>11741.010000000002</v>
      </c>
      <c r="H1466" s="23">
        <f t="shared" si="191"/>
        <v>20813.010000000002</v>
      </c>
      <c r="I1466" s="16">
        <f t="shared" si="192"/>
        <v>9072</v>
      </c>
    </row>
    <row r="1467" spans="1:9" ht="11.25" hidden="1" customHeight="1" x14ac:dyDescent="0.2">
      <c r="A1467" s="12"/>
      <c r="B1467" s="13" t="s">
        <v>27</v>
      </c>
      <c r="C1467" s="13" t="s">
        <v>77</v>
      </c>
      <c r="D1467" s="14">
        <v>28249.09</v>
      </c>
      <c r="E1467" s="14">
        <v>46527.15</v>
      </c>
      <c r="F1467" s="14">
        <v>52827.15</v>
      </c>
      <c r="G1467" s="23">
        <f t="shared" si="190"/>
        <v>18278.060000000001</v>
      </c>
      <c r="H1467" s="23">
        <f t="shared" si="191"/>
        <v>24578.06</v>
      </c>
      <c r="I1467" s="16">
        <f t="shared" si="192"/>
        <v>6300</v>
      </c>
    </row>
    <row r="1468" spans="1:9" ht="11.25" hidden="1" customHeight="1" x14ac:dyDescent="0.2">
      <c r="A1468" s="12"/>
      <c r="B1468" s="13" t="s">
        <v>27</v>
      </c>
      <c r="C1468" s="13" t="s">
        <v>78</v>
      </c>
      <c r="D1468" s="14">
        <v>87621.05</v>
      </c>
      <c r="E1468" s="14">
        <v>152294</v>
      </c>
      <c r="F1468" s="14">
        <v>195022</v>
      </c>
      <c r="G1468" s="23">
        <f t="shared" si="190"/>
        <v>64672.95</v>
      </c>
      <c r="H1468" s="23">
        <f t="shared" si="191"/>
        <v>107400.95</v>
      </c>
      <c r="I1468" s="16">
        <f t="shared" si="192"/>
        <v>42728</v>
      </c>
    </row>
    <row r="1469" spans="1:9" ht="11.25" hidden="1" customHeight="1" x14ac:dyDescent="0.2">
      <c r="A1469" s="12"/>
      <c r="B1469" s="13" t="s">
        <v>27</v>
      </c>
      <c r="C1469" s="13" t="s">
        <v>55</v>
      </c>
      <c r="D1469" s="14">
        <v>20554.98</v>
      </c>
      <c r="E1469" s="14">
        <v>40891</v>
      </c>
      <c r="F1469" s="14">
        <v>59091</v>
      </c>
      <c r="G1469" s="23">
        <f t="shared" si="190"/>
        <v>20336.02</v>
      </c>
      <c r="H1469" s="23">
        <f t="shared" si="191"/>
        <v>38536.020000000004</v>
      </c>
      <c r="I1469" s="16">
        <f t="shared" si="192"/>
        <v>18200</v>
      </c>
    </row>
    <row r="1470" spans="1:9" ht="11.25" hidden="1" customHeight="1" x14ac:dyDescent="0.2">
      <c r="A1470" s="12"/>
      <c r="B1470" s="13" t="s">
        <v>27</v>
      </c>
      <c r="C1470" s="13" t="s">
        <v>56</v>
      </c>
      <c r="D1470" s="14">
        <v>202899.82</v>
      </c>
      <c r="E1470" s="14">
        <v>252618</v>
      </c>
      <c r="F1470" s="14">
        <v>252618</v>
      </c>
      <c r="G1470" s="23">
        <f t="shared" si="190"/>
        <v>49718.179999999993</v>
      </c>
      <c r="H1470" s="23">
        <f t="shared" si="191"/>
        <v>49718.179999999993</v>
      </c>
      <c r="I1470" s="16">
        <f t="shared" si="192"/>
        <v>0</v>
      </c>
    </row>
    <row r="1471" spans="1:9" ht="11.25" hidden="1" customHeight="1" x14ac:dyDescent="0.2">
      <c r="A1471" s="12"/>
      <c r="B1471" s="13" t="s">
        <v>27</v>
      </c>
      <c r="C1471" s="13" t="s">
        <v>79</v>
      </c>
      <c r="D1471" s="14">
        <v>26023.58</v>
      </c>
      <c r="E1471" s="14">
        <v>52500</v>
      </c>
      <c r="F1471" s="14">
        <v>61250</v>
      </c>
      <c r="G1471" s="23">
        <f t="shared" si="190"/>
        <v>26476.42</v>
      </c>
      <c r="H1471" s="23">
        <f t="shared" si="191"/>
        <v>35226.42</v>
      </c>
      <c r="I1471" s="16">
        <f t="shared" si="192"/>
        <v>8750</v>
      </c>
    </row>
    <row r="1472" spans="1:9" ht="11.25" hidden="1" customHeight="1" x14ac:dyDescent="0.2">
      <c r="A1472" s="12"/>
      <c r="B1472" s="13" t="s">
        <v>27</v>
      </c>
      <c r="C1472" s="13" t="s">
        <v>28</v>
      </c>
      <c r="D1472" s="14">
        <v>237547.55</v>
      </c>
      <c r="E1472" s="14">
        <v>260130</v>
      </c>
      <c r="F1472" s="14">
        <v>260130</v>
      </c>
      <c r="G1472" s="23">
        <f t="shared" si="190"/>
        <v>22582.450000000012</v>
      </c>
      <c r="H1472" s="23">
        <f t="shared" si="191"/>
        <v>22582.450000000012</v>
      </c>
      <c r="I1472" s="16">
        <f t="shared" si="192"/>
        <v>0</v>
      </c>
    </row>
    <row r="1473" spans="1:9" ht="11.25" hidden="1" customHeight="1" x14ac:dyDescent="0.2">
      <c r="A1473" s="17" t="s">
        <v>282</v>
      </c>
      <c r="B1473" s="18"/>
      <c r="C1473" s="18"/>
      <c r="D1473" s="19">
        <f>SUM(D1465:D1472)</f>
        <v>617010.55000000005</v>
      </c>
      <c r="E1473" s="19">
        <f>SUM(E1465:E1472)</f>
        <v>830140.1</v>
      </c>
      <c r="F1473" s="19">
        <f>SUM(F1465:F1472)</f>
        <v>918235.1</v>
      </c>
      <c r="G1473" s="24">
        <f t="shared" si="190"/>
        <v>213129.54999999993</v>
      </c>
      <c r="H1473" s="24">
        <f t="shared" si="191"/>
        <v>301224.54999999993</v>
      </c>
      <c r="I1473" s="21">
        <f t="shared" si="192"/>
        <v>88095</v>
      </c>
    </row>
    <row r="1474" spans="1:9" ht="11.25" hidden="1" customHeight="1" x14ac:dyDescent="0.2">
      <c r="A1474" s="11" t="s">
        <v>283</v>
      </c>
      <c r="B1474" s="5"/>
      <c r="C1474" s="5"/>
      <c r="D1474" s="6"/>
      <c r="E1474" s="6"/>
      <c r="F1474" s="6"/>
      <c r="G1474" s="7"/>
      <c r="H1474" s="7"/>
      <c r="I1474" s="8"/>
    </row>
    <row r="1475" spans="1:9" ht="11.25" hidden="1" customHeight="1" x14ac:dyDescent="0.2">
      <c r="A1475" s="12"/>
      <c r="B1475" s="13" t="s">
        <v>27</v>
      </c>
      <c r="C1475" s="13" t="s">
        <v>86</v>
      </c>
      <c r="D1475" s="14">
        <v>699.5</v>
      </c>
      <c r="E1475" s="14">
        <v>0</v>
      </c>
      <c r="F1475" s="14">
        <v>0</v>
      </c>
      <c r="G1475" s="15">
        <f t="shared" ref="G1475:G1483" si="193">(ROUND(E1475,2)- ROUND(D1475,2))</f>
        <v>-699.5</v>
      </c>
      <c r="H1475" s="15">
        <f t="shared" ref="H1475:H1483" si="194">(ROUND(F1475,2)- ROUND(D1475,2))</f>
        <v>-699.5</v>
      </c>
      <c r="I1475" s="16">
        <f t="shared" ref="I1475:I1483" si="195">(ROUND(F1475,2)- ROUND(E1475,2))</f>
        <v>0</v>
      </c>
    </row>
    <row r="1476" spans="1:9" ht="11.25" hidden="1" customHeight="1" x14ac:dyDescent="0.2">
      <c r="A1476" s="12"/>
      <c r="B1476" s="13" t="s">
        <v>27</v>
      </c>
      <c r="C1476" s="13" t="s">
        <v>76</v>
      </c>
      <c r="D1476" s="14">
        <v>40</v>
      </c>
      <c r="E1476" s="14">
        <v>0</v>
      </c>
      <c r="F1476" s="14">
        <v>0</v>
      </c>
      <c r="G1476" s="15">
        <f t="shared" si="193"/>
        <v>-40</v>
      </c>
      <c r="H1476" s="15">
        <f t="shared" si="194"/>
        <v>-40</v>
      </c>
      <c r="I1476" s="16">
        <f t="shared" si="195"/>
        <v>0</v>
      </c>
    </row>
    <row r="1477" spans="1:9" ht="11.25" hidden="1" customHeight="1" x14ac:dyDescent="0.2">
      <c r="A1477" s="12"/>
      <c r="B1477" s="13" t="s">
        <v>27</v>
      </c>
      <c r="C1477" s="13" t="s">
        <v>77</v>
      </c>
      <c r="D1477" s="14">
        <v>684.52</v>
      </c>
      <c r="E1477" s="14">
        <v>271</v>
      </c>
      <c r="F1477" s="14">
        <v>271</v>
      </c>
      <c r="G1477" s="15">
        <f t="shared" si="193"/>
        <v>-413.52</v>
      </c>
      <c r="H1477" s="15">
        <f t="shared" si="194"/>
        <v>-413.52</v>
      </c>
      <c r="I1477" s="16">
        <f t="shared" si="195"/>
        <v>0</v>
      </c>
    </row>
    <row r="1478" spans="1:9" ht="11.25" hidden="1" customHeight="1" x14ac:dyDescent="0.2">
      <c r="A1478" s="12"/>
      <c r="B1478" s="13" t="s">
        <v>27</v>
      </c>
      <c r="C1478" s="13" t="s">
        <v>50</v>
      </c>
      <c r="D1478" s="14">
        <v>900</v>
      </c>
      <c r="E1478" s="14">
        <v>0</v>
      </c>
      <c r="F1478" s="14">
        <v>0</v>
      </c>
      <c r="G1478" s="15">
        <f t="shared" si="193"/>
        <v>-900</v>
      </c>
      <c r="H1478" s="15">
        <f t="shared" si="194"/>
        <v>-900</v>
      </c>
      <c r="I1478" s="16">
        <f t="shared" si="195"/>
        <v>0</v>
      </c>
    </row>
    <row r="1479" spans="1:9" ht="11.25" hidden="1" customHeight="1" x14ac:dyDescent="0.2">
      <c r="A1479" s="12"/>
      <c r="B1479" s="13" t="s">
        <v>27</v>
      </c>
      <c r="C1479" s="13" t="s">
        <v>78</v>
      </c>
      <c r="D1479" s="14">
        <v>371.88</v>
      </c>
      <c r="E1479" s="14">
        <v>270</v>
      </c>
      <c r="F1479" s="14">
        <v>270</v>
      </c>
      <c r="G1479" s="15">
        <f t="shared" si="193"/>
        <v>-101.88</v>
      </c>
      <c r="H1479" s="15">
        <f t="shared" si="194"/>
        <v>-101.88</v>
      </c>
      <c r="I1479" s="16">
        <f t="shared" si="195"/>
        <v>0</v>
      </c>
    </row>
    <row r="1480" spans="1:9" ht="11.25" hidden="1" customHeight="1" x14ac:dyDescent="0.2">
      <c r="A1480" s="12"/>
      <c r="B1480" s="13" t="s">
        <v>27</v>
      </c>
      <c r="C1480" s="13" t="s">
        <v>56</v>
      </c>
      <c r="D1480" s="14">
        <v>824.18</v>
      </c>
      <c r="E1480" s="14">
        <v>0</v>
      </c>
      <c r="F1480" s="14">
        <v>0</v>
      </c>
      <c r="G1480" s="15">
        <f t="shared" si="193"/>
        <v>-824.18</v>
      </c>
      <c r="H1480" s="15">
        <f t="shared" si="194"/>
        <v>-824.18</v>
      </c>
      <c r="I1480" s="16">
        <f t="shared" si="195"/>
        <v>0</v>
      </c>
    </row>
    <row r="1481" spans="1:9" ht="11.25" hidden="1" customHeight="1" x14ac:dyDescent="0.2">
      <c r="A1481" s="12"/>
      <c r="B1481" s="13" t="s">
        <v>27</v>
      </c>
      <c r="C1481" s="13" t="s">
        <v>79</v>
      </c>
      <c r="D1481" s="14">
        <v>843.27</v>
      </c>
      <c r="E1481" s="14">
        <v>0</v>
      </c>
      <c r="F1481" s="14">
        <v>0</v>
      </c>
      <c r="G1481" s="15">
        <f t="shared" si="193"/>
        <v>-843.27</v>
      </c>
      <c r="H1481" s="15">
        <f t="shared" si="194"/>
        <v>-843.27</v>
      </c>
      <c r="I1481" s="16">
        <f t="shared" si="195"/>
        <v>0</v>
      </c>
    </row>
    <row r="1482" spans="1:9" ht="11.25" hidden="1" customHeight="1" x14ac:dyDescent="0.2">
      <c r="A1482" s="12"/>
      <c r="B1482" s="13" t="s">
        <v>27</v>
      </c>
      <c r="C1482" s="13" t="s">
        <v>28</v>
      </c>
      <c r="D1482" s="14">
        <v>463.42</v>
      </c>
      <c r="E1482" s="14">
        <v>463</v>
      </c>
      <c r="F1482" s="14">
        <v>463</v>
      </c>
      <c r="G1482" s="15">
        <f t="shared" si="193"/>
        <v>-0.42000000000001592</v>
      </c>
      <c r="H1482" s="15">
        <f t="shared" si="194"/>
        <v>-0.42000000000001592</v>
      </c>
      <c r="I1482" s="16">
        <f t="shared" si="195"/>
        <v>0</v>
      </c>
    </row>
    <row r="1483" spans="1:9" ht="11.25" hidden="1" customHeight="1" x14ac:dyDescent="0.2">
      <c r="A1483" s="17" t="s">
        <v>284</v>
      </c>
      <c r="B1483" s="18"/>
      <c r="C1483" s="18"/>
      <c r="D1483" s="19">
        <f>SUM(D1475:D1482)</f>
        <v>4826.7700000000004</v>
      </c>
      <c r="E1483" s="19">
        <f>SUM(E1475:E1482)</f>
        <v>1004</v>
      </c>
      <c r="F1483" s="19">
        <f>SUM(F1475:F1482)</f>
        <v>1004</v>
      </c>
      <c r="G1483" s="20">
        <f t="shared" si="193"/>
        <v>-3822.7700000000004</v>
      </c>
      <c r="H1483" s="20">
        <f t="shared" si="194"/>
        <v>-3822.7700000000004</v>
      </c>
      <c r="I1483" s="21">
        <f t="shared" si="195"/>
        <v>0</v>
      </c>
    </row>
    <row r="1484" spans="1:9" ht="11.25" hidden="1" customHeight="1" x14ac:dyDescent="0.2">
      <c r="A1484" s="11" t="s">
        <v>285</v>
      </c>
      <c r="B1484" s="5"/>
      <c r="C1484" s="5"/>
      <c r="D1484" s="6"/>
      <c r="E1484" s="6"/>
      <c r="F1484" s="6"/>
      <c r="G1484" s="7"/>
      <c r="H1484" s="7"/>
      <c r="I1484" s="8"/>
    </row>
    <row r="1485" spans="1:9" ht="11.25" hidden="1" customHeight="1" x14ac:dyDescent="0.2">
      <c r="A1485" s="12"/>
      <c r="B1485" s="13" t="s">
        <v>27</v>
      </c>
      <c r="C1485" s="13" t="s">
        <v>84</v>
      </c>
      <c r="D1485" s="14">
        <v>2241.67</v>
      </c>
      <c r="E1485" s="14">
        <v>2242</v>
      </c>
      <c r="F1485" s="14">
        <v>2242</v>
      </c>
      <c r="G1485" s="23">
        <f t="shared" ref="G1485:G1493" si="196">(ROUND(E1485,2)- ROUND(D1485,2))</f>
        <v>0.32999999999992724</v>
      </c>
      <c r="H1485" s="23">
        <f t="shared" ref="H1485:H1493" si="197">(ROUND(F1485,2)- ROUND(D1485,2))</f>
        <v>0.32999999999992724</v>
      </c>
      <c r="I1485" s="16">
        <f t="shared" ref="I1485:I1493" si="198">(ROUND(F1485,2)- ROUND(E1485,2))</f>
        <v>0</v>
      </c>
    </row>
    <row r="1486" spans="1:9" ht="11.25" hidden="1" customHeight="1" x14ac:dyDescent="0.2">
      <c r="A1486" s="12"/>
      <c r="B1486" s="13" t="s">
        <v>27</v>
      </c>
      <c r="C1486" s="13" t="s">
        <v>75</v>
      </c>
      <c r="D1486" s="14">
        <v>-296.5</v>
      </c>
      <c r="E1486" s="14">
        <v>0</v>
      </c>
      <c r="F1486" s="14">
        <v>0</v>
      </c>
      <c r="G1486" s="23">
        <f t="shared" si="196"/>
        <v>296.5</v>
      </c>
      <c r="H1486" s="23">
        <f t="shared" si="197"/>
        <v>296.5</v>
      </c>
      <c r="I1486" s="16">
        <f t="shared" si="198"/>
        <v>0</v>
      </c>
    </row>
    <row r="1487" spans="1:9" ht="11.25" hidden="1" customHeight="1" x14ac:dyDescent="0.2">
      <c r="A1487" s="12"/>
      <c r="B1487" s="13" t="s">
        <v>27</v>
      </c>
      <c r="C1487" s="13" t="s">
        <v>76</v>
      </c>
      <c r="D1487" s="14">
        <v>579.1</v>
      </c>
      <c r="E1487" s="14">
        <v>0</v>
      </c>
      <c r="F1487" s="14">
        <v>0</v>
      </c>
      <c r="G1487" s="15">
        <f t="shared" si="196"/>
        <v>-579.1</v>
      </c>
      <c r="H1487" s="15">
        <f t="shared" si="197"/>
        <v>-579.1</v>
      </c>
      <c r="I1487" s="16">
        <f t="shared" si="198"/>
        <v>0</v>
      </c>
    </row>
    <row r="1488" spans="1:9" ht="11.25" hidden="1" customHeight="1" x14ac:dyDescent="0.2">
      <c r="A1488" s="12"/>
      <c r="B1488" s="13" t="s">
        <v>27</v>
      </c>
      <c r="C1488" s="13" t="s">
        <v>77</v>
      </c>
      <c r="D1488" s="14">
        <v>1622.72</v>
      </c>
      <c r="E1488" s="14">
        <v>38</v>
      </c>
      <c r="F1488" s="14">
        <v>38</v>
      </c>
      <c r="G1488" s="15">
        <f t="shared" si="196"/>
        <v>-1584.72</v>
      </c>
      <c r="H1488" s="15">
        <f t="shared" si="197"/>
        <v>-1584.72</v>
      </c>
      <c r="I1488" s="16">
        <f t="shared" si="198"/>
        <v>0</v>
      </c>
    </row>
    <row r="1489" spans="1:9" ht="11.25" hidden="1" customHeight="1" x14ac:dyDescent="0.2">
      <c r="A1489" s="12"/>
      <c r="B1489" s="13" t="s">
        <v>27</v>
      </c>
      <c r="C1489" s="13" t="s">
        <v>55</v>
      </c>
      <c r="D1489" s="14">
        <v>-10</v>
      </c>
      <c r="E1489" s="14">
        <v>0</v>
      </c>
      <c r="F1489" s="14">
        <v>0</v>
      </c>
      <c r="G1489" s="23">
        <f t="shared" si="196"/>
        <v>10</v>
      </c>
      <c r="H1489" s="23">
        <f t="shared" si="197"/>
        <v>10</v>
      </c>
      <c r="I1489" s="16">
        <f t="shared" si="198"/>
        <v>0</v>
      </c>
    </row>
    <row r="1490" spans="1:9" ht="11.25" hidden="1" customHeight="1" x14ac:dyDescent="0.2">
      <c r="A1490" s="12"/>
      <c r="B1490" s="13" t="s">
        <v>27</v>
      </c>
      <c r="C1490" s="13" t="s">
        <v>56</v>
      </c>
      <c r="D1490" s="14">
        <v>-15</v>
      </c>
      <c r="E1490" s="14">
        <v>0</v>
      </c>
      <c r="F1490" s="14">
        <v>0</v>
      </c>
      <c r="G1490" s="23">
        <f t="shared" si="196"/>
        <v>15</v>
      </c>
      <c r="H1490" s="23">
        <f t="shared" si="197"/>
        <v>15</v>
      </c>
      <c r="I1490" s="16">
        <f t="shared" si="198"/>
        <v>0</v>
      </c>
    </row>
    <row r="1491" spans="1:9" ht="11.25" hidden="1" customHeight="1" x14ac:dyDescent="0.2">
      <c r="A1491" s="12"/>
      <c r="B1491" s="13" t="s">
        <v>27</v>
      </c>
      <c r="C1491" s="13" t="s">
        <v>79</v>
      </c>
      <c r="D1491" s="14">
        <v>2185.79</v>
      </c>
      <c r="E1491" s="14">
        <v>0</v>
      </c>
      <c r="F1491" s="14">
        <v>0</v>
      </c>
      <c r="G1491" s="15">
        <f t="shared" si="196"/>
        <v>-2185.79</v>
      </c>
      <c r="H1491" s="15">
        <f t="shared" si="197"/>
        <v>-2185.79</v>
      </c>
      <c r="I1491" s="16">
        <f t="shared" si="198"/>
        <v>0</v>
      </c>
    </row>
    <row r="1492" spans="1:9" ht="11.25" hidden="1" customHeight="1" x14ac:dyDescent="0.2">
      <c r="A1492" s="17" t="s">
        <v>286</v>
      </c>
      <c r="B1492" s="18"/>
      <c r="C1492" s="18"/>
      <c r="D1492" s="19">
        <f>SUM(D1485:D1491)</f>
        <v>6307.78</v>
      </c>
      <c r="E1492" s="19">
        <f>SUM(E1485:E1491)</f>
        <v>2280</v>
      </c>
      <c r="F1492" s="19">
        <f>SUM(F1485:F1491)</f>
        <v>2280</v>
      </c>
      <c r="G1492" s="20">
        <f t="shared" si="196"/>
        <v>-4027.7799999999997</v>
      </c>
      <c r="H1492" s="20">
        <f t="shared" si="197"/>
        <v>-4027.7799999999997</v>
      </c>
      <c r="I1492" s="21">
        <f t="shared" si="198"/>
        <v>0</v>
      </c>
    </row>
    <row r="1493" spans="1:9" ht="11.25" hidden="1" customHeight="1" x14ac:dyDescent="0.2">
      <c r="A1493" s="22" t="s">
        <v>287</v>
      </c>
      <c r="B1493" s="18"/>
      <c r="C1493" s="18"/>
      <c r="D1493" s="19">
        <f>SUM(D1448,D1463,D1473,D1483,D1492)</f>
        <v>655117.84000000008</v>
      </c>
      <c r="E1493" s="19">
        <f>SUM(E1448,E1463,E1473,E1483,E1492)</f>
        <v>861093.1</v>
      </c>
      <c r="F1493" s="19">
        <f>SUM(F1448,F1463,F1473,F1483,F1492)</f>
        <v>949488.1</v>
      </c>
      <c r="G1493" s="24">
        <f t="shared" si="196"/>
        <v>205975.26</v>
      </c>
      <c r="H1493" s="24">
        <f t="shared" si="197"/>
        <v>294370.26</v>
      </c>
      <c r="I1493" s="21">
        <f t="shared" si="198"/>
        <v>88395</v>
      </c>
    </row>
    <row r="1494" spans="1:9" ht="11.25" customHeight="1" x14ac:dyDescent="0.2">
      <c r="A1494" s="10" t="s">
        <v>288</v>
      </c>
      <c r="B1494" s="5"/>
      <c r="C1494" s="5"/>
      <c r="D1494" s="6">
        <v>50616.979999999996</v>
      </c>
      <c r="E1494" s="6">
        <v>49504.409999999996</v>
      </c>
      <c r="F1494" s="6">
        <v>58788.35</v>
      </c>
      <c r="G1494" s="7">
        <v>-1112.5699999999997</v>
      </c>
      <c r="H1494" s="7">
        <v>8171.3699999999953</v>
      </c>
      <c r="I1494" s="8">
        <v>9283.9399999999951</v>
      </c>
    </row>
    <row r="1495" spans="1:9" ht="11.25" hidden="1" customHeight="1" x14ac:dyDescent="0.2">
      <c r="A1495" s="11" t="s">
        <v>289</v>
      </c>
      <c r="B1495" s="5"/>
      <c r="C1495" s="5"/>
      <c r="D1495" s="6"/>
      <c r="E1495" s="6"/>
      <c r="F1495" s="6"/>
      <c r="G1495" s="7"/>
      <c r="H1495" s="7"/>
      <c r="I1495" s="8"/>
    </row>
    <row r="1496" spans="1:9" ht="11.25" hidden="1" customHeight="1" x14ac:dyDescent="0.2">
      <c r="A1496" s="12"/>
      <c r="B1496" s="13" t="s">
        <v>26</v>
      </c>
      <c r="C1496" s="13" t="s">
        <v>19</v>
      </c>
      <c r="D1496" s="14">
        <v>3744.16</v>
      </c>
      <c r="E1496" s="14">
        <v>3743</v>
      </c>
      <c r="F1496" s="14">
        <v>4543</v>
      </c>
      <c r="G1496" s="15">
        <f>(ROUND(E1496,2)- ROUND(D1496,2))</f>
        <v>-1.1599999999998545</v>
      </c>
      <c r="H1496" s="23">
        <f>(ROUND(F1496,2)- ROUND(D1496,2))</f>
        <v>798.84000000000015</v>
      </c>
      <c r="I1496" s="16">
        <f>(ROUND(F1496,2)- ROUND(E1496,2))</f>
        <v>800</v>
      </c>
    </row>
    <row r="1497" spans="1:9" ht="11.25" hidden="1" customHeight="1" x14ac:dyDescent="0.2">
      <c r="A1497" s="12"/>
      <c r="B1497" s="13" t="s">
        <v>18</v>
      </c>
      <c r="C1497" s="13" t="s">
        <v>19</v>
      </c>
      <c r="D1497" s="14">
        <v>52.47</v>
      </c>
      <c r="E1497" s="14">
        <v>0</v>
      </c>
      <c r="F1497" s="14">
        <v>0</v>
      </c>
      <c r="G1497" s="15">
        <f>(ROUND(E1497,2)- ROUND(D1497,2))</f>
        <v>-52.47</v>
      </c>
      <c r="H1497" s="15">
        <f>(ROUND(F1497,2)- ROUND(D1497,2))</f>
        <v>-52.47</v>
      </c>
      <c r="I1497" s="16">
        <f>(ROUND(F1497,2)- ROUND(E1497,2))</f>
        <v>0</v>
      </c>
    </row>
    <row r="1498" spans="1:9" ht="11.25" hidden="1" customHeight="1" x14ac:dyDescent="0.2">
      <c r="A1498" s="12"/>
      <c r="B1498" s="13" t="s">
        <v>69</v>
      </c>
      <c r="C1498" s="13" t="s">
        <v>19</v>
      </c>
      <c r="D1498" s="14">
        <v>2120.73</v>
      </c>
      <c r="E1498" s="14">
        <v>2293</v>
      </c>
      <c r="F1498" s="14">
        <v>2793</v>
      </c>
      <c r="G1498" s="23">
        <f>(ROUND(E1498,2)- ROUND(D1498,2))</f>
        <v>172.26999999999998</v>
      </c>
      <c r="H1498" s="23">
        <f>(ROUND(F1498,2)- ROUND(D1498,2))</f>
        <v>672.27</v>
      </c>
      <c r="I1498" s="16">
        <f>(ROUND(F1498,2)- ROUND(E1498,2))</f>
        <v>500</v>
      </c>
    </row>
    <row r="1499" spans="1:9" ht="11.25" hidden="1" customHeight="1" x14ac:dyDescent="0.2">
      <c r="A1499" s="17" t="s">
        <v>290</v>
      </c>
      <c r="B1499" s="18"/>
      <c r="C1499" s="18"/>
      <c r="D1499" s="19">
        <f>SUM(D1496:D1498)</f>
        <v>5917.36</v>
      </c>
      <c r="E1499" s="19">
        <f>SUM(E1496:E1498)</f>
        <v>6036</v>
      </c>
      <c r="F1499" s="19">
        <f>SUM(F1496:F1498)</f>
        <v>7336</v>
      </c>
      <c r="G1499" s="24">
        <f>(ROUND(E1499,2)- ROUND(D1499,2))</f>
        <v>118.64000000000033</v>
      </c>
      <c r="H1499" s="24">
        <f>(ROUND(F1499,2)- ROUND(D1499,2))</f>
        <v>1418.6400000000003</v>
      </c>
      <c r="I1499" s="21">
        <f>(ROUND(F1499,2)- ROUND(E1499,2))</f>
        <v>1300</v>
      </c>
    </row>
    <row r="1500" spans="1:9" ht="11.25" hidden="1" customHeight="1" x14ac:dyDescent="0.2">
      <c r="A1500" s="11" t="s">
        <v>291</v>
      </c>
      <c r="B1500" s="5"/>
      <c r="C1500" s="5"/>
      <c r="D1500" s="6"/>
      <c r="E1500" s="6"/>
      <c r="F1500" s="6"/>
      <c r="G1500" s="7"/>
      <c r="H1500" s="7"/>
      <c r="I1500" s="8"/>
    </row>
    <row r="1501" spans="1:9" ht="11.25" hidden="1" customHeight="1" x14ac:dyDescent="0.2">
      <c r="A1501" s="12"/>
      <c r="B1501" s="13" t="s">
        <v>26</v>
      </c>
      <c r="C1501" s="13" t="s">
        <v>19</v>
      </c>
      <c r="D1501" s="14">
        <v>0</v>
      </c>
      <c r="E1501" s="14">
        <v>0</v>
      </c>
      <c r="F1501" s="14">
        <v>1900</v>
      </c>
      <c r="G1501" s="23">
        <f t="shared" ref="G1501:G1527" si="199">(ROUND(E1501,2)- ROUND(D1501,2))</f>
        <v>0</v>
      </c>
      <c r="H1501" s="23">
        <f t="shared" ref="H1501:H1527" si="200">(ROUND(F1501,2)- ROUND(D1501,2))</f>
        <v>1900</v>
      </c>
      <c r="I1501" s="16">
        <f t="shared" ref="I1501:I1527" si="201">(ROUND(F1501,2)- ROUND(E1501,2))</f>
        <v>1900</v>
      </c>
    </row>
    <row r="1502" spans="1:9" ht="11.25" hidden="1" customHeight="1" x14ac:dyDescent="0.2">
      <c r="A1502" s="12"/>
      <c r="B1502" s="13" t="s">
        <v>18</v>
      </c>
      <c r="C1502" s="13" t="s">
        <v>19</v>
      </c>
      <c r="D1502" s="14">
        <v>438.69</v>
      </c>
      <c r="E1502" s="14">
        <v>0</v>
      </c>
      <c r="F1502" s="14">
        <v>0</v>
      </c>
      <c r="G1502" s="15">
        <f t="shared" si="199"/>
        <v>-438.69</v>
      </c>
      <c r="H1502" s="15">
        <f t="shared" si="200"/>
        <v>-438.69</v>
      </c>
      <c r="I1502" s="16">
        <f t="shared" si="201"/>
        <v>0</v>
      </c>
    </row>
    <row r="1503" spans="1:9" ht="11.25" hidden="1" customHeight="1" x14ac:dyDescent="0.2">
      <c r="A1503" s="12"/>
      <c r="B1503" s="13" t="s">
        <v>69</v>
      </c>
      <c r="C1503" s="13" t="s">
        <v>19</v>
      </c>
      <c r="D1503" s="14">
        <v>11943.59</v>
      </c>
      <c r="E1503" s="14">
        <v>5155</v>
      </c>
      <c r="F1503" s="14">
        <v>5155</v>
      </c>
      <c r="G1503" s="15">
        <f t="shared" si="199"/>
        <v>-6788.59</v>
      </c>
      <c r="H1503" s="15">
        <f t="shared" si="200"/>
        <v>-6788.59</v>
      </c>
      <c r="I1503" s="16">
        <f t="shared" si="201"/>
        <v>0</v>
      </c>
    </row>
    <row r="1504" spans="1:9" ht="11.25" hidden="1" customHeight="1" x14ac:dyDescent="0.2">
      <c r="A1504" s="12"/>
      <c r="B1504" s="13" t="s">
        <v>27</v>
      </c>
      <c r="C1504" s="13" t="s">
        <v>37</v>
      </c>
      <c r="D1504" s="14">
        <v>818.18</v>
      </c>
      <c r="E1504" s="14">
        <v>624</v>
      </c>
      <c r="F1504" s="14">
        <v>748.8</v>
      </c>
      <c r="G1504" s="15">
        <f t="shared" si="199"/>
        <v>-194.17999999999995</v>
      </c>
      <c r="H1504" s="15">
        <f t="shared" si="200"/>
        <v>-69.38</v>
      </c>
      <c r="I1504" s="16">
        <f t="shared" si="201"/>
        <v>124.79999999999995</v>
      </c>
    </row>
    <row r="1505" spans="1:9" ht="11.25" hidden="1" customHeight="1" x14ac:dyDescent="0.2">
      <c r="A1505" s="12"/>
      <c r="B1505" s="13" t="s">
        <v>27</v>
      </c>
      <c r="C1505" s="13" t="s">
        <v>83</v>
      </c>
      <c r="D1505" s="14">
        <v>3422.7</v>
      </c>
      <c r="E1505" s="14">
        <v>2907.3</v>
      </c>
      <c r="F1505" s="14">
        <v>3488.76</v>
      </c>
      <c r="G1505" s="15">
        <f t="shared" si="199"/>
        <v>-515.39999999999964</v>
      </c>
      <c r="H1505" s="23">
        <f t="shared" si="200"/>
        <v>66.0600000000004</v>
      </c>
      <c r="I1505" s="16">
        <f t="shared" si="201"/>
        <v>581.46</v>
      </c>
    </row>
    <row r="1506" spans="1:9" ht="11.25" hidden="1" customHeight="1" x14ac:dyDescent="0.2">
      <c r="A1506" s="12"/>
      <c r="B1506" s="13" t="s">
        <v>27</v>
      </c>
      <c r="C1506" s="13" t="s">
        <v>84</v>
      </c>
      <c r="D1506" s="14">
        <v>326.52</v>
      </c>
      <c r="E1506" s="14">
        <v>800</v>
      </c>
      <c r="F1506" s="14">
        <v>960</v>
      </c>
      <c r="G1506" s="23">
        <f t="shared" si="199"/>
        <v>473.48</v>
      </c>
      <c r="H1506" s="23">
        <f t="shared" si="200"/>
        <v>633.48</v>
      </c>
      <c r="I1506" s="16">
        <f t="shared" si="201"/>
        <v>160</v>
      </c>
    </row>
    <row r="1507" spans="1:9" ht="11.25" hidden="1" customHeight="1" x14ac:dyDescent="0.2">
      <c r="A1507" s="12"/>
      <c r="B1507" s="13" t="s">
        <v>27</v>
      </c>
      <c r="C1507" s="13" t="s">
        <v>86</v>
      </c>
      <c r="D1507" s="14">
        <v>326.48</v>
      </c>
      <c r="E1507" s="14">
        <v>1500</v>
      </c>
      <c r="F1507" s="14">
        <v>1800</v>
      </c>
      <c r="G1507" s="23">
        <f t="shared" si="199"/>
        <v>1173.52</v>
      </c>
      <c r="H1507" s="23">
        <f t="shared" si="200"/>
        <v>1473.52</v>
      </c>
      <c r="I1507" s="16">
        <f t="shared" si="201"/>
        <v>300</v>
      </c>
    </row>
    <row r="1508" spans="1:9" ht="11.25" hidden="1" customHeight="1" x14ac:dyDescent="0.2">
      <c r="A1508" s="12"/>
      <c r="B1508" s="13" t="s">
        <v>27</v>
      </c>
      <c r="C1508" s="13" t="s">
        <v>75</v>
      </c>
      <c r="D1508" s="14">
        <v>155.96</v>
      </c>
      <c r="E1508" s="14">
        <v>0</v>
      </c>
      <c r="F1508" s="14">
        <v>0</v>
      </c>
      <c r="G1508" s="15">
        <f t="shared" si="199"/>
        <v>-155.96</v>
      </c>
      <c r="H1508" s="15">
        <f t="shared" si="200"/>
        <v>-155.96</v>
      </c>
      <c r="I1508" s="16">
        <f t="shared" si="201"/>
        <v>0</v>
      </c>
    </row>
    <row r="1509" spans="1:9" ht="11.25" hidden="1" customHeight="1" x14ac:dyDescent="0.2">
      <c r="A1509" s="12"/>
      <c r="B1509" s="13" t="s">
        <v>27</v>
      </c>
      <c r="C1509" s="13" t="s">
        <v>76</v>
      </c>
      <c r="D1509" s="14">
        <v>935.76</v>
      </c>
      <c r="E1509" s="14">
        <v>1736.8</v>
      </c>
      <c r="F1509" s="14">
        <v>2084.16</v>
      </c>
      <c r="G1509" s="23">
        <f t="shared" si="199"/>
        <v>801.04</v>
      </c>
      <c r="H1509" s="23">
        <f t="shared" si="200"/>
        <v>1148.3999999999999</v>
      </c>
      <c r="I1509" s="16">
        <f t="shared" si="201"/>
        <v>347.3599999999999</v>
      </c>
    </row>
    <row r="1510" spans="1:9" ht="11.25" hidden="1" customHeight="1" x14ac:dyDescent="0.2">
      <c r="A1510" s="12"/>
      <c r="B1510" s="13" t="s">
        <v>27</v>
      </c>
      <c r="C1510" s="13" t="s">
        <v>77</v>
      </c>
      <c r="D1510" s="14">
        <v>1551.6</v>
      </c>
      <c r="E1510" s="14">
        <v>1613.6</v>
      </c>
      <c r="F1510" s="14">
        <v>1936.32</v>
      </c>
      <c r="G1510" s="23">
        <f t="shared" si="199"/>
        <v>62</v>
      </c>
      <c r="H1510" s="23">
        <f t="shared" si="200"/>
        <v>384.72</v>
      </c>
      <c r="I1510" s="16">
        <f t="shared" si="201"/>
        <v>322.72000000000003</v>
      </c>
    </row>
    <row r="1511" spans="1:9" ht="11.25" hidden="1" customHeight="1" x14ac:dyDescent="0.2">
      <c r="A1511" s="12"/>
      <c r="B1511" s="13" t="s">
        <v>27</v>
      </c>
      <c r="C1511" s="13" t="s">
        <v>50</v>
      </c>
      <c r="D1511" s="14">
        <v>95</v>
      </c>
      <c r="E1511" s="14">
        <v>845</v>
      </c>
      <c r="F1511" s="14">
        <v>1095</v>
      </c>
      <c r="G1511" s="23">
        <f t="shared" si="199"/>
        <v>750</v>
      </c>
      <c r="H1511" s="23">
        <f t="shared" si="200"/>
        <v>1000</v>
      </c>
      <c r="I1511" s="16">
        <f t="shared" si="201"/>
        <v>250</v>
      </c>
    </row>
    <row r="1512" spans="1:9" ht="11.25" hidden="1" customHeight="1" x14ac:dyDescent="0.2">
      <c r="A1512" s="12"/>
      <c r="B1512" s="13" t="s">
        <v>27</v>
      </c>
      <c r="C1512" s="13" t="s">
        <v>88</v>
      </c>
      <c r="D1512" s="14">
        <v>917.5</v>
      </c>
      <c r="E1512" s="14">
        <v>954.2</v>
      </c>
      <c r="F1512" s="14">
        <v>1145.04</v>
      </c>
      <c r="G1512" s="23">
        <f t="shared" si="199"/>
        <v>36.700000000000045</v>
      </c>
      <c r="H1512" s="23">
        <f t="shared" si="200"/>
        <v>227.53999999999996</v>
      </c>
      <c r="I1512" s="16">
        <f t="shared" si="201"/>
        <v>190.83999999999992</v>
      </c>
    </row>
    <row r="1513" spans="1:9" ht="11.25" hidden="1" customHeight="1" x14ac:dyDescent="0.2">
      <c r="A1513" s="12"/>
      <c r="B1513" s="13" t="s">
        <v>27</v>
      </c>
      <c r="C1513" s="13" t="s">
        <v>78</v>
      </c>
      <c r="D1513" s="14">
        <v>1843.5</v>
      </c>
      <c r="E1513" s="14">
        <v>1917.3</v>
      </c>
      <c r="F1513" s="14">
        <v>2300.7600000000002</v>
      </c>
      <c r="G1513" s="23">
        <f t="shared" si="199"/>
        <v>73.799999999999955</v>
      </c>
      <c r="H1513" s="23">
        <f t="shared" si="200"/>
        <v>457.26000000000022</v>
      </c>
      <c r="I1513" s="16">
        <f t="shared" si="201"/>
        <v>383.46000000000026</v>
      </c>
    </row>
    <row r="1514" spans="1:9" ht="11.25" hidden="1" customHeight="1" x14ac:dyDescent="0.2">
      <c r="A1514" s="12"/>
      <c r="B1514" s="13" t="s">
        <v>27</v>
      </c>
      <c r="C1514" s="13" t="s">
        <v>55</v>
      </c>
      <c r="D1514" s="14">
        <v>993.8</v>
      </c>
      <c r="E1514" s="14">
        <v>1033.5999999999999</v>
      </c>
      <c r="F1514" s="14">
        <v>1240.32</v>
      </c>
      <c r="G1514" s="23">
        <f t="shared" si="199"/>
        <v>39.799999999999955</v>
      </c>
      <c r="H1514" s="23">
        <f t="shared" si="200"/>
        <v>246.51999999999998</v>
      </c>
      <c r="I1514" s="16">
        <f t="shared" si="201"/>
        <v>206.72000000000003</v>
      </c>
    </row>
    <row r="1515" spans="1:9" ht="11.25" hidden="1" customHeight="1" x14ac:dyDescent="0.2">
      <c r="A1515" s="12"/>
      <c r="B1515" s="13" t="s">
        <v>27</v>
      </c>
      <c r="C1515" s="13" t="s">
        <v>56</v>
      </c>
      <c r="D1515" s="14">
        <v>1369.5</v>
      </c>
      <c r="E1515" s="14">
        <v>1424.3</v>
      </c>
      <c r="F1515" s="14">
        <v>1709.16</v>
      </c>
      <c r="G1515" s="23">
        <f t="shared" si="199"/>
        <v>54.799999999999955</v>
      </c>
      <c r="H1515" s="23">
        <f t="shared" si="200"/>
        <v>339.66000000000008</v>
      </c>
      <c r="I1515" s="16">
        <f t="shared" si="201"/>
        <v>284.86000000000013</v>
      </c>
    </row>
    <row r="1516" spans="1:9" ht="11.25" hidden="1" customHeight="1" x14ac:dyDescent="0.2">
      <c r="A1516" s="12"/>
      <c r="B1516" s="13" t="s">
        <v>27</v>
      </c>
      <c r="C1516" s="13" t="s">
        <v>79</v>
      </c>
      <c r="D1516" s="14">
        <v>0</v>
      </c>
      <c r="E1516" s="14">
        <v>600</v>
      </c>
      <c r="F1516" s="14">
        <v>800</v>
      </c>
      <c r="G1516" s="23">
        <f t="shared" si="199"/>
        <v>600</v>
      </c>
      <c r="H1516" s="23">
        <f t="shared" si="200"/>
        <v>800</v>
      </c>
      <c r="I1516" s="16">
        <f t="shared" si="201"/>
        <v>200</v>
      </c>
    </row>
    <row r="1517" spans="1:9" ht="11.25" hidden="1" customHeight="1" x14ac:dyDescent="0.2">
      <c r="A1517" s="12"/>
      <c r="B1517" s="13" t="s">
        <v>27</v>
      </c>
      <c r="C1517" s="13" t="s">
        <v>19</v>
      </c>
      <c r="D1517" s="14">
        <v>197.96</v>
      </c>
      <c r="E1517" s="14">
        <v>270</v>
      </c>
      <c r="F1517" s="14">
        <v>360</v>
      </c>
      <c r="G1517" s="23">
        <f t="shared" si="199"/>
        <v>72.039999999999992</v>
      </c>
      <c r="H1517" s="23">
        <f t="shared" si="200"/>
        <v>162.04</v>
      </c>
      <c r="I1517" s="16">
        <f t="shared" si="201"/>
        <v>90</v>
      </c>
    </row>
    <row r="1518" spans="1:9" ht="11.25" hidden="1" customHeight="1" x14ac:dyDescent="0.2">
      <c r="A1518" s="12"/>
      <c r="B1518" s="13" t="s">
        <v>27</v>
      </c>
      <c r="C1518" s="13" t="s">
        <v>28</v>
      </c>
      <c r="D1518" s="14">
        <v>2504.6999999999998</v>
      </c>
      <c r="E1518" s="14">
        <v>3935.61</v>
      </c>
      <c r="F1518" s="14">
        <v>4810.1899999999996</v>
      </c>
      <c r="G1518" s="23">
        <f t="shared" si="199"/>
        <v>1430.9100000000003</v>
      </c>
      <c r="H1518" s="23">
        <f t="shared" si="200"/>
        <v>2305.4899999999998</v>
      </c>
      <c r="I1518" s="16">
        <f t="shared" si="201"/>
        <v>874.57999999999947</v>
      </c>
    </row>
    <row r="1519" spans="1:9" ht="11.25" hidden="1" customHeight="1" x14ac:dyDescent="0.2">
      <c r="A1519" s="12"/>
      <c r="B1519" s="13" t="s">
        <v>43</v>
      </c>
      <c r="C1519" s="13" t="s">
        <v>44</v>
      </c>
      <c r="D1519" s="14">
        <v>913</v>
      </c>
      <c r="E1519" s="14">
        <v>1159.8</v>
      </c>
      <c r="F1519" s="14">
        <v>1391.76</v>
      </c>
      <c r="G1519" s="23">
        <f t="shared" si="199"/>
        <v>246.79999999999995</v>
      </c>
      <c r="H1519" s="23">
        <f t="shared" si="200"/>
        <v>478.76</v>
      </c>
      <c r="I1519" s="16">
        <f t="shared" si="201"/>
        <v>231.96000000000004</v>
      </c>
    </row>
    <row r="1520" spans="1:9" ht="11.25" hidden="1" customHeight="1" x14ac:dyDescent="0.2">
      <c r="A1520" s="12"/>
      <c r="B1520" s="13" t="s">
        <v>43</v>
      </c>
      <c r="C1520" s="13" t="s">
        <v>21</v>
      </c>
      <c r="D1520" s="14">
        <v>0</v>
      </c>
      <c r="E1520" s="14">
        <v>275.2</v>
      </c>
      <c r="F1520" s="14">
        <v>330.24</v>
      </c>
      <c r="G1520" s="23">
        <f t="shared" si="199"/>
        <v>275.2</v>
      </c>
      <c r="H1520" s="23">
        <f t="shared" si="200"/>
        <v>330.24</v>
      </c>
      <c r="I1520" s="16">
        <f t="shared" si="201"/>
        <v>55.04000000000002</v>
      </c>
    </row>
    <row r="1521" spans="1:9" ht="11.25" hidden="1" customHeight="1" x14ac:dyDescent="0.2">
      <c r="A1521" s="12"/>
      <c r="B1521" s="13" t="s">
        <v>43</v>
      </c>
      <c r="C1521" s="13" t="s">
        <v>22</v>
      </c>
      <c r="D1521" s="14">
        <v>0</v>
      </c>
      <c r="E1521" s="14">
        <v>536.1</v>
      </c>
      <c r="F1521" s="14">
        <v>643.32000000000005</v>
      </c>
      <c r="G1521" s="23">
        <f t="shared" si="199"/>
        <v>536.1</v>
      </c>
      <c r="H1521" s="23">
        <f t="shared" si="200"/>
        <v>643.32000000000005</v>
      </c>
      <c r="I1521" s="16">
        <f t="shared" si="201"/>
        <v>107.22000000000003</v>
      </c>
    </row>
    <row r="1522" spans="1:9" ht="11.25" hidden="1" customHeight="1" x14ac:dyDescent="0.2">
      <c r="A1522" s="12"/>
      <c r="B1522" s="13" t="s">
        <v>43</v>
      </c>
      <c r="C1522" s="13" t="s">
        <v>19</v>
      </c>
      <c r="D1522" s="14">
        <v>2987.38</v>
      </c>
      <c r="E1522" s="14">
        <v>1220</v>
      </c>
      <c r="F1522" s="14">
        <v>1464</v>
      </c>
      <c r="G1522" s="15">
        <f t="shared" si="199"/>
        <v>-1767.38</v>
      </c>
      <c r="H1522" s="15">
        <f t="shared" si="200"/>
        <v>-1523.38</v>
      </c>
      <c r="I1522" s="16">
        <f t="shared" si="201"/>
        <v>244</v>
      </c>
    </row>
    <row r="1523" spans="1:9" ht="11.25" hidden="1" customHeight="1" x14ac:dyDescent="0.2">
      <c r="A1523" s="12"/>
      <c r="B1523" s="13" t="s">
        <v>32</v>
      </c>
      <c r="C1523" s="13" t="s">
        <v>42</v>
      </c>
      <c r="D1523" s="14">
        <v>155.96</v>
      </c>
      <c r="E1523" s="14">
        <v>833.3</v>
      </c>
      <c r="F1523" s="14">
        <v>999.96</v>
      </c>
      <c r="G1523" s="23">
        <f t="shared" si="199"/>
        <v>677.33999999999992</v>
      </c>
      <c r="H1523" s="23">
        <f t="shared" si="200"/>
        <v>844</v>
      </c>
      <c r="I1523" s="16">
        <f t="shared" si="201"/>
        <v>166.66000000000008</v>
      </c>
    </row>
    <row r="1524" spans="1:9" ht="11.25" hidden="1" customHeight="1" x14ac:dyDescent="0.2">
      <c r="A1524" s="12"/>
      <c r="B1524" s="13" t="s">
        <v>32</v>
      </c>
      <c r="C1524" s="13" t="s">
        <v>44</v>
      </c>
      <c r="D1524" s="14">
        <v>213</v>
      </c>
      <c r="E1524" s="14">
        <v>0</v>
      </c>
      <c r="F1524" s="14">
        <v>0</v>
      </c>
      <c r="G1524" s="15">
        <f t="shared" si="199"/>
        <v>-213</v>
      </c>
      <c r="H1524" s="15">
        <f t="shared" si="200"/>
        <v>-213</v>
      </c>
      <c r="I1524" s="16">
        <f t="shared" si="201"/>
        <v>0</v>
      </c>
    </row>
    <row r="1525" spans="1:9" ht="11.25" hidden="1" customHeight="1" x14ac:dyDescent="0.2">
      <c r="A1525" s="12"/>
      <c r="B1525" s="13" t="s">
        <v>32</v>
      </c>
      <c r="C1525" s="13" t="s">
        <v>21</v>
      </c>
      <c r="D1525" s="14">
        <v>529.29999999999995</v>
      </c>
      <c r="E1525" s="14">
        <v>275.2</v>
      </c>
      <c r="F1525" s="14">
        <v>330.24</v>
      </c>
      <c r="G1525" s="15">
        <f t="shared" si="199"/>
        <v>-254.09999999999997</v>
      </c>
      <c r="H1525" s="15">
        <f t="shared" si="200"/>
        <v>-199.05999999999995</v>
      </c>
      <c r="I1525" s="16">
        <f t="shared" si="201"/>
        <v>55.04000000000002</v>
      </c>
    </row>
    <row r="1526" spans="1:9" ht="11.25" hidden="1" customHeight="1" x14ac:dyDescent="0.2">
      <c r="A1526" s="12"/>
      <c r="B1526" s="13" t="s">
        <v>32</v>
      </c>
      <c r="C1526" s="13" t="s">
        <v>22</v>
      </c>
      <c r="D1526" s="14">
        <v>1030.9000000000001</v>
      </c>
      <c r="E1526" s="14">
        <v>536.1</v>
      </c>
      <c r="F1526" s="14">
        <v>643.32000000000005</v>
      </c>
      <c r="G1526" s="15">
        <f t="shared" si="199"/>
        <v>-494.80000000000007</v>
      </c>
      <c r="H1526" s="15">
        <f t="shared" si="200"/>
        <v>-387.58000000000004</v>
      </c>
      <c r="I1526" s="16">
        <f t="shared" si="201"/>
        <v>107.22000000000003</v>
      </c>
    </row>
    <row r="1527" spans="1:9" ht="11.25" hidden="1" customHeight="1" x14ac:dyDescent="0.2">
      <c r="A1527" s="17" t="s">
        <v>292</v>
      </c>
      <c r="B1527" s="18"/>
      <c r="C1527" s="18"/>
      <c r="D1527" s="19">
        <f>SUM(D1501:D1526)</f>
        <v>33670.979999999996</v>
      </c>
      <c r="E1527" s="19">
        <f>SUM(E1501:E1526)</f>
        <v>30152.409999999996</v>
      </c>
      <c r="F1527" s="19">
        <f>SUM(F1501:F1526)</f>
        <v>37336.35</v>
      </c>
      <c r="G1527" s="20">
        <f t="shared" si="199"/>
        <v>-3518.5700000000033</v>
      </c>
      <c r="H1527" s="24">
        <f t="shared" si="200"/>
        <v>3665.3699999999953</v>
      </c>
      <c r="I1527" s="21">
        <f t="shared" si="201"/>
        <v>7183.9399999999987</v>
      </c>
    </row>
    <row r="1528" spans="1:9" ht="11.25" hidden="1" customHeight="1" x14ac:dyDescent="0.2">
      <c r="A1528" s="11" t="s">
        <v>293</v>
      </c>
      <c r="B1528" s="5"/>
      <c r="C1528" s="5"/>
      <c r="D1528" s="6"/>
      <c r="E1528" s="6"/>
      <c r="F1528" s="6"/>
      <c r="G1528" s="7"/>
      <c r="H1528" s="7"/>
      <c r="I1528" s="8"/>
    </row>
    <row r="1529" spans="1:9" ht="11.25" hidden="1" customHeight="1" x14ac:dyDescent="0.2">
      <c r="A1529" s="12"/>
      <c r="B1529" s="13" t="s">
        <v>26</v>
      </c>
      <c r="C1529" s="13" t="s">
        <v>19</v>
      </c>
      <c r="D1529" s="14">
        <v>568</v>
      </c>
      <c r="E1529" s="14">
        <v>1170</v>
      </c>
      <c r="F1529" s="14">
        <v>1170</v>
      </c>
      <c r="G1529" s="23">
        <f t="shared" ref="G1529:G1537" si="202">(ROUND(E1529,2)- ROUND(D1529,2))</f>
        <v>602</v>
      </c>
      <c r="H1529" s="23">
        <f t="shared" ref="H1529:H1537" si="203">(ROUND(F1529,2)- ROUND(D1529,2))</f>
        <v>602</v>
      </c>
      <c r="I1529" s="16">
        <f t="shared" ref="I1529:I1537" si="204">(ROUND(F1529,2)- ROUND(E1529,2))</f>
        <v>0</v>
      </c>
    </row>
    <row r="1530" spans="1:9" ht="11.25" hidden="1" customHeight="1" x14ac:dyDescent="0.2">
      <c r="A1530" s="12"/>
      <c r="B1530" s="13" t="s">
        <v>69</v>
      </c>
      <c r="C1530" s="13" t="s">
        <v>19</v>
      </c>
      <c r="D1530" s="14">
        <v>450</v>
      </c>
      <c r="E1530" s="14">
        <v>500</v>
      </c>
      <c r="F1530" s="14">
        <v>500</v>
      </c>
      <c r="G1530" s="23">
        <f t="shared" si="202"/>
        <v>50</v>
      </c>
      <c r="H1530" s="23">
        <f t="shared" si="203"/>
        <v>50</v>
      </c>
      <c r="I1530" s="16">
        <f t="shared" si="204"/>
        <v>0</v>
      </c>
    </row>
    <row r="1531" spans="1:9" ht="11.25" hidden="1" customHeight="1" x14ac:dyDescent="0.2">
      <c r="A1531" s="12"/>
      <c r="B1531" s="13" t="s">
        <v>20</v>
      </c>
      <c r="C1531" s="13" t="s">
        <v>21</v>
      </c>
      <c r="D1531" s="14">
        <v>62.64</v>
      </c>
      <c r="E1531" s="14">
        <v>0</v>
      </c>
      <c r="F1531" s="14">
        <v>0</v>
      </c>
      <c r="G1531" s="15">
        <f t="shared" si="202"/>
        <v>-62.64</v>
      </c>
      <c r="H1531" s="15">
        <f t="shared" si="203"/>
        <v>-62.64</v>
      </c>
      <c r="I1531" s="16">
        <f t="shared" si="204"/>
        <v>0</v>
      </c>
    </row>
    <row r="1532" spans="1:9" ht="11.25" hidden="1" customHeight="1" x14ac:dyDescent="0.2">
      <c r="A1532" s="12"/>
      <c r="B1532" s="13" t="s">
        <v>20</v>
      </c>
      <c r="C1532" s="13" t="s">
        <v>19</v>
      </c>
      <c r="D1532" s="14">
        <v>2000</v>
      </c>
      <c r="E1532" s="14">
        <v>2000</v>
      </c>
      <c r="F1532" s="14">
        <v>2000</v>
      </c>
      <c r="G1532" s="23">
        <f t="shared" si="202"/>
        <v>0</v>
      </c>
      <c r="H1532" s="23">
        <f t="shared" si="203"/>
        <v>0</v>
      </c>
      <c r="I1532" s="16">
        <f t="shared" si="204"/>
        <v>0</v>
      </c>
    </row>
    <row r="1533" spans="1:9" ht="11.25" hidden="1" customHeight="1" x14ac:dyDescent="0.2">
      <c r="A1533" s="12"/>
      <c r="B1533" s="13" t="s">
        <v>27</v>
      </c>
      <c r="C1533" s="13" t="s">
        <v>28</v>
      </c>
      <c r="D1533" s="14">
        <v>700</v>
      </c>
      <c r="E1533" s="14">
        <v>700</v>
      </c>
      <c r="F1533" s="14">
        <v>700</v>
      </c>
      <c r="G1533" s="23">
        <f t="shared" si="202"/>
        <v>0</v>
      </c>
      <c r="H1533" s="23">
        <f t="shared" si="203"/>
        <v>0</v>
      </c>
      <c r="I1533" s="16">
        <f t="shared" si="204"/>
        <v>0</v>
      </c>
    </row>
    <row r="1534" spans="1:9" ht="11.25" hidden="1" customHeight="1" x14ac:dyDescent="0.2">
      <c r="A1534" s="12"/>
      <c r="B1534" s="13" t="s">
        <v>70</v>
      </c>
      <c r="C1534" s="13" t="s">
        <v>19</v>
      </c>
      <c r="D1534" s="14">
        <v>0</v>
      </c>
      <c r="E1534" s="14">
        <v>500</v>
      </c>
      <c r="F1534" s="14">
        <v>500</v>
      </c>
      <c r="G1534" s="23">
        <f t="shared" si="202"/>
        <v>500</v>
      </c>
      <c r="H1534" s="23">
        <f t="shared" si="203"/>
        <v>500</v>
      </c>
      <c r="I1534" s="16">
        <f t="shared" si="204"/>
        <v>0</v>
      </c>
    </row>
    <row r="1535" spans="1:9" ht="11.25" hidden="1" customHeight="1" x14ac:dyDescent="0.2">
      <c r="A1535" s="12"/>
      <c r="B1535" s="13" t="s">
        <v>57</v>
      </c>
      <c r="C1535" s="13" t="s">
        <v>19</v>
      </c>
      <c r="D1535" s="14">
        <v>0</v>
      </c>
      <c r="E1535" s="14">
        <v>100</v>
      </c>
      <c r="F1535" s="14">
        <v>100</v>
      </c>
      <c r="G1535" s="23">
        <f t="shared" si="202"/>
        <v>100</v>
      </c>
      <c r="H1535" s="23">
        <f t="shared" si="203"/>
        <v>100</v>
      </c>
      <c r="I1535" s="16">
        <f t="shared" si="204"/>
        <v>0</v>
      </c>
    </row>
    <row r="1536" spans="1:9" ht="11.25" hidden="1" customHeight="1" x14ac:dyDescent="0.2">
      <c r="A1536" s="12"/>
      <c r="B1536" s="13" t="s">
        <v>32</v>
      </c>
      <c r="C1536" s="13" t="s">
        <v>22</v>
      </c>
      <c r="D1536" s="14">
        <v>0</v>
      </c>
      <c r="E1536" s="14">
        <v>250</v>
      </c>
      <c r="F1536" s="14">
        <v>250</v>
      </c>
      <c r="G1536" s="23">
        <f t="shared" si="202"/>
        <v>250</v>
      </c>
      <c r="H1536" s="23">
        <f t="shared" si="203"/>
        <v>250</v>
      </c>
      <c r="I1536" s="16">
        <f t="shared" si="204"/>
        <v>0</v>
      </c>
    </row>
    <row r="1537" spans="1:9" ht="11.25" hidden="1" customHeight="1" x14ac:dyDescent="0.2">
      <c r="A1537" s="17" t="s">
        <v>294</v>
      </c>
      <c r="B1537" s="18"/>
      <c r="C1537" s="18"/>
      <c r="D1537" s="19">
        <f>SUM(D1529:D1536)</f>
        <v>3780.6400000000003</v>
      </c>
      <c r="E1537" s="19">
        <f>SUM(E1529:E1536)</f>
        <v>5220</v>
      </c>
      <c r="F1537" s="19">
        <f>SUM(F1529:F1536)</f>
        <v>5220</v>
      </c>
      <c r="G1537" s="24">
        <f t="shared" si="202"/>
        <v>1439.3600000000001</v>
      </c>
      <c r="H1537" s="24">
        <f t="shared" si="203"/>
        <v>1439.3600000000001</v>
      </c>
      <c r="I1537" s="21">
        <f t="shared" si="204"/>
        <v>0</v>
      </c>
    </row>
    <row r="1538" spans="1:9" ht="11.25" hidden="1" customHeight="1" x14ac:dyDescent="0.2">
      <c r="A1538" s="11" t="s">
        <v>295</v>
      </c>
      <c r="B1538" s="5"/>
      <c r="C1538" s="5"/>
      <c r="D1538" s="6"/>
      <c r="E1538" s="6"/>
      <c r="F1538" s="6"/>
      <c r="G1538" s="7"/>
      <c r="H1538" s="7"/>
      <c r="I1538" s="8"/>
    </row>
    <row r="1539" spans="1:9" ht="11.25" hidden="1" customHeight="1" x14ac:dyDescent="0.2">
      <c r="A1539" s="12"/>
      <c r="B1539" s="13" t="s">
        <v>27</v>
      </c>
      <c r="C1539" s="13" t="s">
        <v>77</v>
      </c>
      <c r="D1539" s="14">
        <v>728</v>
      </c>
      <c r="E1539" s="14">
        <v>2616</v>
      </c>
      <c r="F1539" s="14">
        <v>3416</v>
      </c>
      <c r="G1539" s="23">
        <f>(ROUND(E1539,2)- ROUND(D1539,2))</f>
        <v>1888</v>
      </c>
      <c r="H1539" s="23">
        <f>(ROUND(F1539,2)- ROUND(D1539,2))</f>
        <v>2688</v>
      </c>
      <c r="I1539" s="16">
        <f>(ROUND(F1539,2)- ROUND(E1539,2))</f>
        <v>800</v>
      </c>
    </row>
    <row r="1540" spans="1:9" ht="11.25" hidden="1" customHeight="1" x14ac:dyDescent="0.2">
      <c r="A1540" s="12"/>
      <c r="B1540" s="13" t="s">
        <v>27</v>
      </c>
      <c r="C1540" s="13" t="s">
        <v>78</v>
      </c>
      <c r="D1540" s="14">
        <v>344</v>
      </c>
      <c r="E1540" s="14">
        <v>0</v>
      </c>
      <c r="F1540" s="14">
        <v>0</v>
      </c>
      <c r="G1540" s="15">
        <f>(ROUND(E1540,2)- ROUND(D1540,2))</f>
        <v>-344</v>
      </c>
      <c r="H1540" s="15">
        <f>(ROUND(F1540,2)- ROUND(D1540,2))</f>
        <v>-344</v>
      </c>
      <c r="I1540" s="16">
        <f>(ROUND(F1540,2)- ROUND(E1540,2))</f>
        <v>0</v>
      </c>
    </row>
    <row r="1541" spans="1:9" ht="11.25" hidden="1" customHeight="1" x14ac:dyDescent="0.2">
      <c r="A1541" s="12"/>
      <c r="B1541" s="13" t="s">
        <v>27</v>
      </c>
      <c r="C1541" s="13" t="s">
        <v>28</v>
      </c>
      <c r="D1541" s="14">
        <v>6136</v>
      </c>
      <c r="E1541" s="14">
        <v>5480</v>
      </c>
      <c r="F1541" s="14">
        <v>5480</v>
      </c>
      <c r="G1541" s="15">
        <f>(ROUND(E1541,2)- ROUND(D1541,2))</f>
        <v>-656</v>
      </c>
      <c r="H1541" s="15">
        <f>(ROUND(F1541,2)- ROUND(D1541,2))</f>
        <v>-656</v>
      </c>
      <c r="I1541" s="16">
        <f>(ROUND(F1541,2)- ROUND(E1541,2))</f>
        <v>0</v>
      </c>
    </row>
    <row r="1542" spans="1:9" ht="11.25" hidden="1" customHeight="1" x14ac:dyDescent="0.2">
      <c r="A1542" s="17" t="s">
        <v>296</v>
      </c>
      <c r="B1542" s="18"/>
      <c r="C1542" s="18"/>
      <c r="D1542" s="19">
        <f>SUM(D1539:D1541)</f>
        <v>7208</v>
      </c>
      <c r="E1542" s="19">
        <f>SUM(E1539:E1541)</f>
        <v>8096</v>
      </c>
      <c r="F1542" s="19">
        <f>SUM(F1539:F1541)</f>
        <v>8896</v>
      </c>
      <c r="G1542" s="24">
        <f>(ROUND(E1542,2)- ROUND(D1542,2))</f>
        <v>888</v>
      </c>
      <c r="H1542" s="24">
        <f>(ROUND(F1542,2)- ROUND(D1542,2))</f>
        <v>1688</v>
      </c>
      <c r="I1542" s="21">
        <f>(ROUND(F1542,2)- ROUND(E1542,2))</f>
        <v>800</v>
      </c>
    </row>
    <row r="1543" spans="1:9" ht="11.25" hidden="1" customHeight="1" x14ac:dyDescent="0.2">
      <c r="A1543" s="11" t="s">
        <v>297</v>
      </c>
      <c r="B1543" s="5"/>
      <c r="C1543" s="5"/>
      <c r="D1543" s="6"/>
      <c r="E1543" s="6"/>
      <c r="F1543" s="6"/>
      <c r="G1543" s="7"/>
      <c r="H1543" s="7"/>
      <c r="I1543" s="8"/>
    </row>
    <row r="1544" spans="1:9" ht="11.25" hidden="1" customHeight="1" x14ac:dyDescent="0.2">
      <c r="A1544" s="12"/>
      <c r="B1544" s="13" t="s">
        <v>26</v>
      </c>
      <c r="C1544" s="13" t="s">
        <v>19</v>
      </c>
      <c r="D1544" s="14">
        <v>15</v>
      </c>
      <c r="E1544" s="14">
        <v>0</v>
      </c>
      <c r="F1544" s="14">
        <v>0</v>
      </c>
      <c r="G1544" s="15">
        <f>(ROUND(E1544,2)- ROUND(D1544,2))</f>
        <v>-15</v>
      </c>
      <c r="H1544" s="15">
        <f>(ROUND(F1544,2)- ROUND(D1544,2))</f>
        <v>-15</v>
      </c>
      <c r="I1544" s="16">
        <f>(ROUND(F1544,2)- ROUND(E1544,2))</f>
        <v>0</v>
      </c>
    </row>
    <row r="1545" spans="1:9" ht="11.25" hidden="1" customHeight="1" x14ac:dyDescent="0.2">
      <c r="A1545" s="12"/>
      <c r="B1545" s="13" t="s">
        <v>18</v>
      </c>
      <c r="C1545" s="13" t="s">
        <v>44</v>
      </c>
      <c r="D1545" s="14">
        <v>25</v>
      </c>
      <c r="E1545" s="14">
        <v>0</v>
      </c>
      <c r="F1545" s="14">
        <v>0</v>
      </c>
      <c r="G1545" s="15">
        <f>(ROUND(E1545,2)- ROUND(D1545,2))</f>
        <v>-25</v>
      </c>
      <c r="H1545" s="15">
        <f>(ROUND(F1545,2)- ROUND(D1545,2))</f>
        <v>-25</v>
      </c>
      <c r="I1545" s="16">
        <f>(ROUND(F1545,2)- ROUND(E1545,2))</f>
        <v>0</v>
      </c>
    </row>
    <row r="1546" spans="1:9" ht="11.25" hidden="1" customHeight="1" x14ac:dyDescent="0.2">
      <c r="A1546" s="17" t="s">
        <v>298</v>
      </c>
      <c r="B1546" s="18"/>
      <c r="C1546" s="18"/>
      <c r="D1546" s="19">
        <f>SUM(D1544:D1545)</f>
        <v>40</v>
      </c>
      <c r="E1546" s="19">
        <f>SUM(E1544:E1545)</f>
        <v>0</v>
      </c>
      <c r="F1546" s="19">
        <f>SUM(F1544:F1545)</f>
        <v>0</v>
      </c>
      <c r="G1546" s="20">
        <f>(ROUND(E1546,2)- ROUND(D1546,2))</f>
        <v>-40</v>
      </c>
      <c r="H1546" s="20">
        <f>(ROUND(F1546,2)- ROUND(D1546,2))</f>
        <v>-40</v>
      </c>
      <c r="I1546" s="21">
        <f>(ROUND(F1546,2)- ROUND(E1546,2))</f>
        <v>0</v>
      </c>
    </row>
    <row r="1547" spans="1:9" ht="11.25" hidden="1" customHeight="1" x14ac:dyDescent="0.2">
      <c r="A1547" s="22" t="s">
        <v>299</v>
      </c>
      <c r="B1547" s="18"/>
      <c r="C1547" s="18"/>
      <c r="D1547" s="19">
        <f>SUM(D1499,D1527,D1537,D1542,D1546)</f>
        <v>50616.979999999996</v>
      </c>
      <c r="E1547" s="19">
        <f>SUM(E1499,E1527,E1537,E1542,E1546)</f>
        <v>49504.409999999996</v>
      </c>
      <c r="F1547" s="19">
        <f>SUM(F1499,F1527,F1537,F1542,F1546)</f>
        <v>58788.35</v>
      </c>
      <c r="G1547" s="20">
        <f>(ROUND(E1547,2)- ROUND(D1547,2))</f>
        <v>-1112.5699999999997</v>
      </c>
      <c r="H1547" s="24">
        <f>(ROUND(F1547,2)- ROUND(D1547,2))</f>
        <v>8171.3699999999953</v>
      </c>
      <c r="I1547" s="21">
        <f>(ROUND(F1547,2)- ROUND(E1547,2))</f>
        <v>9283.9399999999951</v>
      </c>
    </row>
    <row r="1548" spans="1:9" ht="11.25" customHeight="1" x14ac:dyDescent="0.2">
      <c r="A1548" s="10" t="s">
        <v>300</v>
      </c>
      <c r="B1548" s="5"/>
      <c r="C1548" s="5"/>
      <c r="D1548" s="6">
        <v>34995.47</v>
      </c>
      <c r="E1548" s="6">
        <v>21645</v>
      </c>
      <c r="F1548" s="6">
        <v>21895</v>
      </c>
      <c r="G1548" s="7">
        <v>-13350.470000000001</v>
      </c>
      <c r="H1548" s="7">
        <v>-13100.470000000001</v>
      </c>
      <c r="I1548" s="8">
        <v>250</v>
      </c>
    </row>
    <row r="1549" spans="1:9" ht="11.25" hidden="1" customHeight="1" x14ac:dyDescent="0.2">
      <c r="A1549" s="11" t="s">
        <v>301</v>
      </c>
      <c r="B1549" s="5"/>
      <c r="C1549" s="5"/>
      <c r="D1549" s="6"/>
      <c r="E1549" s="6"/>
      <c r="F1549" s="6"/>
      <c r="G1549" s="7"/>
      <c r="H1549" s="7"/>
      <c r="I1549" s="8"/>
    </row>
    <row r="1550" spans="1:9" ht="11.25" hidden="1" customHeight="1" x14ac:dyDescent="0.2">
      <c r="A1550" s="12"/>
      <c r="B1550" s="13" t="s">
        <v>26</v>
      </c>
      <c r="C1550" s="13" t="s">
        <v>19</v>
      </c>
      <c r="D1550" s="14">
        <v>13500</v>
      </c>
      <c r="E1550" s="14">
        <v>0</v>
      </c>
      <c r="F1550" s="14">
        <v>0</v>
      </c>
      <c r="G1550" s="15">
        <f>(ROUND(E1550,2)- ROUND(D1550,2))</f>
        <v>-13500</v>
      </c>
      <c r="H1550" s="15">
        <f>(ROUND(F1550,2)- ROUND(D1550,2))</f>
        <v>-13500</v>
      </c>
      <c r="I1550" s="16">
        <f>(ROUND(F1550,2)- ROUND(E1550,2))</f>
        <v>0</v>
      </c>
    </row>
    <row r="1551" spans="1:9" ht="11.25" hidden="1" customHeight="1" x14ac:dyDescent="0.2">
      <c r="A1551" s="17" t="s">
        <v>302</v>
      </c>
      <c r="B1551" s="18"/>
      <c r="C1551" s="18"/>
      <c r="D1551" s="19">
        <f>SUM(D1550)</f>
        <v>13500</v>
      </c>
      <c r="E1551" s="19">
        <f>SUM(E1550)</f>
        <v>0</v>
      </c>
      <c r="F1551" s="19">
        <f>SUM(F1550)</f>
        <v>0</v>
      </c>
      <c r="G1551" s="20">
        <f>(ROUND(E1551,2)- ROUND(D1551,2))</f>
        <v>-13500</v>
      </c>
      <c r="H1551" s="20">
        <f>(ROUND(F1551,2)- ROUND(D1551,2))</f>
        <v>-13500</v>
      </c>
      <c r="I1551" s="21">
        <f>(ROUND(F1551,2)- ROUND(E1551,2))</f>
        <v>0</v>
      </c>
    </row>
    <row r="1552" spans="1:9" ht="11.25" hidden="1" customHeight="1" x14ac:dyDescent="0.2">
      <c r="A1552" s="11" t="s">
        <v>303</v>
      </c>
      <c r="B1552" s="5"/>
      <c r="C1552" s="5"/>
      <c r="D1552" s="6"/>
      <c r="E1552" s="6"/>
      <c r="F1552" s="6"/>
      <c r="G1552" s="7"/>
      <c r="H1552" s="7"/>
      <c r="I1552" s="8"/>
    </row>
    <row r="1553" spans="1:9" ht="11.25" hidden="1" customHeight="1" x14ac:dyDescent="0.2">
      <c r="A1553" s="12"/>
      <c r="B1553" s="13" t="s">
        <v>27</v>
      </c>
      <c r="C1553" s="13" t="s">
        <v>55</v>
      </c>
      <c r="D1553" s="14">
        <v>1170.56</v>
      </c>
      <c r="E1553" s="14">
        <v>54</v>
      </c>
      <c r="F1553" s="14">
        <v>54</v>
      </c>
      <c r="G1553" s="15">
        <f>(ROUND(E1553,2)- ROUND(D1553,2))</f>
        <v>-1116.56</v>
      </c>
      <c r="H1553" s="15">
        <f>(ROUND(F1553,2)- ROUND(D1553,2))</f>
        <v>-1116.56</v>
      </c>
      <c r="I1553" s="16">
        <f>(ROUND(F1553,2)- ROUND(E1553,2))</f>
        <v>0</v>
      </c>
    </row>
    <row r="1554" spans="1:9" ht="11.25" hidden="1" customHeight="1" x14ac:dyDescent="0.2">
      <c r="A1554" s="12"/>
      <c r="B1554" s="13" t="s">
        <v>27</v>
      </c>
      <c r="C1554" s="13" t="s">
        <v>56</v>
      </c>
      <c r="D1554" s="14">
        <v>2354.83</v>
      </c>
      <c r="E1554" s="14">
        <v>123</v>
      </c>
      <c r="F1554" s="14">
        <v>123</v>
      </c>
      <c r="G1554" s="15">
        <f>(ROUND(E1554,2)- ROUND(D1554,2))</f>
        <v>-2231.83</v>
      </c>
      <c r="H1554" s="15">
        <f>(ROUND(F1554,2)- ROUND(D1554,2))</f>
        <v>-2231.83</v>
      </c>
      <c r="I1554" s="16">
        <f>(ROUND(F1554,2)- ROUND(E1554,2))</f>
        <v>0</v>
      </c>
    </row>
    <row r="1555" spans="1:9" ht="11.25" hidden="1" customHeight="1" x14ac:dyDescent="0.2">
      <c r="A1555" s="17" t="s">
        <v>304</v>
      </c>
      <c r="B1555" s="18"/>
      <c r="C1555" s="18"/>
      <c r="D1555" s="19">
        <f>SUM(D1553:D1554)</f>
        <v>3525.39</v>
      </c>
      <c r="E1555" s="19">
        <f>SUM(E1553:E1554)</f>
        <v>177</v>
      </c>
      <c r="F1555" s="19">
        <f>SUM(F1553:F1554)</f>
        <v>177</v>
      </c>
      <c r="G1555" s="20">
        <f>(ROUND(E1555,2)- ROUND(D1555,2))</f>
        <v>-3348.39</v>
      </c>
      <c r="H1555" s="20">
        <f>(ROUND(F1555,2)- ROUND(D1555,2))</f>
        <v>-3348.39</v>
      </c>
      <c r="I1555" s="21">
        <f>(ROUND(F1555,2)- ROUND(E1555,2))</f>
        <v>0</v>
      </c>
    </row>
    <row r="1556" spans="1:9" ht="11.25" hidden="1" customHeight="1" x14ac:dyDescent="0.2">
      <c r="A1556" s="11" t="s">
        <v>305</v>
      </c>
      <c r="B1556" s="5"/>
      <c r="C1556" s="5"/>
      <c r="D1556" s="6"/>
      <c r="E1556" s="6"/>
      <c r="F1556" s="6"/>
      <c r="G1556" s="7"/>
      <c r="H1556" s="7"/>
      <c r="I1556" s="8"/>
    </row>
    <row r="1557" spans="1:9" ht="11.25" hidden="1" customHeight="1" x14ac:dyDescent="0.2">
      <c r="A1557" s="12"/>
      <c r="B1557" s="13" t="s">
        <v>26</v>
      </c>
      <c r="C1557" s="13" t="s">
        <v>19</v>
      </c>
      <c r="D1557" s="14">
        <v>92.68</v>
      </c>
      <c r="E1557" s="14">
        <v>0</v>
      </c>
      <c r="F1557" s="14">
        <v>0</v>
      </c>
      <c r="G1557" s="15">
        <f>(ROUND(E1557,2)- ROUND(D1557,2))</f>
        <v>-92.68</v>
      </c>
      <c r="H1557" s="15">
        <f>(ROUND(F1557,2)- ROUND(D1557,2))</f>
        <v>-92.68</v>
      </c>
      <c r="I1557" s="16">
        <f>(ROUND(F1557,2)- ROUND(E1557,2))</f>
        <v>0</v>
      </c>
    </row>
    <row r="1558" spans="1:9" ht="11.25" hidden="1" customHeight="1" x14ac:dyDescent="0.2">
      <c r="A1558" s="12"/>
      <c r="B1558" s="13" t="s">
        <v>27</v>
      </c>
      <c r="C1558" s="13" t="s">
        <v>47</v>
      </c>
      <c r="D1558" s="14">
        <v>50.2</v>
      </c>
      <c r="E1558" s="14">
        <v>0</v>
      </c>
      <c r="F1558" s="14">
        <v>0</v>
      </c>
      <c r="G1558" s="15">
        <f>(ROUND(E1558,2)- ROUND(D1558,2))</f>
        <v>-50.2</v>
      </c>
      <c r="H1558" s="15">
        <f>(ROUND(F1558,2)- ROUND(D1558,2))</f>
        <v>-50.2</v>
      </c>
      <c r="I1558" s="16">
        <f>(ROUND(F1558,2)- ROUND(E1558,2))</f>
        <v>0</v>
      </c>
    </row>
    <row r="1559" spans="1:9" ht="11.25" hidden="1" customHeight="1" x14ac:dyDescent="0.2">
      <c r="A1559" s="17" t="s">
        <v>306</v>
      </c>
      <c r="B1559" s="18"/>
      <c r="C1559" s="18"/>
      <c r="D1559" s="19">
        <f>SUM(D1557:D1558)</f>
        <v>142.88</v>
      </c>
      <c r="E1559" s="19">
        <f>SUM(E1557:E1558)</f>
        <v>0</v>
      </c>
      <c r="F1559" s="19">
        <f>SUM(F1557:F1558)</f>
        <v>0</v>
      </c>
      <c r="G1559" s="20">
        <f>(ROUND(E1559,2)- ROUND(D1559,2))</f>
        <v>-142.88</v>
      </c>
      <c r="H1559" s="20">
        <f>(ROUND(F1559,2)- ROUND(D1559,2))</f>
        <v>-142.88</v>
      </c>
      <c r="I1559" s="21">
        <f>(ROUND(F1559,2)- ROUND(E1559,2))</f>
        <v>0</v>
      </c>
    </row>
    <row r="1560" spans="1:9" ht="11.25" hidden="1" customHeight="1" x14ac:dyDescent="0.2">
      <c r="A1560" s="11" t="s">
        <v>307</v>
      </c>
      <c r="B1560" s="5"/>
      <c r="C1560" s="5"/>
      <c r="D1560" s="6"/>
      <c r="E1560" s="6"/>
      <c r="F1560" s="6"/>
      <c r="G1560" s="7"/>
      <c r="H1560" s="7"/>
      <c r="I1560" s="8"/>
    </row>
    <row r="1561" spans="1:9" ht="11.25" hidden="1" customHeight="1" x14ac:dyDescent="0.2">
      <c r="A1561" s="12"/>
      <c r="B1561" s="13" t="s">
        <v>26</v>
      </c>
      <c r="C1561" s="13" t="s">
        <v>19</v>
      </c>
      <c r="D1561" s="14">
        <v>91.2</v>
      </c>
      <c r="E1561" s="14">
        <v>280</v>
      </c>
      <c r="F1561" s="14">
        <v>530</v>
      </c>
      <c r="G1561" s="23">
        <f t="shared" ref="G1561:G1572" si="205">(ROUND(E1561,2)- ROUND(D1561,2))</f>
        <v>188.8</v>
      </c>
      <c r="H1561" s="23">
        <f t="shared" ref="H1561:H1572" si="206">(ROUND(F1561,2)- ROUND(D1561,2))</f>
        <v>438.8</v>
      </c>
      <c r="I1561" s="16">
        <f t="shared" ref="I1561:I1572" si="207">(ROUND(F1561,2)- ROUND(E1561,2))</f>
        <v>250</v>
      </c>
    </row>
    <row r="1562" spans="1:9" ht="11.25" hidden="1" customHeight="1" x14ac:dyDescent="0.2">
      <c r="A1562" s="12"/>
      <c r="B1562" s="13" t="s">
        <v>69</v>
      </c>
      <c r="C1562" s="13" t="s">
        <v>19</v>
      </c>
      <c r="D1562" s="14">
        <v>25</v>
      </c>
      <c r="E1562" s="14">
        <v>25</v>
      </c>
      <c r="F1562" s="14">
        <v>25</v>
      </c>
      <c r="G1562" s="23">
        <f t="shared" si="205"/>
        <v>0</v>
      </c>
      <c r="H1562" s="23">
        <f t="shared" si="206"/>
        <v>0</v>
      </c>
      <c r="I1562" s="16">
        <f t="shared" si="207"/>
        <v>0</v>
      </c>
    </row>
    <row r="1563" spans="1:9" ht="11.25" hidden="1" customHeight="1" x14ac:dyDescent="0.2">
      <c r="A1563" s="12"/>
      <c r="B1563" s="13" t="s">
        <v>27</v>
      </c>
      <c r="C1563" s="13" t="s">
        <v>83</v>
      </c>
      <c r="D1563" s="14">
        <v>23.75</v>
      </c>
      <c r="E1563" s="14">
        <v>24</v>
      </c>
      <c r="F1563" s="14">
        <v>24</v>
      </c>
      <c r="G1563" s="23">
        <f t="shared" si="205"/>
        <v>0.25</v>
      </c>
      <c r="H1563" s="23">
        <f t="shared" si="206"/>
        <v>0.25</v>
      </c>
      <c r="I1563" s="16">
        <f t="shared" si="207"/>
        <v>0</v>
      </c>
    </row>
    <row r="1564" spans="1:9" ht="11.25" hidden="1" customHeight="1" x14ac:dyDescent="0.2">
      <c r="A1564" s="12"/>
      <c r="B1564" s="13" t="s">
        <v>27</v>
      </c>
      <c r="C1564" s="13" t="s">
        <v>84</v>
      </c>
      <c r="D1564" s="14">
        <v>1049.25</v>
      </c>
      <c r="E1564" s="14">
        <v>1050</v>
      </c>
      <c r="F1564" s="14">
        <v>1050</v>
      </c>
      <c r="G1564" s="23">
        <f t="shared" si="205"/>
        <v>0.75</v>
      </c>
      <c r="H1564" s="23">
        <f t="shared" si="206"/>
        <v>0.75</v>
      </c>
      <c r="I1564" s="16">
        <f t="shared" si="207"/>
        <v>0</v>
      </c>
    </row>
    <row r="1565" spans="1:9" ht="11.25" hidden="1" customHeight="1" x14ac:dyDescent="0.2">
      <c r="A1565" s="12"/>
      <c r="B1565" s="13" t="s">
        <v>27</v>
      </c>
      <c r="C1565" s="13" t="s">
        <v>86</v>
      </c>
      <c r="D1565" s="14">
        <v>1049.25</v>
      </c>
      <c r="E1565" s="14">
        <v>1050</v>
      </c>
      <c r="F1565" s="14">
        <v>1050</v>
      </c>
      <c r="G1565" s="23">
        <f t="shared" si="205"/>
        <v>0.75</v>
      </c>
      <c r="H1565" s="23">
        <f t="shared" si="206"/>
        <v>0.75</v>
      </c>
      <c r="I1565" s="16">
        <f t="shared" si="207"/>
        <v>0</v>
      </c>
    </row>
    <row r="1566" spans="1:9" ht="11.25" hidden="1" customHeight="1" x14ac:dyDescent="0.2">
      <c r="A1566" s="12"/>
      <c r="B1566" s="13" t="s">
        <v>27</v>
      </c>
      <c r="C1566" s="13" t="s">
        <v>78</v>
      </c>
      <c r="D1566" s="14">
        <v>1685</v>
      </c>
      <c r="E1566" s="14">
        <v>1900</v>
      </c>
      <c r="F1566" s="14">
        <v>1900</v>
      </c>
      <c r="G1566" s="23">
        <f t="shared" si="205"/>
        <v>215</v>
      </c>
      <c r="H1566" s="23">
        <f t="shared" si="206"/>
        <v>215</v>
      </c>
      <c r="I1566" s="16">
        <f t="shared" si="207"/>
        <v>0</v>
      </c>
    </row>
    <row r="1567" spans="1:9" ht="11.25" hidden="1" customHeight="1" x14ac:dyDescent="0.2">
      <c r="A1567" s="12"/>
      <c r="B1567" s="13" t="s">
        <v>27</v>
      </c>
      <c r="C1567" s="13" t="s">
        <v>22</v>
      </c>
      <c r="D1567" s="14">
        <v>61.28</v>
      </c>
      <c r="E1567" s="14">
        <v>0</v>
      </c>
      <c r="F1567" s="14">
        <v>0</v>
      </c>
      <c r="G1567" s="15">
        <f t="shared" si="205"/>
        <v>-61.28</v>
      </c>
      <c r="H1567" s="15">
        <f t="shared" si="206"/>
        <v>-61.28</v>
      </c>
      <c r="I1567" s="16">
        <f t="shared" si="207"/>
        <v>0</v>
      </c>
    </row>
    <row r="1568" spans="1:9" ht="11.25" hidden="1" customHeight="1" x14ac:dyDescent="0.2">
      <c r="A1568" s="12"/>
      <c r="B1568" s="13" t="s">
        <v>27</v>
      </c>
      <c r="C1568" s="13" t="s">
        <v>55</v>
      </c>
      <c r="D1568" s="14">
        <v>0</v>
      </c>
      <c r="E1568" s="14">
        <v>61</v>
      </c>
      <c r="F1568" s="14">
        <v>61</v>
      </c>
      <c r="G1568" s="23">
        <f t="shared" si="205"/>
        <v>61</v>
      </c>
      <c r="H1568" s="23">
        <f t="shared" si="206"/>
        <v>61</v>
      </c>
      <c r="I1568" s="16">
        <f t="shared" si="207"/>
        <v>0</v>
      </c>
    </row>
    <row r="1569" spans="1:9" ht="11.25" hidden="1" customHeight="1" x14ac:dyDescent="0.2">
      <c r="A1569" s="12"/>
      <c r="B1569" s="13" t="s">
        <v>27</v>
      </c>
      <c r="C1569" s="13" t="s">
        <v>56</v>
      </c>
      <c r="D1569" s="14">
        <v>480</v>
      </c>
      <c r="E1569" s="14">
        <v>480</v>
      </c>
      <c r="F1569" s="14">
        <v>480</v>
      </c>
      <c r="G1569" s="23">
        <f t="shared" si="205"/>
        <v>0</v>
      </c>
      <c r="H1569" s="23">
        <f t="shared" si="206"/>
        <v>0</v>
      </c>
      <c r="I1569" s="16">
        <f t="shared" si="207"/>
        <v>0</v>
      </c>
    </row>
    <row r="1570" spans="1:9" ht="11.25" hidden="1" customHeight="1" x14ac:dyDescent="0.2">
      <c r="A1570" s="12"/>
      <c r="B1570" s="13" t="s">
        <v>27</v>
      </c>
      <c r="C1570" s="13" t="s">
        <v>28</v>
      </c>
      <c r="D1570" s="14">
        <v>6649.11</v>
      </c>
      <c r="E1570" s="14">
        <v>8000</v>
      </c>
      <c r="F1570" s="14">
        <v>8000</v>
      </c>
      <c r="G1570" s="23">
        <f t="shared" si="205"/>
        <v>1350.8900000000003</v>
      </c>
      <c r="H1570" s="23">
        <f t="shared" si="206"/>
        <v>1350.8900000000003</v>
      </c>
      <c r="I1570" s="16">
        <f t="shared" si="207"/>
        <v>0</v>
      </c>
    </row>
    <row r="1571" spans="1:9" ht="11.25" hidden="1" customHeight="1" x14ac:dyDescent="0.2">
      <c r="A1571" s="12"/>
      <c r="B1571" s="13" t="s">
        <v>32</v>
      </c>
      <c r="C1571" s="13" t="s">
        <v>52</v>
      </c>
      <c r="D1571" s="14">
        <v>30</v>
      </c>
      <c r="E1571" s="14">
        <v>30</v>
      </c>
      <c r="F1571" s="14">
        <v>30</v>
      </c>
      <c r="G1571" s="23">
        <f t="shared" si="205"/>
        <v>0</v>
      </c>
      <c r="H1571" s="23">
        <f t="shared" si="206"/>
        <v>0</v>
      </c>
      <c r="I1571" s="16">
        <f t="shared" si="207"/>
        <v>0</v>
      </c>
    </row>
    <row r="1572" spans="1:9" ht="11.25" hidden="1" customHeight="1" x14ac:dyDescent="0.2">
      <c r="A1572" s="17" t="s">
        <v>308</v>
      </c>
      <c r="B1572" s="18"/>
      <c r="C1572" s="18"/>
      <c r="D1572" s="19">
        <f>SUM(D1561:D1571)</f>
        <v>11143.84</v>
      </c>
      <c r="E1572" s="19">
        <f>SUM(E1561:E1571)</f>
        <v>12900</v>
      </c>
      <c r="F1572" s="19">
        <f>SUM(F1561:F1571)</f>
        <v>13150</v>
      </c>
      <c r="G1572" s="24">
        <f t="shared" si="205"/>
        <v>1756.1599999999999</v>
      </c>
      <c r="H1572" s="24">
        <f t="shared" si="206"/>
        <v>2006.1599999999999</v>
      </c>
      <c r="I1572" s="21">
        <f t="shared" si="207"/>
        <v>250</v>
      </c>
    </row>
    <row r="1573" spans="1:9" ht="11.25" hidden="1" customHeight="1" x14ac:dyDescent="0.2">
      <c r="A1573" s="11" t="s">
        <v>309</v>
      </c>
      <c r="B1573" s="5"/>
      <c r="C1573" s="5"/>
      <c r="D1573" s="6"/>
      <c r="E1573" s="6"/>
      <c r="F1573" s="6"/>
      <c r="G1573" s="7"/>
      <c r="H1573" s="7"/>
      <c r="I1573" s="8"/>
    </row>
    <row r="1574" spans="1:9" ht="11.25" hidden="1" customHeight="1" x14ac:dyDescent="0.2">
      <c r="A1574" s="12"/>
      <c r="B1574" s="13" t="s">
        <v>26</v>
      </c>
      <c r="C1574" s="13" t="s">
        <v>19</v>
      </c>
      <c r="D1574" s="14">
        <v>-50.94</v>
      </c>
      <c r="E1574" s="14">
        <v>0</v>
      </c>
      <c r="F1574" s="14">
        <v>0</v>
      </c>
      <c r="G1574" s="23">
        <f>(ROUND(E1574,2)- ROUND(D1574,2))</f>
        <v>50.94</v>
      </c>
      <c r="H1574" s="23">
        <f>(ROUND(F1574,2)- ROUND(D1574,2))</f>
        <v>50.94</v>
      </c>
      <c r="I1574" s="16">
        <f>(ROUND(F1574,2)- ROUND(E1574,2))</f>
        <v>0</v>
      </c>
    </row>
    <row r="1575" spans="1:9" ht="11.25" hidden="1" customHeight="1" x14ac:dyDescent="0.2">
      <c r="A1575" s="12"/>
      <c r="B1575" s="13" t="s">
        <v>27</v>
      </c>
      <c r="C1575" s="13" t="s">
        <v>28</v>
      </c>
      <c r="D1575" s="14">
        <v>6665.33</v>
      </c>
      <c r="E1575" s="14">
        <v>8568</v>
      </c>
      <c r="F1575" s="14">
        <v>8568</v>
      </c>
      <c r="G1575" s="23">
        <f>(ROUND(E1575,2)- ROUND(D1575,2))</f>
        <v>1902.67</v>
      </c>
      <c r="H1575" s="23">
        <f>(ROUND(F1575,2)- ROUND(D1575,2))</f>
        <v>1902.67</v>
      </c>
      <c r="I1575" s="16">
        <f>(ROUND(F1575,2)- ROUND(E1575,2))</f>
        <v>0</v>
      </c>
    </row>
    <row r="1576" spans="1:9" ht="11.25" hidden="1" customHeight="1" x14ac:dyDescent="0.2">
      <c r="A1576" s="12"/>
      <c r="B1576" s="13" t="s">
        <v>70</v>
      </c>
      <c r="C1576" s="13" t="s">
        <v>19</v>
      </c>
      <c r="D1576" s="14">
        <v>68.97</v>
      </c>
      <c r="E1576" s="14">
        <v>0</v>
      </c>
      <c r="F1576" s="14">
        <v>0</v>
      </c>
      <c r="G1576" s="15">
        <f>(ROUND(E1576,2)- ROUND(D1576,2))</f>
        <v>-68.97</v>
      </c>
      <c r="H1576" s="15">
        <f>(ROUND(F1576,2)- ROUND(D1576,2))</f>
        <v>-68.97</v>
      </c>
      <c r="I1576" s="16">
        <f>(ROUND(F1576,2)- ROUND(E1576,2))</f>
        <v>0</v>
      </c>
    </row>
    <row r="1577" spans="1:9" ht="11.25" hidden="1" customHeight="1" x14ac:dyDescent="0.2">
      <c r="A1577" s="17" t="s">
        <v>310</v>
      </c>
      <c r="B1577" s="18"/>
      <c r="C1577" s="18"/>
      <c r="D1577" s="19">
        <f>SUM(D1574:D1576)</f>
        <v>6683.3600000000006</v>
      </c>
      <c r="E1577" s="19">
        <f>SUM(E1574:E1576)</f>
        <v>8568</v>
      </c>
      <c r="F1577" s="19">
        <f>SUM(F1574:F1576)</f>
        <v>8568</v>
      </c>
      <c r="G1577" s="24">
        <f>(ROUND(E1577,2)- ROUND(D1577,2))</f>
        <v>1884.6400000000003</v>
      </c>
      <c r="H1577" s="24">
        <f>(ROUND(F1577,2)- ROUND(D1577,2))</f>
        <v>1884.6400000000003</v>
      </c>
      <c r="I1577" s="21">
        <f>(ROUND(F1577,2)- ROUND(E1577,2))</f>
        <v>0</v>
      </c>
    </row>
    <row r="1578" spans="1:9" ht="11.25" hidden="1" customHeight="1" x14ac:dyDescent="0.2">
      <c r="A1578" s="22" t="s">
        <v>311</v>
      </c>
      <c r="B1578" s="18"/>
      <c r="C1578" s="18"/>
      <c r="D1578" s="19">
        <f>SUM(D1551,D1555,D1559,D1572,D1577)</f>
        <v>34995.47</v>
      </c>
      <c r="E1578" s="19">
        <f>SUM(E1551,E1555,E1559,E1572,E1577)</f>
        <v>21645</v>
      </c>
      <c r="F1578" s="19">
        <f>SUM(F1551,F1555,F1559,F1572,F1577)</f>
        <v>21895</v>
      </c>
      <c r="G1578" s="20">
        <f>(ROUND(E1578,2)- ROUND(D1578,2))</f>
        <v>-13350.470000000001</v>
      </c>
      <c r="H1578" s="20">
        <f>(ROUND(F1578,2)- ROUND(D1578,2))</f>
        <v>-13100.470000000001</v>
      </c>
      <c r="I1578" s="21">
        <f>(ROUND(F1578,2)- ROUND(E1578,2))</f>
        <v>250</v>
      </c>
    </row>
    <row r="1579" spans="1:9" ht="11.25" customHeight="1" x14ac:dyDescent="0.2">
      <c r="A1579" s="10" t="s">
        <v>312</v>
      </c>
      <c r="B1579" s="5"/>
      <c r="C1579" s="5"/>
      <c r="D1579" s="6">
        <v>252379.21000000002</v>
      </c>
      <c r="E1579" s="6">
        <v>143266.12</v>
      </c>
      <c r="F1579" s="6">
        <v>167685.37</v>
      </c>
      <c r="G1579" s="7">
        <v>-109113.09</v>
      </c>
      <c r="H1579" s="7">
        <v>-84693.84</v>
      </c>
      <c r="I1579" s="8">
        <v>24419.25</v>
      </c>
    </row>
    <row r="1580" spans="1:9" ht="11.25" hidden="1" customHeight="1" x14ac:dyDescent="0.2">
      <c r="A1580" s="11" t="s">
        <v>313</v>
      </c>
      <c r="B1580" s="5"/>
      <c r="C1580" s="5"/>
      <c r="D1580" s="6"/>
      <c r="E1580" s="6"/>
      <c r="F1580" s="6"/>
      <c r="G1580" s="7"/>
      <c r="H1580" s="7"/>
      <c r="I1580" s="8"/>
    </row>
    <row r="1581" spans="1:9" ht="11.25" hidden="1" customHeight="1" x14ac:dyDescent="0.2">
      <c r="A1581" s="12"/>
      <c r="B1581" s="13" t="s">
        <v>18</v>
      </c>
      <c r="C1581" s="13" t="s">
        <v>44</v>
      </c>
      <c r="D1581" s="14">
        <v>32155.96</v>
      </c>
      <c r="E1581" s="14">
        <v>0</v>
      </c>
      <c r="F1581" s="14">
        <v>0</v>
      </c>
      <c r="G1581" s="15">
        <f>(ROUND(E1581,2)- ROUND(D1581,2))</f>
        <v>-32155.96</v>
      </c>
      <c r="H1581" s="15">
        <f>(ROUND(F1581,2)- ROUND(D1581,2))</f>
        <v>-32155.96</v>
      </c>
      <c r="I1581" s="16">
        <f>(ROUND(F1581,2)- ROUND(E1581,2))</f>
        <v>0</v>
      </c>
    </row>
    <row r="1582" spans="1:9" ht="11.25" hidden="1" customHeight="1" x14ac:dyDescent="0.2">
      <c r="A1582" s="12"/>
      <c r="B1582" s="13" t="s">
        <v>18</v>
      </c>
      <c r="C1582" s="13" t="s">
        <v>21</v>
      </c>
      <c r="D1582" s="14">
        <v>6913.6</v>
      </c>
      <c r="E1582" s="14">
        <v>0</v>
      </c>
      <c r="F1582" s="14">
        <v>0</v>
      </c>
      <c r="G1582" s="15">
        <f>(ROUND(E1582,2)- ROUND(D1582,2))</f>
        <v>-6913.6</v>
      </c>
      <c r="H1582" s="15">
        <f>(ROUND(F1582,2)- ROUND(D1582,2))</f>
        <v>-6913.6</v>
      </c>
      <c r="I1582" s="16">
        <f>(ROUND(F1582,2)- ROUND(E1582,2))</f>
        <v>0</v>
      </c>
    </row>
    <row r="1583" spans="1:9" ht="11.25" hidden="1" customHeight="1" x14ac:dyDescent="0.2">
      <c r="A1583" s="12"/>
      <c r="B1583" s="13" t="s">
        <v>18</v>
      </c>
      <c r="C1583" s="13" t="s">
        <v>22</v>
      </c>
      <c r="D1583" s="14">
        <v>23004.26</v>
      </c>
      <c r="E1583" s="14">
        <v>0</v>
      </c>
      <c r="F1583" s="14">
        <v>0</v>
      </c>
      <c r="G1583" s="15">
        <f>(ROUND(E1583,2)- ROUND(D1583,2))</f>
        <v>-23004.26</v>
      </c>
      <c r="H1583" s="15">
        <f>(ROUND(F1583,2)- ROUND(D1583,2))</f>
        <v>-23004.26</v>
      </c>
      <c r="I1583" s="16">
        <f>(ROUND(F1583,2)- ROUND(E1583,2))</f>
        <v>0</v>
      </c>
    </row>
    <row r="1584" spans="1:9" ht="11.25" hidden="1" customHeight="1" x14ac:dyDescent="0.2">
      <c r="A1584" s="12"/>
      <c r="B1584" s="13" t="s">
        <v>18</v>
      </c>
      <c r="C1584" s="13" t="s">
        <v>19</v>
      </c>
      <c r="D1584" s="14">
        <v>189255.39</v>
      </c>
      <c r="E1584" s="14">
        <v>124791.12</v>
      </c>
      <c r="F1584" s="14">
        <v>149210.37</v>
      </c>
      <c r="G1584" s="15">
        <f>(ROUND(E1584,2)- ROUND(D1584,2))</f>
        <v>-64464.270000000019</v>
      </c>
      <c r="H1584" s="15">
        <f>(ROUND(F1584,2)- ROUND(D1584,2))</f>
        <v>-40045.020000000019</v>
      </c>
      <c r="I1584" s="16">
        <f>(ROUND(F1584,2)- ROUND(E1584,2))</f>
        <v>24419.25</v>
      </c>
    </row>
    <row r="1585" spans="1:9" ht="11.25" hidden="1" customHeight="1" x14ac:dyDescent="0.2">
      <c r="A1585" s="17" t="s">
        <v>314</v>
      </c>
      <c r="B1585" s="18"/>
      <c r="C1585" s="18"/>
      <c r="D1585" s="19">
        <f>SUM(D1581:D1584)</f>
        <v>251329.21000000002</v>
      </c>
      <c r="E1585" s="19">
        <f>SUM(E1581:E1584)</f>
        <v>124791.12</v>
      </c>
      <c r="F1585" s="19">
        <f>SUM(F1581:F1584)</f>
        <v>149210.37</v>
      </c>
      <c r="G1585" s="20">
        <f>(ROUND(E1585,2)- ROUND(D1585,2))</f>
        <v>-126538.09</v>
      </c>
      <c r="H1585" s="20">
        <f>(ROUND(F1585,2)- ROUND(D1585,2))</f>
        <v>-102118.84</v>
      </c>
      <c r="I1585" s="21">
        <f>(ROUND(F1585,2)- ROUND(E1585,2))</f>
        <v>24419.25</v>
      </c>
    </row>
    <row r="1586" spans="1:9" ht="11.25" hidden="1" customHeight="1" x14ac:dyDescent="0.2">
      <c r="A1586" s="11" t="s">
        <v>315</v>
      </c>
      <c r="B1586" s="5"/>
      <c r="C1586" s="5"/>
      <c r="D1586" s="6"/>
      <c r="E1586" s="6"/>
      <c r="F1586" s="6"/>
      <c r="G1586" s="7"/>
      <c r="H1586" s="7"/>
      <c r="I1586" s="8"/>
    </row>
    <row r="1587" spans="1:9" ht="11.25" hidden="1" customHeight="1" x14ac:dyDescent="0.2">
      <c r="A1587" s="12"/>
      <c r="B1587" s="13" t="s">
        <v>18</v>
      </c>
      <c r="C1587" s="13" t="s">
        <v>22</v>
      </c>
      <c r="D1587" s="14">
        <v>800</v>
      </c>
      <c r="E1587" s="14">
        <v>0</v>
      </c>
      <c r="F1587" s="14">
        <v>0</v>
      </c>
      <c r="G1587" s="15">
        <f>(ROUND(E1587,2)- ROUND(D1587,2))</f>
        <v>-800</v>
      </c>
      <c r="H1587" s="15">
        <f>(ROUND(F1587,2)- ROUND(D1587,2))</f>
        <v>-800</v>
      </c>
      <c r="I1587" s="16">
        <f>(ROUND(F1587,2)- ROUND(E1587,2))</f>
        <v>0</v>
      </c>
    </row>
    <row r="1588" spans="1:9" ht="11.25" hidden="1" customHeight="1" x14ac:dyDescent="0.2">
      <c r="A1588" s="12"/>
      <c r="B1588" s="13" t="s">
        <v>18</v>
      </c>
      <c r="C1588" s="13" t="s">
        <v>19</v>
      </c>
      <c r="D1588" s="14">
        <v>250</v>
      </c>
      <c r="E1588" s="14">
        <v>18475</v>
      </c>
      <c r="F1588" s="14">
        <v>18475</v>
      </c>
      <c r="G1588" s="23">
        <f>(ROUND(E1588,2)- ROUND(D1588,2))</f>
        <v>18225</v>
      </c>
      <c r="H1588" s="23">
        <f>(ROUND(F1588,2)- ROUND(D1588,2))</f>
        <v>18225</v>
      </c>
      <c r="I1588" s="16">
        <f>(ROUND(F1588,2)- ROUND(E1588,2))</f>
        <v>0</v>
      </c>
    </row>
    <row r="1589" spans="1:9" ht="11.25" hidden="1" customHeight="1" x14ac:dyDescent="0.2">
      <c r="A1589" s="17" t="s">
        <v>316</v>
      </c>
      <c r="B1589" s="18"/>
      <c r="C1589" s="18"/>
      <c r="D1589" s="19">
        <f>SUM(D1587:D1588)</f>
        <v>1050</v>
      </c>
      <c r="E1589" s="19">
        <f>SUM(E1587:E1588)</f>
        <v>18475</v>
      </c>
      <c r="F1589" s="19">
        <f>SUM(F1587:F1588)</f>
        <v>18475</v>
      </c>
      <c r="G1589" s="24">
        <f>(ROUND(E1589,2)- ROUND(D1589,2))</f>
        <v>17425</v>
      </c>
      <c r="H1589" s="24">
        <f>(ROUND(F1589,2)- ROUND(D1589,2))</f>
        <v>17425</v>
      </c>
      <c r="I1589" s="21">
        <f>(ROUND(F1589,2)- ROUND(E1589,2))</f>
        <v>0</v>
      </c>
    </row>
    <row r="1590" spans="1:9" ht="11.25" hidden="1" customHeight="1" x14ac:dyDescent="0.2">
      <c r="A1590" s="22" t="s">
        <v>317</v>
      </c>
      <c r="B1590" s="18"/>
      <c r="C1590" s="18"/>
      <c r="D1590" s="19">
        <f>SUM(D1585,D1589)</f>
        <v>252379.21000000002</v>
      </c>
      <c r="E1590" s="19">
        <f>SUM(E1585,E1589)</f>
        <v>143266.12</v>
      </c>
      <c r="F1590" s="19">
        <f>SUM(F1585,F1589)</f>
        <v>167685.37</v>
      </c>
      <c r="G1590" s="20">
        <f>(ROUND(E1590,2)- ROUND(D1590,2))</f>
        <v>-109113.09</v>
      </c>
      <c r="H1590" s="20">
        <f>(ROUND(F1590,2)- ROUND(D1590,2))</f>
        <v>-84693.84</v>
      </c>
      <c r="I1590" s="21">
        <f>(ROUND(F1590,2)- ROUND(E1590,2))</f>
        <v>24419.25</v>
      </c>
    </row>
    <row r="1591" spans="1:9" ht="11.25" customHeight="1" x14ac:dyDescent="0.2">
      <c r="A1591" s="10" t="s">
        <v>318</v>
      </c>
      <c r="B1591" s="5"/>
      <c r="C1591" s="5"/>
      <c r="D1591" s="6">
        <v>139824.95000000001</v>
      </c>
      <c r="E1591" s="6">
        <v>80252</v>
      </c>
      <c r="F1591" s="6">
        <v>80852</v>
      </c>
      <c r="G1591" s="7">
        <v>-59572.950000000012</v>
      </c>
      <c r="H1591" s="7">
        <v>-58972.950000000012</v>
      </c>
      <c r="I1591" s="8">
        <v>600</v>
      </c>
    </row>
    <row r="1592" spans="1:9" ht="11.25" hidden="1" customHeight="1" x14ac:dyDescent="0.2">
      <c r="A1592" s="11" t="s">
        <v>319</v>
      </c>
      <c r="B1592" s="5"/>
      <c r="C1592" s="5"/>
      <c r="D1592" s="6"/>
      <c r="E1592" s="6"/>
      <c r="F1592" s="6"/>
      <c r="G1592" s="7"/>
      <c r="H1592" s="7"/>
      <c r="I1592" s="8"/>
    </row>
    <row r="1593" spans="1:9" ht="11.25" hidden="1" customHeight="1" x14ac:dyDescent="0.2">
      <c r="A1593" s="12"/>
      <c r="B1593" s="13" t="s">
        <v>20</v>
      </c>
      <c r="C1593" s="13" t="s">
        <v>52</v>
      </c>
      <c r="D1593" s="14">
        <v>0</v>
      </c>
      <c r="E1593" s="14">
        <v>1000</v>
      </c>
      <c r="F1593" s="14">
        <v>1000</v>
      </c>
      <c r="G1593" s="23">
        <f t="shared" ref="G1593:G1599" si="208">(ROUND(E1593,2)- ROUND(D1593,2))</f>
        <v>1000</v>
      </c>
      <c r="H1593" s="23">
        <f t="shared" ref="H1593:H1599" si="209">(ROUND(F1593,2)- ROUND(D1593,2))</f>
        <v>1000</v>
      </c>
      <c r="I1593" s="16">
        <f t="shared" ref="I1593:I1599" si="210">(ROUND(F1593,2)- ROUND(E1593,2))</f>
        <v>0</v>
      </c>
    </row>
    <row r="1594" spans="1:9" ht="11.25" hidden="1" customHeight="1" x14ac:dyDescent="0.2">
      <c r="A1594" s="12"/>
      <c r="B1594" s="13" t="s">
        <v>20</v>
      </c>
      <c r="C1594" s="13" t="s">
        <v>21</v>
      </c>
      <c r="D1594" s="14">
        <v>2359.87</v>
      </c>
      <c r="E1594" s="14">
        <v>0</v>
      </c>
      <c r="F1594" s="14">
        <v>0</v>
      </c>
      <c r="G1594" s="15">
        <f t="shared" si="208"/>
        <v>-2359.87</v>
      </c>
      <c r="H1594" s="15">
        <f t="shared" si="209"/>
        <v>-2359.87</v>
      </c>
      <c r="I1594" s="16">
        <f t="shared" si="210"/>
        <v>0</v>
      </c>
    </row>
    <row r="1595" spans="1:9" ht="11.25" hidden="1" customHeight="1" x14ac:dyDescent="0.2">
      <c r="A1595" s="12"/>
      <c r="B1595" s="13" t="s">
        <v>20</v>
      </c>
      <c r="C1595" s="13" t="s">
        <v>22</v>
      </c>
      <c r="D1595" s="14">
        <v>200</v>
      </c>
      <c r="E1595" s="14">
        <v>5000</v>
      </c>
      <c r="F1595" s="14">
        <v>5000</v>
      </c>
      <c r="G1595" s="23">
        <f t="shared" si="208"/>
        <v>4800</v>
      </c>
      <c r="H1595" s="23">
        <f t="shared" si="209"/>
        <v>4800</v>
      </c>
      <c r="I1595" s="16">
        <f t="shared" si="210"/>
        <v>0</v>
      </c>
    </row>
    <row r="1596" spans="1:9" ht="11.25" hidden="1" customHeight="1" x14ac:dyDescent="0.2">
      <c r="A1596" s="12"/>
      <c r="B1596" s="13" t="s">
        <v>129</v>
      </c>
      <c r="C1596" s="13" t="s">
        <v>19</v>
      </c>
      <c r="D1596" s="14">
        <v>80.790000000000006</v>
      </c>
      <c r="E1596" s="14">
        <v>81</v>
      </c>
      <c r="F1596" s="14">
        <v>81</v>
      </c>
      <c r="G1596" s="23">
        <f t="shared" si="208"/>
        <v>0.20999999999999375</v>
      </c>
      <c r="H1596" s="23">
        <f t="shared" si="209"/>
        <v>0.20999999999999375</v>
      </c>
      <c r="I1596" s="16">
        <f t="shared" si="210"/>
        <v>0</v>
      </c>
    </row>
    <row r="1597" spans="1:9" ht="11.25" hidden="1" customHeight="1" x14ac:dyDescent="0.2">
      <c r="A1597" s="12"/>
      <c r="B1597" s="13" t="s">
        <v>23</v>
      </c>
      <c r="C1597" s="13" t="s">
        <v>19</v>
      </c>
      <c r="D1597" s="14">
        <v>20529</v>
      </c>
      <c r="E1597" s="14">
        <v>27100</v>
      </c>
      <c r="F1597" s="14">
        <v>27100</v>
      </c>
      <c r="G1597" s="23">
        <f t="shared" si="208"/>
        <v>6571</v>
      </c>
      <c r="H1597" s="23">
        <f t="shared" si="209"/>
        <v>6571</v>
      </c>
      <c r="I1597" s="16">
        <f t="shared" si="210"/>
        <v>0</v>
      </c>
    </row>
    <row r="1598" spans="1:9" ht="11.25" hidden="1" customHeight="1" x14ac:dyDescent="0.2">
      <c r="A1598" s="12"/>
      <c r="B1598" s="13" t="s">
        <v>29</v>
      </c>
      <c r="C1598" s="13" t="s">
        <v>19</v>
      </c>
      <c r="D1598" s="14">
        <v>100</v>
      </c>
      <c r="E1598" s="14">
        <v>600</v>
      </c>
      <c r="F1598" s="14">
        <v>600</v>
      </c>
      <c r="G1598" s="23">
        <f t="shared" si="208"/>
        <v>500</v>
      </c>
      <c r="H1598" s="23">
        <f t="shared" si="209"/>
        <v>500</v>
      </c>
      <c r="I1598" s="16">
        <f t="shared" si="210"/>
        <v>0</v>
      </c>
    </row>
    <row r="1599" spans="1:9" ht="11.25" hidden="1" customHeight="1" x14ac:dyDescent="0.2">
      <c r="A1599" s="17" t="s">
        <v>320</v>
      </c>
      <c r="B1599" s="18"/>
      <c r="C1599" s="18"/>
      <c r="D1599" s="19">
        <f>SUM(D1593:D1598)</f>
        <v>23269.66</v>
      </c>
      <c r="E1599" s="19">
        <f>SUM(E1593:E1598)</f>
        <v>33781</v>
      </c>
      <c r="F1599" s="19">
        <f>SUM(F1593:F1598)</f>
        <v>33781</v>
      </c>
      <c r="G1599" s="24">
        <f t="shared" si="208"/>
        <v>10511.34</v>
      </c>
      <c r="H1599" s="24">
        <f t="shared" si="209"/>
        <v>10511.34</v>
      </c>
      <c r="I1599" s="21">
        <f t="shared" si="210"/>
        <v>0</v>
      </c>
    </row>
    <row r="1600" spans="1:9" ht="11.25" hidden="1" customHeight="1" x14ac:dyDescent="0.2">
      <c r="A1600" s="11" t="s">
        <v>321</v>
      </c>
      <c r="B1600" s="5"/>
      <c r="C1600" s="5"/>
      <c r="D1600" s="6"/>
      <c r="E1600" s="6"/>
      <c r="F1600" s="6"/>
      <c r="G1600" s="7"/>
      <c r="H1600" s="7"/>
      <c r="I1600" s="8"/>
    </row>
    <row r="1601" spans="1:9" ht="11.25" hidden="1" customHeight="1" x14ac:dyDescent="0.2">
      <c r="A1601" s="12"/>
      <c r="B1601" s="13" t="s">
        <v>20</v>
      </c>
      <c r="C1601" s="13" t="s">
        <v>52</v>
      </c>
      <c r="D1601" s="14">
        <v>0</v>
      </c>
      <c r="E1601" s="14">
        <v>1500</v>
      </c>
      <c r="F1601" s="14">
        <v>1500</v>
      </c>
      <c r="G1601" s="23">
        <f t="shared" ref="G1601:G1607" si="211">(ROUND(E1601,2)- ROUND(D1601,2))</f>
        <v>1500</v>
      </c>
      <c r="H1601" s="23">
        <f t="shared" ref="H1601:H1607" si="212">(ROUND(F1601,2)- ROUND(D1601,2))</f>
        <v>1500</v>
      </c>
      <c r="I1601" s="16">
        <f t="shared" ref="I1601:I1607" si="213">(ROUND(F1601,2)- ROUND(E1601,2))</f>
        <v>0</v>
      </c>
    </row>
    <row r="1602" spans="1:9" ht="11.25" hidden="1" customHeight="1" x14ac:dyDescent="0.2">
      <c r="A1602" s="12"/>
      <c r="B1602" s="13" t="s">
        <v>20</v>
      </c>
      <c r="C1602" s="13" t="s">
        <v>21</v>
      </c>
      <c r="D1602" s="14">
        <v>3652.96</v>
      </c>
      <c r="E1602" s="14">
        <v>0</v>
      </c>
      <c r="F1602" s="14">
        <v>0</v>
      </c>
      <c r="G1602" s="15">
        <f t="shared" si="211"/>
        <v>-3652.96</v>
      </c>
      <c r="H1602" s="15">
        <f t="shared" si="212"/>
        <v>-3652.96</v>
      </c>
      <c r="I1602" s="16">
        <f t="shared" si="213"/>
        <v>0</v>
      </c>
    </row>
    <row r="1603" spans="1:9" ht="11.25" hidden="1" customHeight="1" x14ac:dyDescent="0.2">
      <c r="A1603" s="12"/>
      <c r="B1603" s="13" t="s">
        <v>20</v>
      </c>
      <c r="C1603" s="13" t="s">
        <v>22</v>
      </c>
      <c r="D1603" s="14">
        <v>4093.76</v>
      </c>
      <c r="E1603" s="14">
        <v>4000</v>
      </c>
      <c r="F1603" s="14">
        <v>4000</v>
      </c>
      <c r="G1603" s="15">
        <f t="shared" si="211"/>
        <v>-93.760000000000218</v>
      </c>
      <c r="H1603" s="15">
        <f t="shared" si="212"/>
        <v>-93.760000000000218</v>
      </c>
      <c r="I1603" s="16">
        <f t="shared" si="213"/>
        <v>0</v>
      </c>
    </row>
    <row r="1604" spans="1:9" ht="11.25" hidden="1" customHeight="1" x14ac:dyDescent="0.2">
      <c r="A1604" s="12"/>
      <c r="B1604" s="13" t="s">
        <v>129</v>
      </c>
      <c r="C1604" s="13" t="s">
        <v>19</v>
      </c>
      <c r="D1604" s="14">
        <v>0</v>
      </c>
      <c r="E1604" s="14">
        <v>98</v>
      </c>
      <c r="F1604" s="14">
        <v>98</v>
      </c>
      <c r="G1604" s="23">
        <f t="shared" si="211"/>
        <v>98</v>
      </c>
      <c r="H1604" s="23">
        <f t="shared" si="212"/>
        <v>98</v>
      </c>
      <c r="I1604" s="16">
        <f t="shared" si="213"/>
        <v>0</v>
      </c>
    </row>
    <row r="1605" spans="1:9" ht="11.25" hidden="1" customHeight="1" x14ac:dyDescent="0.2">
      <c r="A1605" s="12"/>
      <c r="B1605" s="13" t="s">
        <v>23</v>
      </c>
      <c r="C1605" s="13" t="s">
        <v>19</v>
      </c>
      <c r="D1605" s="14">
        <v>30841.83</v>
      </c>
      <c r="E1605" s="14">
        <v>21600</v>
      </c>
      <c r="F1605" s="14">
        <v>21600</v>
      </c>
      <c r="G1605" s="15">
        <f t="shared" si="211"/>
        <v>-9241.8300000000017</v>
      </c>
      <c r="H1605" s="15">
        <f t="shared" si="212"/>
        <v>-9241.8300000000017</v>
      </c>
      <c r="I1605" s="16">
        <f t="shared" si="213"/>
        <v>0</v>
      </c>
    </row>
    <row r="1606" spans="1:9" ht="11.25" hidden="1" customHeight="1" x14ac:dyDescent="0.2">
      <c r="A1606" s="12"/>
      <c r="B1606" s="13" t="s">
        <v>29</v>
      </c>
      <c r="C1606" s="13" t="s">
        <v>19</v>
      </c>
      <c r="D1606" s="14">
        <v>36.590000000000003</v>
      </c>
      <c r="E1606" s="14">
        <v>1038</v>
      </c>
      <c r="F1606" s="14">
        <v>1038</v>
      </c>
      <c r="G1606" s="23">
        <f t="shared" si="211"/>
        <v>1001.41</v>
      </c>
      <c r="H1606" s="23">
        <f t="shared" si="212"/>
        <v>1001.41</v>
      </c>
      <c r="I1606" s="16">
        <f t="shared" si="213"/>
        <v>0</v>
      </c>
    </row>
    <row r="1607" spans="1:9" ht="11.25" hidden="1" customHeight="1" x14ac:dyDescent="0.2">
      <c r="A1607" s="17" t="s">
        <v>322</v>
      </c>
      <c r="B1607" s="18"/>
      <c r="C1607" s="18"/>
      <c r="D1607" s="19">
        <f>SUM(D1601:D1606)</f>
        <v>38625.14</v>
      </c>
      <c r="E1607" s="19">
        <f>SUM(E1601:E1606)</f>
        <v>28236</v>
      </c>
      <c r="F1607" s="19">
        <f>SUM(F1601:F1606)</f>
        <v>28236</v>
      </c>
      <c r="G1607" s="20">
        <f t="shared" si="211"/>
        <v>-10389.14</v>
      </c>
      <c r="H1607" s="20">
        <f t="shared" si="212"/>
        <v>-10389.14</v>
      </c>
      <c r="I1607" s="21">
        <f t="shared" si="213"/>
        <v>0</v>
      </c>
    </row>
    <row r="1608" spans="1:9" ht="11.25" hidden="1" customHeight="1" x14ac:dyDescent="0.2">
      <c r="A1608" s="11" t="s">
        <v>323</v>
      </c>
      <c r="B1608" s="5"/>
      <c r="C1608" s="5"/>
      <c r="D1608" s="6"/>
      <c r="E1608" s="6"/>
      <c r="F1608" s="6"/>
      <c r="G1608" s="7"/>
      <c r="H1608" s="7"/>
      <c r="I1608" s="8"/>
    </row>
    <row r="1609" spans="1:9" ht="11.25" hidden="1" customHeight="1" x14ac:dyDescent="0.2">
      <c r="A1609" s="12"/>
      <c r="B1609" s="13" t="s">
        <v>20</v>
      </c>
      <c r="C1609" s="13" t="s">
        <v>52</v>
      </c>
      <c r="D1609" s="14">
        <v>0</v>
      </c>
      <c r="E1609" s="14">
        <v>500</v>
      </c>
      <c r="F1609" s="14">
        <v>500</v>
      </c>
      <c r="G1609" s="23">
        <f t="shared" ref="G1609:G1615" si="214">(ROUND(E1609,2)- ROUND(D1609,2))</f>
        <v>500</v>
      </c>
      <c r="H1609" s="23">
        <f t="shared" ref="H1609:H1615" si="215">(ROUND(F1609,2)- ROUND(D1609,2))</f>
        <v>500</v>
      </c>
      <c r="I1609" s="16">
        <f t="shared" ref="I1609:I1615" si="216">(ROUND(F1609,2)- ROUND(E1609,2))</f>
        <v>0</v>
      </c>
    </row>
    <row r="1610" spans="1:9" ht="11.25" hidden="1" customHeight="1" x14ac:dyDescent="0.2">
      <c r="A1610" s="12"/>
      <c r="B1610" s="13" t="s">
        <v>20</v>
      </c>
      <c r="C1610" s="13" t="s">
        <v>22</v>
      </c>
      <c r="D1610" s="14">
        <v>9647.89</v>
      </c>
      <c r="E1610" s="14">
        <v>500</v>
      </c>
      <c r="F1610" s="14">
        <v>500</v>
      </c>
      <c r="G1610" s="15">
        <f t="shared" si="214"/>
        <v>-9147.89</v>
      </c>
      <c r="H1610" s="15">
        <f t="shared" si="215"/>
        <v>-9147.89</v>
      </c>
      <c r="I1610" s="16">
        <f t="shared" si="216"/>
        <v>0</v>
      </c>
    </row>
    <row r="1611" spans="1:9" ht="11.25" hidden="1" customHeight="1" x14ac:dyDescent="0.2">
      <c r="A1611" s="12"/>
      <c r="B1611" s="13" t="s">
        <v>20</v>
      </c>
      <c r="C1611" s="13" t="s">
        <v>19</v>
      </c>
      <c r="D1611" s="14">
        <v>263.02</v>
      </c>
      <c r="E1611" s="14">
        <v>0</v>
      </c>
      <c r="F1611" s="14">
        <v>0</v>
      </c>
      <c r="G1611" s="15">
        <f t="shared" si="214"/>
        <v>-263.02</v>
      </c>
      <c r="H1611" s="15">
        <f t="shared" si="215"/>
        <v>-263.02</v>
      </c>
      <c r="I1611" s="16">
        <f t="shared" si="216"/>
        <v>0</v>
      </c>
    </row>
    <row r="1612" spans="1:9" ht="11.25" hidden="1" customHeight="1" x14ac:dyDescent="0.2">
      <c r="A1612" s="12"/>
      <c r="B1612" s="13" t="s">
        <v>129</v>
      </c>
      <c r="C1612" s="13" t="s">
        <v>19</v>
      </c>
      <c r="D1612" s="14">
        <v>1323.11</v>
      </c>
      <c r="E1612" s="14">
        <v>0</v>
      </c>
      <c r="F1612" s="14">
        <v>0</v>
      </c>
      <c r="G1612" s="15">
        <f t="shared" si="214"/>
        <v>-1323.11</v>
      </c>
      <c r="H1612" s="15">
        <f t="shared" si="215"/>
        <v>-1323.11</v>
      </c>
      <c r="I1612" s="16">
        <f t="shared" si="216"/>
        <v>0</v>
      </c>
    </row>
    <row r="1613" spans="1:9" ht="11.25" hidden="1" customHeight="1" x14ac:dyDescent="0.2">
      <c r="A1613" s="12"/>
      <c r="B1613" s="13" t="s">
        <v>23</v>
      </c>
      <c r="C1613" s="13" t="s">
        <v>19</v>
      </c>
      <c r="D1613" s="14">
        <v>60252.06</v>
      </c>
      <c r="E1613" s="14">
        <v>10000</v>
      </c>
      <c r="F1613" s="14">
        <v>10000</v>
      </c>
      <c r="G1613" s="15">
        <f t="shared" si="214"/>
        <v>-50252.06</v>
      </c>
      <c r="H1613" s="15">
        <f t="shared" si="215"/>
        <v>-50252.06</v>
      </c>
      <c r="I1613" s="16">
        <f t="shared" si="216"/>
        <v>0</v>
      </c>
    </row>
    <row r="1614" spans="1:9" ht="11.25" hidden="1" customHeight="1" x14ac:dyDescent="0.2">
      <c r="A1614" s="12"/>
      <c r="B1614" s="13" t="s">
        <v>29</v>
      </c>
      <c r="C1614" s="13" t="s">
        <v>19</v>
      </c>
      <c r="D1614" s="14">
        <v>0</v>
      </c>
      <c r="E1614" s="14">
        <v>400</v>
      </c>
      <c r="F1614" s="14">
        <v>400</v>
      </c>
      <c r="G1614" s="23">
        <f t="shared" si="214"/>
        <v>400</v>
      </c>
      <c r="H1614" s="23">
        <f t="shared" si="215"/>
        <v>400</v>
      </c>
      <c r="I1614" s="16">
        <f t="shared" si="216"/>
        <v>0</v>
      </c>
    </row>
    <row r="1615" spans="1:9" ht="11.25" hidden="1" customHeight="1" x14ac:dyDescent="0.2">
      <c r="A1615" s="17" t="s">
        <v>324</v>
      </c>
      <c r="B1615" s="18"/>
      <c r="C1615" s="18"/>
      <c r="D1615" s="19">
        <f>SUM(D1609:D1614)</f>
        <v>71486.080000000002</v>
      </c>
      <c r="E1615" s="19">
        <f>SUM(E1609:E1614)</f>
        <v>11400</v>
      </c>
      <c r="F1615" s="19">
        <f>SUM(F1609:F1614)</f>
        <v>11400</v>
      </c>
      <c r="G1615" s="20">
        <f t="shared" si="214"/>
        <v>-60086.080000000002</v>
      </c>
      <c r="H1615" s="20">
        <f t="shared" si="215"/>
        <v>-60086.080000000002</v>
      </c>
      <c r="I1615" s="21">
        <f t="shared" si="216"/>
        <v>0</v>
      </c>
    </row>
    <row r="1616" spans="1:9" ht="11.25" hidden="1" customHeight="1" x14ac:dyDescent="0.2">
      <c r="A1616" s="11" t="s">
        <v>325</v>
      </c>
      <c r="B1616" s="5"/>
      <c r="C1616" s="5"/>
      <c r="D1616" s="6"/>
      <c r="E1616" s="6"/>
      <c r="F1616" s="6"/>
      <c r="G1616" s="7"/>
      <c r="H1616" s="7"/>
      <c r="I1616" s="8"/>
    </row>
    <row r="1617" spans="1:9" ht="11.25" hidden="1" customHeight="1" x14ac:dyDescent="0.2">
      <c r="A1617" s="12"/>
      <c r="B1617" s="13" t="s">
        <v>20</v>
      </c>
      <c r="C1617" s="13" t="s">
        <v>19</v>
      </c>
      <c r="D1617" s="14">
        <v>1545.27</v>
      </c>
      <c r="E1617" s="14">
        <v>711</v>
      </c>
      <c r="F1617" s="14">
        <v>711</v>
      </c>
      <c r="G1617" s="15">
        <f>(ROUND(E1617,2)- ROUND(D1617,2))</f>
        <v>-834.27</v>
      </c>
      <c r="H1617" s="15">
        <f>(ROUND(F1617,2)- ROUND(D1617,2))</f>
        <v>-834.27</v>
      </c>
      <c r="I1617" s="16">
        <f>(ROUND(F1617,2)- ROUND(E1617,2))</f>
        <v>0</v>
      </c>
    </row>
    <row r="1618" spans="1:9" ht="11.25" hidden="1" customHeight="1" x14ac:dyDescent="0.2">
      <c r="A1618" s="12"/>
      <c r="B1618" s="13" t="s">
        <v>129</v>
      </c>
      <c r="C1618" s="13" t="s">
        <v>19</v>
      </c>
      <c r="D1618" s="14">
        <v>214.82</v>
      </c>
      <c r="E1618" s="14">
        <v>0</v>
      </c>
      <c r="F1618" s="14">
        <v>0</v>
      </c>
      <c r="G1618" s="15">
        <f>(ROUND(E1618,2)- ROUND(D1618,2))</f>
        <v>-214.82</v>
      </c>
      <c r="H1618" s="15">
        <f>(ROUND(F1618,2)- ROUND(D1618,2))</f>
        <v>-214.82</v>
      </c>
      <c r="I1618" s="16">
        <f>(ROUND(F1618,2)- ROUND(E1618,2))</f>
        <v>0</v>
      </c>
    </row>
    <row r="1619" spans="1:9" ht="11.25" hidden="1" customHeight="1" x14ac:dyDescent="0.2">
      <c r="A1619" s="17" t="s">
        <v>326</v>
      </c>
      <c r="B1619" s="18"/>
      <c r="C1619" s="18"/>
      <c r="D1619" s="19">
        <f>SUM(D1617:D1618)</f>
        <v>1760.09</v>
      </c>
      <c r="E1619" s="19">
        <f>SUM(E1617:E1618)</f>
        <v>711</v>
      </c>
      <c r="F1619" s="19">
        <f>SUM(F1617:F1618)</f>
        <v>711</v>
      </c>
      <c r="G1619" s="20">
        <f>(ROUND(E1619,2)- ROUND(D1619,2))</f>
        <v>-1049.0899999999999</v>
      </c>
      <c r="H1619" s="20">
        <f>(ROUND(F1619,2)- ROUND(D1619,2))</f>
        <v>-1049.0899999999999</v>
      </c>
      <c r="I1619" s="21">
        <f>(ROUND(F1619,2)- ROUND(E1619,2))</f>
        <v>0</v>
      </c>
    </row>
    <row r="1620" spans="1:9" ht="11.25" hidden="1" customHeight="1" x14ac:dyDescent="0.2">
      <c r="A1620" s="11" t="s">
        <v>327</v>
      </c>
      <c r="B1620" s="5"/>
      <c r="C1620" s="5"/>
      <c r="D1620" s="6"/>
      <c r="E1620" s="6"/>
      <c r="F1620" s="6"/>
      <c r="G1620" s="7"/>
      <c r="H1620" s="7"/>
      <c r="I1620" s="8"/>
    </row>
    <row r="1621" spans="1:9" ht="11.25" hidden="1" customHeight="1" x14ac:dyDescent="0.2">
      <c r="A1621" s="12"/>
      <c r="B1621" s="13" t="s">
        <v>20</v>
      </c>
      <c r="C1621" s="13" t="s">
        <v>52</v>
      </c>
      <c r="D1621" s="14">
        <v>0</v>
      </c>
      <c r="E1621" s="14">
        <v>250</v>
      </c>
      <c r="F1621" s="14">
        <v>350</v>
      </c>
      <c r="G1621" s="23">
        <f t="shared" ref="G1621:G1626" si="217">(ROUND(E1621,2)- ROUND(D1621,2))</f>
        <v>250</v>
      </c>
      <c r="H1621" s="23">
        <f t="shared" ref="H1621:H1626" si="218">(ROUND(F1621,2)- ROUND(D1621,2))</f>
        <v>350</v>
      </c>
      <c r="I1621" s="16">
        <f t="shared" ref="I1621:I1626" si="219">(ROUND(F1621,2)- ROUND(E1621,2))</f>
        <v>100</v>
      </c>
    </row>
    <row r="1622" spans="1:9" ht="11.25" hidden="1" customHeight="1" x14ac:dyDescent="0.2">
      <c r="A1622" s="12"/>
      <c r="B1622" s="13" t="s">
        <v>20</v>
      </c>
      <c r="C1622" s="13" t="s">
        <v>21</v>
      </c>
      <c r="D1622" s="14">
        <v>0</v>
      </c>
      <c r="E1622" s="14">
        <v>300</v>
      </c>
      <c r="F1622" s="14">
        <v>300</v>
      </c>
      <c r="G1622" s="23">
        <f t="shared" si="217"/>
        <v>300</v>
      </c>
      <c r="H1622" s="23">
        <f t="shared" si="218"/>
        <v>300</v>
      </c>
      <c r="I1622" s="16">
        <f t="shared" si="219"/>
        <v>0</v>
      </c>
    </row>
    <row r="1623" spans="1:9" ht="11.25" hidden="1" customHeight="1" x14ac:dyDescent="0.2">
      <c r="A1623" s="12"/>
      <c r="B1623" s="13" t="s">
        <v>20</v>
      </c>
      <c r="C1623" s="13" t="s">
        <v>22</v>
      </c>
      <c r="D1623" s="14">
        <v>411.38</v>
      </c>
      <c r="E1623" s="14">
        <v>389</v>
      </c>
      <c r="F1623" s="14">
        <v>389</v>
      </c>
      <c r="G1623" s="15">
        <f t="shared" si="217"/>
        <v>-22.379999999999995</v>
      </c>
      <c r="H1623" s="15">
        <f t="shared" si="218"/>
        <v>-22.379999999999995</v>
      </c>
      <c r="I1623" s="16">
        <f t="shared" si="219"/>
        <v>0</v>
      </c>
    </row>
    <row r="1624" spans="1:9" ht="11.25" hidden="1" customHeight="1" x14ac:dyDescent="0.2">
      <c r="A1624" s="12"/>
      <c r="B1624" s="13" t="s">
        <v>20</v>
      </c>
      <c r="C1624" s="13" t="s">
        <v>19</v>
      </c>
      <c r="D1624" s="14">
        <v>3172.25</v>
      </c>
      <c r="E1624" s="14">
        <v>2914</v>
      </c>
      <c r="F1624" s="14">
        <v>3414</v>
      </c>
      <c r="G1624" s="15">
        <f t="shared" si="217"/>
        <v>-258.25</v>
      </c>
      <c r="H1624" s="23">
        <f t="shared" si="218"/>
        <v>241.75</v>
      </c>
      <c r="I1624" s="16">
        <f t="shared" si="219"/>
        <v>500</v>
      </c>
    </row>
    <row r="1625" spans="1:9" ht="11.25" hidden="1" customHeight="1" x14ac:dyDescent="0.2">
      <c r="A1625" s="12"/>
      <c r="B1625" s="13" t="s">
        <v>23</v>
      </c>
      <c r="C1625" s="13" t="s">
        <v>19</v>
      </c>
      <c r="D1625" s="14">
        <v>1100.3499999999999</v>
      </c>
      <c r="E1625" s="14">
        <v>521</v>
      </c>
      <c r="F1625" s="14">
        <v>521</v>
      </c>
      <c r="G1625" s="15">
        <f t="shared" si="217"/>
        <v>-579.34999999999991</v>
      </c>
      <c r="H1625" s="15">
        <f t="shared" si="218"/>
        <v>-579.34999999999991</v>
      </c>
      <c r="I1625" s="16">
        <f t="shared" si="219"/>
        <v>0</v>
      </c>
    </row>
    <row r="1626" spans="1:9" ht="11.25" hidden="1" customHeight="1" x14ac:dyDescent="0.2">
      <c r="A1626" s="17" t="s">
        <v>328</v>
      </c>
      <c r="B1626" s="18"/>
      <c r="C1626" s="18"/>
      <c r="D1626" s="19">
        <f>SUM(D1621:D1625)</f>
        <v>4683.9799999999996</v>
      </c>
      <c r="E1626" s="19">
        <f>SUM(E1621:E1625)</f>
        <v>4374</v>
      </c>
      <c r="F1626" s="19">
        <f>SUM(F1621:F1625)</f>
        <v>4974</v>
      </c>
      <c r="G1626" s="20">
        <f t="shared" si="217"/>
        <v>-309.97999999999956</v>
      </c>
      <c r="H1626" s="24">
        <f t="shared" si="218"/>
        <v>290.02000000000044</v>
      </c>
      <c r="I1626" s="21">
        <f t="shared" si="219"/>
        <v>600</v>
      </c>
    </row>
    <row r="1627" spans="1:9" ht="11.25" hidden="1" customHeight="1" x14ac:dyDescent="0.2">
      <c r="A1627" s="11" t="s">
        <v>329</v>
      </c>
      <c r="B1627" s="5"/>
      <c r="C1627" s="5"/>
      <c r="D1627" s="6"/>
      <c r="E1627" s="6"/>
      <c r="F1627" s="6"/>
      <c r="G1627" s="7"/>
      <c r="H1627" s="7"/>
      <c r="I1627" s="8"/>
    </row>
    <row r="1628" spans="1:9" ht="11.25" hidden="1" customHeight="1" x14ac:dyDescent="0.2">
      <c r="A1628" s="12"/>
      <c r="B1628" s="13" t="s">
        <v>20</v>
      </c>
      <c r="C1628" s="13" t="s">
        <v>22</v>
      </c>
      <c r="D1628" s="14">
        <v>0</v>
      </c>
      <c r="E1628" s="14">
        <v>750</v>
      </c>
      <c r="F1628" s="14">
        <v>750</v>
      </c>
      <c r="G1628" s="23">
        <f>(ROUND(E1628,2)- ROUND(D1628,2))</f>
        <v>750</v>
      </c>
      <c r="H1628" s="23">
        <f>(ROUND(F1628,2)- ROUND(D1628,2))</f>
        <v>750</v>
      </c>
      <c r="I1628" s="16">
        <f>(ROUND(F1628,2)- ROUND(E1628,2))</f>
        <v>0</v>
      </c>
    </row>
    <row r="1629" spans="1:9" ht="11.25" hidden="1" customHeight="1" x14ac:dyDescent="0.2">
      <c r="A1629" s="12"/>
      <c r="B1629" s="13" t="s">
        <v>23</v>
      </c>
      <c r="C1629" s="13" t="s">
        <v>19</v>
      </c>
      <c r="D1629" s="14">
        <v>0</v>
      </c>
      <c r="E1629" s="14">
        <v>1000</v>
      </c>
      <c r="F1629" s="14">
        <v>1000</v>
      </c>
      <c r="G1629" s="23">
        <f>(ROUND(E1629,2)- ROUND(D1629,2))</f>
        <v>1000</v>
      </c>
      <c r="H1629" s="23">
        <f>(ROUND(F1629,2)- ROUND(D1629,2))</f>
        <v>1000</v>
      </c>
      <c r="I1629" s="16">
        <f>(ROUND(F1629,2)- ROUND(E1629,2))</f>
        <v>0</v>
      </c>
    </row>
    <row r="1630" spans="1:9" ht="11.25" hidden="1" customHeight="1" x14ac:dyDescent="0.2">
      <c r="A1630" s="17" t="s">
        <v>330</v>
      </c>
      <c r="B1630" s="18"/>
      <c r="C1630" s="18"/>
      <c r="D1630" s="19">
        <f>SUM(D1628:D1629)</f>
        <v>0</v>
      </c>
      <c r="E1630" s="19">
        <f>SUM(E1628:E1629)</f>
        <v>1750</v>
      </c>
      <c r="F1630" s="19">
        <f>SUM(F1628:F1629)</f>
        <v>1750</v>
      </c>
      <c r="G1630" s="24">
        <f>(ROUND(E1630,2)- ROUND(D1630,2))</f>
        <v>1750</v>
      </c>
      <c r="H1630" s="24">
        <f>(ROUND(F1630,2)- ROUND(D1630,2))</f>
        <v>1750</v>
      </c>
      <c r="I1630" s="21">
        <f>(ROUND(F1630,2)- ROUND(E1630,2))</f>
        <v>0</v>
      </c>
    </row>
    <row r="1631" spans="1:9" ht="11.25" hidden="1" customHeight="1" x14ac:dyDescent="0.2">
      <c r="A1631" s="22" t="s">
        <v>331</v>
      </c>
      <c r="B1631" s="18"/>
      <c r="C1631" s="18"/>
      <c r="D1631" s="19">
        <f>SUM(D1599,D1607,D1615,D1619,D1626,D1630)</f>
        <v>139824.95000000001</v>
      </c>
      <c r="E1631" s="19">
        <f>SUM(E1599,E1607,E1615,E1619,E1626,E1630)</f>
        <v>80252</v>
      </c>
      <c r="F1631" s="19">
        <f>SUM(F1599,F1607,F1615,F1619,F1626,F1630)</f>
        <v>80852</v>
      </c>
      <c r="G1631" s="20">
        <f>(ROUND(E1631,2)- ROUND(D1631,2))</f>
        <v>-59572.950000000012</v>
      </c>
      <c r="H1631" s="20">
        <f>(ROUND(F1631,2)- ROUND(D1631,2))</f>
        <v>-58972.950000000012</v>
      </c>
      <c r="I1631" s="21">
        <f>(ROUND(F1631,2)- ROUND(E1631,2))</f>
        <v>600</v>
      </c>
    </row>
    <row r="1632" spans="1:9" ht="11.25" customHeight="1" x14ac:dyDescent="0.2">
      <c r="A1632" s="10" t="s">
        <v>332</v>
      </c>
      <c r="B1632" s="5"/>
      <c r="C1632" s="5"/>
      <c r="D1632" s="6">
        <v>0</v>
      </c>
      <c r="E1632" s="6">
        <v>5000</v>
      </c>
      <c r="F1632" s="6">
        <v>5000</v>
      </c>
      <c r="G1632" s="7">
        <v>5000</v>
      </c>
      <c r="H1632" s="7">
        <v>5000</v>
      </c>
      <c r="I1632" s="8">
        <v>0</v>
      </c>
    </row>
    <row r="1633" spans="1:9" ht="11.25" hidden="1" customHeight="1" x14ac:dyDescent="0.2">
      <c r="A1633" s="11" t="s">
        <v>333</v>
      </c>
      <c r="B1633" s="5"/>
      <c r="C1633" s="5"/>
      <c r="D1633" s="6"/>
      <c r="E1633" s="6"/>
      <c r="F1633" s="6"/>
      <c r="G1633" s="7"/>
      <c r="H1633" s="7"/>
      <c r="I1633" s="8"/>
    </row>
    <row r="1634" spans="1:9" ht="11.25" hidden="1" customHeight="1" x14ac:dyDescent="0.2">
      <c r="A1634" s="12"/>
      <c r="B1634" s="13" t="s">
        <v>27</v>
      </c>
      <c r="C1634" s="13" t="s">
        <v>78</v>
      </c>
      <c r="D1634" s="14">
        <v>0</v>
      </c>
      <c r="E1634" s="14">
        <v>5000</v>
      </c>
      <c r="F1634" s="14">
        <v>5000</v>
      </c>
      <c r="G1634" s="23">
        <f t="shared" ref="G1634:G1639" si="220">(ROUND(E1634,2)- ROUND(D1634,2))</f>
        <v>5000</v>
      </c>
      <c r="H1634" s="23">
        <f t="shared" ref="H1634:H1639" si="221">(ROUND(F1634,2)- ROUND(D1634,2))</f>
        <v>5000</v>
      </c>
      <c r="I1634" s="16">
        <f t="shared" ref="I1634:I1639" si="222">(ROUND(F1634,2)- ROUND(E1634,2))</f>
        <v>0</v>
      </c>
    </row>
    <row r="1635" spans="1:9" ht="11.25" hidden="1" customHeight="1" x14ac:dyDescent="0.2">
      <c r="A1635" s="17" t="s">
        <v>334</v>
      </c>
      <c r="B1635" s="18"/>
      <c r="C1635" s="18"/>
      <c r="D1635" s="19">
        <f t="shared" ref="D1635:F1636" si="223">SUM(D1634)</f>
        <v>0</v>
      </c>
      <c r="E1635" s="19">
        <f t="shared" si="223"/>
        <v>5000</v>
      </c>
      <c r="F1635" s="19">
        <f t="shared" si="223"/>
        <v>5000</v>
      </c>
      <c r="G1635" s="24">
        <f t="shared" si="220"/>
        <v>5000</v>
      </c>
      <c r="H1635" s="24">
        <f t="shared" si="221"/>
        <v>5000</v>
      </c>
      <c r="I1635" s="21">
        <f t="shared" si="222"/>
        <v>0</v>
      </c>
    </row>
    <row r="1636" spans="1:9" ht="11.25" hidden="1" customHeight="1" x14ac:dyDescent="0.2">
      <c r="A1636" s="22" t="s">
        <v>335</v>
      </c>
      <c r="B1636" s="18"/>
      <c r="C1636" s="18"/>
      <c r="D1636" s="19">
        <f t="shared" si="223"/>
        <v>0</v>
      </c>
      <c r="E1636" s="19">
        <f t="shared" si="223"/>
        <v>5000</v>
      </c>
      <c r="F1636" s="19">
        <f t="shared" si="223"/>
        <v>5000</v>
      </c>
      <c r="G1636" s="24">
        <f t="shared" si="220"/>
        <v>5000</v>
      </c>
      <c r="H1636" s="24">
        <f t="shared" si="221"/>
        <v>5000</v>
      </c>
      <c r="I1636" s="21">
        <f t="shared" si="222"/>
        <v>0</v>
      </c>
    </row>
    <row r="1637" spans="1:9" ht="11.25" customHeight="1" x14ac:dyDescent="0.2">
      <c r="A1637" s="25" t="s">
        <v>336</v>
      </c>
      <c r="B1637" s="18"/>
      <c r="C1637" s="18"/>
      <c r="D1637" s="19">
        <f>SUM(D674,D701,D841,D860,D1088,D1143,D1363,D1439,D1493,D1547,D1578,D1590,D1631,D1636)</f>
        <v>6233537.290000001</v>
      </c>
      <c r="E1637" s="19">
        <f>SUM(E674,E701,E841,E860,E1088,E1143,E1363,E1439,E1493,E1547,E1578,E1590,E1631,E1636)</f>
        <v>6638363.5800000001</v>
      </c>
      <c r="F1637" s="19">
        <f>SUM(F674,F701,F841,F860,F1088,F1143,F1363,F1439,F1493,F1547,F1578,F1590,F1631,F1636)</f>
        <v>7897283.5699999984</v>
      </c>
      <c r="G1637" s="24">
        <f t="shared" si="220"/>
        <v>404826.29000000004</v>
      </c>
      <c r="H1637" s="24">
        <f t="shared" si="221"/>
        <v>1663746.2800000003</v>
      </c>
      <c r="I1637" s="21">
        <f t="shared" si="222"/>
        <v>1258919.9900000002</v>
      </c>
    </row>
    <row r="1638" spans="1:9" ht="11.25" customHeight="1" x14ac:dyDescent="0.2">
      <c r="A1638" s="18" t="s">
        <v>337</v>
      </c>
      <c r="B1638" s="18"/>
      <c r="C1638" s="18"/>
      <c r="D1638" s="19">
        <f>D231-D1637</f>
        <v>-648392.49000000022</v>
      </c>
      <c r="E1638" s="19">
        <f>E231-E1637</f>
        <v>-3423099.7399999998</v>
      </c>
      <c r="F1638" s="19">
        <f>F231-F1637</f>
        <v>-4229115.129999998</v>
      </c>
      <c r="G1638" s="20">
        <f t="shared" si="220"/>
        <v>-2774707.25</v>
      </c>
      <c r="H1638" s="20">
        <f t="shared" si="221"/>
        <v>-3580722.6399999997</v>
      </c>
      <c r="I1638" s="21">
        <f t="shared" si="222"/>
        <v>-806015.38999999966</v>
      </c>
    </row>
    <row r="1639" spans="1:9" ht="11.25" customHeight="1" x14ac:dyDescent="0.2">
      <c r="A1639" s="18" t="s">
        <v>338</v>
      </c>
      <c r="B1639" s="18"/>
      <c r="C1639" s="18"/>
      <c r="D1639" s="19">
        <f>D1638+0</f>
        <v>-648392.49000000022</v>
      </c>
      <c r="E1639" s="19">
        <f>E1638+0</f>
        <v>-3423099.7399999998</v>
      </c>
      <c r="F1639" s="19">
        <f>F1638+0</f>
        <v>-4229115.129999998</v>
      </c>
      <c r="G1639" s="20">
        <f t="shared" si="220"/>
        <v>-2774707.25</v>
      </c>
      <c r="H1639" s="20">
        <f t="shared" si="221"/>
        <v>-3580722.6399999997</v>
      </c>
      <c r="I1639" s="21">
        <f t="shared" si="222"/>
        <v>-806015.38999999966</v>
      </c>
    </row>
    <row r="1641" spans="1:9" ht="11.25" customHeight="1" x14ac:dyDescent="0.2">
      <c r="H1641" s="29"/>
    </row>
  </sheetData>
  <mergeCells count="5">
    <mergeCell ref="A1:I1"/>
    <mergeCell ref="A2:I2"/>
    <mergeCell ref="A3:I3"/>
    <mergeCell ref="A4:I4"/>
    <mergeCell ref="A5:I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mockup 1</vt:lpstr>
      <vt:lpstr>original rpt</vt:lpstr>
    </vt:vector>
  </TitlesOfParts>
  <Company>NetSuite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NetSuite Reports</dc:creator>
  <cp:lastModifiedBy>Richard Robinson</cp:lastModifiedBy>
  <dcterms:created xsi:type="dcterms:W3CDTF">2017-12-12T04:54:17Z</dcterms:created>
  <dcterms:modified xsi:type="dcterms:W3CDTF">2018-01-29T23:05:29Z</dcterms:modified>
</cp:coreProperties>
</file>