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E9902E33-AEB2-4810-828D-318592543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DMA" sheetId="2" r:id="rId2"/>
    <sheet name="AdvOptions" sheetId="3" r:id="rId3"/>
    <sheet name="IcebergOptions" sheetId="4" r:id="rId4"/>
    <sheet name="CRON" sheetId="5" r:id="rId5"/>
    <sheet name="Custom Source View" sheetId="6" state="hidden" r:id="rId6"/>
    <sheet name="Views" sheetId="7" r:id="rId7"/>
    <sheet name="InView" sheetId="12" r:id="rId8"/>
    <sheet name="OUTPUT" sheetId="8" r:id="rId9"/>
    <sheet name="StepsLogView" sheetId="9" r:id="rId10"/>
    <sheet name="Version" sheetId="10" r:id="rId11"/>
    <sheet name="Values" sheetId="11" state="hidden" r:id="rId12"/>
  </sheets>
  <definedNames>
    <definedName name="ARRAY_OF_VIEWS">Views!$L$3</definedName>
    <definedName name="CREATE_STEPS_JOB_VIEW">StepsLogView!$A$6</definedName>
    <definedName name="REPLACE_ARRAY_OF_INCOMING_VIEWS">OUTPUT!$B$35</definedName>
    <definedName name="REPLACE_ARRAY_OF_VIEWS">OUTPUT!$B$29</definedName>
    <definedName name="REPLACE_ATHENA_OUTPUT_LOCATION">OUTPUT!$B$33</definedName>
    <definedName name="REPLACE_AWS_ACCOUNT_NUMBER">OUTPUT!$B$9</definedName>
    <definedName name="REPLACE_AWS_ATHENA_WORKGROUP">OUTPUT!$B$8</definedName>
    <definedName name="REPLACE_AWS_ENVIRONMENT_UPPERCASE">OUTPUT!$B$34</definedName>
    <definedName name="REPLACE_AWS_RAW_API_BUCKET">OUTPUT!$B$11</definedName>
    <definedName name="REPLACE_AWS_RAW_BUCKET">OUTPUT!$B$11</definedName>
    <definedName name="REPLACE_AWS_REGION">OUTPUT!$B$10</definedName>
    <definedName name="REPLACE_AWS_ROLE_PREFIX">OUTPUT!$B$26</definedName>
    <definedName name="REPLACE_AWS_STEPS_LOOP_NAME">OUTPUT!$B$19</definedName>
    <definedName name="REPLACE_AWS_STEPS_NAME">OUTPUT!$B$15</definedName>
    <definedName name="REPLACE_CODEGEN_VERSION">OUTPUT!$B$17</definedName>
    <definedName name="REPLACE_COMMENT">OUTPUT!$B$20</definedName>
    <definedName name="REPLACE_CRON_DAY">CRON!$C$4</definedName>
    <definedName name="REPLACE_CRON_HOUR">CRON!$D$4</definedName>
    <definedName name="REPLACE_CRON_MINUTE">CRON!$E$4</definedName>
    <definedName name="REPLACE_CRON_MONTH">CRON!$B$4</definedName>
    <definedName name="REPLACE_CRON_YEAR">CRON!$A$4</definedName>
    <definedName name="REPLACE_DEPLOY_TO">OUTPUT!$B$2</definedName>
    <definedName name="REPLACE_EXTERNAL_DOCUMENTATION_URL">OUTPUT!$B$16</definedName>
    <definedName name="REPLACE_FULL_S3_PATH">OUTPUT!$B$7</definedName>
    <definedName name="REPLACE_HTML_DOC_FILENAME">OUTPUT!$B$12</definedName>
    <definedName name="REPLACE_HTML_TABLE_VIEWS">OUTPUT!$B$30</definedName>
    <definedName name="REPLACE_ICEBERG_MAX_SNAPSHOT_AGE_SECONDS">IcebergOptions!$B$1</definedName>
    <definedName name="REPLACE_ICEBERG_REWRITE_DELETE_FILE_THRESHOLD">IcebergOptions!$B$2</definedName>
    <definedName name="REPLACE_ICEBERG_TARGET_DATA_FILE_SIZE_BYTES">IcebergOptions!$B$3</definedName>
    <definedName name="REPLACE_LIST_OF_PURPOSE_CODES">OUTPUT!$B$5</definedName>
    <definedName name="REPLACE_RAW_DMS_BUCKET_NAME">OUTPUT!$B$22</definedName>
    <definedName name="REPLACE_ROLE_DB_DEPENDENCIES">OUTPUT!$B$24</definedName>
    <definedName name="REPLACE_ROLE_PREFIX">OUTPUT!$B$27</definedName>
    <definedName name="REPLACE_SOLUTION_LONG_NAME">OUTPUT!$B$18</definedName>
    <definedName name="REPLACE_SOLUTION_NAME">OUTPUT!$B$1</definedName>
    <definedName name="REPLACE_SOURCE_VIEW_VISABILITY">OUTPUT!$B$23</definedName>
    <definedName name="REPLACE_STAGED_BUCKET_NAME">OUTPUT!$B$21</definedName>
    <definedName name="REPLACE_STEPS_JOB_VIEW">OUTPUT!$B$28</definedName>
    <definedName name="REPLACE_TARGET_BUCKET">OUTPUT!$B$3</definedName>
    <definedName name="REPLACE_TARGET_DATABASE_NAME">OUTPUT!$B$6</definedName>
    <definedName name="REPLACE_TARGET_PREFIX">OUTPUT!$B$4</definedName>
    <definedName name="REPLACE_TARGET_TABLE_NAME">OUTPUT!$B$14</definedName>
    <definedName name="REPLACE_TEMPLATE_NUMBER">OUTPUT!$B$13</definedName>
    <definedName name="REPLACE_TEMPLATE_PLATFORM_RESOURCE_IDENTIFIER_AWS_STEPS">OUTPUT!$B$32</definedName>
    <definedName name="STEPS_JOB_VIEW">StepsLogView!$A$2</definedName>
    <definedName name="STEPS_VIEW_CLEANED">StepsLogView!$A$5</definedName>
    <definedName name="STEPS_VIEW_NOT_CLEANED">StepsLogView!$A$4</definedName>
    <definedName name="STEPS_VIEW_UNCLEANED">StepsLogView!$A$4</definedName>
    <definedName name="USERINPUT_CUSTOM_SOURCE_VIEW">'Custom Source View'!$A$1</definedName>
    <definedName name="USERINPUT_DATABASE_NAME">Options!$B$6</definedName>
    <definedName name="USERINPUT_DEPLOY_TO">Options!$B$3</definedName>
    <definedName name="USERINPUT_ODL_MONITORING_ATHENA_DATABASE">AdvOptions!$B$11</definedName>
    <definedName name="USERINPUT_S3_PREFIX">Options!$B$5</definedName>
    <definedName name="USERINPUT_SOLUTION_NAME">Options!$B$2</definedName>
    <definedName name="USERINPUT_SOLUTIONNAME_LONG">Options!$B$8</definedName>
    <definedName name="USERINPUT_STEPS_JOB_VIEW">StepsLogView!$A$2</definedName>
    <definedName name="USERINPUT_USECASE_COMMENT">Options!$B$26</definedName>
    <definedName name="USERINPUT_USECASE_HOMEPAGE">Options!$B$9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" i="7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" i="12"/>
  <c r="N129" i="12" l="1"/>
  <c r="K129" i="12"/>
  <c r="N128" i="12"/>
  <c r="K128" i="12"/>
  <c r="N127" i="12"/>
  <c r="K127" i="12"/>
  <c r="N126" i="12"/>
  <c r="K126" i="12"/>
  <c r="N125" i="12"/>
  <c r="K125" i="12"/>
  <c r="N124" i="12"/>
  <c r="K124" i="12"/>
  <c r="N123" i="12"/>
  <c r="K123" i="12"/>
  <c r="N122" i="12"/>
  <c r="K122" i="12"/>
  <c r="N121" i="12"/>
  <c r="K121" i="12"/>
  <c r="N120" i="12"/>
  <c r="K120" i="12"/>
  <c r="N119" i="12"/>
  <c r="K119" i="12"/>
  <c r="N118" i="12"/>
  <c r="K118" i="12"/>
  <c r="N117" i="12"/>
  <c r="K117" i="12"/>
  <c r="N116" i="12"/>
  <c r="K116" i="12"/>
  <c r="N115" i="12"/>
  <c r="K115" i="12"/>
  <c r="N114" i="12"/>
  <c r="K114" i="12"/>
  <c r="N113" i="12"/>
  <c r="K113" i="12"/>
  <c r="N112" i="12"/>
  <c r="K112" i="12"/>
  <c r="N111" i="12"/>
  <c r="K111" i="12"/>
  <c r="N110" i="12"/>
  <c r="K110" i="12"/>
  <c r="N109" i="12"/>
  <c r="K109" i="12"/>
  <c r="N108" i="12"/>
  <c r="K108" i="12"/>
  <c r="N107" i="12"/>
  <c r="K107" i="12"/>
  <c r="N106" i="12"/>
  <c r="K106" i="12"/>
  <c r="N105" i="12"/>
  <c r="K105" i="12"/>
  <c r="N104" i="12"/>
  <c r="K104" i="12"/>
  <c r="N103" i="12"/>
  <c r="K103" i="12"/>
  <c r="N102" i="12"/>
  <c r="K102" i="12"/>
  <c r="N101" i="12"/>
  <c r="K101" i="12"/>
  <c r="N100" i="12"/>
  <c r="K100" i="12"/>
  <c r="N99" i="12"/>
  <c r="K99" i="12"/>
  <c r="N98" i="12"/>
  <c r="K98" i="12"/>
  <c r="N97" i="12"/>
  <c r="K97" i="12"/>
  <c r="N96" i="12"/>
  <c r="K96" i="12"/>
  <c r="N95" i="12"/>
  <c r="K95" i="12"/>
  <c r="N94" i="12"/>
  <c r="M94" i="12"/>
  <c r="K94" i="12"/>
  <c r="N93" i="12"/>
  <c r="M93" i="12"/>
  <c r="K93" i="12"/>
  <c r="N92" i="12"/>
  <c r="M92" i="12"/>
  <c r="K92" i="12"/>
  <c r="N91" i="12"/>
  <c r="M91" i="12"/>
  <c r="K91" i="12"/>
  <c r="N90" i="12"/>
  <c r="M90" i="12"/>
  <c r="K90" i="12"/>
  <c r="N89" i="12"/>
  <c r="M89" i="12"/>
  <c r="K89" i="12"/>
  <c r="N88" i="12"/>
  <c r="M88" i="12"/>
  <c r="K88" i="12"/>
  <c r="N87" i="12"/>
  <c r="M87" i="12"/>
  <c r="K87" i="12"/>
  <c r="N86" i="12"/>
  <c r="M86" i="12"/>
  <c r="K86" i="12"/>
  <c r="N85" i="12"/>
  <c r="M85" i="12"/>
  <c r="K85" i="12"/>
  <c r="N84" i="12"/>
  <c r="M84" i="12"/>
  <c r="K84" i="12"/>
  <c r="N83" i="12"/>
  <c r="M83" i="12"/>
  <c r="K83" i="12"/>
  <c r="N82" i="12"/>
  <c r="M82" i="12"/>
  <c r="K82" i="12"/>
  <c r="N81" i="12"/>
  <c r="M81" i="12"/>
  <c r="K81" i="12"/>
  <c r="N80" i="12"/>
  <c r="M80" i="12"/>
  <c r="K80" i="12"/>
  <c r="N79" i="12"/>
  <c r="M79" i="12"/>
  <c r="K79" i="12"/>
  <c r="N78" i="12"/>
  <c r="M78" i="12"/>
  <c r="K78" i="12"/>
  <c r="N77" i="12"/>
  <c r="M77" i="12"/>
  <c r="K77" i="12"/>
  <c r="N76" i="12"/>
  <c r="M76" i="12"/>
  <c r="K76" i="12"/>
  <c r="N75" i="12"/>
  <c r="M75" i="12"/>
  <c r="K75" i="12"/>
  <c r="N74" i="12"/>
  <c r="M74" i="12"/>
  <c r="K74" i="12"/>
  <c r="N73" i="12"/>
  <c r="M73" i="12"/>
  <c r="K73" i="12"/>
  <c r="N72" i="12"/>
  <c r="M72" i="12"/>
  <c r="K72" i="12"/>
  <c r="N71" i="12"/>
  <c r="M71" i="12"/>
  <c r="K71" i="12"/>
  <c r="N70" i="12"/>
  <c r="M70" i="12"/>
  <c r="K70" i="12"/>
  <c r="N69" i="12"/>
  <c r="M69" i="12"/>
  <c r="K69" i="12"/>
  <c r="N68" i="12"/>
  <c r="M68" i="12"/>
  <c r="K68" i="12"/>
  <c r="N67" i="12"/>
  <c r="M67" i="12"/>
  <c r="K67" i="12"/>
  <c r="N66" i="12"/>
  <c r="M66" i="12"/>
  <c r="K66" i="12"/>
  <c r="N65" i="12"/>
  <c r="M65" i="12"/>
  <c r="K65" i="12"/>
  <c r="N64" i="12"/>
  <c r="M64" i="12"/>
  <c r="K64" i="12"/>
  <c r="N63" i="12"/>
  <c r="M63" i="12"/>
  <c r="K63" i="12"/>
  <c r="N62" i="12"/>
  <c r="M62" i="12"/>
  <c r="K62" i="12"/>
  <c r="G62" i="12"/>
  <c r="N61" i="12"/>
  <c r="M61" i="12"/>
  <c r="K61" i="12"/>
  <c r="G61" i="12"/>
  <c r="N60" i="12"/>
  <c r="M60" i="12"/>
  <c r="K60" i="12"/>
  <c r="G60" i="12"/>
  <c r="N59" i="12"/>
  <c r="M59" i="12"/>
  <c r="K59" i="12"/>
  <c r="G59" i="12"/>
  <c r="N58" i="12"/>
  <c r="M58" i="12"/>
  <c r="K58" i="12"/>
  <c r="G58" i="12"/>
  <c r="N57" i="12"/>
  <c r="M57" i="12"/>
  <c r="K57" i="12"/>
  <c r="G57" i="12"/>
  <c r="N56" i="12"/>
  <c r="M56" i="12"/>
  <c r="K56" i="12"/>
  <c r="G56" i="12"/>
  <c r="N55" i="12"/>
  <c r="M55" i="12"/>
  <c r="K55" i="12"/>
  <c r="G55" i="12"/>
  <c r="N54" i="12"/>
  <c r="M54" i="12"/>
  <c r="K54" i="12"/>
  <c r="G54" i="12"/>
  <c r="N53" i="12"/>
  <c r="M53" i="12"/>
  <c r="K53" i="12"/>
  <c r="G53" i="12"/>
  <c r="N52" i="12"/>
  <c r="M52" i="12"/>
  <c r="K52" i="12"/>
  <c r="I52" i="12"/>
  <c r="J52" i="12" s="1"/>
  <c r="G52" i="12"/>
  <c r="N51" i="12"/>
  <c r="M51" i="12"/>
  <c r="K51" i="12"/>
  <c r="I51" i="12"/>
  <c r="J51" i="12" s="1"/>
  <c r="G51" i="12"/>
  <c r="N50" i="12"/>
  <c r="M50" i="12"/>
  <c r="K50" i="12"/>
  <c r="I50" i="12"/>
  <c r="J50" i="12" s="1"/>
  <c r="G50" i="12"/>
  <c r="N49" i="12"/>
  <c r="M49" i="12"/>
  <c r="K49" i="12"/>
  <c r="I49" i="12"/>
  <c r="J49" i="12" s="1"/>
  <c r="G49" i="12"/>
  <c r="N48" i="12"/>
  <c r="M48" i="12"/>
  <c r="K48" i="12"/>
  <c r="I48" i="12"/>
  <c r="J48" i="12" s="1"/>
  <c r="G48" i="12"/>
  <c r="N47" i="12"/>
  <c r="M47" i="12"/>
  <c r="K47" i="12"/>
  <c r="I47" i="12"/>
  <c r="J47" i="12" s="1"/>
  <c r="G47" i="12"/>
  <c r="N46" i="12"/>
  <c r="M46" i="12"/>
  <c r="K46" i="12"/>
  <c r="I46" i="12"/>
  <c r="J46" i="12" s="1"/>
  <c r="G46" i="12"/>
  <c r="N45" i="12"/>
  <c r="M45" i="12"/>
  <c r="K45" i="12"/>
  <c r="I45" i="12"/>
  <c r="J45" i="12" s="1"/>
  <c r="G45" i="12"/>
  <c r="N44" i="12"/>
  <c r="M44" i="12"/>
  <c r="K44" i="12"/>
  <c r="I44" i="12"/>
  <c r="J44" i="12" s="1"/>
  <c r="G44" i="12"/>
  <c r="N43" i="12"/>
  <c r="M43" i="12"/>
  <c r="K43" i="12"/>
  <c r="I43" i="12"/>
  <c r="J43" i="12" s="1"/>
  <c r="G43" i="12"/>
  <c r="N42" i="12"/>
  <c r="M42" i="12"/>
  <c r="K42" i="12"/>
  <c r="I42" i="12"/>
  <c r="J42" i="12" s="1"/>
  <c r="G42" i="12"/>
  <c r="N41" i="12"/>
  <c r="M41" i="12"/>
  <c r="K41" i="12"/>
  <c r="I41" i="12"/>
  <c r="J41" i="12" s="1"/>
  <c r="G41" i="12"/>
  <c r="N40" i="12"/>
  <c r="M40" i="12"/>
  <c r="K40" i="12"/>
  <c r="I40" i="12"/>
  <c r="J40" i="12" s="1"/>
  <c r="G40" i="12"/>
  <c r="N39" i="12"/>
  <c r="M39" i="12"/>
  <c r="K39" i="12"/>
  <c r="I39" i="12"/>
  <c r="J39" i="12" s="1"/>
  <c r="G39" i="12"/>
  <c r="N38" i="12"/>
  <c r="M38" i="12"/>
  <c r="K38" i="12"/>
  <c r="I38" i="12"/>
  <c r="J38" i="12" s="1"/>
  <c r="G38" i="12"/>
  <c r="N37" i="12"/>
  <c r="M37" i="12"/>
  <c r="K37" i="12"/>
  <c r="I37" i="12"/>
  <c r="J37" i="12" s="1"/>
  <c r="G37" i="12"/>
  <c r="N36" i="12"/>
  <c r="M36" i="12"/>
  <c r="K36" i="12"/>
  <c r="I36" i="12"/>
  <c r="J36" i="12" s="1"/>
  <c r="G36" i="12"/>
  <c r="N35" i="12"/>
  <c r="M35" i="12"/>
  <c r="K35" i="12"/>
  <c r="I35" i="12"/>
  <c r="J35" i="12" s="1"/>
  <c r="G35" i="12"/>
  <c r="N34" i="12"/>
  <c r="M34" i="12"/>
  <c r="K34" i="12"/>
  <c r="I34" i="12"/>
  <c r="J34" i="12" s="1"/>
  <c r="G34" i="12"/>
  <c r="N33" i="12"/>
  <c r="M33" i="12"/>
  <c r="K33" i="12"/>
  <c r="I33" i="12"/>
  <c r="J33" i="12" s="1"/>
  <c r="G33" i="12"/>
  <c r="N32" i="12"/>
  <c r="M32" i="12"/>
  <c r="K32" i="12"/>
  <c r="I32" i="12"/>
  <c r="J32" i="12" s="1"/>
  <c r="G32" i="12"/>
  <c r="N31" i="12"/>
  <c r="M31" i="12"/>
  <c r="K31" i="12"/>
  <c r="I31" i="12"/>
  <c r="J31" i="12" s="1"/>
  <c r="G31" i="12"/>
  <c r="N30" i="12"/>
  <c r="M30" i="12"/>
  <c r="K30" i="12"/>
  <c r="I30" i="12"/>
  <c r="J30" i="12" s="1"/>
  <c r="G30" i="12"/>
  <c r="N29" i="12"/>
  <c r="M29" i="12"/>
  <c r="K29" i="12"/>
  <c r="I29" i="12"/>
  <c r="J29" i="12" s="1"/>
  <c r="G29" i="12"/>
  <c r="N28" i="12"/>
  <c r="M28" i="12"/>
  <c r="K28" i="12"/>
  <c r="I28" i="12"/>
  <c r="J28" i="12" s="1"/>
  <c r="G28" i="12"/>
  <c r="N27" i="12"/>
  <c r="M27" i="12"/>
  <c r="K27" i="12"/>
  <c r="I27" i="12"/>
  <c r="J27" i="12" s="1"/>
  <c r="G27" i="12"/>
  <c r="N26" i="12"/>
  <c r="M26" i="12"/>
  <c r="K26" i="12"/>
  <c r="I26" i="12"/>
  <c r="J26" i="12" s="1"/>
  <c r="G26" i="12"/>
  <c r="N25" i="12"/>
  <c r="M25" i="12"/>
  <c r="K25" i="12"/>
  <c r="I25" i="12"/>
  <c r="J25" i="12" s="1"/>
  <c r="G25" i="12"/>
  <c r="N24" i="12"/>
  <c r="M24" i="12"/>
  <c r="K24" i="12"/>
  <c r="I24" i="12"/>
  <c r="J24" i="12" s="1"/>
  <c r="G24" i="12"/>
  <c r="N23" i="12"/>
  <c r="M23" i="12"/>
  <c r="K23" i="12"/>
  <c r="I23" i="12"/>
  <c r="J23" i="12" s="1"/>
  <c r="G23" i="12"/>
  <c r="N22" i="12"/>
  <c r="M22" i="12"/>
  <c r="K22" i="12"/>
  <c r="I22" i="12"/>
  <c r="J22" i="12" s="1"/>
  <c r="G22" i="12"/>
  <c r="N21" i="12"/>
  <c r="M21" i="12"/>
  <c r="K21" i="12"/>
  <c r="I21" i="12"/>
  <c r="J21" i="12" s="1"/>
  <c r="G21" i="12"/>
  <c r="N20" i="12"/>
  <c r="M20" i="12"/>
  <c r="K20" i="12"/>
  <c r="I20" i="12"/>
  <c r="J20" i="12" s="1"/>
  <c r="G20" i="12"/>
  <c r="N19" i="12"/>
  <c r="M19" i="12"/>
  <c r="K19" i="12"/>
  <c r="I19" i="12"/>
  <c r="J19" i="12" s="1"/>
  <c r="G19" i="12"/>
  <c r="N18" i="12"/>
  <c r="M18" i="12"/>
  <c r="K18" i="12"/>
  <c r="I18" i="12"/>
  <c r="J18" i="12" s="1"/>
  <c r="G18" i="12"/>
  <c r="N17" i="12"/>
  <c r="M17" i="12"/>
  <c r="K17" i="12"/>
  <c r="I17" i="12"/>
  <c r="J17" i="12" s="1"/>
  <c r="G17" i="12"/>
  <c r="N16" i="12"/>
  <c r="M16" i="12"/>
  <c r="K16" i="12"/>
  <c r="I16" i="12"/>
  <c r="J16" i="12" s="1"/>
  <c r="G16" i="12"/>
  <c r="N15" i="12"/>
  <c r="M15" i="12"/>
  <c r="K15" i="12"/>
  <c r="I15" i="12"/>
  <c r="J15" i="12" s="1"/>
  <c r="G15" i="12"/>
  <c r="N14" i="12"/>
  <c r="M14" i="12"/>
  <c r="K14" i="12"/>
  <c r="I14" i="12"/>
  <c r="J14" i="12" s="1"/>
  <c r="G14" i="12"/>
  <c r="N13" i="12"/>
  <c r="M13" i="12"/>
  <c r="K13" i="12"/>
  <c r="I13" i="12"/>
  <c r="J13" i="12" s="1"/>
  <c r="G13" i="12"/>
  <c r="N12" i="12"/>
  <c r="M12" i="12"/>
  <c r="K12" i="12"/>
  <c r="I12" i="12"/>
  <c r="J12" i="12" s="1"/>
  <c r="G12" i="12"/>
  <c r="N11" i="12"/>
  <c r="M11" i="12"/>
  <c r="K11" i="12"/>
  <c r="I11" i="12"/>
  <c r="J11" i="12" s="1"/>
  <c r="G11" i="12"/>
  <c r="N10" i="12"/>
  <c r="M10" i="12"/>
  <c r="K10" i="12"/>
  <c r="I10" i="12"/>
  <c r="J10" i="12" s="1"/>
  <c r="G10" i="12"/>
  <c r="N9" i="12"/>
  <c r="M9" i="12"/>
  <c r="K9" i="12"/>
  <c r="I9" i="12"/>
  <c r="J9" i="12" s="1"/>
  <c r="G9" i="12"/>
  <c r="N8" i="12"/>
  <c r="M8" i="12"/>
  <c r="K8" i="12"/>
  <c r="I8" i="12"/>
  <c r="J8" i="12" s="1"/>
  <c r="G8" i="12"/>
  <c r="N7" i="12"/>
  <c r="M7" i="12"/>
  <c r="K7" i="12"/>
  <c r="I7" i="12"/>
  <c r="J7" i="12" s="1"/>
  <c r="G7" i="12"/>
  <c r="N6" i="12"/>
  <c r="M6" i="12"/>
  <c r="K6" i="12"/>
  <c r="I6" i="12"/>
  <c r="J6" i="12" s="1"/>
  <c r="G6" i="12"/>
  <c r="N5" i="12"/>
  <c r="M5" i="12"/>
  <c r="K5" i="12"/>
  <c r="I5" i="12"/>
  <c r="J5" i="12" s="1"/>
  <c r="G5" i="12"/>
  <c r="N4" i="12"/>
  <c r="M4" i="12"/>
  <c r="K4" i="12"/>
  <c r="I4" i="12"/>
  <c r="J4" i="12" s="1"/>
  <c r="G4" i="12"/>
  <c r="M3" i="12"/>
  <c r="N3" i="12" s="1"/>
  <c r="I3" i="12"/>
  <c r="J3" i="12" s="1"/>
  <c r="K3" i="12" s="1"/>
  <c r="G3" i="12"/>
  <c r="M2" i="12"/>
  <c r="N2" i="12" s="1"/>
  <c r="I2" i="12"/>
  <c r="J2" i="12" s="1"/>
  <c r="G2" i="12"/>
  <c r="B34" i="8"/>
  <c r="B31" i="8"/>
  <c r="B26" i="8"/>
  <c r="B27" i="8" s="1"/>
  <c r="B25" i="8"/>
  <c r="B24" i="8"/>
  <c r="B20" i="8"/>
  <c r="B18" i="8"/>
  <c r="B17" i="8"/>
  <c r="B16" i="8"/>
  <c r="B11" i="8"/>
  <c r="B10" i="8"/>
  <c r="B8" i="8"/>
  <c r="B5" i="8"/>
  <c r="B4" i="8"/>
  <c r="B2" i="8"/>
  <c r="B1" i="8"/>
  <c r="A4" i="9" s="1"/>
  <c r="A5" i="9" s="1"/>
  <c r="A6" i="9" s="1"/>
  <c r="B28" i="8" s="1"/>
  <c r="N129" i="7"/>
  <c r="K129" i="7"/>
  <c r="N128" i="7"/>
  <c r="K128" i="7"/>
  <c r="N127" i="7"/>
  <c r="K127" i="7"/>
  <c r="N126" i="7"/>
  <c r="K126" i="7"/>
  <c r="N125" i="7"/>
  <c r="K125" i="7"/>
  <c r="N124" i="7"/>
  <c r="K124" i="7"/>
  <c r="N123" i="7"/>
  <c r="K123" i="7"/>
  <c r="N122" i="7"/>
  <c r="K122" i="7"/>
  <c r="N121" i="7"/>
  <c r="K121" i="7"/>
  <c r="N120" i="7"/>
  <c r="K120" i="7"/>
  <c r="N119" i="7"/>
  <c r="K119" i="7"/>
  <c r="N118" i="7"/>
  <c r="K118" i="7"/>
  <c r="N117" i="7"/>
  <c r="K117" i="7"/>
  <c r="N116" i="7"/>
  <c r="K116" i="7"/>
  <c r="N115" i="7"/>
  <c r="K115" i="7"/>
  <c r="N114" i="7"/>
  <c r="K114" i="7"/>
  <c r="N113" i="7"/>
  <c r="K113" i="7"/>
  <c r="N112" i="7"/>
  <c r="K112" i="7"/>
  <c r="N111" i="7"/>
  <c r="K111" i="7"/>
  <c r="N110" i="7"/>
  <c r="K110" i="7"/>
  <c r="N109" i="7"/>
  <c r="K109" i="7"/>
  <c r="N108" i="7"/>
  <c r="K108" i="7"/>
  <c r="N107" i="7"/>
  <c r="K107" i="7"/>
  <c r="N106" i="7"/>
  <c r="K106" i="7"/>
  <c r="N105" i="7"/>
  <c r="K105" i="7"/>
  <c r="N104" i="7"/>
  <c r="K104" i="7"/>
  <c r="N103" i="7"/>
  <c r="K103" i="7"/>
  <c r="N102" i="7"/>
  <c r="K102" i="7"/>
  <c r="N101" i="7"/>
  <c r="K101" i="7"/>
  <c r="N100" i="7"/>
  <c r="K100" i="7"/>
  <c r="N99" i="7"/>
  <c r="K99" i="7"/>
  <c r="N98" i="7"/>
  <c r="K98" i="7"/>
  <c r="N97" i="7"/>
  <c r="K97" i="7"/>
  <c r="N96" i="7"/>
  <c r="K96" i="7"/>
  <c r="N95" i="7"/>
  <c r="K95" i="7"/>
  <c r="N94" i="7"/>
  <c r="M94" i="7"/>
  <c r="K94" i="7"/>
  <c r="N93" i="7"/>
  <c r="M93" i="7"/>
  <c r="K93" i="7"/>
  <c r="N92" i="7"/>
  <c r="M92" i="7"/>
  <c r="K92" i="7"/>
  <c r="N91" i="7"/>
  <c r="M91" i="7"/>
  <c r="K91" i="7"/>
  <c r="N90" i="7"/>
  <c r="M90" i="7"/>
  <c r="K90" i="7"/>
  <c r="N89" i="7"/>
  <c r="M89" i="7"/>
  <c r="K89" i="7"/>
  <c r="N88" i="7"/>
  <c r="M88" i="7"/>
  <c r="K88" i="7"/>
  <c r="N87" i="7"/>
  <c r="M87" i="7"/>
  <c r="K87" i="7"/>
  <c r="N86" i="7"/>
  <c r="M86" i="7"/>
  <c r="K86" i="7"/>
  <c r="N85" i="7"/>
  <c r="M85" i="7"/>
  <c r="K85" i="7"/>
  <c r="N84" i="7"/>
  <c r="M84" i="7"/>
  <c r="K84" i="7"/>
  <c r="N83" i="7"/>
  <c r="M83" i="7"/>
  <c r="K83" i="7"/>
  <c r="N82" i="7"/>
  <c r="M82" i="7"/>
  <c r="K82" i="7"/>
  <c r="N81" i="7"/>
  <c r="M81" i="7"/>
  <c r="K81" i="7"/>
  <c r="N80" i="7"/>
  <c r="M80" i="7"/>
  <c r="K80" i="7"/>
  <c r="N79" i="7"/>
  <c r="M79" i="7"/>
  <c r="K79" i="7"/>
  <c r="N78" i="7"/>
  <c r="M78" i="7"/>
  <c r="K78" i="7"/>
  <c r="N77" i="7"/>
  <c r="M77" i="7"/>
  <c r="K77" i="7"/>
  <c r="N76" i="7"/>
  <c r="M76" i="7"/>
  <c r="K76" i="7"/>
  <c r="N75" i="7"/>
  <c r="M75" i="7"/>
  <c r="K75" i="7"/>
  <c r="N74" i="7"/>
  <c r="M74" i="7"/>
  <c r="K74" i="7"/>
  <c r="N73" i="7"/>
  <c r="M73" i="7"/>
  <c r="K73" i="7"/>
  <c r="N72" i="7"/>
  <c r="M72" i="7"/>
  <c r="K72" i="7"/>
  <c r="N71" i="7"/>
  <c r="M71" i="7"/>
  <c r="K71" i="7"/>
  <c r="N70" i="7"/>
  <c r="M70" i="7"/>
  <c r="K70" i="7"/>
  <c r="N69" i="7"/>
  <c r="M69" i="7"/>
  <c r="K69" i="7"/>
  <c r="N68" i="7"/>
  <c r="M68" i="7"/>
  <c r="K68" i="7"/>
  <c r="N67" i="7"/>
  <c r="M67" i="7"/>
  <c r="K67" i="7"/>
  <c r="N66" i="7"/>
  <c r="M66" i="7"/>
  <c r="K66" i="7"/>
  <c r="N65" i="7"/>
  <c r="M65" i="7"/>
  <c r="K65" i="7"/>
  <c r="N64" i="7"/>
  <c r="M64" i="7"/>
  <c r="K64" i="7"/>
  <c r="N63" i="7"/>
  <c r="M63" i="7"/>
  <c r="K63" i="7"/>
  <c r="N62" i="7"/>
  <c r="M62" i="7"/>
  <c r="K62" i="7"/>
  <c r="G62" i="7"/>
  <c r="N61" i="7"/>
  <c r="M61" i="7"/>
  <c r="K61" i="7"/>
  <c r="G61" i="7"/>
  <c r="N60" i="7"/>
  <c r="M60" i="7"/>
  <c r="K60" i="7"/>
  <c r="G60" i="7"/>
  <c r="N59" i="7"/>
  <c r="M59" i="7"/>
  <c r="K59" i="7"/>
  <c r="G59" i="7"/>
  <c r="N58" i="7"/>
  <c r="M58" i="7"/>
  <c r="K58" i="7"/>
  <c r="G58" i="7"/>
  <c r="N57" i="7"/>
  <c r="M57" i="7"/>
  <c r="K57" i="7"/>
  <c r="G57" i="7"/>
  <c r="N56" i="7"/>
  <c r="M56" i="7"/>
  <c r="K56" i="7"/>
  <c r="G56" i="7"/>
  <c r="N55" i="7"/>
  <c r="M55" i="7"/>
  <c r="K55" i="7"/>
  <c r="G55" i="7"/>
  <c r="N54" i="7"/>
  <c r="M54" i="7"/>
  <c r="K54" i="7"/>
  <c r="G54" i="7"/>
  <c r="N53" i="7"/>
  <c r="M53" i="7"/>
  <c r="K53" i="7"/>
  <c r="G53" i="7"/>
  <c r="N52" i="7"/>
  <c r="M52" i="7"/>
  <c r="K52" i="7"/>
  <c r="I52" i="7"/>
  <c r="J52" i="7" s="1"/>
  <c r="G52" i="7"/>
  <c r="N51" i="7"/>
  <c r="M51" i="7"/>
  <c r="K51" i="7"/>
  <c r="I51" i="7"/>
  <c r="J51" i="7" s="1"/>
  <c r="G51" i="7"/>
  <c r="N50" i="7"/>
  <c r="M50" i="7"/>
  <c r="K50" i="7"/>
  <c r="I50" i="7"/>
  <c r="J50" i="7" s="1"/>
  <c r="G50" i="7"/>
  <c r="N49" i="7"/>
  <c r="M49" i="7"/>
  <c r="K49" i="7"/>
  <c r="I49" i="7"/>
  <c r="J49" i="7" s="1"/>
  <c r="G49" i="7"/>
  <c r="N48" i="7"/>
  <c r="M48" i="7"/>
  <c r="K48" i="7"/>
  <c r="I48" i="7"/>
  <c r="J48" i="7" s="1"/>
  <c r="G48" i="7"/>
  <c r="N47" i="7"/>
  <c r="M47" i="7"/>
  <c r="K47" i="7"/>
  <c r="I47" i="7"/>
  <c r="J47" i="7" s="1"/>
  <c r="G47" i="7"/>
  <c r="N46" i="7"/>
  <c r="M46" i="7"/>
  <c r="K46" i="7"/>
  <c r="I46" i="7"/>
  <c r="J46" i="7" s="1"/>
  <c r="G46" i="7"/>
  <c r="N45" i="7"/>
  <c r="M45" i="7"/>
  <c r="K45" i="7"/>
  <c r="I45" i="7"/>
  <c r="J45" i="7" s="1"/>
  <c r="G45" i="7"/>
  <c r="N44" i="7"/>
  <c r="M44" i="7"/>
  <c r="K44" i="7"/>
  <c r="I44" i="7"/>
  <c r="J44" i="7" s="1"/>
  <c r="G44" i="7"/>
  <c r="N43" i="7"/>
  <c r="M43" i="7"/>
  <c r="K43" i="7"/>
  <c r="I43" i="7"/>
  <c r="J43" i="7" s="1"/>
  <c r="G43" i="7"/>
  <c r="N42" i="7"/>
  <c r="M42" i="7"/>
  <c r="K42" i="7"/>
  <c r="I42" i="7"/>
  <c r="J42" i="7" s="1"/>
  <c r="G42" i="7"/>
  <c r="N41" i="7"/>
  <c r="M41" i="7"/>
  <c r="K41" i="7"/>
  <c r="I41" i="7"/>
  <c r="J41" i="7" s="1"/>
  <c r="G41" i="7"/>
  <c r="N40" i="7"/>
  <c r="M40" i="7"/>
  <c r="K40" i="7"/>
  <c r="I40" i="7"/>
  <c r="J40" i="7" s="1"/>
  <c r="G40" i="7"/>
  <c r="N39" i="7"/>
  <c r="M39" i="7"/>
  <c r="K39" i="7"/>
  <c r="I39" i="7"/>
  <c r="J39" i="7" s="1"/>
  <c r="G39" i="7"/>
  <c r="N38" i="7"/>
  <c r="M38" i="7"/>
  <c r="K38" i="7"/>
  <c r="I38" i="7"/>
  <c r="J38" i="7" s="1"/>
  <c r="G38" i="7"/>
  <c r="N37" i="7"/>
  <c r="M37" i="7"/>
  <c r="K37" i="7"/>
  <c r="I37" i="7"/>
  <c r="J37" i="7" s="1"/>
  <c r="G37" i="7"/>
  <c r="N36" i="7"/>
  <c r="M36" i="7"/>
  <c r="K36" i="7"/>
  <c r="I36" i="7"/>
  <c r="J36" i="7" s="1"/>
  <c r="G36" i="7"/>
  <c r="N35" i="7"/>
  <c r="M35" i="7"/>
  <c r="K35" i="7"/>
  <c r="I35" i="7"/>
  <c r="J35" i="7" s="1"/>
  <c r="G35" i="7"/>
  <c r="N34" i="7"/>
  <c r="M34" i="7"/>
  <c r="K34" i="7"/>
  <c r="I34" i="7"/>
  <c r="J34" i="7" s="1"/>
  <c r="G34" i="7"/>
  <c r="N33" i="7"/>
  <c r="M33" i="7"/>
  <c r="K33" i="7"/>
  <c r="I33" i="7"/>
  <c r="J33" i="7" s="1"/>
  <c r="G33" i="7"/>
  <c r="N32" i="7"/>
  <c r="M32" i="7"/>
  <c r="K32" i="7"/>
  <c r="I32" i="7"/>
  <c r="J32" i="7" s="1"/>
  <c r="G32" i="7"/>
  <c r="N31" i="7"/>
  <c r="M31" i="7"/>
  <c r="K31" i="7"/>
  <c r="I31" i="7"/>
  <c r="J31" i="7" s="1"/>
  <c r="G31" i="7"/>
  <c r="N30" i="7"/>
  <c r="M30" i="7"/>
  <c r="K30" i="7"/>
  <c r="I30" i="7"/>
  <c r="J30" i="7" s="1"/>
  <c r="G30" i="7"/>
  <c r="N29" i="7"/>
  <c r="M29" i="7"/>
  <c r="K29" i="7"/>
  <c r="I29" i="7"/>
  <c r="J29" i="7" s="1"/>
  <c r="G29" i="7"/>
  <c r="N28" i="7"/>
  <c r="M28" i="7"/>
  <c r="K28" i="7"/>
  <c r="I28" i="7"/>
  <c r="J28" i="7" s="1"/>
  <c r="G28" i="7"/>
  <c r="N27" i="7"/>
  <c r="M27" i="7"/>
  <c r="K27" i="7"/>
  <c r="I27" i="7"/>
  <c r="J27" i="7" s="1"/>
  <c r="G27" i="7"/>
  <c r="N26" i="7"/>
  <c r="M26" i="7"/>
  <c r="K26" i="7"/>
  <c r="I26" i="7"/>
  <c r="J26" i="7" s="1"/>
  <c r="G26" i="7"/>
  <c r="N25" i="7"/>
  <c r="M25" i="7"/>
  <c r="K25" i="7"/>
  <c r="I25" i="7"/>
  <c r="J25" i="7" s="1"/>
  <c r="G25" i="7"/>
  <c r="N24" i="7"/>
  <c r="M24" i="7"/>
  <c r="K24" i="7"/>
  <c r="I24" i="7"/>
  <c r="J24" i="7" s="1"/>
  <c r="G24" i="7"/>
  <c r="N23" i="7"/>
  <c r="M23" i="7"/>
  <c r="K23" i="7"/>
  <c r="I23" i="7"/>
  <c r="J23" i="7" s="1"/>
  <c r="G23" i="7"/>
  <c r="N22" i="7"/>
  <c r="M22" i="7"/>
  <c r="K22" i="7"/>
  <c r="I22" i="7"/>
  <c r="J22" i="7" s="1"/>
  <c r="G22" i="7"/>
  <c r="N21" i="7"/>
  <c r="M21" i="7"/>
  <c r="K21" i="7"/>
  <c r="I21" i="7"/>
  <c r="J21" i="7" s="1"/>
  <c r="G21" i="7"/>
  <c r="N20" i="7"/>
  <c r="M20" i="7"/>
  <c r="K20" i="7"/>
  <c r="I20" i="7"/>
  <c r="J20" i="7" s="1"/>
  <c r="G20" i="7"/>
  <c r="N19" i="7"/>
  <c r="M19" i="7"/>
  <c r="K19" i="7"/>
  <c r="I19" i="7"/>
  <c r="J19" i="7" s="1"/>
  <c r="G19" i="7"/>
  <c r="N18" i="7"/>
  <c r="M18" i="7"/>
  <c r="K18" i="7"/>
  <c r="I18" i="7"/>
  <c r="J18" i="7" s="1"/>
  <c r="G18" i="7"/>
  <c r="N17" i="7"/>
  <c r="M17" i="7"/>
  <c r="K17" i="7"/>
  <c r="I17" i="7"/>
  <c r="J17" i="7" s="1"/>
  <c r="G17" i="7"/>
  <c r="N16" i="7"/>
  <c r="M16" i="7"/>
  <c r="K16" i="7"/>
  <c r="I16" i="7"/>
  <c r="J16" i="7" s="1"/>
  <c r="G16" i="7"/>
  <c r="N15" i="7"/>
  <c r="M15" i="7"/>
  <c r="K15" i="7"/>
  <c r="I15" i="7"/>
  <c r="J15" i="7" s="1"/>
  <c r="G15" i="7"/>
  <c r="N14" i="7"/>
  <c r="M14" i="7"/>
  <c r="K14" i="7"/>
  <c r="I14" i="7"/>
  <c r="J14" i="7" s="1"/>
  <c r="G14" i="7"/>
  <c r="N13" i="7"/>
  <c r="M13" i="7"/>
  <c r="K13" i="7"/>
  <c r="I13" i="7"/>
  <c r="J13" i="7" s="1"/>
  <c r="G13" i="7"/>
  <c r="N12" i="7"/>
  <c r="M12" i="7"/>
  <c r="K12" i="7"/>
  <c r="I12" i="7"/>
  <c r="J12" i="7" s="1"/>
  <c r="G12" i="7"/>
  <c r="N11" i="7"/>
  <c r="M11" i="7"/>
  <c r="K11" i="7"/>
  <c r="I11" i="7"/>
  <c r="J11" i="7" s="1"/>
  <c r="G11" i="7"/>
  <c r="N10" i="7"/>
  <c r="M10" i="7"/>
  <c r="K10" i="7"/>
  <c r="I10" i="7"/>
  <c r="J10" i="7" s="1"/>
  <c r="G10" i="7"/>
  <c r="N9" i="7"/>
  <c r="M9" i="7"/>
  <c r="K9" i="7"/>
  <c r="I9" i="7"/>
  <c r="J9" i="7" s="1"/>
  <c r="G9" i="7"/>
  <c r="N8" i="7"/>
  <c r="M8" i="7"/>
  <c r="K8" i="7"/>
  <c r="I8" i="7"/>
  <c r="J8" i="7" s="1"/>
  <c r="G8" i="7"/>
  <c r="N7" i="7"/>
  <c r="M7" i="7"/>
  <c r="K7" i="7"/>
  <c r="I7" i="7"/>
  <c r="J7" i="7" s="1"/>
  <c r="G7" i="7"/>
  <c r="N6" i="7"/>
  <c r="M6" i="7"/>
  <c r="K6" i="7"/>
  <c r="I6" i="7"/>
  <c r="J6" i="7" s="1"/>
  <c r="G6" i="7"/>
  <c r="N5" i="7"/>
  <c r="M5" i="7"/>
  <c r="K5" i="7"/>
  <c r="I5" i="7"/>
  <c r="J5" i="7" s="1"/>
  <c r="G5" i="7"/>
  <c r="M4" i="7"/>
  <c r="N4" i="7" s="1"/>
  <c r="I4" i="7"/>
  <c r="J4" i="7" s="1"/>
  <c r="K4" i="7" s="1"/>
  <c r="G4" i="7"/>
  <c r="M3" i="7"/>
  <c r="N3" i="7" s="1"/>
  <c r="G3" i="7"/>
  <c r="M2" i="7"/>
  <c r="N2" i="7" s="1"/>
  <c r="I2" i="7"/>
  <c r="J2" i="7" s="1"/>
  <c r="G2" i="7"/>
  <c r="B28" i="1"/>
  <c r="D22" i="1"/>
  <c r="C22" i="1"/>
  <c r="B22" i="1"/>
  <c r="E22" i="1" s="1"/>
  <c r="B4" i="1" s="1"/>
  <c r="B3" i="8" s="1"/>
  <c r="B7" i="8" s="1"/>
  <c r="C17" i="1"/>
  <c r="B17" i="1"/>
  <c r="E17" i="1" s="1"/>
  <c r="C16" i="1"/>
  <c r="B16" i="1"/>
  <c r="E16" i="1" s="1"/>
  <c r="E15" i="1"/>
  <c r="C15" i="1"/>
  <c r="B15" i="1"/>
  <c r="E14" i="1"/>
  <c r="D14" i="1"/>
  <c r="D13" i="1"/>
  <c r="C13" i="1"/>
  <c r="B13" i="1"/>
  <c r="E13" i="1" s="1"/>
  <c r="B9" i="8" s="1"/>
  <c r="E12" i="1"/>
  <c r="D12" i="1"/>
  <c r="D17" i="1" s="1"/>
  <c r="B7" i="1"/>
  <c r="B6" i="1"/>
  <c r="B6" i="8" s="1"/>
  <c r="A1" i="1"/>
  <c r="P2" i="12" l="1"/>
  <c r="P1" i="12" s="1"/>
  <c r="K2" i="12"/>
  <c r="L2" i="12" s="1"/>
  <c r="L3" i="12" s="1"/>
  <c r="B35" i="8" s="1"/>
  <c r="B12" i="8"/>
  <c r="B15" i="8"/>
  <c r="B33" i="8"/>
  <c r="I3" i="7"/>
  <c r="J3" i="7" s="1"/>
  <c r="K3" i="7"/>
  <c r="K2" i="7"/>
  <c r="P2" i="7"/>
  <c r="P1" i="7" s="1"/>
  <c r="B30" i="8" s="1"/>
  <c r="L2" i="7"/>
  <c r="L3" i="7" s="1"/>
  <c r="B29" i="8" s="1"/>
  <c r="B21" i="8"/>
  <c r="B22" i="8"/>
  <c r="D16" i="1"/>
  <c r="D15" i="1"/>
</calcChain>
</file>

<file path=xl/sharedStrings.xml><?xml version="1.0" encoding="utf-8"?>
<sst xmlns="http://schemas.openxmlformats.org/spreadsheetml/2006/main" count="163" uniqueCount="148">
  <si>
    <t>Solution Name</t>
  </si>
  <si>
    <t>Deploy To AWS Environment</t>
  </si>
  <si>
    <t>prod</t>
  </si>
  <si>
    <t>AWS S3 Bucket Name</t>
  </si>
  <si>
    <t>AWS S3 Prefix Name (folder)</t>
  </si>
  <si>
    <t>db</t>
  </si>
  <si>
    <t>Database Name</t>
  </si>
  <si>
    <t>Athena Workgroup Name</t>
  </si>
  <si>
    <t>Solution long Name</t>
  </si>
  <si>
    <t>Solution Home Page Url</t>
  </si>
  <si>
    <t>DEPLOY</t>
  </si>
  <si>
    <t>PROD</t>
  </si>
  <si>
    <t>QA</t>
  </si>
  <si>
    <t>CDK</t>
  </si>
  <si>
    <t>EFFECTIVE VALUE</t>
  </si>
  <si>
    <t>aws_environment</t>
  </si>
  <si>
    <t>qa</t>
  </si>
  <si>
    <t>aws account</t>
  </si>
  <si>
    <t>aws region</t>
  </si>
  <si>
    <t>eu-west-1</t>
  </si>
  <si>
    <t>raw bucket</t>
  </si>
  <si>
    <t>raw_dms_bucket</t>
  </si>
  <si>
    <t>staged_bucket</t>
  </si>
  <si>
    <t>Bucket S3 suffix</t>
  </si>
  <si>
    <t>Comment</t>
  </si>
  <si>
    <t>AWS Role Prefix</t>
  </si>
  <si>
    <t>usecases</t>
  </si>
  <si>
    <t>AWS Step Function Role Name</t>
  </si>
  <si>
    <t>Database dependencies</t>
  </si>
  <si>
    <t>*</t>
  </si>
  <si>
    <t>Outputs</t>
  </si>
  <si>
    <t>Sql Dialect</t>
  </si>
  <si>
    <t>aws_athena</t>
  </si>
  <si>
    <t>dlt,aws_athena,transact_sql</t>
  </si>
  <si>
    <t>Orchestration</t>
  </si>
  <si>
    <t>aws_steps</t>
  </si>
  <si>
    <t>aws_steps, dlt, powershell, azure_datafactory</t>
  </si>
  <si>
    <t>Deployment</t>
  </si>
  <si>
    <t>aws_cdk</t>
  </si>
  <si>
    <t>terraform, aws_cdk</t>
  </si>
  <si>
    <t>Code file extension</t>
  </si>
  <si>
    <t>.json</t>
  </si>
  <si>
    <t>Compute Platform</t>
  </si>
  <si>
    <t>aws</t>
  </si>
  <si>
    <t>aws, databricks, azure</t>
  </si>
  <si>
    <t>Storage Platform</t>
  </si>
  <si>
    <t>aws, azure, databricks</t>
  </si>
  <si>
    <t>platform resource identifier template</t>
  </si>
  <si>
    <t>arn:aws:states:[:REPLACE_AWS_REGION]:[:REPLACE_AWS_ACCOUNT_NUMBER]:stateMachine:[:REPLACE_RESOURCE_IDENTIFIER]</t>
  </si>
  <si>
    <t>auto orchestration</t>
  </si>
  <si>
    <t>turning this feature on means that oogway will find dependencies between the tables and load them in the correct order automatically. If yo set it to 0 you need to enter the "table load group" for each table.</t>
  </si>
  <si>
    <t>PURPOSE CODE</t>
  </si>
  <si>
    <t>P3</t>
  </si>
  <si>
    <t>RND</t>
  </si>
  <si>
    <t>Advanced Options</t>
  </si>
  <si>
    <t>hash key column name</t>
  </si>
  <si>
    <t>hashkey</t>
  </si>
  <si>
    <t>Used for slowly changing detection. A hash key for all non business/natural key columns.</t>
  </si>
  <si>
    <t>load_date column name</t>
  </si>
  <si>
    <t>load_date</t>
  </si>
  <si>
    <t>Column name for the load date timestamp in the target table</t>
  </si>
  <si>
    <t>last_modifed_date column name</t>
  </si>
  <si>
    <t>last_modified_timestamp</t>
  </si>
  <si>
    <t>Column name for the last modified timestamp in the target table</t>
  </si>
  <si>
    <t>Case Sensetive Value Columns? [0,1]</t>
  </si>
  <si>
    <t>0 will use the function lower on the columns when calculating the hashkey and joining with dim-tables</t>
  </si>
  <si>
    <t>Case Sensetive Key? [0,1]</t>
  </si>
  <si>
    <t>Max varchar lenght in hashkeys</t>
  </si>
  <si>
    <t>Data types are casted to varchar when creating hash keys. Specify the max length here</t>
  </si>
  <si>
    <t>ODL MONITORING</t>
  </si>
  <si>
    <t>Athena Database Name</t>
  </si>
  <si>
    <t>dynamotestcat.default.odl_monitoring</t>
  </si>
  <si>
    <t>vacuum_max_snapshot_age_seconds</t>
  </si>
  <si>
    <t>optimize_rewrite_delete_file_threshold</t>
  </si>
  <si>
    <t>write_target_data_file_size_bytes</t>
  </si>
  <si>
    <t>CRON</t>
  </si>
  <si>
    <t>Year</t>
  </si>
  <si>
    <t>Month</t>
  </si>
  <si>
    <t>Day</t>
  </si>
  <si>
    <t>Hour</t>
  </si>
  <si>
    <t>Minute</t>
  </si>
  <si>
    <t>Description</t>
  </si>
  <si>
    <t>&lt;th&gt;View Name&lt;/th&gt;</t>
  </si>
  <si>
    <t>[:REPLACE_SOLUTION_NAME]</t>
  </si>
  <si>
    <t>[:REPLACE_DEPLOY_TO]</t>
  </si>
  <si>
    <t>[:REPLACE_TARGET_BUCKET]</t>
  </si>
  <si>
    <t>[:REPLACE_TARGET_PREFIX]</t>
  </si>
  <si>
    <t>[:REPLACE_LIST_OF_PURPOSE_CODES]</t>
  </si>
  <si>
    <t>[:REPLACE_TARGET_DATABASE_NAME]</t>
  </si>
  <si>
    <t>[:REPLACE_FULL_S3_PATH]</t>
  </si>
  <si>
    <t>[:REPLACE_AWS_ATHENA_WORKGROUP]</t>
  </si>
  <si>
    <t>[:REPLACE_AWS_ACCOUNT_NUMBER]</t>
  </si>
  <si>
    <t>[:REPLACE_AWS_REGION]</t>
  </si>
  <si>
    <t>[:REPLACE_AWS_RAW_API_BUCKET]</t>
  </si>
  <si>
    <t>[:REPLACE_HTML_DOC_FILENAME]</t>
  </si>
  <si>
    <t>[:REPLACE_TEMPLATE_NUMBER]</t>
  </si>
  <si>
    <t>[:REPLACE_TARGET_TABLE_NAME]</t>
  </si>
  <si>
    <t>[:REPLACE_AWS_STEPS_NAME]</t>
  </si>
  <si>
    <t>[:REPLACE_EXTERNAL_DOCUMENTATION_URL]</t>
  </si>
  <si>
    <t>[:REPLACE_CODEGEN_VERSION]</t>
  </si>
  <si>
    <t>[:REPLACE_SOLUTION_LONG_NAME]</t>
  </si>
  <si>
    <t>[:REPLACE_AWS_STEPS_LOOP_NAME]</t>
  </si>
  <si>
    <t>[:REPLACE_COMMENT]</t>
  </si>
  <si>
    <t>[:REPLACE_STAGED_BUCKET_NAME]</t>
  </si>
  <si>
    <t>[:REPLACE_RAW_DMS_BUCKET_NAME]</t>
  </si>
  <si>
    <t>[:REPLACE_SOURCE_VIEW_VISABILITY]</t>
  </si>
  <si>
    <t>[:REPLACE_ROLE_DB_DEPENDENCIES]</t>
  </si>
  <si>
    <t>[:REPLACE_CURRENT_DATE]</t>
  </si>
  <si>
    <t>[:REPLACE_AWS_ROLE_PREFIX]</t>
  </si>
  <si>
    <t>[:REPLACE_ROLE_PREFIX]</t>
  </si>
  <si>
    <t>[:REPLACE_STEPS_JOB_VIEW]</t>
  </si>
  <si>
    <t>[:REPLACE_ARRAY_OF_VIEWS]</t>
  </si>
  <si>
    <t>[:REPLACE_TABLE_OF_VIEW_NAMES]</t>
  </si>
  <si>
    <t>[:REPLACE_ICEBERG_MAX_SNAPSHOT_AGE_SECONDS]</t>
  </si>
  <si>
    <t>[:REPLACE_TEMPLATE_PLATFORM_RESOURCE_IDENTIFIER_AWS_STEPS]</t>
  </si>
  <si>
    <t>STEPS JOB SQL</t>
  </si>
  <si>
    <t>WITH _t1 AS (
   SELECT
     task_name
   , substr(replace(start_timestamp, 'T', ' '), 1, 19) start_timestamp
   , status
   , (CASE WHEN (LENGTH(end_timestamp) &gt;= 19) THEN substr(replace(end_timestamp, 'T', ' '), 1, 19) ELSE null END) end_timestamp
   , task_id
   , parent_task_id
   FROM
     [:REPLACE_ODL_MONITORING_ATHENA_DATABASE]
   WHERE (task_name LIKE '[:REPLACE_SOLUTION_NAME]%')
   ORDER BY start_timestamp DESC
) 
, _t2 AS (
   SELECT
     task_name
   , TRY_CAST(start_timestamp AS timestamp) start_timestamp
   , TRY_CAST(end_timestamp AS timestamp) end_timestamp
   , status
   , task_id
   , parent_task_id
   FROM
     _t1
) 
SELECT
  task_name
, start_timestamp
, end_timestamp
, date_diff('second', start_timestamp, (CASE WHEN (end_timestamp IS NULL) THEN current_timestamp ELSE end_timestamp END)) duration_seconds
, status
, task_id
, parent_task_id
FROM
  _t2</t>
  </si>
  <si>
    <t>Version</t>
  </si>
  <si>
    <t>Date</t>
  </si>
  <si>
    <t>AWS Athena</t>
  </si>
  <si>
    <t>Microsoft Sql Server</t>
  </si>
  <si>
    <t>Postgres</t>
  </si>
  <si>
    <t>Databricks Sql Datawarehouse</t>
  </si>
  <si>
    <t>Orechestration</t>
  </si>
  <si>
    <t>AWS Steps</t>
  </si>
  <si>
    <t>AWS Athena Notebook</t>
  </si>
  <si>
    <t>Azure Data Factory</t>
  </si>
  <si>
    <t>Powershell Script</t>
  </si>
  <si>
    <t>Iron Python Notebook</t>
  </si>
  <si>
    <t>AWS CDK</t>
  </si>
  <si>
    <t>Terraform</t>
  </si>
  <si>
    <t>Azure Cli</t>
  </si>
  <si>
    <t>[:REPLACE_ATHENA_OUTPUT_LOCATION]</t>
  </si>
  <si>
    <t>[:REPLACE_AWS_ENVIRONMENT_UPPERCASE]</t>
  </si>
  <si>
    <t>uc0010</t>
  </si>
  <si>
    <t>outputview</t>
  </si>
  <si>
    <t>View Name (without database qualifier)</t>
  </si>
  <si>
    <t>SQL Select Stamtement4</t>
  </si>
  <si>
    <t>View Name with out database qualifier</t>
  </si>
  <si>
    <t>SQL Select Statement</t>
  </si>
  <si>
    <t>vscs_activeserviceconfigstatusevent_latest</t>
  </si>
  <si>
    <t>WITH
  a AS (
   SELECT
     "row_number"() OVER (PARTITION BY vehicleplatformidentifier, servicename ORDER BY timestamp DESC) r
   , *
   FROM
     uc0010.vscs_activeserviceconfigstatusevent
) 
SELECT *
FROM
  a
WHERE (r = 1)</t>
  </si>
  <si>
    <t>vscs_activeserviceconfigstatusevent</t>
  </si>
  <si>
    <t>[REPLACE_ARRAY_OF_INCOMING_VIEWS]</t>
  </si>
  <si>
    <t>TISP-CVMS integration</t>
  </si>
  <si>
    <t>https://vgcs-confluence.it.volvo.net/display/ODL/UC0010+-+TISP-CVMS+integration</t>
  </si>
  <si>
    <t>select * 
from 
snapshot.vr_current</t>
  </si>
  <si>
    <t>SELECT
  vehicleplatformidentifier
, servicename
, json_extract_scalar(json_array_get(json_extract(doc, '$.contextData'), 0), '$.status') service_status
, json_extract_scalar(json_array_get(json_extract(doc, '$.contextData'), 0), '$.reason') reason
, json_extract_scalar(json_array_get(json_extract(doc, '$.contextData'), 0), '$.comment') comment
, json_extract_scalar(json_array_get(json_extract(doc, '$.contextData'), 0), '$.timestamp') timestamp
FROM
  staged.vscs_activeserviceconfigstatusevent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</si>
</sst>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91F"/>
      <name val="Roboto"/>
    </font>
    <font>
      <sz val="11"/>
      <color rgb="FF000000"/>
      <name val="Arial"/>
      <family val="2"/>
    </font>
    <font>
      <b/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8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9" fillId="3" borderId="1" xfId="0" applyFont="1" applyFill="1" applyBorder="1"/>
    <xf numFmtId="0" fontId="0" fillId="0" borderId="2" xfId="0" applyBorder="1"/>
    <xf numFmtId="0" fontId="7" fillId="0" borderId="3" xfId="0" applyFont="1" applyBorder="1"/>
    <xf numFmtId="0" fontId="0" fillId="0" borderId="4" xfId="0" quotePrefix="1" applyBorder="1"/>
    <xf numFmtId="0" fontId="7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10" fillId="0" borderId="0" xfId="1"/>
    <xf numFmtId="0" fontId="3" fillId="2" borderId="0" xfId="0" applyFont="1" applyFill="1"/>
    <xf numFmtId="0" fontId="8" fillId="0" borderId="0" xfId="0" applyFont="1"/>
    <xf numFmtId="22" fontId="0" fillId="0" borderId="0" xfId="0" applyNumberFormat="1"/>
    <xf numFmtId="14" fontId="0" fillId="0" borderId="0" xfId="0" applyNumberFormat="1"/>
    <xf numFmtId="0" fontId="0" fillId="5" borderId="0" xfId="0" applyFill="1" applyAlignment="1">
      <alignment wrapText="1"/>
    </xf>
    <xf numFmtId="0" fontId="1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/>
    <xf numFmtId="0" fontId="7" fillId="0" borderId="0" xfId="0" applyFont="1" applyAlignment="1">
      <alignment vertical="top" wrapText="1"/>
    </xf>
    <xf numFmtId="0" fontId="7" fillId="0" borderId="0" xfId="0" applyFont="1"/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uc0010-cdk/database/new_link_address" TargetMode="External"/><Relationship Id="rId2" Type="http://schemas.openxmlformats.org/officeDocument/2006/relationships/hyperlink" Target="../../../../uc0010-cdk/database/new_link_address" TargetMode="External"/><Relationship Id="rId1" Type="http://schemas.openxmlformats.org/officeDocument/2006/relationships/hyperlink" Target="../../../../uc0010-cdk/database/new_link_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7" sqref="B7"/>
    </sheetView>
  </sheetViews>
  <sheetFormatPr defaultRowHeight="15" x14ac:dyDescent="0.25"/>
  <cols>
    <col min="1" max="1" width="36.42578125" style="39" customWidth="1"/>
    <col min="2" max="2" width="126.5703125" style="39" customWidth="1"/>
    <col min="3" max="3" width="79.140625" style="39" customWidth="1"/>
    <col min="4" max="4" width="46.5703125" style="39" customWidth="1"/>
    <col min="5" max="5" width="51.85546875" style="39" customWidth="1"/>
    <col min="6" max="6" width="9.140625" style="39" customWidth="1"/>
    <col min="7" max="16384" width="9.140625" style="39"/>
  </cols>
  <sheetData>
    <row r="1" spans="1:5" s="9" customFormat="1" ht="39" customHeight="1" x14ac:dyDescent="0.25">
      <c r="A1" s="8" t="str">
        <f>"Solution:" &amp; B2 &amp; ", Version:" &amp; Version!B1</f>
        <v>Solution:uc0010, Version:116</v>
      </c>
      <c r="B1" s="8"/>
      <c r="C1" s="8"/>
      <c r="D1" s="8"/>
      <c r="E1" s="8"/>
    </row>
    <row r="2" spans="1:5" x14ac:dyDescent="0.25">
      <c r="A2" s="39" t="s">
        <v>0</v>
      </c>
      <c r="B2" s="39" t="s">
        <v>134</v>
      </c>
    </row>
    <row r="3" spans="1:5" x14ac:dyDescent="0.25">
      <c r="A3" s="39" t="s">
        <v>1</v>
      </c>
      <c r="B3" s="39" t="s">
        <v>2</v>
      </c>
    </row>
    <row r="4" spans="1:5" x14ac:dyDescent="0.25">
      <c r="A4" s="39" t="s">
        <v>3</v>
      </c>
      <c r="B4" s="39" t="str">
        <f>B2&amp;E22</f>
        <v>uc0010-vgcs-odl-prod</v>
      </c>
    </row>
    <row r="5" spans="1:5" x14ac:dyDescent="0.25">
      <c r="A5" s="39" t="s">
        <v>4</v>
      </c>
      <c r="B5" s="39" t="s">
        <v>5</v>
      </c>
    </row>
    <row r="6" spans="1:5" x14ac:dyDescent="0.25">
      <c r="A6" s="39" t="s">
        <v>6</v>
      </c>
      <c r="B6" s="39" t="str">
        <f>B2</f>
        <v>uc0010</v>
      </c>
    </row>
    <row r="7" spans="1:5" x14ac:dyDescent="0.25">
      <c r="A7" s="39" t="s">
        <v>7</v>
      </c>
      <c r="B7" s="39" t="str">
        <f>B2</f>
        <v>uc0010</v>
      </c>
    </row>
    <row r="8" spans="1:5" x14ac:dyDescent="0.25">
      <c r="A8" s="39" t="s">
        <v>8</v>
      </c>
      <c r="B8" t="s">
        <v>144</v>
      </c>
    </row>
    <row r="9" spans="1:5" x14ac:dyDescent="0.25">
      <c r="A9" s="39" t="s">
        <v>9</v>
      </c>
      <c r="B9" s="39" t="s">
        <v>145</v>
      </c>
    </row>
    <row r="11" spans="1:5" x14ac:dyDescent="0.25">
      <c r="A11" s="1" t="s">
        <v>10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5" x14ac:dyDescent="0.25">
      <c r="A12" s="3" t="s">
        <v>15</v>
      </c>
      <c r="B12" s="39" t="s">
        <v>2</v>
      </c>
      <c r="C12" s="39" t="s">
        <v>16</v>
      </c>
      <c r="D12" s="39" t="str">
        <f>"${AWS_ENVIRONMENT_NAME}"</f>
        <v>${AWS_ENVIRONMENT_NAME}</v>
      </c>
      <c r="E12" s="39" t="str">
        <f t="shared" ref="E12:E17" si="0">IF($B$3="prod",B12,IF($B$3="qa",C12,D12))</f>
        <v>prod</v>
      </c>
    </row>
    <row r="13" spans="1:5" x14ac:dyDescent="0.25">
      <c r="A13" s="4" t="s">
        <v>17</v>
      </c>
      <c r="B13" s="5" t="str">
        <f>"761560768765"</f>
        <v>761560768765</v>
      </c>
      <c r="C13" s="39" t="str">
        <f>"658537815488"</f>
        <v>658537815488</v>
      </c>
      <c r="D13" s="39" t="str">
        <f>"${AWS_ACCOUNT_ID}"</f>
        <v>${AWS_ACCOUNT_ID}</v>
      </c>
      <c r="E13" s="39" t="str">
        <f t="shared" si="0"/>
        <v>761560768765</v>
      </c>
    </row>
    <row r="14" spans="1:5" x14ac:dyDescent="0.25">
      <c r="A14" s="4" t="s">
        <v>18</v>
      </c>
      <c r="B14" s="39" t="s">
        <v>19</v>
      </c>
      <c r="C14" s="39" t="s">
        <v>19</v>
      </c>
      <c r="D14" s="6" t="str">
        <f>"${AWS_REGION}"</f>
        <v>${AWS_REGION}</v>
      </c>
      <c r="E14" s="39" t="str">
        <f t="shared" si="0"/>
        <v>eu-west-1</v>
      </c>
    </row>
    <row r="15" spans="1:5" x14ac:dyDescent="0.25">
      <c r="A15" s="4" t="s">
        <v>20</v>
      </c>
      <c r="B15" s="26" t="str">
        <f>"odl-raw." &amp; B12&amp; ".shared." &amp; B14 &amp; "." &amp;B12 &amp; ".aws.vgthosting.net"</f>
        <v>odl-raw.prod.shared.eu-west-1.prod.aws.vgthosting.net</v>
      </c>
      <c r="C15" s="26" t="str">
        <f>"odl-raw." &amp; C12&amp; ".shared." &amp; C14 &amp; "." &amp;C12 &amp; ".aws.vgthosting.net"</f>
        <v>odl-raw.qa.shared.eu-west-1.qa.aws.vgthosting.net</v>
      </c>
      <c r="D15" s="26" t="str">
        <f>"odl-raw." &amp; D12&amp; ".shared." &amp; D14 &amp; "." &amp;D12 &amp; ".aws.vgthosting.net"</f>
        <v>odl-raw.${AWS_ENVIRONMENT_NAME}.shared.${AWS_REGION}.${AWS_ENVIRONMENT_NAME}.aws.vgthosting.net</v>
      </c>
      <c r="E15" s="39" t="str">
        <f t="shared" si="0"/>
        <v>odl-raw.prod.shared.eu-west-1.prod.aws.vgthosting.net</v>
      </c>
    </row>
    <row r="16" spans="1:5" x14ac:dyDescent="0.25">
      <c r="A16" s="4" t="s">
        <v>21</v>
      </c>
      <c r="B16" s="7" t="str">
        <f>"raw-dms-odl-" &amp; B12</f>
        <v>raw-dms-odl-prod</v>
      </c>
      <c r="C16" s="7" t="str">
        <f>"raw-dms-odl-" &amp; C12</f>
        <v>raw-dms-odl-qa</v>
      </c>
      <c r="D16" s="7" t="str">
        <f>"raw-dms-odl-" &amp; D12</f>
        <v>raw-dms-odl-${AWS_ENVIRONMENT_NAME}</v>
      </c>
      <c r="E16" s="39" t="str">
        <f t="shared" si="0"/>
        <v>raw-dms-odl-prod</v>
      </c>
    </row>
    <row r="17" spans="1:5" x14ac:dyDescent="0.25">
      <c r="A17" s="39" t="s">
        <v>22</v>
      </c>
      <c r="B17" s="39" t="str">
        <f>"staged-odl-" &amp; B12</f>
        <v>staged-odl-prod</v>
      </c>
      <c r="C17" s="39" t="str">
        <f>"staged-odl-" &amp; C12</f>
        <v>staged-odl-qa</v>
      </c>
      <c r="D17" s="39" t="str">
        <f>"staged-odl-" &amp; D12</f>
        <v>staged-odl-${AWS_ENVIRONMENT_NAME}</v>
      </c>
      <c r="E17" s="39" t="str">
        <f t="shared" si="0"/>
        <v>staged-odl-prod</v>
      </c>
    </row>
    <row r="18" spans="1:5" x14ac:dyDescent="0.25">
      <c r="A18" s="3"/>
    </row>
    <row r="19" spans="1:5" x14ac:dyDescent="0.25">
      <c r="A19" s="4"/>
    </row>
    <row r="22" spans="1:5" x14ac:dyDescent="0.25">
      <c r="A22" s="39" t="s">
        <v>23</v>
      </c>
      <c r="B22" s="39" t="str">
        <f>"-vgcs-odl-prod"</f>
        <v>-vgcs-odl-prod</v>
      </c>
      <c r="C22" s="39" t="str">
        <f>"-vgcs-odl-qa"</f>
        <v>-vgcs-odl-qa</v>
      </c>
      <c r="D22" s="39" t="str">
        <f>"-vgcs-odl-${AWS_ENVIRONMENT}"</f>
        <v>-vgcs-odl-${AWS_ENVIRONMENT}</v>
      </c>
      <c r="E22" s="39" t="str">
        <f>IF($B$3="prod",B22,IF($B$3="qa",C22,D22))</f>
        <v>-vgcs-odl-prod</v>
      </c>
    </row>
    <row r="26" spans="1:5" x14ac:dyDescent="0.25">
      <c r="A26" s="39" t="s">
        <v>24</v>
      </c>
      <c r="B26" s="10"/>
    </row>
    <row r="27" spans="1:5" x14ac:dyDescent="0.25">
      <c r="A27" s="39" t="s">
        <v>25</v>
      </c>
      <c r="B27" s="39" t="s">
        <v>26</v>
      </c>
    </row>
    <row r="28" spans="1:5" x14ac:dyDescent="0.25">
      <c r="A28" s="39" t="s">
        <v>27</v>
      </c>
      <c r="B28" s="39" t="str">
        <f>B2&amp; "-role"</f>
        <v>uc0010-role</v>
      </c>
    </row>
    <row r="31" spans="1:5" x14ac:dyDescent="0.25">
      <c r="A31" s="39" t="s">
        <v>28</v>
      </c>
      <c r="B31" s="39" t="s">
        <v>29</v>
      </c>
    </row>
    <row r="34" spans="1:3" x14ac:dyDescent="0.25">
      <c r="A34" s="3" t="s">
        <v>30</v>
      </c>
    </row>
    <row r="35" spans="1:3" x14ac:dyDescent="0.25">
      <c r="A35" s="39" t="s">
        <v>31</v>
      </c>
      <c r="B35" s="38" t="s">
        <v>32</v>
      </c>
      <c r="C35" s="39" t="s">
        <v>33</v>
      </c>
    </row>
    <row r="36" spans="1:3" x14ac:dyDescent="0.25">
      <c r="A36" s="39" t="s">
        <v>34</v>
      </c>
      <c r="B36" s="38" t="s">
        <v>35</v>
      </c>
      <c r="C36" s="39" t="s">
        <v>36</v>
      </c>
    </row>
    <row r="37" spans="1:3" x14ac:dyDescent="0.25">
      <c r="A37" s="39" t="s">
        <v>37</v>
      </c>
      <c r="B37" s="38" t="s">
        <v>38</v>
      </c>
      <c r="C37" s="39" t="s">
        <v>39</v>
      </c>
    </row>
    <row r="38" spans="1:3" x14ac:dyDescent="0.25">
      <c r="A38" s="39" t="s">
        <v>40</v>
      </c>
      <c r="B38" s="38" t="s">
        <v>41</v>
      </c>
    </row>
    <row r="39" spans="1:3" x14ac:dyDescent="0.25">
      <c r="A39" s="39" t="s">
        <v>42</v>
      </c>
      <c r="B39" s="38" t="s">
        <v>43</v>
      </c>
      <c r="C39" s="39" t="s">
        <v>44</v>
      </c>
    </row>
    <row r="40" spans="1:3" x14ac:dyDescent="0.25">
      <c r="A40" s="39" t="s">
        <v>45</v>
      </c>
      <c r="B40" s="38" t="s">
        <v>43</v>
      </c>
      <c r="C40" s="39" t="s">
        <v>46</v>
      </c>
    </row>
    <row r="41" spans="1:3" ht="75" customHeight="1" x14ac:dyDescent="0.25">
      <c r="A41" s="39" t="s">
        <v>47</v>
      </c>
      <c r="B41" s="38" t="s">
        <v>48</v>
      </c>
      <c r="C41" s="39" t="s">
        <v>48</v>
      </c>
    </row>
    <row r="42" spans="1:3" ht="78.75" customHeight="1" x14ac:dyDescent="0.25">
      <c r="A42" s="39" t="s">
        <v>49</v>
      </c>
      <c r="B42" s="39">
        <v>1</v>
      </c>
      <c r="C42" s="10" t="s">
        <v>50</v>
      </c>
    </row>
  </sheetData>
  <hyperlinks>
    <hyperlink ref="B15" r:id="rId1" display="https://s3.console.aws.amazon.com/s3/buckets/odl-raw.prod.shared.eu-west-1.prod.aws.vgthosting.net?region=eu-west-1" xr:uid="{00000000-0004-0000-0000-000000000000}"/>
    <hyperlink ref="C15" r:id="rId2" display="https://s3.console.aws.amazon.com/s3/buckets/odl-raw.prod.shared.eu-west-1.prod.aws.vgthosting.net?region=eu-west-1" xr:uid="{00000000-0004-0000-0000-000001000000}"/>
    <hyperlink ref="D15" r:id="rId3" display="https://s3.console.aws.amazon.com/s3/buckets/odl-raw.prod.shared.eu-west-1.prod.aws.vgthosting.net?region=eu-west-1" xr:uid="{00000000-0004-0000-0000-000002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5" x14ac:dyDescent="0.25"/>
  <cols>
    <col min="1" max="1" width="21.28515625" style="35" customWidth="1"/>
  </cols>
  <sheetData>
    <row r="1" spans="1:1" x14ac:dyDescent="0.25">
      <c r="A1" s="27" t="s">
        <v>51</v>
      </c>
    </row>
    <row r="2" spans="1:1" x14ac:dyDescent="0.25">
      <c r="A2" t="s">
        <v>52</v>
      </c>
    </row>
    <row r="3" spans="1:1" x14ac:dyDescent="0.25">
      <c r="A3" t="s">
        <v>53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1" sqref="B11"/>
    </sheetView>
  </sheetViews>
  <sheetFormatPr defaultRowHeight="15" x14ac:dyDescent="0.25"/>
  <cols>
    <col min="1" max="1" width="48.5703125" style="10" customWidth="1"/>
    <col min="2" max="2" width="64.85546875" style="10" customWidth="1"/>
    <col min="3" max="3" width="59.5703125" style="10" customWidth="1"/>
    <col min="4" max="4" width="47.85546875" style="10" customWidth="1"/>
    <col min="5" max="5" width="9.140625" style="10" customWidth="1"/>
    <col min="6" max="16384" width="9.140625" style="10"/>
  </cols>
  <sheetData>
    <row r="1" spans="1:4" x14ac:dyDescent="0.25">
      <c r="A1" s="13" t="s">
        <v>54</v>
      </c>
    </row>
    <row r="2" spans="1:4" ht="30" customHeight="1" x14ac:dyDescent="0.25">
      <c r="A2" s="14" t="s">
        <v>55</v>
      </c>
      <c r="B2" s="15" t="s">
        <v>56</v>
      </c>
      <c r="C2" s="10" t="s">
        <v>57</v>
      </c>
      <c r="D2" s="10" t="s">
        <v>56</v>
      </c>
    </row>
    <row r="3" spans="1:4" ht="30" customHeight="1" x14ac:dyDescent="0.25">
      <c r="A3" s="14" t="s">
        <v>58</v>
      </c>
      <c r="B3" s="15" t="s">
        <v>59</v>
      </c>
      <c r="C3" s="10" t="s">
        <v>60</v>
      </c>
      <c r="D3" s="10" t="s">
        <v>59</v>
      </c>
    </row>
    <row r="4" spans="1:4" ht="30" customHeight="1" x14ac:dyDescent="0.25">
      <c r="A4" s="14" t="s">
        <v>61</v>
      </c>
      <c r="B4" s="36" t="s">
        <v>62</v>
      </c>
      <c r="C4" s="12" t="s">
        <v>63</v>
      </c>
      <c r="D4" s="10" t="s">
        <v>62</v>
      </c>
    </row>
    <row r="5" spans="1:4" ht="30" customHeight="1" x14ac:dyDescent="0.25">
      <c r="A5" s="11" t="s">
        <v>64</v>
      </c>
      <c r="B5" s="16">
        <v>1</v>
      </c>
      <c r="C5" s="10" t="s">
        <v>65</v>
      </c>
      <c r="D5">
        <v>1</v>
      </c>
    </row>
    <row r="6" spans="1:4" x14ac:dyDescent="0.25">
      <c r="A6" s="11" t="s">
        <v>66</v>
      </c>
      <c r="B6" s="16">
        <v>1</v>
      </c>
      <c r="D6">
        <v>1</v>
      </c>
    </row>
    <row r="7" spans="1:4" ht="30" customHeight="1" x14ac:dyDescent="0.25">
      <c r="A7" s="11" t="s">
        <v>67</v>
      </c>
      <c r="B7" s="16">
        <v>150</v>
      </c>
      <c r="C7" s="10" t="s">
        <v>68</v>
      </c>
      <c r="D7">
        <v>50</v>
      </c>
    </row>
    <row r="10" spans="1:4" x14ac:dyDescent="0.25">
      <c r="A10" s="10" t="s">
        <v>69</v>
      </c>
    </row>
    <row r="11" spans="1:4" x14ac:dyDescent="0.25">
      <c r="A11" s="10" t="s">
        <v>70</v>
      </c>
      <c r="B11" s="39" t="s">
        <v>71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2" sqref="A2"/>
    </sheetView>
  </sheetViews>
  <sheetFormatPr defaultRowHeight="15" x14ac:dyDescent="0.25"/>
  <cols>
    <col min="1" max="1" width="37.7109375" style="35" bestFit="1" customWidth="1"/>
    <col min="2" max="2" width="24.140625" style="35" customWidth="1"/>
  </cols>
  <sheetData>
    <row r="1" spans="1:2" x14ac:dyDescent="0.25">
      <c r="A1" s="17" t="s">
        <v>72</v>
      </c>
      <c r="B1" s="18">
        <v>259200</v>
      </c>
    </row>
    <row r="2" spans="1:2" x14ac:dyDescent="0.25">
      <c r="A2" s="19" t="s">
        <v>73</v>
      </c>
      <c r="B2" s="20">
        <v>50</v>
      </c>
    </row>
    <row r="3" spans="1:2" x14ac:dyDescent="0.25">
      <c r="A3" s="21" t="s">
        <v>74</v>
      </c>
      <c r="B3" s="20">
        <v>536870912</v>
      </c>
    </row>
    <row r="4" spans="1:2" x14ac:dyDescent="0.25">
      <c r="A4" s="21"/>
      <c r="B4" s="22"/>
    </row>
    <row r="5" spans="1:2" x14ac:dyDescent="0.25">
      <c r="A5" s="21"/>
      <c r="B5" s="22"/>
    </row>
    <row r="6" spans="1:2" x14ac:dyDescent="0.25">
      <c r="A6" s="21"/>
      <c r="B6" s="22"/>
    </row>
    <row r="7" spans="1:2" x14ac:dyDescent="0.25">
      <c r="A7" s="21"/>
      <c r="B7" s="22"/>
    </row>
    <row r="8" spans="1:2" x14ac:dyDescent="0.25">
      <c r="A8" s="21"/>
      <c r="B8" s="22"/>
    </row>
    <row r="9" spans="1:2" x14ac:dyDescent="0.25">
      <c r="A9" s="21"/>
      <c r="B9" s="22"/>
    </row>
    <row r="10" spans="1:2" x14ac:dyDescent="0.25">
      <c r="A10" s="21"/>
      <c r="B10" s="22"/>
    </row>
    <row r="11" spans="1:2" ht="15.75" customHeight="1" thickBot="1" x14ac:dyDescent="0.3">
      <c r="A11" s="23"/>
      <c r="B11" s="2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L22" sqref="L22"/>
    </sheetView>
  </sheetViews>
  <sheetFormatPr defaultRowHeight="15" x14ac:dyDescent="0.25"/>
  <sheetData>
    <row r="1" spans="1:11" ht="46.5" customHeight="1" x14ac:dyDescent="0.25">
      <c r="A1" s="8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</row>
    <row r="4" spans="1:11" x14ac:dyDescent="0.25">
      <c r="A4" s="25" t="s">
        <v>29</v>
      </c>
      <c r="B4" s="25" t="s">
        <v>29</v>
      </c>
      <c r="C4" s="25" t="s">
        <v>29</v>
      </c>
      <c r="D4" s="25">
        <v>5</v>
      </c>
      <c r="E4" s="25">
        <v>15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91"/>
  <sheetViews>
    <sheetView topLeftCell="E1" workbookViewId="0">
      <selection activeCell="H2" sqref="H2"/>
    </sheetView>
  </sheetViews>
  <sheetFormatPr defaultRowHeight="52.5" customHeight="1" x14ac:dyDescent="0.25"/>
  <cols>
    <col min="2" max="2" width="41.85546875" style="35" customWidth="1"/>
    <col min="3" max="3" width="91.28515625" style="35" customWidth="1"/>
    <col min="4" max="6" width="39.7109375" style="35" customWidth="1"/>
    <col min="7" max="7" width="31.140625" style="36" customWidth="1"/>
    <col min="8" max="8" width="37" style="36" customWidth="1"/>
    <col min="9" max="9" width="28.42578125" style="36" customWidth="1"/>
    <col min="10" max="10" width="9.7109375" style="36" customWidth="1"/>
    <col min="11" max="11" width="122.28515625" style="36" customWidth="1"/>
    <col min="12" max="12" width="119" style="37" customWidth="1"/>
    <col min="13" max="13" width="63.5703125" style="37" customWidth="1"/>
    <col min="14" max="14" width="74.140625" style="36" customWidth="1"/>
    <col min="15" max="15" width="35" style="37" customWidth="1"/>
    <col min="16" max="16" width="80.140625" style="37" customWidth="1"/>
    <col min="17" max="62" width="9.140625" style="37" customWidth="1"/>
  </cols>
  <sheetData>
    <row r="1" spans="1:16" ht="52.5" customHeight="1" x14ac:dyDescent="0.25">
      <c r="A1" s="27"/>
      <c r="B1" s="27" t="s">
        <v>138</v>
      </c>
      <c r="C1" s="27" t="s">
        <v>139</v>
      </c>
      <c r="D1" s="27"/>
      <c r="E1" s="27" t="s">
        <v>81</v>
      </c>
      <c r="F1" s="33"/>
      <c r="O1" s="37" t="s">
        <v>82</v>
      </c>
      <c r="P1" s="37" t="str">
        <f>"&lt;table&gt;" &amp;O1 &amp; P2 &amp; "&lt;/table&gt;"</f>
        <v>&lt;table&gt;&lt;th&gt;View Name&lt;/th&gt;&lt;tr&gt;&lt;td&gt;&lt;a href='outputview_view.html '&gt;outputview&lt;/a&gt;&lt;/td&gt;&lt;/tr&gt;&lt;/table&gt;</v>
      </c>
    </row>
    <row r="2" spans="1:16" ht="52.5" customHeight="1" x14ac:dyDescent="0.25">
      <c r="A2">
        <v>1</v>
      </c>
      <c r="B2" s="35" t="s">
        <v>135</v>
      </c>
      <c r="C2" s="34" t="s">
        <v>146</v>
      </c>
      <c r="D2" s="34"/>
      <c r="E2" s="34"/>
      <c r="F2" s="34"/>
      <c r="G2" s="36" t="str">
        <f t="shared" ref="G2:G33" si="0">"""" &amp; B2 &amp; """"</f>
        <v>"outputview"</v>
      </c>
      <c r="H2" s="36" t="str">
        <f>SUBSTITUTE(CLEAN(SUBSTITUTE(C2,CHAR(10), " " )),"""","")</f>
        <v>select *  from  snapshot.vr_current</v>
      </c>
      <c r="I2" s="36" t="str">
        <f t="shared" ref="I2:I33" si="1">IF(B2="", "","CREATE OR REPLACE VIEW " &amp; USERINPUT_DATABASE_NAME &amp;"." &amp; B2 &amp; " AS " &amp; H2)</f>
        <v>CREATE OR REPLACE VIEW uc0010.outputview AS select *  from  snapshot.vr_current</v>
      </c>
      <c r="J2" s="36" t="str">
        <f t="shared" ref="J2:J33" si="2">IF(I2="","",""""&amp;I2&amp;"""")</f>
        <v>"CREATE OR REPLACE VIEW uc0010.outputview AS select *  from  snapshot.vr_current"</v>
      </c>
      <c r="K2" s="36" t="str">
        <f t="shared" ref="K2:K33" si="3">IF(B2="","","{ ""name"" :"&amp;G2&amp;","&amp;"""q"":"&amp;J2&amp;"}")</f>
        <v>{ "name" :"outputview","q":"CREATE OR REPLACE VIEW uc0010.outputview AS select *  from  snapshot.vr_current"}</v>
      </c>
      <c r="L2" s="36" t="str">
        <f>_xlfn.TEXTJOIN(",",TRUE,K2:K52)</f>
        <v>{ "name" :"outputview","q":"CREATE OR REPLACE VIEW uc0010.outputview AS select *  from  snapshot.vr_current"}</v>
      </c>
      <c r="M2" s="36" t="str">
        <f t="shared" ref="M2:M33" si="4">B2 &amp; "_view.html"</f>
        <v>outputview_view.html</v>
      </c>
      <c r="N2" s="36" t="str">
        <f t="shared" ref="N2:N33" si="5">IF(B2="","", "&lt;tr&gt;&lt;td&gt;&lt;a href='"&amp;M2 &amp; " '&gt;" &amp;B2 &amp;"&lt;/a&gt;&lt;/td&gt;&lt;/tr&gt;")</f>
        <v>&lt;tr&gt;&lt;td&gt;&lt;a href='outputview_view.html '&gt;outputview&lt;/a&gt;&lt;/td&gt;&lt;/tr&gt;</v>
      </c>
      <c r="P2" s="36" t="str">
        <f>_xlfn.TEXTJOIN("",TRUE,N2:N56)</f>
        <v>&lt;tr&gt;&lt;td&gt;&lt;a href='outputview_view.html '&gt;outputview&lt;/a&gt;&lt;/td&gt;&lt;/tr&gt;</v>
      </c>
    </row>
    <row r="3" spans="1:16" ht="52.5" customHeight="1" x14ac:dyDescent="0.25">
      <c r="A3">
        <v>2</v>
      </c>
      <c r="B3" s="32"/>
      <c r="C3" s="34"/>
      <c r="D3" s="34"/>
      <c r="E3" s="34"/>
      <c r="F3" s="34"/>
      <c r="G3" s="36" t="str">
        <f t="shared" si="0"/>
        <v>""</v>
      </c>
      <c r="H3" s="36" t="str">
        <f t="shared" ref="H3:H66" si="6">SUBSTITUTE(CLEAN(SUBSTITUTE(C3,CHAR(10), " " )),"""","")</f>
        <v/>
      </c>
      <c r="I3" s="36" t="str">
        <f t="shared" si="1"/>
        <v/>
      </c>
      <c r="J3" s="36" t="str">
        <f t="shared" si="2"/>
        <v/>
      </c>
      <c r="K3" s="36" t="str">
        <f t="shared" si="3"/>
        <v/>
      </c>
      <c r="L3" s="36" t="str">
        <f>"[" &amp; L2 &amp; "]"</f>
        <v>[{ "name" :"outputview","q":"CREATE OR REPLACE VIEW uc0010.outputview AS select *  from  snapshot.vr_current"}]</v>
      </c>
      <c r="M3" s="36" t="str">
        <f t="shared" si="4"/>
        <v>_view.html</v>
      </c>
      <c r="N3" s="36" t="str">
        <f t="shared" si="5"/>
        <v/>
      </c>
    </row>
    <row r="4" spans="1:16" ht="52.5" customHeight="1" x14ac:dyDescent="0.25">
      <c r="A4">
        <v>3</v>
      </c>
      <c r="B4" s="32"/>
      <c r="C4" s="34"/>
      <c r="D4" s="34"/>
      <c r="E4" s="34"/>
      <c r="F4" s="34"/>
      <c r="G4" s="36" t="str">
        <f t="shared" si="0"/>
        <v>""</v>
      </c>
      <c r="H4" s="36" t="str">
        <f t="shared" si="6"/>
        <v/>
      </c>
      <c r="I4" s="36" t="str">
        <f t="shared" si="1"/>
        <v/>
      </c>
      <c r="J4" s="36" t="str">
        <f t="shared" si="2"/>
        <v/>
      </c>
      <c r="K4" s="36" t="str">
        <f t="shared" si="3"/>
        <v/>
      </c>
      <c r="M4" s="36" t="str">
        <f t="shared" si="4"/>
        <v>_view.html</v>
      </c>
      <c r="N4" s="36" t="str">
        <f t="shared" si="5"/>
        <v/>
      </c>
    </row>
    <row r="5" spans="1:16" ht="52.5" customHeight="1" x14ac:dyDescent="0.25">
      <c r="A5">
        <v>4</v>
      </c>
      <c r="B5" s="32"/>
      <c r="C5" s="34"/>
      <c r="D5" s="34"/>
      <c r="E5" s="34"/>
      <c r="F5" s="34"/>
      <c r="G5" s="36" t="str">
        <f t="shared" si="0"/>
        <v>""</v>
      </c>
      <c r="H5" s="36" t="str">
        <f t="shared" si="6"/>
        <v/>
      </c>
      <c r="I5" s="36" t="str">
        <f t="shared" si="1"/>
        <v/>
      </c>
      <c r="J5" s="36" t="str">
        <f t="shared" si="2"/>
        <v/>
      </c>
      <c r="K5" s="36" t="str">
        <f t="shared" si="3"/>
        <v/>
      </c>
      <c r="M5" s="36" t="str">
        <f t="shared" si="4"/>
        <v>_view.html</v>
      </c>
      <c r="N5" s="36" t="str">
        <f t="shared" si="5"/>
        <v/>
      </c>
    </row>
    <row r="6" spans="1:16" ht="52.5" customHeight="1" x14ac:dyDescent="0.25">
      <c r="A6">
        <v>5</v>
      </c>
      <c r="B6" s="32"/>
      <c r="C6" s="34"/>
      <c r="D6" s="34"/>
      <c r="E6" s="34"/>
      <c r="F6" s="34"/>
      <c r="G6" s="36" t="str">
        <f t="shared" si="0"/>
        <v>""</v>
      </c>
      <c r="H6" s="36" t="str">
        <f t="shared" si="6"/>
        <v/>
      </c>
      <c r="I6" s="36" t="str">
        <f t="shared" si="1"/>
        <v/>
      </c>
      <c r="J6" s="36" t="str">
        <f t="shared" si="2"/>
        <v/>
      </c>
      <c r="K6" s="36" t="str">
        <f t="shared" si="3"/>
        <v/>
      </c>
      <c r="M6" s="36" t="str">
        <f t="shared" si="4"/>
        <v>_view.html</v>
      </c>
      <c r="N6" s="36" t="str">
        <f t="shared" si="5"/>
        <v/>
      </c>
    </row>
    <row r="7" spans="1:16" ht="52.5" customHeight="1" x14ac:dyDescent="0.25">
      <c r="A7">
        <v>6</v>
      </c>
      <c r="B7" s="32"/>
      <c r="C7" s="34"/>
      <c r="D7" s="34"/>
      <c r="E7" s="34"/>
      <c r="F7" s="34"/>
      <c r="G7" s="36" t="str">
        <f t="shared" si="0"/>
        <v>""</v>
      </c>
      <c r="H7" s="36" t="str">
        <f t="shared" si="6"/>
        <v/>
      </c>
      <c r="I7" s="36" t="str">
        <f t="shared" si="1"/>
        <v/>
      </c>
      <c r="J7" s="36" t="str">
        <f t="shared" si="2"/>
        <v/>
      </c>
      <c r="K7" s="36" t="str">
        <f t="shared" si="3"/>
        <v/>
      </c>
      <c r="M7" s="36" t="str">
        <f t="shared" si="4"/>
        <v>_view.html</v>
      </c>
      <c r="N7" s="36" t="str">
        <f t="shared" si="5"/>
        <v/>
      </c>
    </row>
    <row r="8" spans="1:16" ht="52.5" customHeight="1" x14ac:dyDescent="0.25">
      <c r="A8">
        <v>7</v>
      </c>
      <c r="B8" s="32"/>
      <c r="C8" s="34"/>
      <c r="D8" s="34"/>
      <c r="E8" s="34"/>
      <c r="F8" s="34"/>
      <c r="G8" s="36" t="str">
        <f t="shared" si="0"/>
        <v>""</v>
      </c>
      <c r="H8" s="36" t="str">
        <f t="shared" si="6"/>
        <v/>
      </c>
      <c r="I8" s="36" t="str">
        <f t="shared" si="1"/>
        <v/>
      </c>
      <c r="J8" s="36" t="str">
        <f t="shared" si="2"/>
        <v/>
      </c>
      <c r="K8" s="36" t="str">
        <f t="shared" si="3"/>
        <v/>
      </c>
      <c r="M8" s="36" t="str">
        <f t="shared" si="4"/>
        <v>_view.html</v>
      </c>
      <c r="N8" s="36" t="str">
        <f t="shared" si="5"/>
        <v/>
      </c>
    </row>
    <row r="9" spans="1:16" ht="52.5" customHeight="1" x14ac:dyDescent="0.25">
      <c r="A9">
        <v>8</v>
      </c>
      <c r="B9" s="32"/>
      <c r="C9" s="34"/>
      <c r="D9" s="34"/>
      <c r="E9" s="34"/>
      <c r="F9" s="34"/>
      <c r="G9" s="36" t="str">
        <f t="shared" si="0"/>
        <v>""</v>
      </c>
      <c r="H9" s="36" t="str">
        <f t="shared" si="6"/>
        <v/>
      </c>
      <c r="I9" s="36" t="str">
        <f t="shared" si="1"/>
        <v/>
      </c>
      <c r="J9" s="36" t="str">
        <f t="shared" si="2"/>
        <v/>
      </c>
      <c r="K9" s="36" t="str">
        <f t="shared" si="3"/>
        <v/>
      </c>
      <c r="M9" s="36" t="str">
        <f t="shared" si="4"/>
        <v>_view.html</v>
      </c>
      <c r="N9" s="36" t="str">
        <f t="shared" si="5"/>
        <v/>
      </c>
    </row>
    <row r="10" spans="1:16" ht="52.5" customHeight="1" x14ac:dyDescent="0.25">
      <c r="A10">
        <v>9</v>
      </c>
      <c r="B10" s="32"/>
      <c r="C10" s="34"/>
      <c r="D10" s="34"/>
      <c r="E10" s="34"/>
      <c r="F10" s="34"/>
      <c r="G10" s="36" t="str">
        <f t="shared" si="0"/>
        <v>""</v>
      </c>
      <c r="H10" s="36" t="str">
        <f t="shared" si="6"/>
        <v/>
      </c>
      <c r="I10" s="36" t="str">
        <f t="shared" si="1"/>
        <v/>
      </c>
      <c r="J10" s="36" t="str">
        <f t="shared" si="2"/>
        <v/>
      </c>
      <c r="K10" s="36" t="str">
        <f t="shared" si="3"/>
        <v/>
      </c>
      <c r="M10" s="36" t="str">
        <f t="shared" si="4"/>
        <v>_view.html</v>
      </c>
      <c r="N10" s="36" t="str">
        <f t="shared" si="5"/>
        <v/>
      </c>
    </row>
    <row r="11" spans="1:16" ht="52.5" customHeight="1" x14ac:dyDescent="0.25">
      <c r="A11">
        <v>10</v>
      </c>
      <c r="B11" s="32"/>
      <c r="C11" s="34"/>
      <c r="D11" s="34"/>
      <c r="E11" s="34"/>
      <c r="F11" s="34"/>
      <c r="G11" s="36" t="str">
        <f t="shared" si="0"/>
        <v>""</v>
      </c>
      <c r="H11" s="36" t="str">
        <f t="shared" si="6"/>
        <v/>
      </c>
      <c r="I11" s="36" t="str">
        <f t="shared" si="1"/>
        <v/>
      </c>
      <c r="J11" s="36" t="str">
        <f t="shared" si="2"/>
        <v/>
      </c>
      <c r="K11" s="36" t="str">
        <f t="shared" si="3"/>
        <v/>
      </c>
      <c r="M11" s="36" t="str">
        <f t="shared" si="4"/>
        <v>_view.html</v>
      </c>
      <c r="N11" s="36" t="str">
        <f t="shared" si="5"/>
        <v/>
      </c>
    </row>
    <row r="12" spans="1:16" ht="52.5" customHeight="1" x14ac:dyDescent="0.25">
      <c r="A12">
        <v>11</v>
      </c>
      <c r="B12" s="32"/>
      <c r="C12" s="34"/>
      <c r="D12" s="34"/>
      <c r="E12" s="34"/>
      <c r="F12" s="34"/>
      <c r="G12" s="36" t="str">
        <f t="shared" si="0"/>
        <v>""</v>
      </c>
      <c r="H12" s="36" t="str">
        <f t="shared" si="6"/>
        <v/>
      </c>
      <c r="I12" s="36" t="str">
        <f t="shared" si="1"/>
        <v/>
      </c>
      <c r="J12" s="36" t="str">
        <f t="shared" si="2"/>
        <v/>
      </c>
      <c r="K12" s="36" t="str">
        <f t="shared" si="3"/>
        <v/>
      </c>
      <c r="M12" s="36" t="str">
        <f t="shared" si="4"/>
        <v>_view.html</v>
      </c>
      <c r="N12" s="36" t="str">
        <f t="shared" si="5"/>
        <v/>
      </c>
    </row>
    <row r="13" spans="1:16" ht="52.5" customHeight="1" x14ac:dyDescent="0.25">
      <c r="A13">
        <v>12</v>
      </c>
      <c r="B13" s="32"/>
      <c r="C13" s="34"/>
      <c r="D13" s="34"/>
      <c r="E13" s="34"/>
      <c r="F13" s="34"/>
      <c r="G13" s="36" t="str">
        <f t="shared" si="0"/>
        <v>""</v>
      </c>
      <c r="H13" s="36" t="str">
        <f t="shared" si="6"/>
        <v/>
      </c>
      <c r="I13" s="36" t="str">
        <f t="shared" si="1"/>
        <v/>
      </c>
      <c r="J13" s="36" t="str">
        <f t="shared" si="2"/>
        <v/>
      </c>
      <c r="K13" s="36" t="str">
        <f t="shared" si="3"/>
        <v/>
      </c>
      <c r="M13" s="36" t="str">
        <f t="shared" si="4"/>
        <v>_view.html</v>
      </c>
      <c r="N13" s="36" t="str">
        <f t="shared" si="5"/>
        <v/>
      </c>
    </row>
    <row r="14" spans="1:16" ht="52.5" customHeight="1" x14ac:dyDescent="0.25">
      <c r="A14">
        <v>13</v>
      </c>
      <c r="B14" s="32"/>
      <c r="C14" s="34"/>
      <c r="D14" s="34"/>
      <c r="E14" s="34"/>
      <c r="F14" s="34"/>
      <c r="G14" s="36" t="str">
        <f t="shared" si="0"/>
        <v>""</v>
      </c>
      <c r="H14" s="36" t="str">
        <f t="shared" si="6"/>
        <v/>
      </c>
      <c r="I14" s="36" t="str">
        <f t="shared" si="1"/>
        <v/>
      </c>
      <c r="J14" s="36" t="str">
        <f t="shared" si="2"/>
        <v/>
      </c>
      <c r="K14" s="36" t="str">
        <f t="shared" si="3"/>
        <v/>
      </c>
      <c r="M14" s="36" t="str">
        <f t="shared" si="4"/>
        <v>_view.html</v>
      </c>
      <c r="N14" s="36" t="str">
        <f t="shared" si="5"/>
        <v/>
      </c>
    </row>
    <row r="15" spans="1:16" ht="52.5" customHeight="1" x14ac:dyDescent="0.25">
      <c r="A15">
        <v>14</v>
      </c>
      <c r="B15" s="32"/>
      <c r="C15" s="34"/>
      <c r="D15" s="34"/>
      <c r="E15" s="34"/>
      <c r="F15" s="34"/>
      <c r="G15" s="36" t="str">
        <f t="shared" si="0"/>
        <v>""</v>
      </c>
      <c r="H15" s="36" t="str">
        <f t="shared" si="6"/>
        <v/>
      </c>
      <c r="I15" s="36" t="str">
        <f t="shared" si="1"/>
        <v/>
      </c>
      <c r="J15" s="36" t="str">
        <f t="shared" si="2"/>
        <v/>
      </c>
      <c r="K15" s="36" t="str">
        <f t="shared" si="3"/>
        <v/>
      </c>
      <c r="M15" s="36" t="str">
        <f t="shared" si="4"/>
        <v>_view.html</v>
      </c>
      <c r="N15" s="36" t="str">
        <f t="shared" si="5"/>
        <v/>
      </c>
    </row>
    <row r="16" spans="1:16" ht="52.5" customHeight="1" x14ac:dyDescent="0.25">
      <c r="A16">
        <v>15</v>
      </c>
      <c r="B16" s="32"/>
      <c r="C16" s="34"/>
      <c r="D16" s="34"/>
      <c r="E16" s="34"/>
      <c r="F16" s="34"/>
      <c r="G16" s="36" t="str">
        <f t="shared" si="0"/>
        <v>""</v>
      </c>
      <c r="H16" s="36" t="str">
        <f t="shared" si="6"/>
        <v/>
      </c>
      <c r="I16" s="36" t="str">
        <f t="shared" si="1"/>
        <v/>
      </c>
      <c r="J16" s="36" t="str">
        <f t="shared" si="2"/>
        <v/>
      </c>
      <c r="K16" s="36" t="str">
        <f t="shared" si="3"/>
        <v/>
      </c>
      <c r="M16" s="36" t="str">
        <f t="shared" si="4"/>
        <v>_view.html</v>
      </c>
      <c r="N16" s="36" t="str">
        <f t="shared" si="5"/>
        <v/>
      </c>
    </row>
    <row r="17" spans="1:14" ht="52.5" customHeight="1" x14ac:dyDescent="0.25">
      <c r="A17">
        <v>16</v>
      </c>
      <c r="B17" s="32"/>
      <c r="C17" s="34"/>
      <c r="D17" s="34"/>
      <c r="E17" s="34"/>
      <c r="F17" s="34"/>
      <c r="G17" s="36" t="str">
        <f t="shared" si="0"/>
        <v>""</v>
      </c>
      <c r="H17" s="36" t="str">
        <f t="shared" si="6"/>
        <v/>
      </c>
      <c r="I17" s="36" t="str">
        <f t="shared" si="1"/>
        <v/>
      </c>
      <c r="J17" s="36" t="str">
        <f t="shared" si="2"/>
        <v/>
      </c>
      <c r="K17" s="36" t="str">
        <f t="shared" si="3"/>
        <v/>
      </c>
      <c r="M17" s="36" t="str">
        <f t="shared" si="4"/>
        <v>_view.html</v>
      </c>
      <c r="N17" s="36" t="str">
        <f t="shared" si="5"/>
        <v/>
      </c>
    </row>
    <row r="18" spans="1:14" ht="52.5" customHeight="1" x14ac:dyDescent="0.25">
      <c r="A18">
        <v>17</v>
      </c>
      <c r="B18" s="32"/>
      <c r="C18" s="34"/>
      <c r="D18" s="34"/>
      <c r="E18" s="34"/>
      <c r="F18" s="34"/>
      <c r="G18" s="36" t="str">
        <f t="shared" si="0"/>
        <v>""</v>
      </c>
      <c r="H18" s="36" t="str">
        <f t="shared" si="6"/>
        <v/>
      </c>
      <c r="I18" s="36" t="str">
        <f t="shared" si="1"/>
        <v/>
      </c>
      <c r="J18" s="36" t="str">
        <f t="shared" si="2"/>
        <v/>
      </c>
      <c r="K18" s="36" t="str">
        <f t="shared" si="3"/>
        <v/>
      </c>
      <c r="M18" s="36" t="str">
        <f t="shared" si="4"/>
        <v>_view.html</v>
      </c>
      <c r="N18" s="36" t="str">
        <f t="shared" si="5"/>
        <v/>
      </c>
    </row>
    <row r="19" spans="1:14" ht="52.5" customHeight="1" x14ac:dyDescent="0.25">
      <c r="A19">
        <v>18</v>
      </c>
      <c r="B19" s="32"/>
      <c r="C19" s="34"/>
      <c r="D19" s="34"/>
      <c r="E19" s="34"/>
      <c r="F19" s="34"/>
      <c r="G19" s="36" t="str">
        <f t="shared" si="0"/>
        <v>""</v>
      </c>
      <c r="H19" s="36" t="str">
        <f t="shared" si="6"/>
        <v/>
      </c>
      <c r="I19" s="36" t="str">
        <f t="shared" si="1"/>
        <v/>
      </c>
      <c r="J19" s="36" t="str">
        <f t="shared" si="2"/>
        <v/>
      </c>
      <c r="K19" s="36" t="str">
        <f t="shared" si="3"/>
        <v/>
      </c>
      <c r="M19" s="36" t="str">
        <f t="shared" si="4"/>
        <v>_view.html</v>
      </c>
      <c r="N19" s="36" t="str">
        <f t="shared" si="5"/>
        <v/>
      </c>
    </row>
    <row r="20" spans="1:14" ht="52.5" customHeight="1" x14ac:dyDescent="0.25">
      <c r="A20">
        <v>19</v>
      </c>
      <c r="B20" s="32"/>
      <c r="C20" s="34"/>
      <c r="D20" s="34"/>
      <c r="E20" s="34"/>
      <c r="F20" s="34"/>
      <c r="G20" s="36" t="str">
        <f t="shared" si="0"/>
        <v>""</v>
      </c>
      <c r="H20" s="36" t="str">
        <f t="shared" si="6"/>
        <v/>
      </c>
      <c r="I20" s="36" t="str">
        <f t="shared" si="1"/>
        <v/>
      </c>
      <c r="J20" s="36" t="str">
        <f t="shared" si="2"/>
        <v/>
      </c>
      <c r="K20" s="36" t="str">
        <f t="shared" si="3"/>
        <v/>
      </c>
      <c r="M20" s="36" t="str">
        <f t="shared" si="4"/>
        <v>_view.html</v>
      </c>
      <c r="N20" s="36" t="str">
        <f t="shared" si="5"/>
        <v/>
      </c>
    </row>
    <row r="21" spans="1:14" ht="52.5" customHeight="1" x14ac:dyDescent="0.25">
      <c r="A21">
        <v>20</v>
      </c>
      <c r="B21" s="32"/>
      <c r="C21" s="34"/>
      <c r="D21" s="34"/>
      <c r="E21" s="34"/>
      <c r="F21" s="34"/>
      <c r="G21" s="36" t="str">
        <f t="shared" si="0"/>
        <v>""</v>
      </c>
      <c r="H21" s="36" t="str">
        <f t="shared" si="6"/>
        <v/>
      </c>
      <c r="I21" s="36" t="str">
        <f t="shared" si="1"/>
        <v/>
      </c>
      <c r="J21" s="36" t="str">
        <f t="shared" si="2"/>
        <v/>
      </c>
      <c r="K21" s="36" t="str">
        <f t="shared" si="3"/>
        <v/>
      </c>
      <c r="M21" s="36" t="str">
        <f t="shared" si="4"/>
        <v>_view.html</v>
      </c>
      <c r="N21" s="36" t="str">
        <f t="shared" si="5"/>
        <v/>
      </c>
    </row>
    <row r="22" spans="1:14" ht="52.5" customHeight="1" x14ac:dyDescent="0.25">
      <c r="A22">
        <v>21</v>
      </c>
      <c r="G22" s="36" t="str">
        <f t="shared" si="0"/>
        <v>""</v>
      </c>
      <c r="H22" s="36" t="str">
        <f t="shared" si="6"/>
        <v/>
      </c>
      <c r="I22" s="36" t="str">
        <f t="shared" si="1"/>
        <v/>
      </c>
      <c r="J22" s="36" t="str">
        <f t="shared" si="2"/>
        <v/>
      </c>
      <c r="K22" s="36" t="str">
        <f t="shared" si="3"/>
        <v/>
      </c>
      <c r="M22" s="36" t="str">
        <f t="shared" si="4"/>
        <v>_view.html</v>
      </c>
      <c r="N22" s="36" t="str">
        <f t="shared" si="5"/>
        <v/>
      </c>
    </row>
    <row r="23" spans="1:14" ht="52.5" customHeight="1" x14ac:dyDescent="0.25">
      <c r="A23">
        <v>22</v>
      </c>
      <c r="G23" s="36" t="str">
        <f t="shared" si="0"/>
        <v>""</v>
      </c>
      <c r="H23" s="36" t="str">
        <f t="shared" si="6"/>
        <v/>
      </c>
      <c r="I23" s="36" t="str">
        <f t="shared" si="1"/>
        <v/>
      </c>
      <c r="J23" s="36" t="str">
        <f t="shared" si="2"/>
        <v/>
      </c>
      <c r="K23" s="36" t="str">
        <f t="shared" si="3"/>
        <v/>
      </c>
      <c r="M23" s="36" t="str">
        <f t="shared" si="4"/>
        <v>_view.html</v>
      </c>
      <c r="N23" s="36" t="str">
        <f t="shared" si="5"/>
        <v/>
      </c>
    </row>
    <row r="24" spans="1:14" ht="52.5" customHeight="1" x14ac:dyDescent="0.25">
      <c r="A24">
        <v>23</v>
      </c>
      <c r="G24" s="36" t="str">
        <f t="shared" si="0"/>
        <v>""</v>
      </c>
      <c r="H24" s="36" t="str">
        <f t="shared" si="6"/>
        <v/>
      </c>
      <c r="I24" s="36" t="str">
        <f t="shared" si="1"/>
        <v/>
      </c>
      <c r="J24" s="36" t="str">
        <f t="shared" si="2"/>
        <v/>
      </c>
      <c r="K24" s="36" t="str">
        <f t="shared" si="3"/>
        <v/>
      </c>
      <c r="M24" s="36" t="str">
        <f t="shared" si="4"/>
        <v>_view.html</v>
      </c>
      <c r="N24" s="36" t="str">
        <f t="shared" si="5"/>
        <v/>
      </c>
    </row>
    <row r="25" spans="1:14" ht="52.5" customHeight="1" x14ac:dyDescent="0.25">
      <c r="A25">
        <v>24</v>
      </c>
      <c r="G25" s="36" t="str">
        <f t="shared" si="0"/>
        <v>""</v>
      </c>
      <c r="H25" s="36" t="str">
        <f t="shared" si="6"/>
        <v/>
      </c>
      <c r="I25" s="36" t="str">
        <f t="shared" si="1"/>
        <v/>
      </c>
      <c r="J25" s="36" t="str">
        <f t="shared" si="2"/>
        <v/>
      </c>
      <c r="K25" s="36" t="str">
        <f t="shared" si="3"/>
        <v/>
      </c>
      <c r="M25" s="36" t="str">
        <f t="shared" si="4"/>
        <v>_view.html</v>
      </c>
      <c r="N25" s="36" t="str">
        <f t="shared" si="5"/>
        <v/>
      </c>
    </row>
    <row r="26" spans="1:14" ht="52.5" customHeight="1" x14ac:dyDescent="0.25">
      <c r="A26">
        <v>25</v>
      </c>
      <c r="G26" s="36" t="str">
        <f t="shared" si="0"/>
        <v>""</v>
      </c>
      <c r="H26" s="36" t="str">
        <f t="shared" si="6"/>
        <v/>
      </c>
      <c r="I26" s="36" t="str">
        <f t="shared" si="1"/>
        <v/>
      </c>
      <c r="J26" s="36" t="str">
        <f t="shared" si="2"/>
        <v/>
      </c>
      <c r="K26" s="36" t="str">
        <f t="shared" si="3"/>
        <v/>
      </c>
      <c r="M26" s="36" t="str">
        <f t="shared" si="4"/>
        <v>_view.html</v>
      </c>
      <c r="N26" s="36" t="str">
        <f t="shared" si="5"/>
        <v/>
      </c>
    </row>
    <row r="27" spans="1:14" ht="52.5" customHeight="1" x14ac:dyDescent="0.25">
      <c r="A27">
        <v>26</v>
      </c>
      <c r="G27" s="36" t="str">
        <f t="shared" si="0"/>
        <v>""</v>
      </c>
      <c r="H27" s="36" t="str">
        <f t="shared" si="6"/>
        <v/>
      </c>
      <c r="I27" s="36" t="str">
        <f t="shared" si="1"/>
        <v/>
      </c>
      <c r="J27" s="36" t="str">
        <f t="shared" si="2"/>
        <v/>
      </c>
      <c r="K27" s="36" t="str">
        <f t="shared" si="3"/>
        <v/>
      </c>
      <c r="M27" s="36" t="str">
        <f t="shared" si="4"/>
        <v>_view.html</v>
      </c>
      <c r="N27" s="36" t="str">
        <f t="shared" si="5"/>
        <v/>
      </c>
    </row>
    <row r="28" spans="1:14" ht="52.5" customHeight="1" x14ac:dyDescent="0.25">
      <c r="A28">
        <v>27</v>
      </c>
      <c r="G28" s="36" t="str">
        <f t="shared" si="0"/>
        <v>""</v>
      </c>
      <c r="H28" s="36" t="str">
        <f t="shared" si="6"/>
        <v/>
      </c>
      <c r="I28" s="36" t="str">
        <f t="shared" si="1"/>
        <v/>
      </c>
      <c r="J28" s="36" t="str">
        <f t="shared" si="2"/>
        <v/>
      </c>
      <c r="K28" s="36" t="str">
        <f t="shared" si="3"/>
        <v/>
      </c>
      <c r="M28" s="36" t="str">
        <f t="shared" si="4"/>
        <v>_view.html</v>
      </c>
      <c r="N28" s="36" t="str">
        <f t="shared" si="5"/>
        <v/>
      </c>
    </row>
    <row r="29" spans="1:14" ht="52.5" customHeight="1" x14ac:dyDescent="0.25">
      <c r="A29">
        <v>28</v>
      </c>
      <c r="G29" s="36" t="str">
        <f t="shared" si="0"/>
        <v>""</v>
      </c>
      <c r="H29" s="36" t="str">
        <f t="shared" si="6"/>
        <v/>
      </c>
      <c r="I29" s="36" t="str">
        <f t="shared" si="1"/>
        <v/>
      </c>
      <c r="J29" s="36" t="str">
        <f t="shared" si="2"/>
        <v/>
      </c>
      <c r="K29" s="36" t="str">
        <f t="shared" si="3"/>
        <v/>
      </c>
      <c r="M29" s="36" t="str">
        <f t="shared" si="4"/>
        <v>_view.html</v>
      </c>
      <c r="N29" s="36" t="str">
        <f t="shared" si="5"/>
        <v/>
      </c>
    </row>
    <row r="30" spans="1:14" ht="52.5" customHeight="1" x14ac:dyDescent="0.25">
      <c r="A30">
        <v>29</v>
      </c>
      <c r="G30" s="36" t="str">
        <f t="shared" si="0"/>
        <v>""</v>
      </c>
      <c r="H30" s="36" t="str">
        <f t="shared" si="6"/>
        <v/>
      </c>
      <c r="I30" s="36" t="str">
        <f t="shared" si="1"/>
        <v/>
      </c>
      <c r="J30" s="36" t="str">
        <f t="shared" si="2"/>
        <v/>
      </c>
      <c r="K30" s="36" t="str">
        <f t="shared" si="3"/>
        <v/>
      </c>
      <c r="M30" s="36" t="str">
        <f t="shared" si="4"/>
        <v>_view.html</v>
      </c>
      <c r="N30" s="36" t="str">
        <f t="shared" si="5"/>
        <v/>
      </c>
    </row>
    <row r="31" spans="1:14" ht="52.5" customHeight="1" x14ac:dyDescent="0.25">
      <c r="A31">
        <v>30</v>
      </c>
      <c r="G31" s="36" t="str">
        <f t="shared" si="0"/>
        <v>""</v>
      </c>
      <c r="H31" s="36" t="str">
        <f t="shared" si="6"/>
        <v/>
      </c>
      <c r="I31" s="36" t="str">
        <f t="shared" si="1"/>
        <v/>
      </c>
      <c r="J31" s="36" t="str">
        <f t="shared" si="2"/>
        <v/>
      </c>
      <c r="K31" s="36" t="str">
        <f t="shared" si="3"/>
        <v/>
      </c>
      <c r="M31" s="36" t="str">
        <f t="shared" si="4"/>
        <v>_view.html</v>
      </c>
      <c r="N31" s="36" t="str">
        <f t="shared" si="5"/>
        <v/>
      </c>
    </row>
    <row r="32" spans="1:14" ht="52.5" customHeight="1" x14ac:dyDescent="0.25">
      <c r="A32">
        <v>31</v>
      </c>
      <c r="G32" s="36" t="str">
        <f t="shared" si="0"/>
        <v>""</v>
      </c>
      <c r="H32" s="36" t="str">
        <f t="shared" si="6"/>
        <v/>
      </c>
      <c r="I32" s="36" t="str">
        <f t="shared" si="1"/>
        <v/>
      </c>
      <c r="J32" s="36" t="str">
        <f t="shared" si="2"/>
        <v/>
      </c>
      <c r="K32" s="36" t="str">
        <f t="shared" si="3"/>
        <v/>
      </c>
      <c r="M32" s="36" t="str">
        <f t="shared" si="4"/>
        <v>_view.html</v>
      </c>
      <c r="N32" s="36" t="str">
        <f t="shared" si="5"/>
        <v/>
      </c>
    </row>
    <row r="33" spans="1:14" ht="52.5" customHeight="1" x14ac:dyDescent="0.25">
      <c r="A33">
        <v>32</v>
      </c>
      <c r="G33" s="36" t="str">
        <f t="shared" si="0"/>
        <v>""</v>
      </c>
      <c r="H33" s="36" t="str">
        <f t="shared" si="6"/>
        <v/>
      </c>
      <c r="I33" s="36" t="str">
        <f t="shared" si="1"/>
        <v/>
      </c>
      <c r="J33" s="36" t="str">
        <f t="shared" si="2"/>
        <v/>
      </c>
      <c r="K33" s="36" t="str">
        <f t="shared" si="3"/>
        <v/>
      </c>
      <c r="M33" s="36" t="str">
        <f t="shared" si="4"/>
        <v>_view.html</v>
      </c>
      <c r="N33" s="36" t="str">
        <f t="shared" si="5"/>
        <v/>
      </c>
    </row>
    <row r="34" spans="1:14" ht="52.5" customHeight="1" x14ac:dyDescent="0.25">
      <c r="A34">
        <v>33</v>
      </c>
      <c r="G34" s="36" t="str">
        <f t="shared" ref="G34:G62" si="7">"""" &amp; B34 &amp; """"</f>
        <v>""</v>
      </c>
      <c r="H34" s="36" t="str">
        <f t="shared" si="6"/>
        <v/>
      </c>
      <c r="I34" s="36" t="str">
        <f t="shared" ref="I34:I52" si="8">IF(B34="", "","CREATE OR REPLACE VIEW " &amp; USERINPUT_DATABASE_NAME &amp;"." &amp; B34 &amp; " AS " &amp; H34)</f>
        <v/>
      </c>
      <c r="J34" s="36" t="str">
        <f t="shared" ref="J34:J52" si="9">IF(I34="","",""""&amp;I34&amp;"""")</f>
        <v/>
      </c>
      <c r="K34" s="36" t="str">
        <f t="shared" ref="K34:K65" si="10">IF(B34="","","{ ""name"" :"&amp;G34&amp;","&amp;"""q"":"&amp;J34&amp;"}")</f>
        <v/>
      </c>
      <c r="M34" s="36" t="str">
        <f t="shared" ref="M34:M65" si="11">B34 &amp; "_view.html"</f>
        <v>_view.html</v>
      </c>
      <c r="N34" s="36" t="str">
        <f t="shared" ref="N34:N65" si="12">IF(B34="","", "&lt;tr&gt;&lt;td&gt;&lt;a href='"&amp;M34 &amp; " '&gt;" &amp;B34 &amp;"&lt;/a&gt;&lt;/td&gt;&lt;/tr&gt;")</f>
        <v/>
      </c>
    </row>
    <row r="35" spans="1:14" ht="52.5" customHeight="1" x14ac:dyDescent="0.25">
      <c r="A35">
        <v>34</v>
      </c>
      <c r="G35" s="36" t="str">
        <f t="shared" si="7"/>
        <v>""</v>
      </c>
      <c r="H35" s="36" t="str">
        <f t="shared" si="6"/>
        <v/>
      </c>
      <c r="I35" s="36" t="str">
        <f t="shared" si="8"/>
        <v/>
      </c>
      <c r="J35" s="36" t="str">
        <f t="shared" si="9"/>
        <v/>
      </c>
      <c r="K35" s="36" t="str">
        <f t="shared" si="10"/>
        <v/>
      </c>
      <c r="M35" s="36" t="str">
        <f t="shared" si="11"/>
        <v>_view.html</v>
      </c>
      <c r="N35" s="36" t="str">
        <f t="shared" si="12"/>
        <v/>
      </c>
    </row>
    <row r="36" spans="1:14" ht="52.5" customHeight="1" x14ac:dyDescent="0.25">
      <c r="A36">
        <v>35</v>
      </c>
      <c r="G36" s="36" t="str">
        <f t="shared" si="7"/>
        <v>""</v>
      </c>
      <c r="H36" s="36" t="str">
        <f t="shared" si="6"/>
        <v/>
      </c>
      <c r="I36" s="36" t="str">
        <f t="shared" si="8"/>
        <v/>
      </c>
      <c r="J36" s="36" t="str">
        <f t="shared" si="9"/>
        <v/>
      </c>
      <c r="K36" s="36" t="str">
        <f t="shared" si="10"/>
        <v/>
      </c>
      <c r="M36" s="36" t="str">
        <f t="shared" si="11"/>
        <v>_view.html</v>
      </c>
      <c r="N36" s="36" t="str">
        <f t="shared" si="12"/>
        <v/>
      </c>
    </row>
    <row r="37" spans="1:14" ht="52.5" customHeight="1" x14ac:dyDescent="0.25">
      <c r="A37">
        <v>36</v>
      </c>
      <c r="G37" s="36" t="str">
        <f t="shared" si="7"/>
        <v>""</v>
      </c>
      <c r="H37" s="36" t="str">
        <f t="shared" si="6"/>
        <v/>
      </c>
      <c r="I37" s="36" t="str">
        <f t="shared" si="8"/>
        <v/>
      </c>
      <c r="J37" s="36" t="str">
        <f t="shared" si="9"/>
        <v/>
      </c>
      <c r="K37" s="36" t="str">
        <f t="shared" si="10"/>
        <v/>
      </c>
      <c r="M37" s="36" t="str">
        <f t="shared" si="11"/>
        <v>_view.html</v>
      </c>
      <c r="N37" s="36" t="str">
        <f t="shared" si="12"/>
        <v/>
      </c>
    </row>
    <row r="38" spans="1:14" ht="52.5" customHeight="1" x14ac:dyDescent="0.25">
      <c r="A38">
        <v>37</v>
      </c>
      <c r="G38" s="36" t="str">
        <f t="shared" si="7"/>
        <v>""</v>
      </c>
      <c r="H38" s="36" t="str">
        <f t="shared" si="6"/>
        <v/>
      </c>
      <c r="I38" s="36" t="str">
        <f t="shared" si="8"/>
        <v/>
      </c>
      <c r="J38" s="36" t="str">
        <f t="shared" si="9"/>
        <v/>
      </c>
      <c r="K38" s="36" t="str">
        <f t="shared" si="10"/>
        <v/>
      </c>
      <c r="M38" s="36" t="str">
        <f t="shared" si="11"/>
        <v>_view.html</v>
      </c>
      <c r="N38" s="36" t="str">
        <f t="shared" si="12"/>
        <v/>
      </c>
    </row>
    <row r="39" spans="1:14" ht="52.5" customHeight="1" x14ac:dyDescent="0.25">
      <c r="A39">
        <v>38</v>
      </c>
      <c r="G39" s="36" t="str">
        <f t="shared" si="7"/>
        <v>""</v>
      </c>
      <c r="H39" s="36" t="str">
        <f t="shared" si="6"/>
        <v/>
      </c>
      <c r="I39" s="36" t="str">
        <f t="shared" si="8"/>
        <v/>
      </c>
      <c r="J39" s="36" t="str">
        <f t="shared" si="9"/>
        <v/>
      </c>
      <c r="K39" s="36" t="str">
        <f t="shared" si="10"/>
        <v/>
      </c>
      <c r="M39" s="36" t="str">
        <f t="shared" si="11"/>
        <v>_view.html</v>
      </c>
      <c r="N39" s="36" t="str">
        <f t="shared" si="12"/>
        <v/>
      </c>
    </row>
    <row r="40" spans="1:14" ht="52.5" customHeight="1" x14ac:dyDescent="0.25">
      <c r="A40">
        <v>39</v>
      </c>
      <c r="G40" s="36" t="str">
        <f t="shared" si="7"/>
        <v>""</v>
      </c>
      <c r="H40" s="36" t="str">
        <f t="shared" si="6"/>
        <v/>
      </c>
      <c r="I40" s="36" t="str">
        <f t="shared" si="8"/>
        <v/>
      </c>
      <c r="J40" s="36" t="str">
        <f t="shared" si="9"/>
        <v/>
      </c>
      <c r="K40" s="36" t="str">
        <f t="shared" si="10"/>
        <v/>
      </c>
      <c r="M40" s="36" t="str">
        <f t="shared" si="11"/>
        <v>_view.html</v>
      </c>
      <c r="N40" s="36" t="str">
        <f t="shared" si="12"/>
        <v/>
      </c>
    </row>
    <row r="41" spans="1:14" ht="52.5" customHeight="1" x14ac:dyDescent="0.25">
      <c r="A41">
        <v>40</v>
      </c>
      <c r="G41" s="36" t="str">
        <f t="shared" si="7"/>
        <v>""</v>
      </c>
      <c r="H41" s="36" t="str">
        <f t="shared" si="6"/>
        <v/>
      </c>
      <c r="I41" s="36" t="str">
        <f t="shared" si="8"/>
        <v/>
      </c>
      <c r="J41" s="36" t="str">
        <f t="shared" si="9"/>
        <v/>
      </c>
      <c r="K41" s="36" t="str">
        <f t="shared" si="10"/>
        <v/>
      </c>
      <c r="M41" s="36" t="str">
        <f t="shared" si="11"/>
        <v>_view.html</v>
      </c>
      <c r="N41" s="36" t="str">
        <f t="shared" si="12"/>
        <v/>
      </c>
    </row>
    <row r="42" spans="1:14" ht="52.5" customHeight="1" x14ac:dyDescent="0.25">
      <c r="A42">
        <v>41</v>
      </c>
      <c r="G42" s="36" t="str">
        <f t="shared" si="7"/>
        <v>""</v>
      </c>
      <c r="H42" s="36" t="str">
        <f t="shared" si="6"/>
        <v/>
      </c>
      <c r="I42" s="36" t="str">
        <f t="shared" si="8"/>
        <v/>
      </c>
      <c r="J42" s="36" t="str">
        <f t="shared" si="9"/>
        <v/>
      </c>
      <c r="K42" s="36" t="str">
        <f t="shared" si="10"/>
        <v/>
      </c>
      <c r="M42" s="36" t="str">
        <f t="shared" si="11"/>
        <v>_view.html</v>
      </c>
      <c r="N42" s="36" t="str">
        <f t="shared" si="12"/>
        <v/>
      </c>
    </row>
    <row r="43" spans="1:14" ht="52.5" customHeight="1" x14ac:dyDescent="0.25">
      <c r="A43">
        <v>42</v>
      </c>
      <c r="G43" s="36" t="str">
        <f t="shared" si="7"/>
        <v>""</v>
      </c>
      <c r="H43" s="36" t="str">
        <f t="shared" si="6"/>
        <v/>
      </c>
      <c r="I43" s="36" t="str">
        <f t="shared" si="8"/>
        <v/>
      </c>
      <c r="J43" s="36" t="str">
        <f t="shared" si="9"/>
        <v/>
      </c>
      <c r="K43" s="36" t="str">
        <f t="shared" si="10"/>
        <v/>
      </c>
      <c r="M43" s="36" t="str">
        <f t="shared" si="11"/>
        <v>_view.html</v>
      </c>
      <c r="N43" s="36" t="str">
        <f t="shared" si="12"/>
        <v/>
      </c>
    </row>
    <row r="44" spans="1:14" ht="52.5" customHeight="1" x14ac:dyDescent="0.25">
      <c r="A44">
        <v>43</v>
      </c>
      <c r="G44" s="36" t="str">
        <f t="shared" si="7"/>
        <v>""</v>
      </c>
      <c r="H44" s="36" t="str">
        <f t="shared" si="6"/>
        <v/>
      </c>
      <c r="I44" s="36" t="str">
        <f t="shared" si="8"/>
        <v/>
      </c>
      <c r="J44" s="36" t="str">
        <f t="shared" si="9"/>
        <v/>
      </c>
      <c r="K44" s="36" t="str">
        <f t="shared" si="10"/>
        <v/>
      </c>
      <c r="M44" s="36" t="str">
        <f t="shared" si="11"/>
        <v>_view.html</v>
      </c>
      <c r="N44" s="36" t="str">
        <f t="shared" si="12"/>
        <v/>
      </c>
    </row>
    <row r="45" spans="1:14" ht="52.5" customHeight="1" x14ac:dyDescent="0.25">
      <c r="A45">
        <v>44</v>
      </c>
      <c r="G45" s="36" t="str">
        <f t="shared" si="7"/>
        <v>""</v>
      </c>
      <c r="H45" s="36" t="str">
        <f t="shared" si="6"/>
        <v/>
      </c>
      <c r="I45" s="36" t="str">
        <f t="shared" si="8"/>
        <v/>
      </c>
      <c r="J45" s="36" t="str">
        <f t="shared" si="9"/>
        <v/>
      </c>
      <c r="K45" s="36" t="str">
        <f t="shared" si="10"/>
        <v/>
      </c>
      <c r="M45" s="36" t="str">
        <f t="shared" si="11"/>
        <v>_view.html</v>
      </c>
      <c r="N45" s="36" t="str">
        <f t="shared" si="12"/>
        <v/>
      </c>
    </row>
    <row r="46" spans="1:14" ht="52.5" customHeight="1" x14ac:dyDescent="0.25">
      <c r="A46">
        <v>45</v>
      </c>
      <c r="G46" s="36" t="str">
        <f t="shared" si="7"/>
        <v>""</v>
      </c>
      <c r="H46" s="36" t="str">
        <f t="shared" si="6"/>
        <v/>
      </c>
      <c r="I46" s="36" t="str">
        <f t="shared" si="8"/>
        <v/>
      </c>
      <c r="J46" s="36" t="str">
        <f t="shared" si="9"/>
        <v/>
      </c>
      <c r="K46" s="36" t="str">
        <f t="shared" si="10"/>
        <v/>
      </c>
      <c r="M46" s="36" t="str">
        <f t="shared" si="11"/>
        <v>_view.html</v>
      </c>
      <c r="N46" s="36" t="str">
        <f t="shared" si="12"/>
        <v/>
      </c>
    </row>
    <row r="47" spans="1:14" ht="52.5" customHeight="1" x14ac:dyDescent="0.25">
      <c r="A47">
        <v>46</v>
      </c>
      <c r="G47" s="36" t="str">
        <f t="shared" si="7"/>
        <v>""</v>
      </c>
      <c r="H47" s="36" t="str">
        <f t="shared" si="6"/>
        <v/>
      </c>
      <c r="I47" s="36" t="str">
        <f t="shared" si="8"/>
        <v/>
      </c>
      <c r="J47" s="36" t="str">
        <f t="shared" si="9"/>
        <v/>
      </c>
      <c r="K47" s="36" t="str">
        <f t="shared" si="10"/>
        <v/>
      </c>
      <c r="M47" s="36" t="str">
        <f t="shared" si="11"/>
        <v>_view.html</v>
      </c>
      <c r="N47" s="36" t="str">
        <f t="shared" si="12"/>
        <v/>
      </c>
    </row>
    <row r="48" spans="1:14" ht="52.5" customHeight="1" x14ac:dyDescent="0.25">
      <c r="A48">
        <v>47</v>
      </c>
      <c r="G48" s="36" t="str">
        <f t="shared" si="7"/>
        <v>""</v>
      </c>
      <c r="H48" s="36" t="str">
        <f t="shared" si="6"/>
        <v/>
      </c>
      <c r="I48" s="36" t="str">
        <f t="shared" si="8"/>
        <v/>
      </c>
      <c r="J48" s="36" t="str">
        <f t="shared" si="9"/>
        <v/>
      </c>
      <c r="K48" s="36" t="str">
        <f t="shared" si="10"/>
        <v/>
      </c>
      <c r="M48" s="36" t="str">
        <f t="shared" si="11"/>
        <v>_view.html</v>
      </c>
      <c r="N48" s="36" t="str">
        <f t="shared" si="12"/>
        <v/>
      </c>
    </row>
    <row r="49" spans="1:14" ht="52.5" customHeight="1" x14ac:dyDescent="0.25">
      <c r="A49">
        <v>48</v>
      </c>
      <c r="G49" s="36" t="str">
        <f t="shared" si="7"/>
        <v>""</v>
      </c>
      <c r="H49" s="36" t="str">
        <f t="shared" si="6"/>
        <v/>
      </c>
      <c r="I49" s="36" t="str">
        <f t="shared" si="8"/>
        <v/>
      </c>
      <c r="J49" s="36" t="str">
        <f t="shared" si="9"/>
        <v/>
      </c>
      <c r="K49" s="36" t="str">
        <f t="shared" si="10"/>
        <v/>
      </c>
      <c r="M49" s="36" t="str">
        <f t="shared" si="11"/>
        <v>_view.html</v>
      </c>
      <c r="N49" s="36" t="str">
        <f t="shared" si="12"/>
        <v/>
      </c>
    </row>
    <row r="50" spans="1:14" ht="52.5" customHeight="1" x14ac:dyDescent="0.25">
      <c r="A50">
        <v>49</v>
      </c>
      <c r="G50" s="36" t="str">
        <f t="shared" si="7"/>
        <v>""</v>
      </c>
      <c r="H50" s="36" t="str">
        <f t="shared" si="6"/>
        <v/>
      </c>
      <c r="I50" s="36" t="str">
        <f t="shared" si="8"/>
        <v/>
      </c>
      <c r="J50" s="36" t="str">
        <f t="shared" si="9"/>
        <v/>
      </c>
      <c r="K50" s="36" t="str">
        <f t="shared" si="10"/>
        <v/>
      </c>
      <c r="M50" s="36" t="str">
        <f t="shared" si="11"/>
        <v>_view.html</v>
      </c>
      <c r="N50" s="36" t="str">
        <f t="shared" si="12"/>
        <v/>
      </c>
    </row>
    <row r="51" spans="1:14" ht="52.5" customHeight="1" x14ac:dyDescent="0.25">
      <c r="G51" s="36" t="str">
        <f t="shared" si="7"/>
        <v>""</v>
      </c>
      <c r="H51" s="36" t="str">
        <f t="shared" si="6"/>
        <v/>
      </c>
      <c r="I51" s="36" t="str">
        <f t="shared" si="8"/>
        <v/>
      </c>
      <c r="J51" s="36" t="str">
        <f t="shared" si="9"/>
        <v/>
      </c>
      <c r="K51" s="36" t="str">
        <f t="shared" si="10"/>
        <v/>
      </c>
      <c r="M51" s="36" t="str">
        <f t="shared" si="11"/>
        <v>_view.html</v>
      </c>
      <c r="N51" s="36" t="str">
        <f t="shared" si="12"/>
        <v/>
      </c>
    </row>
    <row r="52" spans="1:14" ht="52.5" customHeight="1" x14ac:dyDescent="0.25">
      <c r="G52" s="36" t="str">
        <f t="shared" si="7"/>
        <v>""</v>
      </c>
      <c r="H52" s="36" t="str">
        <f t="shared" si="6"/>
        <v/>
      </c>
      <c r="I52" s="36" t="str">
        <f t="shared" si="8"/>
        <v/>
      </c>
      <c r="J52" s="36" t="str">
        <f t="shared" si="9"/>
        <v/>
      </c>
      <c r="K52" s="36" t="str">
        <f t="shared" si="10"/>
        <v/>
      </c>
      <c r="M52" s="36" t="str">
        <f t="shared" si="11"/>
        <v>_view.html</v>
      </c>
      <c r="N52" s="36" t="str">
        <f t="shared" si="12"/>
        <v/>
      </c>
    </row>
    <row r="53" spans="1:14" ht="52.5" customHeight="1" x14ac:dyDescent="0.25">
      <c r="G53" s="36" t="str">
        <f t="shared" si="7"/>
        <v>""</v>
      </c>
      <c r="H53" s="36" t="str">
        <f t="shared" si="6"/>
        <v/>
      </c>
      <c r="K53" s="36" t="str">
        <f t="shared" si="10"/>
        <v/>
      </c>
      <c r="M53" s="36" t="str">
        <f t="shared" si="11"/>
        <v>_view.html</v>
      </c>
      <c r="N53" s="36" t="str">
        <f t="shared" si="12"/>
        <v/>
      </c>
    </row>
    <row r="54" spans="1:14" ht="52.5" customHeight="1" x14ac:dyDescent="0.25">
      <c r="G54" s="36" t="str">
        <f t="shared" si="7"/>
        <v>""</v>
      </c>
      <c r="H54" s="36" t="str">
        <f t="shared" si="6"/>
        <v/>
      </c>
      <c r="K54" s="36" t="str">
        <f t="shared" si="10"/>
        <v/>
      </c>
      <c r="M54" s="36" t="str">
        <f t="shared" si="11"/>
        <v>_view.html</v>
      </c>
      <c r="N54" s="36" t="str">
        <f t="shared" si="12"/>
        <v/>
      </c>
    </row>
    <row r="55" spans="1:14" ht="52.5" customHeight="1" x14ac:dyDescent="0.25">
      <c r="G55" s="36" t="str">
        <f t="shared" si="7"/>
        <v>""</v>
      </c>
      <c r="H55" s="36" t="str">
        <f t="shared" si="6"/>
        <v/>
      </c>
      <c r="K55" s="36" t="str">
        <f t="shared" si="10"/>
        <v/>
      </c>
      <c r="M55" s="36" t="str">
        <f t="shared" si="11"/>
        <v>_view.html</v>
      </c>
      <c r="N55" s="36" t="str">
        <f t="shared" si="12"/>
        <v/>
      </c>
    </row>
    <row r="56" spans="1:14" ht="52.5" customHeight="1" x14ac:dyDescent="0.25">
      <c r="G56" s="36" t="str">
        <f t="shared" si="7"/>
        <v>""</v>
      </c>
      <c r="H56" s="36" t="str">
        <f t="shared" si="6"/>
        <v/>
      </c>
      <c r="K56" s="36" t="str">
        <f t="shared" si="10"/>
        <v/>
      </c>
      <c r="M56" s="36" t="str">
        <f t="shared" si="11"/>
        <v>_view.html</v>
      </c>
      <c r="N56" s="36" t="str">
        <f t="shared" si="12"/>
        <v/>
      </c>
    </row>
    <row r="57" spans="1:14" ht="52.5" customHeight="1" x14ac:dyDescent="0.25">
      <c r="G57" s="36" t="str">
        <f t="shared" si="7"/>
        <v>""</v>
      </c>
      <c r="H57" s="36" t="str">
        <f t="shared" si="6"/>
        <v/>
      </c>
      <c r="K57" s="36" t="str">
        <f t="shared" si="10"/>
        <v/>
      </c>
      <c r="M57" s="36" t="str">
        <f t="shared" si="11"/>
        <v>_view.html</v>
      </c>
      <c r="N57" s="36" t="str">
        <f t="shared" si="12"/>
        <v/>
      </c>
    </row>
    <row r="58" spans="1:14" ht="52.5" customHeight="1" x14ac:dyDescent="0.25">
      <c r="G58" s="36" t="str">
        <f t="shared" si="7"/>
        <v>""</v>
      </c>
      <c r="H58" s="36" t="str">
        <f t="shared" si="6"/>
        <v/>
      </c>
      <c r="K58" s="36" t="str">
        <f t="shared" si="10"/>
        <v/>
      </c>
      <c r="M58" s="36" t="str">
        <f t="shared" si="11"/>
        <v>_view.html</v>
      </c>
      <c r="N58" s="36" t="str">
        <f t="shared" si="12"/>
        <v/>
      </c>
    </row>
    <row r="59" spans="1:14" ht="52.5" customHeight="1" x14ac:dyDescent="0.25">
      <c r="G59" s="36" t="str">
        <f t="shared" si="7"/>
        <v>""</v>
      </c>
      <c r="H59" s="36" t="str">
        <f t="shared" si="6"/>
        <v/>
      </c>
      <c r="K59" s="36" t="str">
        <f t="shared" si="10"/>
        <v/>
      </c>
      <c r="M59" s="36" t="str">
        <f t="shared" si="11"/>
        <v>_view.html</v>
      </c>
      <c r="N59" s="36" t="str">
        <f t="shared" si="12"/>
        <v/>
      </c>
    </row>
    <row r="60" spans="1:14" ht="52.5" customHeight="1" x14ac:dyDescent="0.25">
      <c r="G60" s="36" t="str">
        <f t="shared" si="7"/>
        <v>""</v>
      </c>
      <c r="H60" s="36" t="str">
        <f t="shared" si="6"/>
        <v/>
      </c>
      <c r="K60" s="36" t="str">
        <f t="shared" si="10"/>
        <v/>
      </c>
      <c r="M60" s="36" t="str">
        <f t="shared" si="11"/>
        <v>_view.html</v>
      </c>
      <c r="N60" s="36" t="str">
        <f t="shared" si="12"/>
        <v/>
      </c>
    </row>
    <row r="61" spans="1:14" ht="52.5" customHeight="1" x14ac:dyDescent="0.25">
      <c r="G61" s="36" t="str">
        <f t="shared" si="7"/>
        <v>""</v>
      </c>
      <c r="H61" s="36" t="str">
        <f t="shared" si="6"/>
        <v/>
      </c>
      <c r="K61" s="36" t="str">
        <f t="shared" si="10"/>
        <v/>
      </c>
      <c r="M61" s="36" t="str">
        <f t="shared" si="11"/>
        <v>_view.html</v>
      </c>
      <c r="N61" s="36" t="str">
        <f t="shared" si="12"/>
        <v/>
      </c>
    </row>
    <row r="62" spans="1:14" ht="52.5" customHeight="1" x14ac:dyDescent="0.25">
      <c r="G62" s="36" t="str">
        <f t="shared" si="7"/>
        <v>""</v>
      </c>
      <c r="H62" s="36" t="str">
        <f t="shared" si="6"/>
        <v/>
      </c>
      <c r="K62" s="36" t="str">
        <f t="shared" si="10"/>
        <v/>
      </c>
      <c r="M62" s="36" t="str">
        <f t="shared" si="11"/>
        <v>_view.html</v>
      </c>
      <c r="N62" s="36" t="str">
        <f t="shared" si="12"/>
        <v/>
      </c>
    </row>
    <row r="63" spans="1:14" ht="52.5" customHeight="1" x14ac:dyDescent="0.25">
      <c r="H63" s="36" t="str">
        <f t="shared" si="6"/>
        <v/>
      </c>
      <c r="K63" s="36" t="str">
        <f t="shared" si="10"/>
        <v/>
      </c>
      <c r="M63" s="36" t="str">
        <f t="shared" si="11"/>
        <v>_view.html</v>
      </c>
      <c r="N63" s="36" t="str">
        <f t="shared" si="12"/>
        <v/>
      </c>
    </row>
    <row r="64" spans="1:14" ht="52.5" customHeight="1" x14ac:dyDescent="0.25">
      <c r="H64" s="36" t="str">
        <f t="shared" si="6"/>
        <v/>
      </c>
      <c r="K64" s="36" t="str">
        <f t="shared" si="10"/>
        <v/>
      </c>
      <c r="M64" s="36" t="str">
        <f t="shared" si="11"/>
        <v>_view.html</v>
      </c>
      <c r="N64" s="36" t="str">
        <f t="shared" si="12"/>
        <v/>
      </c>
    </row>
    <row r="65" spans="8:14" ht="52.5" customHeight="1" x14ac:dyDescent="0.25">
      <c r="H65" s="36" t="str">
        <f t="shared" si="6"/>
        <v/>
      </c>
      <c r="K65" s="36" t="str">
        <f t="shared" si="10"/>
        <v/>
      </c>
      <c r="M65" s="36" t="str">
        <f t="shared" si="11"/>
        <v>_view.html</v>
      </c>
      <c r="N65" s="36" t="str">
        <f t="shared" si="12"/>
        <v/>
      </c>
    </row>
    <row r="66" spans="8:14" ht="52.5" customHeight="1" x14ac:dyDescent="0.25">
      <c r="H66" s="36" t="str">
        <f t="shared" si="6"/>
        <v/>
      </c>
      <c r="K66" s="36" t="str">
        <f t="shared" ref="K66:K76" si="13">IF(B66="","","{ ""name"" :"&amp;G66&amp;","&amp;"""q"":"&amp;J66&amp;"}")</f>
        <v/>
      </c>
      <c r="M66" s="36" t="str">
        <f t="shared" ref="M66:M94" si="14">B66 &amp; "_view.html"</f>
        <v>_view.html</v>
      </c>
      <c r="N66" s="36" t="str">
        <f t="shared" ref="N66:N97" si="15">IF(B66="","", "&lt;tr&gt;&lt;td&gt;&lt;a href='"&amp;M66 &amp; " '&gt;" &amp;B66 &amp;"&lt;/a&gt;&lt;/td&gt;&lt;/tr&gt;")</f>
        <v/>
      </c>
    </row>
    <row r="67" spans="8:14" ht="52.5" customHeight="1" x14ac:dyDescent="0.25">
      <c r="H67" s="36" t="str">
        <f t="shared" ref="H67:H130" si="16">SUBSTITUTE(CLEAN(SUBSTITUTE(C67,CHAR(10), " " )),"""","")</f>
        <v/>
      </c>
      <c r="K67" s="36" t="str">
        <f t="shared" si="13"/>
        <v/>
      </c>
      <c r="M67" s="36" t="str">
        <f t="shared" si="14"/>
        <v>_view.html</v>
      </c>
      <c r="N67" s="36" t="str">
        <f t="shared" si="15"/>
        <v/>
      </c>
    </row>
    <row r="68" spans="8:14" ht="52.5" customHeight="1" x14ac:dyDescent="0.25">
      <c r="H68" s="36" t="str">
        <f t="shared" si="16"/>
        <v/>
      </c>
      <c r="K68" s="36" t="str">
        <f t="shared" si="13"/>
        <v/>
      </c>
      <c r="M68" s="36" t="str">
        <f t="shared" si="14"/>
        <v>_view.html</v>
      </c>
      <c r="N68" s="36" t="str">
        <f t="shared" si="15"/>
        <v/>
      </c>
    </row>
    <row r="69" spans="8:14" ht="52.5" customHeight="1" x14ac:dyDescent="0.25">
      <c r="H69" s="36" t="str">
        <f t="shared" si="16"/>
        <v/>
      </c>
      <c r="K69" s="36" t="str">
        <f t="shared" si="13"/>
        <v/>
      </c>
      <c r="M69" s="36" t="str">
        <f t="shared" si="14"/>
        <v>_view.html</v>
      </c>
      <c r="N69" s="36" t="str">
        <f t="shared" si="15"/>
        <v/>
      </c>
    </row>
    <row r="70" spans="8:14" ht="52.5" customHeight="1" x14ac:dyDescent="0.25">
      <c r="H70" s="36" t="str">
        <f t="shared" si="16"/>
        <v/>
      </c>
      <c r="K70" s="36" t="str">
        <f t="shared" si="13"/>
        <v/>
      </c>
      <c r="M70" s="36" t="str">
        <f t="shared" si="14"/>
        <v>_view.html</v>
      </c>
      <c r="N70" s="36" t="str">
        <f t="shared" si="15"/>
        <v/>
      </c>
    </row>
    <row r="71" spans="8:14" ht="52.5" customHeight="1" x14ac:dyDescent="0.25">
      <c r="H71" s="36" t="str">
        <f t="shared" si="16"/>
        <v/>
      </c>
      <c r="K71" s="36" t="str">
        <f t="shared" si="13"/>
        <v/>
      </c>
      <c r="M71" s="36" t="str">
        <f t="shared" si="14"/>
        <v>_view.html</v>
      </c>
      <c r="N71" s="36" t="str">
        <f t="shared" si="15"/>
        <v/>
      </c>
    </row>
    <row r="72" spans="8:14" ht="52.5" customHeight="1" x14ac:dyDescent="0.25">
      <c r="H72" s="36" t="str">
        <f t="shared" si="16"/>
        <v/>
      </c>
      <c r="K72" s="36" t="str">
        <f t="shared" si="13"/>
        <v/>
      </c>
      <c r="M72" s="36" t="str">
        <f t="shared" si="14"/>
        <v>_view.html</v>
      </c>
      <c r="N72" s="36" t="str">
        <f t="shared" si="15"/>
        <v/>
      </c>
    </row>
    <row r="73" spans="8:14" ht="52.5" customHeight="1" x14ac:dyDescent="0.25">
      <c r="H73" s="36" t="str">
        <f t="shared" si="16"/>
        <v/>
      </c>
      <c r="K73" s="36" t="str">
        <f t="shared" si="13"/>
        <v/>
      </c>
      <c r="M73" s="36" t="str">
        <f t="shared" si="14"/>
        <v>_view.html</v>
      </c>
      <c r="N73" s="36" t="str">
        <f t="shared" si="15"/>
        <v/>
      </c>
    </row>
    <row r="74" spans="8:14" ht="52.5" customHeight="1" x14ac:dyDescent="0.25">
      <c r="H74" s="36" t="str">
        <f t="shared" si="16"/>
        <v/>
      </c>
      <c r="K74" s="36" t="str">
        <f t="shared" si="13"/>
        <v/>
      </c>
      <c r="M74" s="36" t="str">
        <f t="shared" si="14"/>
        <v>_view.html</v>
      </c>
      <c r="N74" s="36" t="str">
        <f t="shared" si="15"/>
        <v/>
      </c>
    </row>
    <row r="75" spans="8:14" ht="52.5" customHeight="1" x14ac:dyDescent="0.25">
      <c r="H75" s="36" t="str">
        <f t="shared" si="16"/>
        <v/>
      </c>
      <c r="K75" s="36" t="str">
        <f t="shared" si="13"/>
        <v/>
      </c>
      <c r="M75" s="36" t="str">
        <f t="shared" si="14"/>
        <v>_view.html</v>
      </c>
      <c r="N75" s="36" t="str">
        <f t="shared" si="15"/>
        <v/>
      </c>
    </row>
    <row r="76" spans="8:14" ht="52.5" customHeight="1" x14ac:dyDescent="0.25">
      <c r="H76" s="36" t="str">
        <f t="shared" si="16"/>
        <v/>
      </c>
      <c r="K76" s="36" t="str">
        <f t="shared" si="13"/>
        <v/>
      </c>
      <c r="M76" s="36" t="str">
        <f t="shared" si="14"/>
        <v>_view.html</v>
      </c>
      <c r="N76" s="36" t="str">
        <f t="shared" si="15"/>
        <v/>
      </c>
    </row>
    <row r="77" spans="8:14" ht="52.5" customHeight="1" x14ac:dyDescent="0.25">
      <c r="H77" s="36" t="str">
        <f t="shared" si="16"/>
        <v/>
      </c>
      <c r="K77" s="36" t="str">
        <f t="shared" ref="K77:K108" si="17">IF(B78="","","{ ""name"" :"&amp;G78&amp;","&amp;"""q"":"&amp;J78&amp;"}")</f>
        <v/>
      </c>
      <c r="M77" s="36" t="str">
        <f t="shared" si="14"/>
        <v>_view.html</v>
      </c>
      <c r="N77" s="36" t="str">
        <f t="shared" si="15"/>
        <v/>
      </c>
    </row>
    <row r="78" spans="8:14" ht="52.5" customHeight="1" x14ac:dyDescent="0.25">
      <c r="H78" s="36" t="str">
        <f t="shared" si="16"/>
        <v/>
      </c>
      <c r="K78" s="36" t="str">
        <f t="shared" si="17"/>
        <v/>
      </c>
      <c r="M78" s="36" t="str">
        <f t="shared" si="14"/>
        <v>_view.html</v>
      </c>
      <c r="N78" s="36" t="str">
        <f t="shared" si="15"/>
        <v/>
      </c>
    </row>
    <row r="79" spans="8:14" ht="52.5" customHeight="1" x14ac:dyDescent="0.25">
      <c r="H79" s="36" t="str">
        <f t="shared" si="16"/>
        <v/>
      </c>
      <c r="K79" s="36" t="str">
        <f t="shared" si="17"/>
        <v/>
      </c>
      <c r="M79" s="36" t="str">
        <f t="shared" si="14"/>
        <v>_view.html</v>
      </c>
      <c r="N79" s="36" t="str">
        <f t="shared" si="15"/>
        <v/>
      </c>
    </row>
    <row r="80" spans="8:14" ht="52.5" customHeight="1" x14ac:dyDescent="0.25">
      <c r="H80" s="36" t="str">
        <f t="shared" si="16"/>
        <v/>
      </c>
      <c r="K80" s="36" t="str">
        <f t="shared" si="17"/>
        <v/>
      </c>
      <c r="M80" s="36" t="str">
        <f t="shared" si="14"/>
        <v>_view.html</v>
      </c>
      <c r="N80" s="36" t="str">
        <f t="shared" si="15"/>
        <v/>
      </c>
    </row>
    <row r="81" spans="8:14" ht="52.5" customHeight="1" x14ac:dyDescent="0.25">
      <c r="H81" s="36" t="str">
        <f t="shared" si="16"/>
        <v/>
      </c>
      <c r="K81" s="36" t="str">
        <f t="shared" si="17"/>
        <v/>
      </c>
      <c r="M81" s="36" t="str">
        <f t="shared" si="14"/>
        <v>_view.html</v>
      </c>
      <c r="N81" s="36" t="str">
        <f t="shared" si="15"/>
        <v/>
      </c>
    </row>
    <row r="82" spans="8:14" ht="52.5" customHeight="1" x14ac:dyDescent="0.25">
      <c r="H82" s="36" t="str">
        <f t="shared" si="16"/>
        <v/>
      </c>
      <c r="K82" s="36" t="str">
        <f t="shared" si="17"/>
        <v/>
      </c>
      <c r="M82" s="36" t="str">
        <f t="shared" si="14"/>
        <v>_view.html</v>
      </c>
      <c r="N82" s="36" t="str">
        <f t="shared" si="15"/>
        <v/>
      </c>
    </row>
    <row r="83" spans="8:14" ht="52.5" customHeight="1" x14ac:dyDescent="0.25">
      <c r="H83" s="36" t="str">
        <f t="shared" si="16"/>
        <v/>
      </c>
      <c r="K83" s="36" t="str">
        <f t="shared" si="17"/>
        <v/>
      </c>
      <c r="M83" s="36" t="str">
        <f t="shared" si="14"/>
        <v>_view.html</v>
      </c>
      <c r="N83" s="36" t="str">
        <f t="shared" si="15"/>
        <v/>
      </c>
    </row>
    <row r="84" spans="8:14" ht="52.5" customHeight="1" x14ac:dyDescent="0.25">
      <c r="H84" s="36" t="str">
        <f t="shared" si="16"/>
        <v/>
      </c>
      <c r="K84" s="36" t="str">
        <f t="shared" si="17"/>
        <v/>
      </c>
      <c r="M84" s="36" t="str">
        <f t="shared" si="14"/>
        <v>_view.html</v>
      </c>
      <c r="N84" s="36" t="str">
        <f t="shared" si="15"/>
        <v/>
      </c>
    </row>
    <row r="85" spans="8:14" ht="52.5" customHeight="1" x14ac:dyDescent="0.25">
      <c r="H85" s="36" t="str">
        <f t="shared" si="16"/>
        <v/>
      </c>
      <c r="K85" s="36" t="str">
        <f t="shared" si="17"/>
        <v/>
      </c>
      <c r="M85" s="36" t="str">
        <f t="shared" si="14"/>
        <v>_view.html</v>
      </c>
      <c r="N85" s="36" t="str">
        <f t="shared" si="15"/>
        <v/>
      </c>
    </row>
    <row r="86" spans="8:14" ht="52.5" customHeight="1" x14ac:dyDescent="0.25">
      <c r="H86" s="36" t="str">
        <f t="shared" si="16"/>
        <v/>
      </c>
      <c r="K86" s="36" t="str">
        <f t="shared" si="17"/>
        <v/>
      </c>
      <c r="M86" s="36" t="str">
        <f t="shared" si="14"/>
        <v>_view.html</v>
      </c>
      <c r="N86" s="36" t="str">
        <f t="shared" si="15"/>
        <v/>
      </c>
    </row>
    <row r="87" spans="8:14" ht="52.5" customHeight="1" x14ac:dyDescent="0.25">
      <c r="H87" s="36" t="str">
        <f t="shared" si="16"/>
        <v/>
      </c>
      <c r="K87" s="36" t="str">
        <f t="shared" si="17"/>
        <v/>
      </c>
      <c r="M87" s="36" t="str">
        <f t="shared" si="14"/>
        <v>_view.html</v>
      </c>
      <c r="N87" s="36" t="str">
        <f t="shared" si="15"/>
        <v/>
      </c>
    </row>
    <row r="88" spans="8:14" ht="52.5" customHeight="1" x14ac:dyDescent="0.25">
      <c r="H88" s="36" t="str">
        <f t="shared" si="16"/>
        <v/>
      </c>
      <c r="K88" s="36" t="str">
        <f t="shared" si="17"/>
        <v/>
      </c>
      <c r="M88" s="36" t="str">
        <f t="shared" si="14"/>
        <v>_view.html</v>
      </c>
      <c r="N88" s="36" t="str">
        <f t="shared" si="15"/>
        <v/>
      </c>
    </row>
    <row r="89" spans="8:14" ht="52.5" customHeight="1" x14ac:dyDescent="0.25">
      <c r="H89" s="36" t="str">
        <f t="shared" si="16"/>
        <v/>
      </c>
      <c r="K89" s="36" t="str">
        <f t="shared" si="17"/>
        <v/>
      </c>
      <c r="M89" s="36" t="str">
        <f t="shared" si="14"/>
        <v>_view.html</v>
      </c>
      <c r="N89" s="36" t="str">
        <f t="shared" si="15"/>
        <v/>
      </c>
    </row>
    <row r="90" spans="8:14" ht="52.5" customHeight="1" x14ac:dyDescent="0.25">
      <c r="H90" s="36" t="str">
        <f t="shared" si="16"/>
        <v/>
      </c>
      <c r="K90" s="36" t="str">
        <f t="shared" si="17"/>
        <v/>
      </c>
      <c r="M90" s="36" t="str">
        <f t="shared" si="14"/>
        <v>_view.html</v>
      </c>
      <c r="N90" s="36" t="str">
        <f t="shared" si="15"/>
        <v/>
      </c>
    </row>
    <row r="91" spans="8:14" ht="52.5" customHeight="1" x14ac:dyDescent="0.25">
      <c r="H91" s="36" t="str">
        <f t="shared" si="16"/>
        <v/>
      </c>
      <c r="K91" s="36" t="str">
        <f t="shared" si="17"/>
        <v/>
      </c>
      <c r="M91" s="36" t="str">
        <f t="shared" si="14"/>
        <v>_view.html</v>
      </c>
      <c r="N91" s="36" t="str">
        <f t="shared" si="15"/>
        <v/>
      </c>
    </row>
    <row r="92" spans="8:14" ht="52.5" customHeight="1" x14ac:dyDescent="0.25">
      <c r="H92" s="36" t="str">
        <f t="shared" si="16"/>
        <v/>
      </c>
      <c r="K92" s="36" t="str">
        <f t="shared" si="17"/>
        <v/>
      </c>
      <c r="M92" s="36" t="str">
        <f t="shared" si="14"/>
        <v>_view.html</v>
      </c>
      <c r="N92" s="36" t="str">
        <f t="shared" si="15"/>
        <v/>
      </c>
    </row>
    <row r="93" spans="8:14" ht="52.5" customHeight="1" x14ac:dyDescent="0.25">
      <c r="H93" s="36" t="str">
        <f t="shared" si="16"/>
        <v/>
      </c>
      <c r="K93" s="36" t="str">
        <f t="shared" si="17"/>
        <v/>
      </c>
      <c r="M93" s="36" t="str">
        <f t="shared" si="14"/>
        <v>_view.html</v>
      </c>
      <c r="N93" s="36" t="str">
        <f t="shared" si="15"/>
        <v/>
      </c>
    </row>
    <row r="94" spans="8:14" ht="52.5" customHeight="1" x14ac:dyDescent="0.25">
      <c r="H94" s="36" t="str">
        <f t="shared" si="16"/>
        <v/>
      </c>
      <c r="K94" s="36" t="str">
        <f t="shared" si="17"/>
        <v/>
      </c>
      <c r="M94" s="36" t="str">
        <f t="shared" si="14"/>
        <v>_view.html</v>
      </c>
      <c r="N94" s="36" t="str">
        <f t="shared" si="15"/>
        <v/>
      </c>
    </row>
    <row r="95" spans="8:14" ht="52.5" customHeight="1" x14ac:dyDescent="0.25">
      <c r="H95" s="36" t="str">
        <f t="shared" si="16"/>
        <v/>
      </c>
      <c r="K95" s="36" t="str">
        <f t="shared" si="17"/>
        <v/>
      </c>
      <c r="N95" s="36" t="str">
        <f t="shared" si="15"/>
        <v/>
      </c>
    </row>
    <row r="96" spans="8:14" ht="52.5" customHeight="1" x14ac:dyDescent="0.25">
      <c r="H96" s="36" t="str">
        <f t="shared" si="16"/>
        <v/>
      </c>
      <c r="K96" s="36" t="str">
        <f t="shared" si="17"/>
        <v/>
      </c>
      <c r="N96" s="36" t="str">
        <f t="shared" si="15"/>
        <v/>
      </c>
    </row>
    <row r="97" spans="8:14" ht="52.5" customHeight="1" x14ac:dyDescent="0.25">
      <c r="H97" s="36" t="str">
        <f t="shared" si="16"/>
        <v/>
      </c>
      <c r="K97" s="36" t="str">
        <f t="shared" si="17"/>
        <v/>
      </c>
      <c r="N97" s="36" t="str">
        <f t="shared" si="15"/>
        <v/>
      </c>
    </row>
    <row r="98" spans="8:14" ht="52.5" customHeight="1" x14ac:dyDescent="0.25">
      <c r="H98" s="36" t="str">
        <f t="shared" si="16"/>
        <v/>
      </c>
      <c r="K98" s="36" t="str">
        <f t="shared" si="17"/>
        <v/>
      </c>
      <c r="N98" s="36" t="str">
        <f t="shared" ref="N98:N129" si="18">IF(B98="","", "&lt;tr&gt;&lt;td&gt;&lt;a href='"&amp;M98 &amp; " '&gt;" &amp;B98 &amp;"&lt;/a&gt;&lt;/td&gt;&lt;/tr&gt;")</f>
        <v/>
      </c>
    </row>
    <row r="99" spans="8:14" ht="52.5" customHeight="1" x14ac:dyDescent="0.25">
      <c r="H99" s="36" t="str">
        <f t="shared" si="16"/>
        <v/>
      </c>
      <c r="K99" s="36" t="str">
        <f t="shared" si="17"/>
        <v/>
      </c>
      <c r="N99" s="36" t="str">
        <f t="shared" si="18"/>
        <v/>
      </c>
    </row>
    <row r="100" spans="8:14" ht="52.5" customHeight="1" x14ac:dyDescent="0.25">
      <c r="H100" s="36" t="str">
        <f t="shared" si="16"/>
        <v/>
      </c>
      <c r="K100" s="36" t="str">
        <f t="shared" si="17"/>
        <v/>
      </c>
      <c r="N100" s="36" t="str">
        <f t="shared" si="18"/>
        <v/>
      </c>
    </row>
    <row r="101" spans="8:14" ht="52.5" customHeight="1" x14ac:dyDescent="0.25">
      <c r="H101" s="36" t="str">
        <f t="shared" si="16"/>
        <v/>
      </c>
      <c r="K101" s="36" t="str">
        <f t="shared" si="17"/>
        <v/>
      </c>
      <c r="N101" s="36" t="str">
        <f t="shared" si="18"/>
        <v/>
      </c>
    </row>
    <row r="102" spans="8:14" ht="52.5" customHeight="1" x14ac:dyDescent="0.25">
      <c r="H102" s="36" t="str">
        <f t="shared" si="16"/>
        <v/>
      </c>
      <c r="K102" s="36" t="str">
        <f t="shared" si="17"/>
        <v/>
      </c>
      <c r="N102" s="36" t="str">
        <f t="shared" si="18"/>
        <v/>
      </c>
    </row>
    <row r="103" spans="8:14" ht="52.5" customHeight="1" x14ac:dyDescent="0.25">
      <c r="H103" s="36" t="str">
        <f t="shared" si="16"/>
        <v/>
      </c>
      <c r="K103" s="36" t="str">
        <f t="shared" si="17"/>
        <v/>
      </c>
      <c r="N103" s="36" t="str">
        <f t="shared" si="18"/>
        <v/>
      </c>
    </row>
    <row r="104" spans="8:14" ht="52.5" customHeight="1" x14ac:dyDescent="0.25">
      <c r="H104" s="36" t="str">
        <f t="shared" si="16"/>
        <v/>
      </c>
      <c r="K104" s="36" t="str">
        <f t="shared" si="17"/>
        <v/>
      </c>
      <c r="N104" s="36" t="str">
        <f t="shared" si="18"/>
        <v/>
      </c>
    </row>
    <row r="105" spans="8:14" ht="52.5" customHeight="1" x14ac:dyDescent="0.25">
      <c r="H105" s="36" t="str">
        <f t="shared" si="16"/>
        <v/>
      </c>
      <c r="K105" s="36" t="str">
        <f t="shared" si="17"/>
        <v/>
      </c>
      <c r="N105" s="36" t="str">
        <f t="shared" si="18"/>
        <v/>
      </c>
    </row>
    <row r="106" spans="8:14" ht="52.5" customHeight="1" x14ac:dyDescent="0.25">
      <c r="H106" s="36" t="str">
        <f t="shared" si="16"/>
        <v/>
      </c>
      <c r="K106" s="36" t="str">
        <f t="shared" si="17"/>
        <v/>
      </c>
      <c r="N106" s="36" t="str">
        <f t="shared" si="18"/>
        <v/>
      </c>
    </row>
    <row r="107" spans="8:14" ht="52.5" customHeight="1" x14ac:dyDescent="0.25">
      <c r="H107" s="36" t="str">
        <f t="shared" si="16"/>
        <v/>
      </c>
      <c r="K107" s="36" t="str">
        <f t="shared" si="17"/>
        <v/>
      </c>
      <c r="N107" s="36" t="str">
        <f t="shared" si="18"/>
        <v/>
      </c>
    </row>
    <row r="108" spans="8:14" ht="52.5" customHeight="1" x14ac:dyDescent="0.25">
      <c r="H108" s="36" t="str">
        <f t="shared" si="16"/>
        <v/>
      </c>
      <c r="K108" s="36" t="str">
        <f t="shared" si="17"/>
        <v/>
      </c>
      <c r="N108" s="36" t="str">
        <f t="shared" si="18"/>
        <v/>
      </c>
    </row>
    <row r="109" spans="8:14" ht="52.5" customHeight="1" x14ac:dyDescent="0.25">
      <c r="H109" s="36" t="str">
        <f t="shared" si="16"/>
        <v/>
      </c>
      <c r="K109" s="36" t="str">
        <f t="shared" ref="K109:K129" si="19">IF(B110="","","{ ""name"" :"&amp;G110&amp;","&amp;"""q"":"&amp;J110&amp;"}")</f>
        <v/>
      </c>
      <c r="N109" s="36" t="str">
        <f t="shared" si="18"/>
        <v/>
      </c>
    </row>
    <row r="110" spans="8:14" ht="52.5" customHeight="1" x14ac:dyDescent="0.25">
      <c r="H110" s="36" t="str">
        <f t="shared" si="16"/>
        <v/>
      </c>
      <c r="K110" s="36" t="str">
        <f t="shared" si="19"/>
        <v/>
      </c>
      <c r="N110" s="36" t="str">
        <f t="shared" si="18"/>
        <v/>
      </c>
    </row>
    <row r="111" spans="8:14" ht="52.5" customHeight="1" x14ac:dyDescent="0.25">
      <c r="H111" s="36" t="str">
        <f t="shared" si="16"/>
        <v/>
      </c>
      <c r="K111" s="36" t="str">
        <f t="shared" si="19"/>
        <v/>
      </c>
      <c r="N111" s="36" t="str">
        <f t="shared" si="18"/>
        <v/>
      </c>
    </row>
    <row r="112" spans="8:14" ht="52.5" customHeight="1" x14ac:dyDescent="0.25">
      <c r="H112" s="36" t="str">
        <f t="shared" si="16"/>
        <v/>
      </c>
      <c r="K112" s="36" t="str">
        <f t="shared" si="19"/>
        <v/>
      </c>
      <c r="N112" s="36" t="str">
        <f t="shared" si="18"/>
        <v/>
      </c>
    </row>
    <row r="113" spans="8:14" ht="52.5" customHeight="1" x14ac:dyDescent="0.25">
      <c r="H113" s="36" t="str">
        <f t="shared" si="16"/>
        <v/>
      </c>
      <c r="K113" s="36" t="str">
        <f t="shared" si="19"/>
        <v/>
      </c>
      <c r="N113" s="36" t="str">
        <f t="shared" si="18"/>
        <v/>
      </c>
    </row>
    <row r="114" spans="8:14" ht="52.5" customHeight="1" x14ac:dyDescent="0.25">
      <c r="H114" s="36" t="str">
        <f t="shared" si="16"/>
        <v/>
      </c>
      <c r="K114" s="36" t="str">
        <f t="shared" si="19"/>
        <v/>
      </c>
      <c r="N114" s="36" t="str">
        <f t="shared" si="18"/>
        <v/>
      </c>
    </row>
    <row r="115" spans="8:14" ht="52.5" customHeight="1" x14ac:dyDescent="0.25">
      <c r="H115" s="36" t="str">
        <f t="shared" si="16"/>
        <v/>
      </c>
      <c r="K115" s="36" t="str">
        <f t="shared" si="19"/>
        <v/>
      </c>
      <c r="N115" s="36" t="str">
        <f t="shared" si="18"/>
        <v/>
      </c>
    </row>
    <row r="116" spans="8:14" ht="52.5" customHeight="1" x14ac:dyDescent="0.25">
      <c r="H116" s="36" t="str">
        <f t="shared" si="16"/>
        <v/>
      </c>
      <c r="K116" s="36" t="str">
        <f t="shared" si="19"/>
        <v/>
      </c>
      <c r="N116" s="36" t="str">
        <f t="shared" si="18"/>
        <v/>
      </c>
    </row>
    <row r="117" spans="8:14" ht="52.5" customHeight="1" x14ac:dyDescent="0.25">
      <c r="H117" s="36" t="str">
        <f t="shared" si="16"/>
        <v/>
      </c>
      <c r="K117" s="36" t="str">
        <f t="shared" si="19"/>
        <v/>
      </c>
      <c r="N117" s="36" t="str">
        <f t="shared" si="18"/>
        <v/>
      </c>
    </row>
    <row r="118" spans="8:14" ht="52.5" customHeight="1" x14ac:dyDescent="0.25">
      <c r="H118" s="36" t="str">
        <f t="shared" si="16"/>
        <v/>
      </c>
      <c r="K118" s="36" t="str">
        <f t="shared" si="19"/>
        <v/>
      </c>
      <c r="N118" s="36" t="str">
        <f t="shared" si="18"/>
        <v/>
      </c>
    </row>
    <row r="119" spans="8:14" ht="52.5" customHeight="1" x14ac:dyDescent="0.25">
      <c r="H119" s="36" t="str">
        <f t="shared" si="16"/>
        <v/>
      </c>
      <c r="K119" s="36" t="str">
        <f t="shared" si="19"/>
        <v/>
      </c>
      <c r="N119" s="36" t="str">
        <f t="shared" si="18"/>
        <v/>
      </c>
    </row>
    <row r="120" spans="8:14" ht="52.5" customHeight="1" x14ac:dyDescent="0.25">
      <c r="H120" s="36" t="str">
        <f t="shared" si="16"/>
        <v/>
      </c>
      <c r="K120" s="36" t="str">
        <f t="shared" si="19"/>
        <v/>
      </c>
      <c r="N120" s="36" t="str">
        <f t="shared" si="18"/>
        <v/>
      </c>
    </row>
    <row r="121" spans="8:14" ht="52.5" customHeight="1" x14ac:dyDescent="0.25">
      <c r="H121" s="36" t="str">
        <f t="shared" si="16"/>
        <v/>
      </c>
      <c r="K121" s="36" t="str">
        <f t="shared" si="19"/>
        <v/>
      </c>
      <c r="N121" s="36" t="str">
        <f t="shared" si="18"/>
        <v/>
      </c>
    </row>
    <row r="122" spans="8:14" ht="52.5" customHeight="1" x14ac:dyDescent="0.25">
      <c r="H122" s="36" t="str">
        <f t="shared" si="16"/>
        <v/>
      </c>
      <c r="K122" s="36" t="str">
        <f t="shared" si="19"/>
        <v/>
      </c>
      <c r="N122" s="36" t="str">
        <f t="shared" si="18"/>
        <v/>
      </c>
    </row>
    <row r="123" spans="8:14" ht="52.5" customHeight="1" x14ac:dyDescent="0.25">
      <c r="H123" s="36" t="str">
        <f t="shared" si="16"/>
        <v/>
      </c>
      <c r="K123" s="36" t="str">
        <f t="shared" si="19"/>
        <v/>
      </c>
      <c r="N123" s="36" t="str">
        <f t="shared" si="18"/>
        <v/>
      </c>
    </row>
    <row r="124" spans="8:14" ht="52.5" customHeight="1" x14ac:dyDescent="0.25">
      <c r="H124" s="36" t="str">
        <f t="shared" si="16"/>
        <v/>
      </c>
      <c r="K124" s="36" t="str">
        <f t="shared" si="19"/>
        <v/>
      </c>
      <c r="N124" s="36" t="str">
        <f t="shared" si="18"/>
        <v/>
      </c>
    </row>
    <row r="125" spans="8:14" ht="52.5" customHeight="1" x14ac:dyDescent="0.25">
      <c r="H125" s="36" t="str">
        <f t="shared" si="16"/>
        <v/>
      </c>
      <c r="K125" s="36" t="str">
        <f t="shared" si="19"/>
        <v/>
      </c>
      <c r="N125" s="36" t="str">
        <f t="shared" si="18"/>
        <v/>
      </c>
    </row>
    <row r="126" spans="8:14" ht="52.5" customHeight="1" x14ac:dyDescent="0.25">
      <c r="H126" s="36" t="str">
        <f t="shared" si="16"/>
        <v/>
      </c>
      <c r="K126" s="36" t="str">
        <f t="shared" si="19"/>
        <v/>
      </c>
      <c r="N126" s="36" t="str">
        <f t="shared" si="18"/>
        <v/>
      </c>
    </row>
    <row r="127" spans="8:14" ht="52.5" customHeight="1" x14ac:dyDescent="0.25">
      <c r="H127" s="36" t="str">
        <f t="shared" si="16"/>
        <v/>
      </c>
      <c r="K127" s="36" t="str">
        <f t="shared" si="19"/>
        <v/>
      </c>
      <c r="N127" s="36" t="str">
        <f t="shared" si="18"/>
        <v/>
      </c>
    </row>
    <row r="128" spans="8:14" ht="52.5" customHeight="1" x14ac:dyDescent="0.25">
      <c r="H128" s="36" t="str">
        <f t="shared" si="16"/>
        <v/>
      </c>
      <c r="K128" s="36" t="str">
        <f t="shared" si="19"/>
        <v/>
      </c>
      <c r="N128" s="36" t="str">
        <f t="shared" si="18"/>
        <v/>
      </c>
    </row>
    <row r="129" spans="8:14" ht="52.5" customHeight="1" x14ac:dyDescent="0.25">
      <c r="H129" s="36" t="str">
        <f t="shared" si="16"/>
        <v/>
      </c>
      <c r="K129" s="36" t="str">
        <f t="shared" si="19"/>
        <v/>
      </c>
      <c r="N129" s="36" t="str">
        <f t="shared" si="18"/>
        <v/>
      </c>
    </row>
    <row r="130" spans="8:14" ht="52.5" customHeight="1" x14ac:dyDescent="0.25">
      <c r="H130" s="36" t="str">
        <f t="shared" si="16"/>
        <v/>
      </c>
    </row>
    <row r="131" spans="8:14" ht="52.5" customHeight="1" x14ac:dyDescent="0.25">
      <c r="H131" s="36" t="str">
        <f t="shared" ref="H131:H194" si="20">SUBSTITUTE(CLEAN(SUBSTITUTE(C131,CHAR(10), " " )),"""","")</f>
        <v/>
      </c>
    </row>
    <row r="132" spans="8:14" ht="52.5" customHeight="1" x14ac:dyDescent="0.25">
      <c r="H132" s="36" t="str">
        <f t="shared" si="20"/>
        <v/>
      </c>
    </row>
    <row r="133" spans="8:14" ht="52.5" customHeight="1" x14ac:dyDescent="0.25">
      <c r="H133" s="36" t="str">
        <f t="shared" si="20"/>
        <v/>
      </c>
    </row>
    <row r="134" spans="8:14" ht="52.5" customHeight="1" x14ac:dyDescent="0.25">
      <c r="H134" s="36" t="str">
        <f t="shared" si="20"/>
        <v/>
      </c>
    </row>
    <row r="135" spans="8:14" ht="52.5" customHeight="1" x14ac:dyDescent="0.25">
      <c r="H135" s="36" t="str">
        <f t="shared" si="20"/>
        <v/>
      </c>
    </row>
    <row r="136" spans="8:14" ht="52.5" customHeight="1" x14ac:dyDescent="0.25">
      <c r="H136" s="36" t="str">
        <f t="shared" si="20"/>
        <v/>
      </c>
    </row>
    <row r="137" spans="8:14" ht="52.5" customHeight="1" x14ac:dyDescent="0.25">
      <c r="H137" s="36" t="str">
        <f t="shared" si="20"/>
        <v/>
      </c>
    </row>
    <row r="138" spans="8:14" ht="52.5" customHeight="1" x14ac:dyDescent="0.25">
      <c r="H138" s="36" t="str">
        <f t="shared" si="20"/>
        <v/>
      </c>
    </row>
    <row r="139" spans="8:14" ht="52.5" customHeight="1" x14ac:dyDescent="0.25">
      <c r="H139" s="36" t="str">
        <f t="shared" si="20"/>
        <v/>
      </c>
    </row>
    <row r="140" spans="8:14" ht="52.5" customHeight="1" x14ac:dyDescent="0.25">
      <c r="H140" s="36" t="str">
        <f t="shared" si="20"/>
        <v/>
      </c>
    </row>
    <row r="141" spans="8:14" ht="52.5" customHeight="1" x14ac:dyDescent="0.25">
      <c r="H141" s="36" t="str">
        <f t="shared" si="20"/>
        <v/>
      </c>
    </row>
    <row r="142" spans="8:14" ht="52.5" customHeight="1" x14ac:dyDescent="0.25">
      <c r="H142" s="36" t="str">
        <f t="shared" si="20"/>
        <v/>
      </c>
    </row>
    <row r="143" spans="8:14" ht="52.5" customHeight="1" x14ac:dyDescent="0.25">
      <c r="H143" s="36" t="str">
        <f t="shared" si="20"/>
        <v/>
      </c>
    </row>
    <row r="144" spans="8:14" ht="52.5" customHeight="1" x14ac:dyDescent="0.25">
      <c r="H144" s="36" t="str">
        <f t="shared" si="20"/>
        <v/>
      </c>
    </row>
    <row r="145" spans="8:8" ht="52.5" customHeight="1" x14ac:dyDescent="0.25">
      <c r="H145" s="36" t="str">
        <f t="shared" si="20"/>
        <v/>
      </c>
    </row>
    <row r="146" spans="8:8" ht="52.5" customHeight="1" x14ac:dyDescent="0.25">
      <c r="H146" s="36" t="str">
        <f t="shared" si="20"/>
        <v/>
      </c>
    </row>
    <row r="147" spans="8:8" ht="52.5" customHeight="1" x14ac:dyDescent="0.25">
      <c r="H147" s="36" t="str">
        <f t="shared" si="20"/>
        <v/>
      </c>
    </row>
    <row r="148" spans="8:8" ht="52.5" customHeight="1" x14ac:dyDescent="0.25">
      <c r="H148" s="36" t="str">
        <f t="shared" si="20"/>
        <v/>
      </c>
    </row>
    <row r="149" spans="8:8" ht="52.5" customHeight="1" x14ac:dyDescent="0.25">
      <c r="H149" s="36" t="str">
        <f t="shared" si="20"/>
        <v/>
      </c>
    </row>
    <row r="150" spans="8:8" ht="52.5" customHeight="1" x14ac:dyDescent="0.25">
      <c r="H150" s="36" t="str">
        <f t="shared" si="20"/>
        <v/>
      </c>
    </row>
    <row r="151" spans="8:8" ht="52.5" customHeight="1" x14ac:dyDescent="0.25">
      <c r="H151" s="36" t="str">
        <f t="shared" si="20"/>
        <v/>
      </c>
    </row>
    <row r="152" spans="8:8" ht="52.5" customHeight="1" x14ac:dyDescent="0.25">
      <c r="H152" s="36" t="str">
        <f t="shared" si="20"/>
        <v/>
      </c>
    </row>
    <row r="153" spans="8:8" ht="52.5" customHeight="1" x14ac:dyDescent="0.25">
      <c r="H153" s="36" t="str">
        <f t="shared" si="20"/>
        <v/>
      </c>
    </row>
    <row r="154" spans="8:8" ht="52.5" customHeight="1" x14ac:dyDescent="0.25">
      <c r="H154" s="36" t="str">
        <f t="shared" si="20"/>
        <v/>
      </c>
    </row>
    <row r="155" spans="8:8" ht="52.5" customHeight="1" x14ac:dyDescent="0.25">
      <c r="H155" s="36" t="str">
        <f t="shared" si="20"/>
        <v/>
      </c>
    </row>
    <row r="156" spans="8:8" ht="52.5" customHeight="1" x14ac:dyDescent="0.25">
      <c r="H156" s="36" t="str">
        <f t="shared" si="20"/>
        <v/>
      </c>
    </row>
    <row r="157" spans="8:8" ht="52.5" customHeight="1" x14ac:dyDescent="0.25">
      <c r="H157" s="36" t="str">
        <f t="shared" si="20"/>
        <v/>
      </c>
    </row>
    <row r="158" spans="8:8" ht="52.5" customHeight="1" x14ac:dyDescent="0.25">
      <c r="H158" s="36" t="str">
        <f t="shared" si="20"/>
        <v/>
      </c>
    </row>
    <row r="159" spans="8:8" ht="52.5" customHeight="1" x14ac:dyDescent="0.25">
      <c r="H159" s="36" t="str">
        <f t="shared" si="20"/>
        <v/>
      </c>
    </row>
    <row r="160" spans="8:8" ht="52.5" customHeight="1" x14ac:dyDescent="0.25">
      <c r="H160" s="36" t="str">
        <f t="shared" si="20"/>
        <v/>
      </c>
    </row>
    <row r="161" spans="8:8" ht="52.5" customHeight="1" x14ac:dyDescent="0.25">
      <c r="H161" s="36" t="str">
        <f t="shared" si="20"/>
        <v/>
      </c>
    </row>
    <row r="162" spans="8:8" ht="52.5" customHeight="1" x14ac:dyDescent="0.25">
      <c r="H162" s="36" t="str">
        <f t="shared" si="20"/>
        <v/>
      </c>
    </row>
    <row r="163" spans="8:8" ht="52.5" customHeight="1" x14ac:dyDescent="0.25">
      <c r="H163" s="36" t="str">
        <f t="shared" si="20"/>
        <v/>
      </c>
    </row>
    <row r="164" spans="8:8" ht="52.5" customHeight="1" x14ac:dyDescent="0.25">
      <c r="H164" s="36" t="str">
        <f t="shared" si="20"/>
        <v/>
      </c>
    </row>
    <row r="165" spans="8:8" ht="52.5" customHeight="1" x14ac:dyDescent="0.25">
      <c r="H165" s="36" t="str">
        <f t="shared" si="20"/>
        <v/>
      </c>
    </row>
    <row r="166" spans="8:8" ht="52.5" customHeight="1" x14ac:dyDescent="0.25">
      <c r="H166" s="36" t="str">
        <f t="shared" si="20"/>
        <v/>
      </c>
    </row>
    <row r="167" spans="8:8" ht="52.5" customHeight="1" x14ac:dyDescent="0.25">
      <c r="H167" s="36" t="str">
        <f t="shared" si="20"/>
        <v/>
      </c>
    </row>
    <row r="168" spans="8:8" ht="52.5" customHeight="1" x14ac:dyDescent="0.25">
      <c r="H168" s="36" t="str">
        <f t="shared" si="20"/>
        <v/>
      </c>
    </row>
    <row r="169" spans="8:8" ht="52.5" customHeight="1" x14ac:dyDescent="0.25">
      <c r="H169" s="36" t="str">
        <f t="shared" si="20"/>
        <v/>
      </c>
    </row>
    <row r="170" spans="8:8" ht="52.5" customHeight="1" x14ac:dyDescent="0.25">
      <c r="H170" s="36" t="str">
        <f t="shared" si="20"/>
        <v/>
      </c>
    </row>
    <row r="171" spans="8:8" ht="52.5" customHeight="1" x14ac:dyDescent="0.25">
      <c r="H171" s="36" t="str">
        <f t="shared" si="20"/>
        <v/>
      </c>
    </row>
    <row r="172" spans="8:8" ht="52.5" customHeight="1" x14ac:dyDescent="0.25">
      <c r="H172" s="36" t="str">
        <f t="shared" si="20"/>
        <v/>
      </c>
    </row>
    <row r="173" spans="8:8" ht="52.5" customHeight="1" x14ac:dyDescent="0.25">
      <c r="H173" s="36" t="str">
        <f t="shared" si="20"/>
        <v/>
      </c>
    </row>
    <row r="174" spans="8:8" ht="52.5" customHeight="1" x14ac:dyDescent="0.25">
      <c r="H174" s="36" t="str">
        <f t="shared" si="20"/>
        <v/>
      </c>
    </row>
    <row r="175" spans="8:8" ht="52.5" customHeight="1" x14ac:dyDescent="0.25">
      <c r="H175" s="36" t="str">
        <f t="shared" si="20"/>
        <v/>
      </c>
    </row>
    <row r="176" spans="8:8" ht="52.5" customHeight="1" x14ac:dyDescent="0.25">
      <c r="H176" s="36" t="str">
        <f t="shared" si="20"/>
        <v/>
      </c>
    </row>
    <row r="177" spans="8:8" ht="52.5" customHeight="1" x14ac:dyDescent="0.25">
      <c r="H177" s="36" t="str">
        <f t="shared" si="20"/>
        <v/>
      </c>
    </row>
    <row r="178" spans="8:8" ht="52.5" customHeight="1" x14ac:dyDescent="0.25">
      <c r="H178" s="36" t="str">
        <f t="shared" si="20"/>
        <v/>
      </c>
    </row>
    <row r="179" spans="8:8" ht="52.5" customHeight="1" x14ac:dyDescent="0.25">
      <c r="H179" s="36" t="str">
        <f t="shared" si="20"/>
        <v/>
      </c>
    </row>
    <row r="180" spans="8:8" ht="52.5" customHeight="1" x14ac:dyDescent="0.25">
      <c r="H180" s="36" t="str">
        <f t="shared" si="20"/>
        <v/>
      </c>
    </row>
    <row r="181" spans="8:8" ht="52.5" customHeight="1" x14ac:dyDescent="0.25">
      <c r="H181" s="36" t="str">
        <f t="shared" si="20"/>
        <v/>
      </c>
    </row>
    <row r="182" spans="8:8" ht="52.5" customHeight="1" x14ac:dyDescent="0.25">
      <c r="H182" s="36" t="str">
        <f t="shared" si="20"/>
        <v/>
      </c>
    </row>
    <row r="183" spans="8:8" ht="52.5" customHeight="1" x14ac:dyDescent="0.25">
      <c r="H183" s="36" t="str">
        <f t="shared" si="20"/>
        <v/>
      </c>
    </row>
    <row r="184" spans="8:8" ht="52.5" customHeight="1" x14ac:dyDescent="0.25">
      <c r="H184" s="36" t="str">
        <f t="shared" si="20"/>
        <v/>
      </c>
    </row>
    <row r="185" spans="8:8" ht="52.5" customHeight="1" x14ac:dyDescent="0.25">
      <c r="H185" s="36" t="str">
        <f t="shared" si="20"/>
        <v/>
      </c>
    </row>
    <row r="186" spans="8:8" ht="52.5" customHeight="1" x14ac:dyDescent="0.25">
      <c r="H186" s="36" t="str">
        <f t="shared" si="20"/>
        <v/>
      </c>
    </row>
    <row r="187" spans="8:8" ht="52.5" customHeight="1" x14ac:dyDescent="0.25">
      <c r="H187" s="36" t="str">
        <f t="shared" si="20"/>
        <v/>
      </c>
    </row>
    <row r="188" spans="8:8" ht="52.5" customHeight="1" x14ac:dyDescent="0.25">
      <c r="H188" s="36" t="str">
        <f t="shared" si="20"/>
        <v/>
      </c>
    </row>
    <row r="189" spans="8:8" ht="52.5" customHeight="1" x14ac:dyDescent="0.25">
      <c r="H189" s="36" t="str">
        <f t="shared" si="20"/>
        <v/>
      </c>
    </row>
    <row r="190" spans="8:8" ht="52.5" customHeight="1" x14ac:dyDescent="0.25">
      <c r="H190" s="36" t="str">
        <f t="shared" si="20"/>
        <v/>
      </c>
    </row>
    <row r="191" spans="8:8" ht="52.5" customHeight="1" x14ac:dyDescent="0.25">
      <c r="H191" s="36" t="str">
        <f t="shared" si="20"/>
        <v/>
      </c>
    </row>
    <row r="192" spans="8:8" ht="52.5" customHeight="1" x14ac:dyDescent="0.25">
      <c r="H192" s="36" t="str">
        <f t="shared" si="20"/>
        <v/>
      </c>
    </row>
    <row r="193" spans="8:8" ht="52.5" customHeight="1" x14ac:dyDescent="0.25">
      <c r="H193" s="36" t="str">
        <f t="shared" si="20"/>
        <v/>
      </c>
    </row>
    <row r="194" spans="8:8" ht="52.5" customHeight="1" x14ac:dyDescent="0.25">
      <c r="H194" s="36" t="str">
        <f t="shared" si="20"/>
        <v/>
      </c>
    </row>
    <row r="195" spans="8:8" ht="52.5" customHeight="1" x14ac:dyDescent="0.25">
      <c r="H195" s="36" t="str">
        <f t="shared" ref="H195:H258" si="21">SUBSTITUTE(CLEAN(SUBSTITUTE(C195,CHAR(10), " " )),"""","")</f>
        <v/>
      </c>
    </row>
    <row r="196" spans="8:8" ht="52.5" customHeight="1" x14ac:dyDescent="0.25">
      <c r="H196" s="36" t="str">
        <f t="shared" si="21"/>
        <v/>
      </c>
    </row>
    <row r="197" spans="8:8" ht="52.5" customHeight="1" x14ac:dyDescent="0.25">
      <c r="H197" s="36" t="str">
        <f t="shared" si="21"/>
        <v/>
      </c>
    </row>
    <row r="198" spans="8:8" ht="52.5" customHeight="1" x14ac:dyDescent="0.25">
      <c r="H198" s="36" t="str">
        <f t="shared" si="21"/>
        <v/>
      </c>
    </row>
    <row r="199" spans="8:8" ht="52.5" customHeight="1" x14ac:dyDescent="0.25">
      <c r="H199" s="36" t="str">
        <f t="shared" si="21"/>
        <v/>
      </c>
    </row>
    <row r="200" spans="8:8" ht="52.5" customHeight="1" x14ac:dyDescent="0.25">
      <c r="H200" s="36" t="str">
        <f t="shared" si="21"/>
        <v/>
      </c>
    </row>
    <row r="201" spans="8:8" ht="52.5" customHeight="1" x14ac:dyDescent="0.25">
      <c r="H201" s="36" t="str">
        <f t="shared" si="21"/>
        <v/>
      </c>
    </row>
    <row r="202" spans="8:8" ht="52.5" customHeight="1" x14ac:dyDescent="0.25">
      <c r="H202" s="36" t="str">
        <f t="shared" si="21"/>
        <v/>
      </c>
    </row>
    <row r="203" spans="8:8" ht="52.5" customHeight="1" x14ac:dyDescent="0.25">
      <c r="H203" s="36" t="str">
        <f t="shared" si="21"/>
        <v/>
      </c>
    </row>
    <row r="204" spans="8:8" ht="52.5" customHeight="1" x14ac:dyDescent="0.25">
      <c r="H204" s="36" t="str">
        <f t="shared" si="21"/>
        <v/>
      </c>
    </row>
    <row r="205" spans="8:8" ht="52.5" customHeight="1" x14ac:dyDescent="0.25">
      <c r="H205" s="36" t="str">
        <f t="shared" si="21"/>
        <v/>
      </c>
    </row>
    <row r="206" spans="8:8" ht="52.5" customHeight="1" x14ac:dyDescent="0.25">
      <c r="H206" s="36" t="str">
        <f t="shared" si="21"/>
        <v/>
      </c>
    </row>
    <row r="207" spans="8:8" ht="52.5" customHeight="1" x14ac:dyDescent="0.25">
      <c r="H207" s="36" t="str">
        <f t="shared" si="21"/>
        <v/>
      </c>
    </row>
    <row r="208" spans="8:8" ht="52.5" customHeight="1" x14ac:dyDescent="0.25">
      <c r="H208" s="36" t="str">
        <f t="shared" si="21"/>
        <v/>
      </c>
    </row>
    <row r="209" spans="8:8" ht="52.5" customHeight="1" x14ac:dyDescent="0.25">
      <c r="H209" s="36" t="str">
        <f t="shared" si="21"/>
        <v/>
      </c>
    </row>
    <row r="210" spans="8:8" ht="52.5" customHeight="1" x14ac:dyDescent="0.25">
      <c r="H210" s="36" t="str">
        <f t="shared" si="21"/>
        <v/>
      </c>
    </row>
    <row r="211" spans="8:8" ht="52.5" customHeight="1" x14ac:dyDescent="0.25">
      <c r="H211" s="36" t="str">
        <f t="shared" si="21"/>
        <v/>
      </c>
    </row>
    <row r="212" spans="8:8" ht="52.5" customHeight="1" x14ac:dyDescent="0.25">
      <c r="H212" s="36" t="str">
        <f t="shared" si="21"/>
        <v/>
      </c>
    </row>
    <row r="213" spans="8:8" ht="52.5" customHeight="1" x14ac:dyDescent="0.25">
      <c r="H213" s="36" t="str">
        <f t="shared" si="21"/>
        <v/>
      </c>
    </row>
    <row r="214" spans="8:8" ht="52.5" customHeight="1" x14ac:dyDescent="0.25">
      <c r="H214" s="36" t="str">
        <f t="shared" si="21"/>
        <v/>
      </c>
    </row>
    <row r="215" spans="8:8" ht="52.5" customHeight="1" x14ac:dyDescent="0.25">
      <c r="H215" s="36" t="str">
        <f t="shared" si="21"/>
        <v/>
      </c>
    </row>
    <row r="216" spans="8:8" ht="52.5" customHeight="1" x14ac:dyDescent="0.25">
      <c r="H216" s="36" t="str">
        <f t="shared" si="21"/>
        <v/>
      </c>
    </row>
    <row r="217" spans="8:8" ht="52.5" customHeight="1" x14ac:dyDescent="0.25">
      <c r="H217" s="36" t="str">
        <f t="shared" si="21"/>
        <v/>
      </c>
    </row>
    <row r="218" spans="8:8" ht="52.5" customHeight="1" x14ac:dyDescent="0.25">
      <c r="H218" s="36" t="str">
        <f t="shared" si="21"/>
        <v/>
      </c>
    </row>
    <row r="219" spans="8:8" ht="52.5" customHeight="1" x14ac:dyDescent="0.25">
      <c r="H219" s="36" t="str">
        <f t="shared" si="21"/>
        <v/>
      </c>
    </row>
    <row r="220" spans="8:8" ht="52.5" customHeight="1" x14ac:dyDescent="0.25">
      <c r="H220" s="36" t="str">
        <f t="shared" si="21"/>
        <v/>
      </c>
    </row>
    <row r="221" spans="8:8" ht="52.5" customHeight="1" x14ac:dyDescent="0.25">
      <c r="H221" s="36" t="str">
        <f t="shared" si="21"/>
        <v/>
      </c>
    </row>
    <row r="222" spans="8:8" ht="52.5" customHeight="1" x14ac:dyDescent="0.25">
      <c r="H222" s="36" t="str">
        <f t="shared" si="21"/>
        <v/>
      </c>
    </row>
    <row r="223" spans="8:8" ht="52.5" customHeight="1" x14ac:dyDescent="0.25">
      <c r="H223" s="36" t="str">
        <f t="shared" si="21"/>
        <v/>
      </c>
    </row>
    <row r="224" spans="8:8" ht="52.5" customHeight="1" x14ac:dyDescent="0.25">
      <c r="H224" s="36" t="str">
        <f t="shared" si="21"/>
        <v/>
      </c>
    </row>
    <row r="225" spans="8:8" ht="52.5" customHeight="1" x14ac:dyDescent="0.25">
      <c r="H225" s="36" t="str">
        <f t="shared" si="21"/>
        <v/>
      </c>
    </row>
    <row r="226" spans="8:8" ht="52.5" customHeight="1" x14ac:dyDescent="0.25">
      <c r="H226" s="36" t="str">
        <f t="shared" si="21"/>
        <v/>
      </c>
    </row>
    <row r="227" spans="8:8" ht="52.5" customHeight="1" x14ac:dyDescent="0.25">
      <c r="H227" s="36" t="str">
        <f t="shared" si="21"/>
        <v/>
      </c>
    </row>
    <row r="228" spans="8:8" ht="52.5" customHeight="1" x14ac:dyDescent="0.25">
      <c r="H228" s="36" t="str">
        <f t="shared" si="21"/>
        <v/>
      </c>
    </row>
    <row r="229" spans="8:8" ht="52.5" customHeight="1" x14ac:dyDescent="0.25">
      <c r="H229" s="36" t="str">
        <f t="shared" si="21"/>
        <v/>
      </c>
    </row>
    <row r="230" spans="8:8" ht="52.5" customHeight="1" x14ac:dyDescent="0.25">
      <c r="H230" s="36" t="str">
        <f t="shared" si="21"/>
        <v/>
      </c>
    </row>
    <row r="231" spans="8:8" ht="52.5" customHeight="1" x14ac:dyDescent="0.25">
      <c r="H231" s="36" t="str">
        <f t="shared" si="21"/>
        <v/>
      </c>
    </row>
    <row r="232" spans="8:8" ht="52.5" customHeight="1" x14ac:dyDescent="0.25">
      <c r="H232" s="36" t="str">
        <f t="shared" si="21"/>
        <v/>
      </c>
    </row>
    <row r="233" spans="8:8" ht="52.5" customHeight="1" x14ac:dyDescent="0.25">
      <c r="H233" s="36" t="str">
        <f t="shared" si="21"/>
        <v/>
      </c>
    </row>
    <row r="234" spans="8:8" ht="52.5" customHeight="1" x14ac:dyDescent="0.25">
      <c r="H234" s="36" t="str">
        <f t="shared" si="21"/>
        <v/>
      </c>
    </row>
    <row r="235" spans="8:8" ht="52.5" customHeight="1" x14ac:dyDescent="0.25">
      <c r="H235" s="36" t="str">
        <f t="shared" si="21"/>
        <v/>
      </c>
    </row>
    <row r="236" spans="8:8" ht="52.5" customHeight="1" x14ac:dyDescent="0.25">
      <c r="H236" s="36" t="str">
        <f t="shared" si="21"/>
        <v/>
      </c>
    </row>
    <row r="237" spans="8:8" ht="52.5" customHeight="1" x14ac:dyDescent="0.25">
      <c r="H237" s="36" t="str">
        <f t="shared" si="21"/>
        <v/>
      </c>
    </row>
    <row r="238" spans="8:8" ht="52.5" customHeight="1" x14ac:dyDescent="0.25">
      <c r="H238" s="36" t="str">
        <f t="shared" si="21"/>
        <v/>
      </c>
    </row>
    <row r="239" spans="8:8" ht="52.5" customHeight="1" x14ac:dyDescent="0.25">
      <c r="H239" s="36" t="str">
        <f t="shared" si="21"/>
        <v/>
      </c>
    </row>
    <row r="240" spans="8:8" ht="52.5" customHeight="1" x14ac:dyDescent="0.25">
      <c r="H240" s="36" t="str">
        <f t="shared" si="21"/>
        <v/>
      </c>
    </row>
    <row r="241" spans="8:8" ht="52.5" customHeight="1" x14ac:dyDescent="0.25">
      <c r="H241" s="36" t="str">
        <f t="shared" si="21"/>
        <v/>
      </c>
    </row>
    <row r="242" spans="8:8" ht="52.5" customHeight="1" x14ac:dyDescent="0.25">
      <c r="H242" s="36" t="str">
        <f t="shared" si="21"/>
        <v/>
      </c>
    </row>
    <row r="243" spans="8:8" ht="52.5" customHeight="1" x14ac:dyDescent="0.25">
      <c r="H243" s="36" t="str">
        <f t="shared" si="21"/>
        <v/>
      </c>
    </row>
    <row r="244" spans="8:8" ht="52.5" customHeight="1" x14ac:dyDescent="0.25">
      <c r="H244" s="36" t="str">
        <f t="shared" si="21"/>
        <v/>
      </c>
    </row>
    <row r="245" spans="8:8" ht="52.5" customHeight="1" x14ac:dyDescent="0.25">
      <c r="H245" s="36" t="str">
        <f t="shared" si="21"/>
        <v/>
      </c>
    </row>
    <row r="246" spans="8:8" ht="52.5" customHeight="1" x14ac:dyDescent="0.25">
      <c r="H246" s="36" t="str">
        <f t="shared" si="21"/>
        <v/>
      </c>
    </row>
    <row r="247" spans="8:8" ht="52.5" customHeight="1" x14ac:dyDescent="0.25">
      <c r="H247" s="36" t="str">
        <f t="shared" si="21"/>
        <v/>
      </c>
    </row>
    <row r="248" spans="8:8" ht="52.5" customHeight="1" x14ac:dyDescent="0.25">
      <c r="H248" s="36" t="str">
        <f t="shared" si="21"/>
        <v/>
      </c>
    </row>
    <row r="249" spans="8:8" ht="52.5" customHeight="1" x14ac:dyDescent="0.25">
      <c r="H249" s="36" t="str">
        <f t="shared" si="21"/>
        <v/>
      </c>
    </row>
    <row r="250" spans="8:8" ht="52.5" customHeight="1" x14ac:dyDescent="0.25">
      <c r="H250" s="36" t="str">
        <f t="shared" si="21"/>
        <v/>
      </c>
    </row>
    <row r="251" spans="8:8" ht="52.5" customHeight="1" x14ac:dyDescent="0.25">
      <c r="H251" s="36" t="str">
        <f t="shared" si="21"/>
        <v/>
      </c>
    </row>
    <row r="252" spans="8:8" ht="52.5" customHeight="1" x14ac:dyDescent="0.25">
      <c r="H252" s="36" t="str">
        <f t="shared" si="21"/>
        <v/>
      </c>
    </row>
    <row r="253" spans="8:8" ht="52.5" customHeight="1" x14ac:dyDescent="0.25">
      <c r="H253" s="36" t="str">
        <f t="shared" si="21"/>
        <v/>
      </c>
    </row>
    <row r="254" spans="8:8" ht="52.5" customHeight="1" x14ac:dyDescent="0.25">
      <c r="H254" s="36" t="str">
        <f t="shared" si="21"/>
        <v/>
      </c>
    </row>
    <row r="255" spans="8:8" ht="52.5" customHeight="1" x14ac:dyDescent="0.25">
      <c r="H255" s="36" t="str">
        <f t="shared" si="21"/>
        <v/>
      </c>
    </row>
    <row r="256" spans="8:8" ht="52.5" customHeight="1" x14ac:dyDescent="0.25">
      <c r="H256" s="36" t="str">
        <f t="shared" si="21"/>
        <v/>
      </c>
    </row>
    <row r="257" spans="8:8" ht="52.5" customHeight="1" x14ac:dyDescent="0.25">
      <c r="H257" s="36" t="str">
        <f t="shared" si="21"/>
        <v/>
      </c>
    </row>
    <row r="258" spans="8:8" ht="52.5" customHeight="1" x14ac:dyDescent="0.25">
      <c r="H258" s="36" t="str">
        <f t="shared" si="21"/>
        <v/>
      </c>
    </row>
    <row r="259" spans="8:8" ht="52.5" customHeight="1" x14ac:dyDescent="0.25">
      <c r="H259" s="36" t="str">
        <f t="shared" ref="H259:H291" si="22">SUBSTITUTE(CLEAN(SUBSTITUTE(C259,CHAR(10), " " )),"""","")</f>
        <v/>
      </c>
    </row>
    <row r="260" spans="8:8" ht="52.5" customHeight="1" x14ac:dyDescent="0.25">
      <c r="H260" s="36" t="str">
        <f t="shared" si="22"/>
        <v/>
      </c>
    </row>
    <row r="261" spans="8:8" ht="52.5" customHeight="1" x14ac:dyDescent="0.25">
      <c r="H261" s="36" t="str">
        <f t="shared" si="22"/>
        <v/>
      </c>
    </row>
    <row r="262" spans="8:8" ht="52.5" customHeight="1" x14ac:dyDescent="0.25">
      <c r="H262" s="36" t="str">
        <f t="shared" si="22"/>
        <v/>
      </c>
    </row>
    <row r="263" spans="8:8" ht="52.5" customHeight="1" x14ac:dyDescent="0.25">
      <c r="H263" s="36" t="str">
        <f t="shared" si="22"/>
        <v/>
      </c>
    </row>
    <row r="264" spans="8:8" ht="52.5" customHeight="1" x14ac:dyDescent="0.25">
      <c r="H264" s="36" t="str">
        <f t="shared" si="22"/>
        <v/>
      </c>
    </row>
    <row r="265" spans="8:8" ht="52.5" customHeight="1" x14ac:dyDescent="0.25">
      <c r="H265" s="36" t="str">
        <f t="shared" si="22"/>
        <v/>
      </c>
    </row>
    <row r="266" spans="8:8" ht="52.5" customHeight="1" x14ac:dyDescent="0.25">
      <c r="H266" s="36" t="str">
        <f t="shared" si="22"/>
        <v/>
      </c>
    </row>
    <row r="267" spans="8:8" ht="52.5" customHeight="1" x14ac:dyDescent="0.25">
      <c r="H267" s="36" t="str">
        <f t="shared" si="22"/>
        <v/>
      </c>
    </row>
    <row r="268" spans="8:8" ht="52.5" customHeight="1" x14ac:dyDescent="0.25">
      <c r="H268" s="36" t="str">
        <f t="shared" si="22"/>
        <v/>
      </c>
    </row>
    <row r="269" spans="8:8" ht="52.5" customHeight="1" x14ac:dyDescent="0.25">
      <c r="H269" s="36" t="str">
        <f t="shared" si="22"/>
        <v/>
      </c>
    </row>
    <row r="270" spans="8:8" ht="52.5" customHeight="1" x14ac:dyDescent="0.25">
      <c r="H270" s="36" t="str">
        <f t="shared" si="22"/>
        <v/>
      </c>
    </row>
    <row r="271" spans="8:8" ht="52.5" customHeight="1" x14ac:dyDescent="0.25">
      <c r="H271" s="36" t="str">
        <f t="shared" si="22"/>
        <v/>
      </c>
    </row>
    <row r="272" spans="8:8" ht="52.5" customHeight="1" x14ac:dyDescent="0.25">
      <c r="H272" s="36" t="str">
        <f t="shared" si="22"/>
        <v/>
      </c>
    </row>
    <row r="273" spans="8:8" ht="52.5" customHeight="1" x14ac:dyDescent="0.25">
      <c r="H273" s="36" t="str">
        <f t="shared" si="22"/>
        <v/>
      </c>
    </row>
    <row r="274" spans="8:8" ht="52.5" customHeight="1" x14ac:dyDescent="0.25">
      <c r="H274" s="36" t="str">
        <f t="shared" si="22"/>
        <v/>
      </c>
    </row>
    <row r="275" spans="8:8" ht="52.5" customHeight="1" x14ac:dyDescent="0.25">
      <c r="H275" s="36" t="str">
        <f t="shared" si="22"/>
        <v/>
      </c>
    </row>
    <row r="276" spans="8:8" ht="52.5" customHeight="1" x14ac:dyDescent="0.25">
      <c r="H276" s="36" t="str">
        <f t="shared" si="22"/>
        <v/>
      </c>
    </row>
    <row r="277" spans="8:8" ht="52.5" customHeight="1" x14ac:dyDescent="0.25">
      <c r="H277" s="36" t="str">
        <f t="shared" si="22"/>
        <v/>
      </c>
    </row>
    <row r="278" spans="8:8" ht="52.5" customHeight="1" x14ac:dyDescent="0.25">
      <c r="H278" s="36" t="str">
        <f t="shared" si="22"/>
        <v/>
      </c>
    </row>
    <row r="279" spans="8:8" ht="52.5" customHeight="1" x14ac:dyDescent="0.25">
      <c r="H279" s="36" t="str">
        <f t="shared" si="22"/>
        <v/>
      </c>
    </row>
    <row r="280" spans="8:8" ht="52.5" customHeight="1" x14ac:dyDescent="0.25">
      <c r="H280" s="36" t="str">
        <f t="shared" si="22"/>
        <v/>
      </c>
    </row>
    <row r="281" spans="8:8" ht="52.5" customHeight="1" x14ac:dyDescent="0.25">
      <c r="H281" s="36" t="str">
        <f t="shared" si="22"/>
        <v/>
      </c>
    </row>
    <row r="282" spans="8:8" ht="52.5" customHeight="1" x14ac:dyDescent="0.25">
      <c r="H282" s="36" t="str">
        <f t="shared" si="22"/>
        <v/>
      </c>
    </row>
    <row r="283" spans="8:8" ht="52.5" customHeight="1" x14ac:dyDescent="0.25">
      <c r="H283" s="36" t="str">
        <f t="shared" si="22"/>
        <v/>
      </c>
    </row>
    <row r="284" spans="8:8" ht="52.5" customHeight="1" x14ac:dyDescent="0.25">
      <c r="H284" s="36" t="str">
        <f t="shared" si="22"/>
        <v/>
      </c>
    </row>
    <row r="285" spans="8:8" ht="52.5" customHeight="1" x14ac:dyDescent="0.25">
      <c r="H285" s="36" t="str">
        <f t="shared" si="22"/>
        <v/>
      </c>
    </row>
    <row r="286" spans="8:8" ht="52.5" customHeight="1" x14ac:dyDescent="0.25">
      <c r="H286" s="36" t="str">
        <f t="shared" si="22"/>
        <v/>
      </c>
    </row>
    <row r="287" spans="8:8" ht="52.5" customHeight="1" x14ac:dyDescent="0.25">
      <c r="H287" s="36" t="str">
        <f t="shared" si="22"/>
        <v/>
      </c>
    </row>
    <row r="288" spans="8:8" ht="52.5" customHeight="1" x14ac:dyDescent="0.25">
      <c r="H288" s="36" t="str">
        <f t="shared" si="22"/>
        <v/>
      </c>
    </row>
    <row r="289" spans="8:8" ht="52.5" customHeight="1" x14ac:dyDescent="0.25">
      <c r="H289" s="36" t="str">
        <f t="shared" si="22"/>
        <v/>
      </c>
    </row>
    <row r="290" spans="8:8" ht="52.5" customHeight="1" x14ac:dyDescent="0.25">
      <c r="H290" s="36" t="str">
        <f t="shared" si="22"/>
        <v/>
      </c>
    </row>
    <row r="291" spans="8:8" ht="52.5" customHeight="1" x14ac:dyDescent="0.25">
      <c r="H291" s="36" t="str">
        <f t="shared" si="22"/>
        <v/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4054-BDD5-46A7-88CE-F8C5ED876295}">
  <dimension ref="A1:BJ292"/>
  <sheetViews>
    <sheetView topLeftCell="D1" workbookViewId="0">
      <selection activeCell="H2" sqref="H2"/>
    </sheetView>
  </sheetViews>
  <sheetFormatPr defaultRowHeight="15" x14ac:dyDescent="0.25"/>
  <cols>
    <col min="1" max="1" width="9.140625" style="10"/>
    <col min="2" max="2" width="41.85546875" style="10" customWidth="1"/>
    <col min="3" max="3" width="91.28515625" style="10" customWidth="1"/>
    <col min="4" max="4" width="35.42578125" style="10" customWidth="1"/>
    <col min="5" max="5" width="39.7109375" style="10" customWidth="1"/>
    <col min="6" max="6" width="22.140625" style="45" customWidth="1"/>
    <col min="7" max="7" width="31.140625" style="36" customWidth="1"/>
    <col min="8" max="8" width="37" style="36" customWidth="1"/>
    <col min="9" max="9" width="28.42578125" style="36" customWidth="1"/>
    <col min="10" max="10" width="9.7109375" style="36" customWidth="1"/>
    <col min="11" max="11" width="122.28515625" style="36" customWidth="1"/>
    <col min="12" max="12" width="119" style="36" customWidth="1"/>
    <col min="13" max="13" width="63.5703125" style="36" customWidth="1"/>
    <col min="14" max="14" width="74.140625" style="36" customWidth="1"/>
    <col min="15" max="15" width="35" style="36" customWidth="1"/>
    <col min="16" max="16" width="80.140625" style="36" customWidth="1"/>
    <col min="17" max="62" width="9.140625" style="36"/>
    <col min="63" max="16384" width="9.140625" style="10"/>
  </cols>
  <sheetData>
    <row r="1" spans="1:16" ht="21.75" customHeight="1" x14ac:dyDescent="0.25">
      <c r="A1" s="40"/>
      <c r="B1" s="40" t="s">
        <v>136</v>
      </c>
      <c r="C1" s="40" t="s">
        <v>137</v>
      </c>
      <c r="D1" s="40"/>
      <c r="E1" s="40" t="s">
        <v>81</v>
      </c>
      <c r="F1" s="44"/>
      <c r="O1" s="36" t="s">
        <v>82</v>
      </c>
      <c r="P1" s="36" t="str">
        <f>"&lt;table&gt;" &amp;O1 &amp; P2 &amp; "&lt;/table&gt;"</f>
        <v>&lt;table&gt;&lt;th&gt;View Name&lt;/th&gt;&lt;tr&gt;&lt;td&gt;&lt;a href='vscs_activeserviceconfigstatusevent_latest_view.html '&gt;vscs_activeserviceconfigstatusevent_latest&lt;/a&gt;&lt;/td&gt;&lt;/tr&gt;&lt;tr&gt;&lt;td&gt;&lt;a href='vscs_activeserviceconfigstatusevent_view.html '&gt;vscs_activeserviceconfigstatusevent&lt;/a&gt;&lt;/td&gt;&lt;/tr&gt;&lt;/table&gt;</v>
      </c>
    </row>
    <row r="2" spans="1:16" ht="209.25" customHeight="1" x14ac:dyDescent="0.25">
      <c r="A2" s="10">
        <v>1</v>
      </c>
      <c r="B2" s="41" t="s">
        <v>140</v>
      </c>
      <c r="C2" s="10" t="s">
        <v>141</v>
      </c>
      <c r="G2" s="36" t="str">
        <f>"""" &amp; B2 &amp; """"</f>
        <v>"vscs_activeserviceconfigstatusevent_latest"</v>
      </c>
      <c r="H2" s="36" t="str">
        <f>SUBSTITUTE(CLEAN(SUBSTITUTE(C2,CHAR(10), " " )),"""","")</f>
        <v>WITH   a AS (    SELECT      row_number() OVER (PARTITION BY vehicleplatformidentifier, servicename ORDER BY timestamp DESC) r    , *    FROM      uc0010.vscs_activeserviceconfigstatusevent )  SELECT * FROM   a WHERE (r = 1)</v>
      </c>
      <c r="I2" s="36" t="str">
        <f>IF(B2="", "","CREATE OR REPLACE VIEW " &amp; USERINPUT_DATABASE_NAME &amp;"." &amp; B2 &amp; " AS " &amp; H2)</f>
        <v>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</v>
      </c>
      <c r="J2" s="36" t="str">
        <f t="shared" ref="J2:J52" si="0">IF(I2="","",""""&amp;I2&amp;"""")</f>
        <v>"CREATE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1)"</v>
      </c>
      <c r="K2" s="36" t="str">
        <f>IF(B2="","","{ ""name"" :"&amp;G2&amp;","&amp;"""q"":"&amp;J2&amp;"}")</f>
        <v>{ "name" :"vscs_activeserviceconfigstatusevent_latest","q":"CREATE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1)"}</v>
      </c>
      <c r="L2" s="36" t="str">
        <f>_xlfn.TEXTJOIN(",",TRUE,K2:K52)</f>
        <v>{ "name" :"vscs_activeserviceconfigstatusevent_latest","q":"CREATE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1)"},{ "name" :"vscs_activeserviceconfigstatusevent","q":"CREATE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staged.vscs_activeserviceconfigstatusevent"}</v>
      </c>
      <c r="M2" s="36" t="str">
        <f>B2 &amp; "_view.html"</f>
        <v>vscs_activeserviceconfigstatusevent_latest_view.html</v>
      </c>
      <c r="N2" s="36" t="str">
        <f>IF(B2="","", "&lt;tr&gt;&lt;td&gt;&lt;a href='"&amp;M2 &amp; " '&gt;" &amp;B2 &amp;"&lt;/a&gt;&lt;/td&gt;&lt;/tr&gt;")</f>
        <v>&lt;tr&gt;&lt;td&gt;&lt;a href='vscs_activeserviceconfigstatusevent_latest_view.html '&gt;vscs_activeserviceconfigstatusevent_latest&lt;/a&gt;&lt;/td&gt;&lt;/tr&gt;</v>
      </c>
      <c r="P2" s="36" t="str">
        <f>_xlfn.TEXTJOIN("",TRUE,N2:N56)</f>
        <v>&lt;tr&gt;&lt;td&gt;&lt;a href='vscs_activeserviceconfigstatusevent_latest_view.html '&gt;vscs_activeserviceconfigstatusevent_latest&lt;/a&gt;&lt;/td&gt;&lt;/tr&gt;&lt;tr&gt;&lt;td&gt;&lt;a href='vscs_activeserviceconfigstatusevent_view.html '&gt;vscs_activeserviceconfigstatusevent&lt;/a&gt;&lt;/td&gt;&lt;/tr&gt;</v>
      </c>
    </row>
    <row r="3" spans="1:16" ht="210.75" customHeight="1" x14ac:dyDescent="0.25">
      <c r="A3" s="10">
        <v>2</v>
      </c>
      <c r="B3" s="42" t="s">
        <v>142</v>
      </c>
      <c r="C3" s="10" t="s">
        <v>147</v>
      </c>
      <c r="G3" s="36" t="str">
        <f>"""" &amp; B3 &amp; """"</f>
        <v>"vscs_activeserviceconfigstatusevent"</v>
      </c>
      <c r="H3" s="36" t="str">
        <f t="shared" ref="H3:H66" si="1">SUBSTITUTE(CLEAN(SUBSTITUTE(C3,CHAR(10), " " )),"""","")</f>
        <v>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</v>
      </c>
      <c r="I3" s="36" t="str">
        <f>IF(B3="", "","CREATE OR REPLACE VIEW " &amp; USERINPUT_DATABASE_NAME &amp;"." &amp; B3 &amp; " AS " &amp; H3)</f>
        <v>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</v>
      </c>
      <c r="J3" s="36" t="str">
        <f t="shared" si="0"/>
        <v>"CREATE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staged.vscs_activeserviceconfigstatusevent"</v>
      </c>
      <c r="K3" s="36" t="str">
        <f>IF(B3="","","{ ""name"" :"&amp;G3&amp;","&amp;"""q"":"&amp;J3&amp;"}")</f>
        <v>{ "name" :"vscs_activeserviceconfigstatusevent","q":"CREATE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staged.vscs_activeserviceconfigstatusevent"}</v>
      </c>
      <c r="L3" s="43" t="str">
        <f>"[" &amp; L2 &amp; "]"</f>
        <v>[{ "name" :"vscs_activeserviceconfigstatusevent_latest","q":"CREATE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1)"},{ "name" :"vscs_activeserviceconfigstatusevent","q":"CREATE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staged.vscs_activeserviceconfigstatusevent"}]</v>
      </c>
      <c r="M3" s="36" t="str">
        <f>B3 &amp; "_view.html"</f>
        <v>vscs_activeserviceconfigstatusevent_view.html</v>
      </c>
      <c r="N3" s="36" t="str">
        <f>IF(B3="","", "&lt;tr&gt;&lt;td&gt;&lt;a href='"&amp;M3 &amp; " '&gt;" &amp;B3 &amp;"&lt;/a&gt;&lt;/td&gt;&lt;/tr&gt;")</f>
        <v>&lt;tr&gt;&lt;td&gt;&lt;a href='vscs_activeserviceconfigstatusevent_view.html '&gt;vscs_activeserviceconfigstatusevent&lt;/a&gt;&lt;/td&gt;&lt;/tr&gt;</v>
      </c>
    </row>
    <row r="4" spans="1:16" ht="52.5" customHeight="1" x14ac:dyDescent="0.25">
      <c r="A4" s="10">
        <v>3</v>
      </c>
      <c r="B4" s="42"/>
      <c r="G4" s="36" t="str">
        <f>"""" &amp; B4 &amp; """"</f>
        <v>""</v>
      </c>
      <c r="H4" s="36" t="str">
        <f t="shared" si="1"/>
        <v/>
      </c>
      <c r="I4" s="36" t="str">
        <f>IF(B4="", "","CREATE OR REPLACE VIEW " &amp; USERINPUT_DATABASE_NAME &amp;"." &amp; B4 &amp; " AS " &amp; H4)</f>
        <v/>
      </c>
      <c r="J4" s="36" t="str">
        <f t="shared" si="0"/>
        <v/>
      </c>
      <c r="K4" s="36" t="str">
        <f>IF(B4="","","{ ""name"" :"&amp;G4&amp;","&amp;"""q"":"&amp;J4&amp;"}")</f>
        <v/>
      </c>
      <c r="M4" s="36" t="str">
        <f>B4 &amp; "_view.html"</f>
        <v>_view.html</v>
      </c>
      <c r="N4" s="36" t="str">
        <f>IF(B4="","", "&lt;tr&gt;&lt;td&gt;&lt;a href='"&amp;M4 &amp; " '&gt;" &amp;B4 &amp;"&lt;/a&gt;&lt;/td&gt;&lt;/tr&gt;")</f>
        <v/>
      </c>
    </row>
    <row r="5" spans="1:16" ht="52.5" customHeight="1" x14ac:dyDescent="0.25">
      <c r="A5" s="10">
        <v>4</v>
      </c>
      <c r="B5" s="42"/>
      <c r="G5" s="36" t="str">
        <f>"""" &amp; B5 &amp; """"</f>
        <v>""</v>
      </c>
      <c r="H5" s="36" t="str">
        <f t="shared" si="1"/>
        <v/>
      </c>
      <c r="I5" s="36" t="str">
        <f>IF(B5="", "","CREATE OR REPLACE VIEW " &amp; USERINPUT_DATABASE_NAME &amp;"." &amp; B5 &amp; " AS " &amp; H5)</f>
        <v/>
      </c>
      <c r="J5" s="36" t="str">
        <f t="shared" si="0"/>
        <v/>
      </c>
      <c r="K5" s="36" t="str">
        <f>IF(B5="","","{ ""name"" :"&amp;G5&amp;","&amp;"""q"":"&amp;J5&amp;"}")</f>
        <v/>
      </c>
      <c r="M5" s="36" t="str">
        <f>B5 &amp; "_view.html"</f>
        <v>_view.html</v>
      </c>
      <c r="N5" s="36" t="str">
        <f>IF(B5="","", "&lt;tr&gt;&lt;td&gt;&lt;a href='"&amp;M5 &amp; " '&gt;" &amp;B5 &amp;"&lt;/a&gt;&lt;/td&gt;&lt;/tr&gt;")</f>
        <v/>
      </c>
    </row>
    <row r="6" spans="1:16" ht="52.5" customHeight="1" x14ac:dyDescent="0.25">
      <c r="A6" s="10">
        <v>5</v>
      </c>
      <c r="B6" s="42"/>
      <c r="G6" s="36" t="str">
        <f>"""" &amp; B6 &amp; """"</f>
        <v>""</v>
      </c>
      <c r="H6" s="36" t="str">
        <f t="shared" si="1"/>
        <v/>
      </c>
      <c r="I6" s="36" t="str">
        <f>IF(B6="", "","CREATE OR REPLACE VIEW " &amp; USERINPUT_DATABASE_NAME &amp;"." &amp; B6 &amp; " AS " &amp; H6)</f>
        <v/>
      </c>
      <c r="J6" s="36" t="str">
        <f t="shared" si="0"/>
        <v/>
      </c>
      <c r="K6" s="36" t="str">
        <f>IF(B6="","","{ ""name"" :"&amp;G6&amp;","&amp;"""q"":"&amp;J6&amp;"}")</f>
        <v/>
      </c>
      <c r="M6" s="36" t="str">
        <f>B6 &amp; "_view.html"</f>
        <v>_view.html</v>
      </c>
      <c r="N6" s="36" t="str">
        <f>IF(B6="","", "&lt;tr&gt;&lt;td&gt;&lt;a href='"&amp;M6 &amp; " '&gt;" &amp;B6 &amp;"&lt;/a&gt;&lt;/td&gt;&lt;/tr&gt;")</f>
        <v/>
      </c>
    </row>
    <row r="7" spans="1:16" ht="52.5" customHeight="1" x14ac:dyDescent="0.25">
      <c r="A7" s="10">
        <v>6</v>
      </c>
      <c r="B7" s="42"/>
      <c r="G7" s="36" t="str">
        <f>"""" &amp; B7 &amp; """"</f>
        <v>""</v>
      </c>
      <c r="H7" s="36" t="str">
        <f t="shared" si="1"/>
        <v/>
      </c>
      <c r="I7" s="36" t="str">
        <f>IF(B7="", "","CREATE OR REPLACE VIEW " &amp; USERINPUT_DATABASE_NAME &amp;"." &amp; B7 &amp; " AS " &amp; H7)</f>
        <v/>
      </c>
      <c r="J7" s="36" t="str">
        <f t="shared" si="0"/>
        <v/>
      </c>
      <c r="K7" s="36" t="str">
        <f>IF(B7="","","{ ""name"" :"&amp;G7&amp;","&amp;"""q"":"&amp;J7&amp;"}")</f>
        <v/>
      </c>
      <c r="M7" s="36" t="str">
        <f>B7 &amp; "_view.html"</f>
        <v>_view.html</v>
      </c>
      <c r="N7" s="36" t="str">
        <f>IF(B7="","", "&lt;tr&gt;&lt;td&gt;&lt;a href='"&amp;M7 &amp; " '&gt;" &amp;B7 &amp;"&lt;/a&gt;&lt;/td&gt;&lt;/tr&gt;")</f>
        <v/>
      </c>
    </row>
    <row r="8" spans="1:16" ht="52.5" customHeight="1" x14ac:dyDescent="0.25">
      <c r="A8" s="10">
        <v>7</v>
      </c>
      <c r="B8" s="42"/>
      <c r="G8" s="36" t="str">
        <f>"""" &amp; B8 &amp; """"</f>
        <v>""</v>
      </c>
      <c r="H8" s="36" t="str">
        <f t="shared" si="1"/>
        <v/>
      </c>
      <c r="I8" s="36" t="str">
        <f>IF(B8="", "","CREATE OR REPLACE VIEW " &amp; USERINPUT_DATABASE_NAME &amp;"." &amp; B8 &amp; " AS " &amp; H8)</f>
        <v/>
      </c>
      <c r="J8" s="36" t="str">
        <f t="shared" si="0"/>
        <v/>
      </c>
      <c r="K8" s="36" t="str">
        <f>IF(B8="","","{ ""name"" :"&amp;G8&amp;","&amp;"""q"":"&amp;J8&amp;"}")</f>
        <v/>
      </c>
      <c r="M8" s="36" t="str">
        <f>B8 &amp; "_view.html"</f>
        <v>_view.html</v>
      </c>
      <c r="N8" s="36" t="str">
        <f>IF(B8="","", "&lt;tr&gt;&lt;td&gt;&lt;a href='"&amp;M8 &amp; " '&gt;" &amp;B8 &amp;"&lt;/a&gt;&lt;/td&gt;&lt;/tr&gt;")</f>
        <v/>
      </c>
    </row>
    <row r="9" spans="1:16" ht="52.5" customHeight="1" x14ac:dyDescent="0.25">
      <c r="A9" s="10">
        <v>8</v>
      </c>
      <c r="B9" s="42"/>
      <c r="G9" s="36" t="str">
        <f>"""" &amp; B9 &amp; """"</f>
        <v>""</v>
      </c>
      <c r="H9" s="36" t="str">
        <f t="shared" si="1"/>
        <v/>
      </c>
      <c r="I9" s="36" t="str">
        <f>IF(B9="", "","CREATE OR REPLACE VIEW " &amp; USERINPUT_DATABASE_NAME &amp;"." &amp; B9 &amp; " AS " &amp; H9)</f>
        <v/>
      </c>
      <c r="J9" s="36" t="str">
        <f t="shared" si="0"/>
        <v/>
      </c>
      <c r="K9" s="36" t="str">
        <f>IF(B9="","","{ ""name"" :"&amp;G9&amp;","&amp;"""q"":"&amp;J9&amp;"}")</f>
        <v/>
      </c>
      <c r="M9" s="36" t="str">
        <f>B9 &amp; "_view.html"</f>
        <v>_view.html</v>
      </c>
      <c r="N9" s="36" t="str">
        <f>IF(B9="","", "&lt;tr&gt;&lt;td&gt;&lt;a href='"&amp;M9 &amp; " '&gt;" &amp;B9 &amp;"&lt;/a&gt;&lt;/td&gt;&lt;/tr&gt;")</f>
        <v/>
      </c>
    </row>
    <row r="10" spans="1:16" ht="52.5" customHeight="1" x14ac:dyDescent="0.25">
      <c r="A10" s="10">
        <v>9</v>
      </c>
      <c r="B10" s="42"/>
      <c r="G10" s="36" t="str">
        <f>"""" &amp; B10 &amp; """"</f>
        <v>""</v>
      </c>
      <c r="H10" s="36" t="str">
        <f t="shared" si="1"/>
        <v/>
      </c>
      <c r="I10" s="36" t="str">
        <f>IF(B10="", "","CREATE OR REPLACE VIEW " &amp; USERINPUT_DATABASE_NAME &amp;"." &amp; B10 &amp; " AS " &amp; H10)</f>
        <v/>
      </c>
      <c r="J10" s="36" t="str">
        <f t="shared" si="0"/>
        <v/>
      </c>
      <c r="K10" s="36" t="str">
        <f>IF(B10="","","{ ""name"" :"&amp;G10&amp;","&amp;"""q"":"&amp;J10&amp;"}")</f>
        <v/>
      </c>
      <c r="M10" s="36" t="str">
        <f>B10 &amp; "_view.html"</f>
        <v>_view.html</v>
      </c>
      <c r="N10" s="36" t="str">
        <f>IF(B10="","", "&lt;tr&gt;&lt;td&gt;&lt;a href='"&amp;M10 &amp; " '&gt;" &amp;B10 &amp;"&lt;/a&gt;&lt;/td&gt;&lt;/tr&gt;")</f>
        <v/>
      </c>
    </row>
    <row r="11" spans="1:16" ht="52.5" customHeight="1" x14ac:dyDescent="0.25">
      <c r="A11" s="10">
        <v>10</v>
      </c>
      <c r="B11" s="42"/>
      <c r="G11" s="36" t="str">
        <f>"""" &amp; B11 &amp; """"</f>
        <v>""</v>
      </c>
      <c r="H11" s="36" t="str">
        <f t="shared" si="1"/>
        <v/>
      </c>
      <c r="I11" s="36" t="str">
        <f>IF(B11="", "","CREATE OR REPLACE VIEW " &amp; USERINPUT_DATABASE_NAME &amp;"." &amp; B11 &amp; " AS " &amp; H11)</f>
        <v/>
      </c>
      <c r="J11" s="36" t="str">
        <f t="shared" si="0"/>
        <v/>
      </c>
      <c r="K11" s="36" t="str">
        <f>IF(B11="","","{ ""name"" :"&amp;G11&amp;","&amp;"""q"":"&amp;J11&amp;"}")</f>
        <v/>
      </c>
      <c r="M11" s="36" t="str">
        <f>B11 &amp; "_view.html"</f>
        <v>_view.html</v>
      </c>
      <c r="N11" s="36" t="str">
        <f>IF(B11="","", "&lt;tr&gt;&lt;td&gt;&lt;a href='"&amp;M11 &amp; " '&gt;" &amp;B11 &amp;"&lt;/a&gt;&lt;/td&gt;&lt;/tr&gt;")</f>
        <v/>
      </c>
    </row>
    <row r="12" spans="1:16" ht="52.5" customHeight="1" x14ac:dyDescent="0.25">
      <c r="A12" s="10">
        <v>11</v>
      </c>
      <c r="B12" s="42"/>
      <c r="G12" s="36" t="str">
        <f>"""" &amp; B12 &amp; """"</f>
        <v>""</v>
      </c>
      <c r="H12" s="36" t="str">
        <f t="shared" si="1"/>
        <v/>
      </c>
      <c r="I12" s="36" t="str">
        <f>IF(B12="", "","CREATE OR REPLACE VIEW " &amp; USERINPUT_DATABASE_NAME &amp;"." &amp; B12 &amp; " AS " &amp; H12)</f>
        <v/>
      </c>
      <c r="J12" s="36" t="str">
        <f t="shared" si="0"/>
        <v/>
      </c>
      <c r="K12" s="36" t="str">
        <f>IF(B12="","","{ ""name"" :"&amp;G12&amp;","&amp;"""q"":"&amp;J12&amp;"}")</f>
        <v/>
      </c>
      <c r="M12" s="36" t="str">
        <f>B12 &amp; "_view.html"</f>
        <v>_view.html</v>
      </c>
      <c r="N12" s="36" t="str">
        <f>IF(B12="","", "&lt;tr&gt;&lt;td&gt;&lt;a href='"&amp;M12 &amp; " '&gt;" &amp;B12 &amp;"&lt;/a&gt;&lt;/td&gt;&lt;/tr&gt;")</f>
        <v/>
      </c>
    </row>
    <row r="13" spans="1:16" ht="52.5" customHeight="1" x14ac:dyDescent="0.25">
      <c r="A13" s="10">
        <v>12</v>
      </c>
      <c r="B13" s="42"/>
      <c r="G13" s="36" t="str">
        <f>"""" &amp; B13 &amp; """"</f>
        <v>""</v>
      </c>
      <c r="H13" s="36" t="str">
        <f t="shared" si="1"/>
        <v/>
      </c>
      <c r="I13" s="36" t="str">
        <f>IF(B13="", "","CREATE OR REPLACE VIEW " &amp; USERINPUT_DATABASE_NAME &amp;"." &amp; B13 &amp; " AS " &amp; H13)</f>
        <v/>
      </c>
      <c r="J13" s="36" t="str">
        <f t="shared" si="0"/>
        <v/>
      </c>
      <c r="K13" s="36" t="str">
        <f>IF(B13="","","{ ""name"" :"&amp;G13&amp;","&amp;"""q"":"&amp;J13&amp;"}")</f>
        <v/>
      </c>
      <c r="M13" s="36" t="str">
        <f>B13 &amp; "_view.html"</f>
        <v>_view.html</v>
      </c>
      <c r="N13" s="36" t="str">
        <f>IF(B13="","", "&lt;tr&gt;&lt;td&gt;&lt;a href='"&amp;M13 &amp; " '&gt;" &amp;B13 &amp;"&lt;/a&gt;&lt;/td&gt;&lt;/tr&gt;")</f>
        <v/>
      </c>
    </row>
    <row r="14" spans="1:16" ht="52.5" customHeight="1" x14ac:dyDescent="0.25">
      <c r="A14" s="10">
        <v>13</v>
      </c>
      <c r="B14" s="42"/>
      <c r="G14" s="36" t="str">
        <f>"""" &amp; B14 &amp; """"</f>
        <v>""</v>
      </c>
      <c r="H14" s="36" t="str">
        <f t="shared" si="1"/>
        <v/>
      </c>
      <c r="I14" s="36" t="str">
        <f>IF(B14="", "","CREATE OR REPLACE VIEW " &amp; USERINPUT_DATABASE_NAME &amp;"." &amp; B14 &amp; " AS " &amp; H14)</f>
        <v/>
      </c>
      <c r="J14" s="36" t="str">
        <f t="shared" si="0"/>
        <v/>
      </c>
      <c r="K14" s="36" t="str">
        <f>IF(B14="","","{ ""name"" :"&amp;G14&amp;","&amp;"""q"":"&amp;J14&amp;"}")</f>
        <v/>
      </c>
      <c r="M14" s="36" t="str">
        <f>B14 &amp; "_view.html"</f>
        <v>_view.html</v>
      </c>
      <c r="N14" s="36" t="str">
        <f>IF(B14="","", "&lt;tr&gt;&lt;td&gt;&lt;a href='"&amp;M14 &amp; " '&gt;" &amp;B14 &amp;"&lt;/a&gt;&lt;/td&gt;&lt;/tr&gt;")</f>
        <v/>
      </c>
    </row>
    <row r="15" spans="1:16" ht="52.5" customHeight="1" x14ac:dyDescent="0.25">
      <c r="A15" s="10">
        <v>14</v>
      </c>
      <c r="B15" s="42"/>
      <c r="G15" s="36" t="str">
        <f>"""" &amp; B15 &amp; """"</f>
        <v>""</v>
      </c>
      <c r="H15" s="36" t="str">
        <f t="shared" si="1"/>
        <v/>
      </c>
      <c r="I15" s="36" t="str">
        <f>IF(B15="", "","CREATE OR REPLACE VIEW " &amp; USERINPUT_DATABASE_NAME &amp;"." &amp; B15 &amp; " AS " &amp; H15)</f>
        <v/>
      </c>
      <c r="J15" s="36" t="str">
        <f t="shared" si="0"/>
        <v/>
      </c>
      <c r="K15" s="36" t="str">
        <f>IF(B15="","","{ ""name"" :"&amp;G15&amp;","&amp;"""q"":"&amp;J15&amp;"}")</f>
        <v/>
      </c>
      <c r="M15" s="36" t="str">
        <f>B15 &amp; "_view.html"</f>
        <v>_view.html</v>
      </c>
      <c r="N15" s="36" t="str">
        <f>IF(B15="","", "&lt;tr&gt;&lt;td&gt;&lt;a href='"&amp;M15 &amp; " '&gt;" &amp;B15 &amp;"&lt;/a&gt;&lt;/td&gt;&lt;/tr&gt;")</f>
        <v/>
      </c>
    </row>
    <row r="16" spans="1:16" ht="52.5" customHeight="1" x14ac:dyDescent="0.25">
      <c r="A16" s="10">
        <v>15</v>
      </c>
      <c r="B16" s="42"/>
      <c r="G16" s="36" t="str">
        <f>"""" &amp; B16 &amp; """"</f>
        <v>""</v>
      </c>
      <c r="H16" s="36" t="str">
        <f t="shared" si="1"/>
        <v/>
      </c>
      <c r="I16" s="36" t="str">
        <f>IF(B16="", "","CREATE OR REPLACE VIEW " &amp; USERINPUT_DATABASE_NAME &amp;"." &amp; B16 &amp; " AS " &amp; H16)</f>
        <v/>
      </c>
      <c r="J16" s="36" t="str">
        <f t="shared" si="0"/>
        <v/>
      </c>
      <c r="K16" s="36" t="str">
        <f>IF(B16="","","{ ""name"" :"&amp;G16&amp;","&amp;"""q"":"&amp;J16&amp;"}")</f>
        <v/>
      </c>
      <c r="M16" s="36" t="str">
        <f>B16 &amp; "_view.html"</f>
        <v>_view.html</v>
      </c>
      <c r="N16" s="36" t="str">
        <f>IF(B16="","", "&lt;tr&gt;&lt;td&gt;&lt;a href='"&amp;M16 &amp; " '&gt;" &amp;B16 &amp;"&lt;/a&gt;&lt;/td&gt;&lt;/tr&gt;")</f>
        <v/>
      </c>
    </row>
    <row r="17" spans="1:14" ht="52.5" customHeight="1" x14ac:dyDescent="0.25">
      <c r="A17" s="10">
        <v>16</v>
      </c>
      <c r="B17" s="42"/>
      <c r="G17" s="36" t="str">
        <f>"""" &amp; B17 &amp; """"</f>
        <v>""</v>
      </c>
      <c r="H17" s="36" t="str">
        <f t="shared" si="1"/>
        <v/>
      </c>
      <c r="I17" s="36" t="str">
        <f>IF(B17="", "","CREATE OR REPLACE VIEW " &amp; USERINPUT_DATABASE_NAME &amp;"." &amp; B17 &amp; " AS " &amp; H17)</f>
        <v/>
      </c>
      <c r="J17" s="36" t="str">
        <f t="shared" si="0"/>
        <v/>
      </c>
      <c r="K17" s="36" t="str">
        <f>IF(B17="","","{ ""name"" :"&amp;G17&amp;","&amp;"""q"":"&amp;J17&amp;"}")</f>
        <v/>
      </c>
      <c r="M17" s="36" t="str">
        <f>B17 &amp; "_view.html"</f>
        <v>_view.html</v>
      </c>
      <c r="N17" s="36" t="str">
        <f>IF(B17="","", "&lt;tr&gt;&lt;td&gt;&lt;a href='"&amp;M17 &amp; " '&gt;" &amp;B17 &amp;"&lt;/a&gt;&lt;/td&gt;&lt;/tr&gt;")</f>
        <v/>
      </c>
    </row>
    <row r="18" spans="1:14" ht="52.5" customHeight="1" x14ac:dyDescent="0.25">
      <c r="A18" s="10">
        <v>17</v>
      </c>
      <c r="B18" s="42"/>
      <c r="G18" s="36" t="str">
        <f>"""" &amp; B18 &amp; """"</f>
        <v>""</v>
      </c>
      <c r="H18" s="36" t="str">
        <f t="shared" si="1"/>
        <v/>
      </c>
      <c r="I18" s="36" t="str">
        <f>IF(B18="", "","CREATE OR REPLACE VIEW " &amp; USERINPUT_DATABASE_NAME &amp;"." &amp; B18 &amp; " AS " &amp; H18)</f>
        <v/>
      </c>
      <c r="J18" s="36" t="str">
        <f t="shared" si="0"/>
        <v/>
      </c>
      <c r="K18" s="36" t="str">
        <f>IF(B18="","","{ ""name"" :"&amp;G18&amp;","&amp;"""q"":"&amp;J18&amp;"}")</f>
        <v/>
      </c>
      <c r="M18" s="36" t="str">
        <f>B18 &amp; "_view.html"</f>
        <v>_view.html</v>
      </c>
      <c r="N18" s="36" t="str">
        <f>IF(B18="","", "&lt;tr&gt;&lt;td&gt;&lt;a href='"&amp;M18 &amp; " '&gt;" &amp;B18 &amp;"&lt;/a&gt;&lt;/td&gt;&lt;/tr&gt;")</f>
        <v/>
      </c>
    </row>
    <row r="19" spans="1:14" ht="52.5" customHeight="1" x14ac:dyDescent="0.25">
      <c r="A19" s="10">
        <v>18</v>
      </c>
      <c r="B19" s="42"/>
      <c r="G19" s="36" t="str">
        <f>"""" &amp; B19 &amp; """"</f>
        <v>""</v>
      </c>
      <c r="H19" s="36" t="str">
        <f t="shared" si="1"/>
        <v/>
      </c>
      <c r="I19" s="36" t="str">
        <f>IF(B19="", "","CREATE OR REPLACE VIEW " &amp; USERINPUT_DATABASE_NAME &amp;"." &amp; B19 &amp; " AS " &amp; H19)</f>
        <v/>
      </c>
      <c r="J19" s="36" t="str">
        <f t="shared" si="0"/>
        <v/>
      </c>
      <c r="K19" s="36" t="str">
        <f>IF(B19="","","{ ""name"" :"&amp;G19&amp;","&amp;"""q"":"&amp;J19&amp;"}")</f>
        <v/>
      </c>
      <c r="M19" s="36" t="str">
        <f>B19 &amp; "_view.html"</f>
        <v>_view.html</v>
      </c>
      <c r="N19" s="36" t="str">
        <f>IF(B19="","", "&lt;tr&gt;&lt;td&gt;&lt;a href='"&amp;M19 &amp; " '&gt;" &amp;B19 &amp;"&lt;/a&gt;&lt;/td&gt;&lt;/tr&gt;")</f>
        <v/>
      </c>
    </row>
    <row r="20" spans="1:14" ht="52.5" customHeight="1" x14ac:dyDescent="0.25">
      <c r="A20" s="10">
        <v>19</v>
      </c>
      <c r="B20" s="42"/>
      <c r="G20" s="36" t="str">
        <f>"""" &amp; B20 &amp; """"</f>
        <v>""</v>
      </c>
      <c r="H20" s="36" t="str">
        <f t="shared" si="1"/>
        <v/>
      </c>
      <c r="I20" s="36" t="str">
        <f>IF(B20="", "","CREATE OR REPLACE VIEW " &amp; USERINPUT_DATABASE_NAME &amp;"." &amp; B20 &amp; " AS " &amp; H20)</f>
        <v/>
      </c>
      <c r="J20" s="36" t="str">
        <f t="shared" si="0"/>
        <v/>
      </c>
      <c r="K20" s="36" t="str">
        <f>IF(B20="","","{ ""name"" :"&amp;G20&amp;","&amp;"""q"":"&amp;J20&amp;"}")</f>
        <v/>
      </c>
      <c r="M20" s="36" t="str">
        <f>B20 &amp; "_view.html"</f>
        <v>_view.html</v>
      </c>
      <c r="N20" s="36" t="str">
        <f>IF(B20="","", "&lt;tr&gt;&lt;td&gt;&lt;a href='"&amp;M20 &amp; " '&gt;" &amp;B20 &amp;"&lt;/a&gt;&lt;/td&gt;&lt;/tr&gt;")</f>
        <v/>
      </c>
    </row>
    <row r="21" spans="1:14" ht="52.5" customHeight="1" x14ac:dyDescent="0.25">
      <c r="A21" s="10">
        <v>20</v>
      </c>
      <c r="B21" s="42"/>
      <c r="G21" s="36" t="str">
        <f>"""" &amp; B21 &amp; """"</f>
        <v>""</v>
      </c>
      <c r="H21" s="36" t="str">
        <f t="shared" si="1"/>
        <v/>
      </c>
      <c r="I21" s="36" t="str">
        <f>IF(B21="", "","CREATE OR REPLACE VIEW " &amp; USERINPUT_DATABASE_NAME &amp;"." &amp; B21 &amp; " AS " &amp; H21)</f>
        <v/>
      </c>
      <c r="J21" s="36" t="str">
        <f t="shared" si="0"/>
        <v/>
      </c>
      <c r="K21" s="36" t="str">
        <f>IF(B21="","","{ ""name"" :"&amp;G21&amp;","&amp;"""q"":"&amp;J21&amp;"}")</f>
        <v/>
      </c>
      <c r="M21" s="36" t="str">
        <f>B21 &amp; "_view.html"</f>
        <v>_view.html</v>
      </c>
      <c r="N21" s="36" t="str">
        <f>IF(B21="","", "&lt;tr&gt;&lt;td&gt;&lt;a href='"&amp;M21 &amp; " '&gt;" &amp;B21 &amp;"&lt;/a&gt;&lt;/td&gt;&lt;/tr&gt;")</f>
        <v/>
      </c>
    </row>
    <row r="22" spans="1:14" ht="52.5" customHeight="1" x14ac:dyDescent="0.25">
      <c r="A22" s="10">
        <v>21</v>
      </c>
      <c r="G22" s="36" t="str">
        <f>"""" &amp; B22 &amp; """"</f>
        <v>""</v>
      </c>
      <c r="H22" s="36" t="str">
        <f t="shared" si="1"/>
        <v/>
      </c>
      <c r="I22" s="36" t="str">
        <f>IF(B22="", "","CREATE OR REPLACE VIEW " &amp; USERINPUT_DATABASE_NAME &amp;"." &amp; B22 &amp; " AS " &amp; H22)</f>
        <v/>
      </c>
      <c r="J22" s="36" t="str">
        <f t="shared" si="0"/>
        <v/>
      </c>
      <c r="K22" s="36" t="str">
        <f>IF(B22="","","{ ""name"" :"&amp;G22&amp;","&amp;"""q"":"&amp;J22&amp;"}")</f>
        <v/>
      </c>
      <c r="M22" s="36" t="str">
        <f>B22 &amp; "_view.html"</f>
        <v>_view.html</v>
      </c>
      <c r="N22" s="36" t="str">
        <f>IF(B22="","", "&lt;tr&gt;&lt;td&gt;&lt;a href='"&amp;M22 &amp; " '&gt;" &amp;B22 &amp;"&lt;/a&gt;&lt;/td&gt;&lt;/tr&gt;")</f>
        <v/>
      </c>
    </row>
    <row r="23" spans="1:14" ht="52.5" customHeight="1" x14ac:dyDescent="0.25">
      <c r="A23" s="10">
        <v>22</v>
      </c>
      <c r="G23" s="36" t="str">
        <f>"""" &amp; B23 &amp; """"</f>
        <v>""</v>
      </c>
      <c r="H23" s="36" t="str">
        <f t="shared" si="1"/>
        <v/>
      </c>
      <c r="I23" s="36" t="str">
        <f>IF(B23="", "","CREATE OR REPLACE VIEW " &amp; USERINPUT_DATABASE_NAME &amp;"." &amp; B23 &amp; " AS " &amp; H23)</f>
        <v/>
      </c>
      <c r="J23" s="36" t="str">
        <f t="shared" si="0"/>
        <v/>
      </c>
      <c r="K23" s="36" t="str">
        <f>IF(B23="","","{ ""name"" :"&amp;G23&amp;","&amp;"""q"":"&amp;J23&amp;"}")</f>
        <v/>
      </c>
      <c r="M23" s="36" t="str">
        <f>B23 &amp; "_view.html"</f>
        <v>_view.html</v>
      </c>
      <c r="N23" s="36" t="str">
        <f>IF(B23="","", "&lt;tr&gt;&lt;td&gt;&lt;a href='"&amp;M23 &amp; " '&gt;" &amp;B23 &amp;"&lt;/a&gt;&lt;/td&gt;&lt;/tr&gt;")</f>
        <v/>
      </c>
    </row>
    <row r="24" spans="1:14" ht="52.5" customHeight="1" x14ac:dyDescent="0.25">
      <c r="A24" s="10">
        <v>23</v>
      </c>
      <c r="G24" s="36" t="str">
        <f>"""" &amp; B24 &amp; """"</f>
        <v>""</v>
      </c>
      <c r="H24" s="36" t="str">
        <f t="shared" si="1"/>
        <v/>
      </c>
      <c r="I24" s="36" t="str">
        <f>IF(B24="", "","CREATE OR REPLACE VIEW " &amp; USERINPUT_DATABASE_NAME &amp;"." &amp; B24 &amp; " AS " &amp; H24)</f>
        <v/>
      </c>
      <c r="J24" s="36" t="str">
        <f t="shared" si="0"/>
        <v/>
      </c>
      <c r="K24" s="36" t="str">
        <f>IF(B24="","","{ ""name"" :"&amp;G24&amp;","&amp;"""q"":"&amp;J24&amp;"}")</f>
        <v/>
      </c>
      <c r="M24" s="36" t="str">
        <f>B24 &amp; "_view.html"</f>
        <v>_view.html</v>
      </c>
      <c r="N24" s="36" t="str">
        <f>IF(B24="","", "&lt;tr&gt;&lt;td&gt;&lt;a href='"&amp;M24 &amp; " '&gt;" &amp;B24 &amp;"&lt;/a&gt;&lt;/td&gt;&lt;/tr&gt;")</f>
        <v/>
      </c>
    </row>
    <row r="25" spans="1:14" ht="52.5" customHeight="1" x14ac:dyDescent="0.25">
      <c r="A25" s="10">
        <v>24</v>
      </c>
      <c r="G25" s="36" t="str">
        <f>"""" &amp; B25 &amp; """"</f>
        <v>""</v>
      </c>
      <c r="H25" s="36" t="str">
        <f t="shared" si="1"/>
        <v/>
      </c>
      <c r="I25" s="36" t="str">
        <f>IF(B25="", "","CREATE OR REPLACE VIEW " &amp; USERINPUT_DATABASE_NAME &amp;"." &amp; B25 &amp; " AS " &amp; H25)</f>
        <v/>
      </c>
      <c r="J25" s="36" t="str">
        <f t="shared" si="0"/>
        <v/>
      </c>
      <c r="K25" s="36" t="str">
        <f>IF(B25="","","{ ""name"" :"&amp;G25&amp;","&amp;"""q"":"&amp;J25&amp;"}")</f>
        <v/>
      </c>
      <c r="M25" s="36" t="str">
        <f>B25 &amp; "_view.html"</f>
        <v>_view.html</v>
      </c>
      <c r="N25" s="36" t="str">
        <f>IF(B25="","", "&lt;tr&gt;&lt;td&gt;&lt;a href='"&amp;M25 &amp; " '&gt;" &amp;B25 &amp;"&lt;/a&gt;&lt;/td&gt;&lt;/tr&gt;")</f>
        <v/>
      </c>
    </row>
    <row r="26" spans="1:14" ht="52.5" customHeight="1" x14ac:dyDescent="0.25">
      <c r="A26" s="10">
        <v>25</v>
      </c>
      <c r="G26" s="36" t="str">
        <f>"""" &amp; B26 &amp; """"</f>
        <v>""</v>
      </c>
      <c r="H26" s="36" t="str">
        <f t="shared" si="1"/>
        <v/>
      </c>
      <c r="I26" s="36" t="str">
        <f>IF(B26="", "","CREATE OR REPLACE VIEW " &amp; USERINPUT_DATABASE_NAME &amp;"." &amp; B26 &amp; " AS " &amp; H26)</f>
        <v/>
      </c>
      <c r="J26" s="36" t="str">
        <f t="shared" si="0"/>
        <v/>
      </c>
      <c r="K26" s="36" t="str">
        <f>IF(B26="","","{ ""name"" :"&amp;G26&amp;","&amp;"""q"":"&amp;J26&amp;"}")</f>
        <v/>
      </c>
      <c r="M26" s="36" t="str">
        <f>B26 &amp; "_view.html"</f>
        <v>_view.html</v>
      </c>
      <c r="N26" s="36" t="str">
        <f>IF(B26="","", "&lt;tr&gt;&lt;td&gt;&lt;a href='"&amp;M26 &amp; " '&gt;" &amp;B26 &amp;"&lt;/a&gt;&lt;/td&gt;&lt;/tr&gt;")</f>
        <v/>
      </c>
    </row>
    <row r="27" spans="1:14" ht="52.5" customHeight="1" x14ac:dyDescent="0.25">
      <c r="A27" s="10">
        <v>26</v>
      </c>
      <c r="G27" s="36" t="str">
        <f>"""" &amp; B27 &amp; """"</f>
        <v>""</v>
      </c>
      <c r="H27" s="36" t="str">
        <f t="shared" si="1"/>
        <v/>
      </c>
      <c r="I27" s="36" t="str">
        <f>IF(B27="", "","CREATE OR REPLACE VIEW " &amp; USERINPUT_DATABASE_NAME &amp;"." &amp; B27 &amp; " AS " &amp; H27)</f>
        <v/>
      </c>
      <c r="J27" s="36" t="str">
        <f t="shared" si="0"/>
        <v/>
      </c>
      <c r="K27" s="36" t="str">
        <f>IF(B27="","","{ ""name"" :"&amp;G27&amp;","&amp;"""q"":"&amp;J27&amp;"}")</f>
        <v/>
      </c>
      <c r="M27" s="36" t="str">
        <f>B27 &amp; "_view.html"</f>
        <v>_view.html</v>
      </c>
      <c r="N27" s="36" t="str">
        <f>IF(B27="","", "&lt;tr&gt;&lt;td&gt;&lt;a href='"&amp;M27 &amp; " '&gt;" &amp;B27 &amp;"&lt;/a&gt;&lt;/td&gt;&lt;/tr&gt;")</f>
        <v/>
      </c>
    </row>
    <row r="28" spans="1:14" ht="52.5" customHeight="1" x14ac:dyDescent="0.25">
      <c r="A28" s="10">
        <v>27</v>
      </c>
      <c r="G28" s="36" t="str">
        <f>"""" &amp; B28 &amp; """"</f>
        <v>""</v>
      </c>
      <c r="H28" s="36" t="str">
        <f t="shared" si="1"/>
        <v/>
      </c>
      <c r="I28" s="36" t="str">
        <f>IF(B28="", "","CREATE OR REPLACE VIEW " &amp; USERINPUT_DATABASE_NAME &amp;"." &amp; B28 &amp; " AS " &amp; H28)</f>
        <v/>
      </c>
      <c r="J28" s="36" t="str">
        <f t="shared" si="0"/>
        <v/>
      </c>
      <c r="K28" s="36" t="str">
        <f>IF(B28="","","{ ""name"" :"&amp;G28&amp;","&amp;"""q"":"&amp;J28&amp;"}")</f>
        <v/>
      </c>
      <c r="M28" s="36" t="str">
        <f>B28 &amp; "_view.html"</f>
        <v>_view.html</v>
      </c>
      <c r="N28" s="36" t="str">
        <f>IF(B28="","", "&lt;tr&gt;&lt;td&gt;&lt;a href='"&amp;M28 &amp; " '&gt;" &amp;B28 &amp;"&lt;/a&gt;&lt;/td&gt;&lt;/tr&gt;")</f>
        <v/>
      </c>
    </row>
    <row r="29" spans="1:14" ht="52.5" customHeight="1" x14ac:dyDescent="0.25">
      <c r="A29" s="10">
        <v>28</v>
      </c>
      <c r="G29" s="36" t="str">
        <f>"""" &amp; B29 &amp; """"</f>
        <v>""</v>
      </c>
      <c r="H29" s="36" t="str">
        <f t="shared" si="1"/>
        <v/>
      </c>
      <c r="I29" s="36" t="str">
        <f>IF(B29="", "","CREATE OR REPLACE VIEW " &amp; USERINPUT_DATABASE_NAME &amp;"." &amp; B29 &amp; " AS " &amp; H29)</f>
        <v/>
      </c>
      <c r="J29" s="36" t="str">
        <f t="shared" si="0"/>
        <v/>
      </c>
      <c r="K29" s="36" t="str">
        <f>IF(B29="","","{ ""name"" :"&amp;G29&amp;","&amp;"""q"":"&amp;J29&amp;"}")</f>
        <v/>
      </c>
      <c r="M29" s="36" t="str">
        <f>B29 &amp; "_view.html"</f>
        <v>_view.html</v>
      </c>
      <c r="N29" s="36" t="str">
        <f>IF(B29="","", "&lt;tr&gt;&lt;td&gt;&lt;a href='"&amp;M29 &amp; " '&gt;" &amp;B29 &amp;"&lt;/a&gt;&lt;/td&gt;&lt;/tr&gt;")</f>
        <v/>
      </c>
    </row>
    <row r="30" spans="1:14" ht="52.5" customHeight="1" x14ac:dyDescent="0.25">
      <c r="A30" s="10">
        <v>29</v>
      </c>
      <c r="G30" s="36" t="str">
        <f>"""" &amp; B30 &amp; """"</f>
        <v>""</v>
      </c>
      <c r="H30" s="36" t="str">
        <f t="shared" si="1"/>
        <v/>
      </c>
      <c r="I30" s="36" t="str">
        <f>IF(B30="", "","CREATE OR REPLACE VIEW " &amp; USERINPUT_DATABASE_NAME &amp;"." &amp; B30 &amp; " AS " &amp; H30)</f>
        <v/>
      </c>
      <c r="J30" s="36" t="str">
        <f t="shared" si="0"/>
        <v/>
      </c>
      <c r="K30" s="36" t="str">
        <f>IF(B30="","","{ ""name"" :"&amp;G30&amp;","&amp;"""q"":"&amp;J30&amp;"}")</f>
        <v/>
      </c>
      <c r="M30" s="36" t="str">
        <f>B30 &amp; "_view.html"</f>
        <v>_view.html</v>
      </c>
      <c r="N30" s="36" t="str">
        <f>IF(B30="","", "&lt;tr&gt;&lt;td&gt;&lt;a href='"&amp;M30 &amp; " '&gt;" &amp;B30 &amp;"&lt;/a&gt;&lt;/td&gt;&lt;/tr&gt;")</f>
        <v/>
      </c>
    </row>
    <row r="31" spans="1:14" ht="52.5" customHeight="1" x14ac:dyDescent="0.25">
      <c r="A31" s="10">
        <v>30</v>
      </c>
      <c r="G31" s="36" t="str">
        <f>"""" &amp; B31 &amp; """"</f>
        <v>""</v>
      </c>
      <c r="H31" s="36" t="str">
        <f t="shared" si="1"/>
        <v/>
      </c>
      <c r="I31" s="36" t="str">
        <f>IF(B31="", "","CREATE OR REPLACE VIEW " &amp; USERINPUT_DATABASE_NAME &amp;"." &amp; B31 &amp; " AS " &amp; H31)</f>
        <v/>
      </c>
      <c r="J31" s="36" t="str">
        <f t="shared" si="0"/>
        <v/>
      </c>
      <c r="K31" s="36" t="str">
        <f>IF(B31="","","{ ""name"" :"&amp;G31&amp;","&amp;"""q"":"&amp;J31&amp;"}")</f>
        <v/>
      </c>
      <c r="M31" s="36" t="str">
        <f>B31 &amp; "_view.html"</f>
        <v>_view.html</v>
      </c>
      <c r="N31" s="36" t="str">
        <f>IF(B31="","", "&lt;tr&gt;&lt;td&gt;&lt;a href='"&amp;M31 &amp; " '&gt;" &amp;B31 &amp;"&lt;/a&gt;&lt;/td&gt;&lt;/tr&gt;")</f>
        <v/>
      </c>
    </row>
    <row r="32" spans="1:14" ht="52.5" customHeight="1" x14ac:dyDescent="0.25">
      <c r="A32" s="10">
        <v>31</v>
      </c>
      <c r="G32" s="36" t="str">
        <f>"""" &amp; B32 &amp; """"</f>
        <v>""</v>
      </c>
      <c r="H32" s="36" t="str">
        <f t="shared" si="1"/>
        <v/>
      </c>
      <c r="I32" s="36" t="str">
        <f>IF(B32="", "","CREATE OR REPLACE VIEW " &amp; USERINPUT_DATABASE_NAME &amp;"." &amp; B32 &amp; " AS " &amp; H32)</f>
        <v/>
      </c>
      <c r="J32" s="36" t="str">
        <f t="shared" si="0"/>
        <v/>
      </c>
      <c r="K32" s="36" t="str">
        <f>IF(B32="","","{ ""name"" :"&amp;G32&amp;","&amp;"""q"":"&amp;J32&amp;"}")</f>
        <v/>
      </c>
      <c r="M32" s="36" t="str">
        <f>B32 &amp; "_view.html"</f>
        <v>_view.html</v>
      </c>
      <c r="N32" s="36" t="str">
        <f>IF(B32="","", "&lt;tr&gt;&lt;td&gt;&lt;a href='"&amp;M32 &amp; " '&gt;" &amp;B32 &amp;"&lt;/a&gt;&lt;/td&gt;&lt;/tr&gt;")</f>
        <v/>
      </c>
    </row>
    <row r="33" spans="1:14" ht="52.5" customHeight="1" x14ac:dyDescent="0.25">
      <c r="A33" s="10">
        <v>32</v>
      </c>
      <c r="G33" s="36" t="str">
        <f>"""" &amp; B33 &amp; """"</f>
        <v>""</v>
      </c>
      <c r="H33" s="36" t="str">
        <f t="shared" si="1"/>
        <v/>
      </c>
      <c r="I33" s="36" t="str">
        <f>IF(B33="", "","CREATE OR REPLACE VIEW " &amp; USERINPUT_DATABASE_NAME &amp;"." &amp; B33 &amp; " AS " &amp; H33)</f>
        <v/>
      </c>
      <c r="J33" s="36" t="str">
        <f t="shared" si="0"/>
        <v/>
      </c>
      <c r="K33" s="36" t="str">
        <f>IF(B33="","","{ ""name"" :"&amp;G33&amp;","&amp;"""q"":"&amp;J33&amp;"}")</f>
        <v/>
      </c>
      <c r="M33" s="36" t="str">
        <f>B33 &amp; "_view.html"</f>
        <v>_view.html</v>
      </c>
      <c r="N33" s="36" t="str">
        <f>IF(B33="","", "&lt;tr&gt;&lt;td&gt;&lt;a href='"&amp;M33 &amp; " '&gt;" &amp;B33 &amp;"&lt;/a&gt;&lt;/td&gt;&lt;/tr&gt;")</f>
        <v/>
      </c>
    </row>
    <row r="34" spans="1:14" ht="52.5" customHeight="1" x14ac:dyDescent="0.25">
      <c r="A34" s="10">
        <v>33</v>
      </c>
      <c r="G34" s="36" t="str">
        <f>"""" &amp; B34 &amp; """"</f>
        <v>""</v>
      </c>
      <c r="H34" s="36" t="str">
        <f t="shared" si="1"/>
        <v/>
      </c>
      <c r="I34" s="36" t="str">
        <f>IF(B34="", "","CREATE OR REPLACE VIEW " &amp; USERINPUT_DATABASE_NAME &amp;"." &amp; B34 &amp; " AS " &amp; H34)</f>
        <v/>
      </c>
      <c r="J34" s="36" t="str">
        <f t="shared" si="0"/>
        <v/>
      </c>
      <c r="K34" s="36" t="str">
        <f>IF(B34="","","{ ""name"" :"&amp;G34&amp;","&amp;"""q"":"&amp;J34&amp;"}")</f>
        <v/>
      </c>
      <c r="M34" s="36" t="str">
        <f>B34 &amp; "_view.html"</f>
        <v>_view.html</v>
      </c>
      <c r="N34" s="36" t="str">
        <f>IF(B34="","", "&lt;tr&gt;&lt;td&gt;&lt;a href='"&amp;M34 &amp; " '&gt;" &amp;B34 &amp;"&lt;/a&gt;&lt;/td&gt;&lt;/tr&gt;")</f>
        <v/>
      </c>
    </row>
    <row r="35" spans="1:14" ht="52.5" customHeight="1" x14ac:dyDescent="0.25">
      <c r="A35" s="10">
        <v>34</v>
      </c>
      <c r="G35" s="36" t="str">
        <f>"""" &amp; B35 &amp; """"</f>
        <v>""</v>
      </c>
      <c r="H35" s="36" t="str">
        <f t="shared" si="1"/>
        <v/>
      </c>
      <c r="I35" s="36" t="str">
        <f>IF(B35="", "","CREATE OR REPLACE VIEW " &amp; USERINPUT_DATABASE_NAME &amp;"." &amp; B35 &amp; " AS " &amp; H35)</f>
        <v/>
      </c>
      <c r="J35" s="36" t="str">
        <f t="shared" si="0"/>
        <v/>
      </c>
      <c r="K35" s="36" t="str">
        <f>IF(B35="","","{ ""name"" :"&amp;G35&amp;","&amp;"""q"":"&amp;J35&amp;"}")</f>
        <v/>
      </c>
      <c r="M35" s="36" t="str">
        <f>B35 &amp; "_view.html"</f>
        <v>_view.html</v>
      </c>
      <c r="N35" s="36" t="str">
        <f>IF(B35="","", "&lt;tr&gt;&lt;td&gt;&lt;a href='"&amp;M35 &amp; " '&gt;" &amp;B35 &amp;"&lt;/a&gt;&lt;/td&gt;&lt;/tr&gt;")</f>
        <v/>
      </c>
    </row>
    <row r="36" spans="1:14" ht="52.5" customHeight="1" x14ac:dyDescent="0.25">
      <c r="A36" s="10">
        <v>35</v>
      </c>
      <c r="G36" s="36" t="str">
        <f>"""" &amp; B36 &amp; """"</f>
        <v>""</v>
      </c>
      <c r="H36" s="36" t="str">
        <f t="shared" si="1"/>
        <v/>
      </c>
      <c r="I36" s="36" t="str">
        <f>IF(B36="", "","CREATE OR REPLACE VIEW " &amp; USERINPUT_DATABASE_NAME &amp;"." &amp; B36 &amp; " AS " &amp; H36)</f>
        <v/>
      </c>
      <c r="J36" s="36" t="str">
        <f t="shared" si="0"/>
        <v/>
      </c>
      <c r="K36" s="36" t="str">
        <f>IF(B36="","","{ ""name"" :"&amp;G36&amp;","&amp;"""q"":"&amp;J36&amp;"}")</f>
        <v/>
      </c>
      <c r="M36" s="36" t="str">
        <f>B36 &amp; "_view.html"</f>
        <v>_view.html</v>
      </c>
      <c r="N36" s="36" t="str">
        <f>IF(B36="","", "&lt;tr&gt;&lt;td&gt;&lt;a href='"&amp;M36 &amp; " '&gt;" &amp;B36 &amp;"&lt;/a&gt;&lt;/td&gt;&lt;/tr&gt;")</f>
        <v/>
      </c>
    </row>
    <row r="37" spans="1:14" ht="52.5" customHeight="1" x14ac:dyDescent="0.25">
      <c r="A37" s="10">
        <v>36</v>
      </c>
      <c r="G37" s="36" t="str">
        <f>"""" &amp; B37 &amp; """"</f>
        <v>""</v>
      </c>
      <c r="H37" s="36" t="str">
        <f t="shared" si="1"/>
        <v/>
      </c>
      <c r="I37" s="36" t="str">
        <f>IF(B37="", "","CREATE OR REPLACE VIEW " &amp; USERINPUT_DATABASE_NAME &amp;"." &amp; B37 &amp; " AS " &amp; H37)</f>
        <v/>
      </c>
      <c r="J37" s="36" t="str">
        <f t="shared" si="0"/>
        <v/>
      </c>
      <c r="K37" s="36" t="str">
        <f>IF(B37="","","{ ""name"" :"&amp;G37&amp;","&amp;"""q"":"&amp;J37&amp;"}")</f>
        <v/>
      </c>
      <c r="M37" s="36" t="str">
        <f>B37 &amp; "_view.html"</f>
        <v>_view.html</v>
      </c>
      <c r="N37" s="36" t="str">
        <f>IF(B37="","", "&lt;tr&gt;&lt;td&gt;&lt;a href='"&amp;M37 &amp; " '&gt;" &amp;B37 &amp;"&lt;/a&gt;&lt;/td&gt;&lt;/tr&gt;")</f>
        <v/>
      </c>
    </row>
    <row r="38" spans="1:14" ht="52.5" customHeight="1" x14ac:dyDescent="0.25">
      <c r="A38" s="10">
        <v>37</v>
      </c>
      <c r="G38" s="36" t="str">
        <f>"""" &amp; B38 &amp; """"</f>
        <v>""</v>
      </c>
      <c r="H38" s="36" t="str">
        <f t="shared" si="1"/>
        <v/>
      </c>
      <c r="I38" s="36" t="str">
        <f>IF(B38="", "","CREATE OR REPLACE VIEW " &amp; USERINPUT_DATABASE_NAME &amp;"." &amp; B38 &amp; " AS " &amp; H38)</f>
        <v/>
      </c>
      <c r="J38" s="36" t="str">
        <f t="shared" si="0"/>
        <v/>
      </c>
      <c r="K38" s="36" t="str">
        <f>IF(B38="","","{ ""name"" :"&amp;G38&amp;","&amp;"""q"":"&amp;J38&amp;"}")</f>
        <v/>
      </c>
      <c r="M38" s="36" t="str">
        <f>B38 &amp; "_view.html"</f>
        <v>_view.html</v>
      </c>
      <c r="N38" s="36" t="str">
        <f>IF(B38="","", "&lt;tr&gt;&lt;td&gt;&lt;a href='"&amp;M38 &amp; " '&gt;" &amp;B38 &amp;"&lt;/a&gt;&lt;/td&gt;&lt;/tr&gt;")</f>
        <v/>
      </c>
    </row>
    <row r="39" spans="1:14" ht="52.5" customHeight="1" x14ac:dyDescent="0.25">
      <c r="A39" s="10">
        <v>38</v>
      </c>
      <c r="G39" s="36" t="str">
        <f>"""" &amp; B39 &amp; """"</f>
        <v>""</v>
      </c>
      <c r="H39" s="36" t="str">
        <f t="shared" si="1"/>
        <v/>
      </c>
      <c r="I39" s="36" t="str">
        <f>IF(B39="", "","CREATE OR REPLACE VIEW " &amp; USERINPUT_DATABASE_NAME &amp;"." &amp; B39 &amp; " AS " &amp; H39)</f>
        <v/>
      </c>
      <c r="J39" s="36" t="str">
        <f t="shared" si="0"/>
        <v/>
      </c>
      <c r="K39" s="36" t="str">
        <f>IF(B39="","","{ ""name"" :"&amp;G39&amp;","&amp;"""q"":"&amp;J39&amp;"}")</f>
        <v/>
      </c>
      <c r="M39" s="36" t="str">
        <f>B39 &amp; "_view.html"</f>
        <v>_view.html</v>
      </c>
      <c r="N39" s="36" t="str">
        <f>IF(B39="","", "&lt;tr&gt;&lt;td&gt;&lt;a href='"&amp;M39 &amp; " '&gt;" &amp;B39 &amp;"&lt;/a&gt;&lt;/td&gt;&lt;/tr&gt;")</f>
        <v/>
      </c>
    </row>
    <row r="40" spans="1:14" ht="52.5" customHeight="1" x14ac:dyDescent="0.25">
      <c r="A40" s="10">
        <v>39</v>
      </c>
      <c r="G40" s="36" t="str">
        <f>"""" &amp; B40 &amp; """"</f>
        <v>""</v>
      </c>
      <c r="H40" s="36" t="str">
        <f t="shared" si="1"/>
        <v/>
      </c>
      <c r="I40" s="36" t="str">
        <f>IF(B40="", "","CREATE OR REPLACE VIEW " &amp; USERINPUT_DATABASE_NAME &amp;"." &amp; B40 &amp; " AS " &amp; H40)</f>
        <v/>
      </c>
      <c r="J40" s="36" t="str">
        <f t="shared" si="0"/>
        <v/>
      </c>
      <c r="K40" s="36" t="str">
        <f>IF(B40="","","{ ""name"" :"&amp;G40&amp;","&amp;"""q"":"&amp;J40&amp;"}")</f>
        <v/>
      </c>
      <c r="M40" s="36" t="str">
        <f>B40 &amp; "_view.html"</f>
        <v>_view.html</v>
      </c>
      <c r="N40" s="36" t="str">
        <f>IF(B40="","", "&lt;tr&gt;&lt;td&gt;&lt;a href='"&amp;M40 &amp; " '&gt;" &amp;B40 &amp;"&lt;/a&gt;&lt;/td&gt;&lt;/tr&gt;")</f>
        <v/>
      </c>
    </row>
    <row r="41" spans="1:14" ht="52.5" customHeight="1" x14ac:dyDescent="0.25">
      <c r="A41" s="10">
        <v>40</v>
      </c>
      <c r="G41" s="36" t="str">
        <f>"""" &amp; B41 &amp; """"</f>
        <v>""</v>
      </c>
      <c r="H41" s="36" t="str">
        <f t="shared" si="1"/>
        <v/>
      </c>
      <c r="I41" s="36" t="str">
        <f>IF(B41="", "","CREATE OR REPLACE VIEW " &amp; USERINPUT_DATABASE_NAME &amp;"." &amp; B41 &amp; " AS " &amp; H41)</f>
        <v/>
      </c>
      <c r="J41" s="36" t="str">
        <f t="shared" si="0"/>
        <v/>
      </c>
      <c r="K41" s="36" t="str">
        <f>IF(B41="","","{ ""name"" :"&amp;G41&amp;","&amp;"""q"":"&amp;J41&amp;"}")</f>
        <v/>
      </c>
      <c r="M41" s="36" t="str">
        <f>B41 &amp; "_view.html"</f>
        <v>_view.html</v>
      </c>
      <c r="N41" s="36" t="str">
        <f>IF(B41="","", "&lt;tr&gt;&lt;td&gt;&lt;a href='"&amp;M41 &amp; " '&gt;" &amp;B41 &amp;"&lt;/a&gt;&lt;/td&gt;&lt;/tr&gt;")</f>
        <v/>
      </c>
    </row>
    <row r="42" spans="1:14" ht="52.5" customHeight="1" x14ac:dyDescent="0.25">
      <c r="A42" s="10">
        <v>41</v>
      </c>
      <c r="G42" s="36" t="str">
        <f>"""" &amp; B42 &amp; """"</f>
        <v>""</v>
      </c>
      <c r="H42" s="36" t="str">
        <f t="shared" si="1"/>
        <v/>
      </c>
      <c r="I42" s="36" t="str">
        <f>IF(B42="", "","CREATE OR REPLACE VIEW " &amp; USERINPUT_DATABASE_NAME &amp;"." &amp; B42 &amp; " AS " &amp; H42)</f>
        <v/>
      </c>
      <c r="J42" s="36" t="str">
        <f t="shared" si="0"/>
        <v/>
      </c>
      <c r="K42" s="36" t="str">
        <f>IF(B42="","","{ ""name"" :"&amp;G42&amp;","&amp;"""q"":"&amp;J42&amp;"}")</f>
        <v/>
      </c>
      <c r="M42" s="36" t="str">
        <f>B42 &amp; "_view.html"</f>
        <v>_view.html</v>
      </c>
      <c r="N42" s="36" t="str">
        <f>IF(B42="","", "&lt;tr&gt;&lt;td&gt;&lt;a href='"&amp;M42 &amp; " '&gt;" &amp;B42 &amp;"&lt;/a&gt;&lt;/td&gt;&lt;/tr&gt;")</f>
        <v/>
      </c>
    </row>
    <row r="43" spans="1:14" ht="52.5" customHeight="1" x14ac:dyDescent="0.25">
      <c r="A43" s="10">
        <v>42</v>
      </c>
      <c r="G43" s="36" t="str">
        <f>"""" &amp; B43 &amp; """"</f>
        <v>""</v>
      </c>
      <c r="H43" s="36" t="str">
        <f t="shared" si="1"/>
        <v/>
      </c>
      <c r="I43" s="36" t="str">
        <f>IF(B43="", "","CREATE OR REPLACE VIEW " &amp; USERINPUT_DATABASE_NAME &amp;"." &amp; B43 &amp; " AS " &amp; H43)</f>
        <v/>
      </c>
      <c r="J43" s="36" t="str">
        <f t="shared" si="0"/>
        <v/>
      </c>
      <c r="K43" s="36" t="str">
        <f>IF(B43="","","{ ""name"" :"&amp;G43&amp;","&amp;"""q"":"&amp;J43&amp;"}")</f>
        <v/>
      </c>
      <c r="M43" s="36" t="str">
        <f>B43 &amp; "_view.html"</f>
        <v>_view.html</v>
      </c>
      <c r="N43" s="36" t="str">
        <f>IF(B43="","", "&lt;tr&gt;&lt;td&gt;&lt;a href='"&amp;M43 &amp; " '&gt;" &amp;B43 &amp;"&lt;/a&gt;&lt;/td&gt;&lt;/tr&gt;")</f>
        <v/>
      </c>
    </row>
    <row r="44" spans="1:14" ht="52.5" customHeight="1" x14ac:dyDescent="0.25">
      <c r="A44" s="10">
        <v>43</v>
      </c>
      <c r="G44" s="36" t="str">
        <f>"""" &amp; B44 &amp; """"</f>
        <v>""</v>
      </c>
      <c r="H44" s="36" t="str">
        <f t="shared" si="1"/>
        <v/>
      </c>
      <c r="I44" s="36" t="str">
        <f>IF(B44="", "","CREATE OR REPLACE VIEW " &amp; USERINPUT_DATABASE_NAME &amp;"." &amp; B44 &amp; " AS " &amp; H44)</f>
        <v/>
      </c>
      <c r="J44" s="36" t="str">
        <f t="shared" si="0"/>
        <v/>
      </c>
      <c r="K44" s="36" t="str">
        <f>IF(B44="","","{ ""name"" :"&amp;G44&amp;","&amp;"""q"":"&amp;J44&amp;"}")</f>
        <v/>
      </c>
      <c r="M44" s="36" t="str">
        <f>B44 &amp; "_view.html"</f>
        <v>_view.html</v>
      </c>
      <c r="N44" s="36" t="str">
        <f>IF(B44="","", "&lt;tr&gt;&lt;td&gt;&lt;a href='"&amp;M44 &amp; " '&gt;" &amp;B44 &amp;"&lt;/a&gt;&lt;/td&gt;&lt;/tr&gt;")</f>
        <v/>
      </c>
    </row>
    <row r="45" spans="1:14" ht="52.5" customHeight="1" x14ac:dyDescent="0.25">
      <c r="A45" s="10">
        <v>44</v>
      </c>
      <c r="G45" s="36" t="str">
        <f>"""" &amp; B45 &amp; """"</f>
        <v>""</v>
      </c>
      <c r="H45" s="36" t="str">
        <f t="shared" si="1"/>
        <v/>
      </c>
      <c r="I45" s="36" t="str">
        <f>IF(B45="", "","CREATE OR REPLACE VIEW " &amp; USERINPUT_DATABASE_NAME &amp;"." &amp; B45 &amp; " AS " &amp; H45)</f>
        <v/>
      </c>
      <c r="J45" s="36" t="str">
        <f t="shared" si="0"/>
        <v/>
      </c>
      <c r="K45" s="36" t="str">
        <f>IF(B45="","","{ ""name"" :"&amp;G45&amp;","&amp;"""q"":"&amp;J45&amp;"}")</f>
        <v/>
      </c>
      <c r="M45" s="36" t="str">
        <f>B45 &amp; "_view.html"</f>
        <v>_view.html</v>
      </c>
      <c r="N45" s="36" t="str">
        <f>IF(B45="","", "&lt;tr&gt;&lt;td&gt;&lt;a href='"&amp;M45 &amp; " '&gt;" &amp;B45 &amp;"&lt;/a&gt;&lt;/td&gt;&lt;/tr&gt;")</f>
        <v/>
      </c>
    </row>
    <row r="46" spans="1:14" ht="52.5" customHeight="1" x14ac:dyDescent="0.25">
      <c r="A46" s="10">
        <v>45</v>
      </c>
      <c r="G46" s="36" t="str">
        <f>"""" &amp; B46 &amp; """"</f>
        <v>""</v>
      </c>
      <c r="H46" s="36" t="str">
        <f t="shared" si="1"/>
        <v/>
      </c>
      <c r="I46" s="36" t="str">
        <f>IF(B46="", "","CREATE OR REPLACE VIEW " &amp; USERINPUT_DATABASE_NAME &amp;"." &amp; B46 &amp; " AS " &amp; H46)</f>
        <v/>
      </c>
      <c r="J46" s="36" t="str">
        <f t="shared" si="0"/>
        <v/>
      </c>
      <c r="K46" s="36" t="str">
        <f>IF(B46="","","{ ""name"" :"&amp;G46&amp;","&amp;"""q"":"&amp;J46&amp;"}")</f>
        <v/>
      </c>
      <c r="M46" s="36" t="str">
        <f>B46 &amp; "_view.html"</f>
        <v>_view.html</v>
      </c>
      <c r="N46" s="36" t="str">
        <f>IF(B46="","", "&lt;tr&gt;&lt;td&gt;&lt;a href='"&amp;M46 &amp; " '&gt;" &amp;B46 &amp;"&lt;/a&gt;&lt;/td&gt;&lt;/tr&gt;")</f>
        <v/>
      </c>
    </row>
    <row r="47" spans="1:14" ht="52.5" customHeight="1" x14ac:dyDescent="0.25">
      <c r="A47" s="10">
        <v>46</v>
      </c>
      <c r="G47" s="36" t="str">
        <f>"""" &amp; B47 &amp; """"</f>
        <v>""</v>
      </c>
      <c r="H47" s="36" t="str">
        <f t="shared" si="1"/>
        <v/>
      </c>
      <c r="I47" s="36" t="str">
        <f>IF(B47="", "","CREATE OR REPLACE VIEW " &amp; USERINPUT_DATABASE_NAME &amp;"." &amp; B47 &amp; " AS " &amp; H47)</f>
        <v/>
      </c>
      <c r="J47" s="36" t="str">
        <f t="shared" si="0"/>
        <v/>
      </c>
      <c r="K47" s="36" t="str">
        <f>IF(B47="","","{ ""name"" :"&amp;G47&amp;","&amp;"""q"":"&amp;J47&amp;"}")</f>
        <v/>
      </c>
      <c r="M47" s="36" t="str">
        <f>B47 &amp; "_view.html"</f>
        <v>_view.html</v>
      </c>
      <c r="N47" s="36" t="str">
        <f>IF(B47="","", "&lt;tr&gt;&lt;td&gt;&lt;a href='"&amp;M47 &amp; " '&gt;" &amp;B47 &amp;"&lt;/a&gt;&lt;/td&gt;&lt;/tr&gt;")</f>
        <v/>
      </c>
    </row>
    <row r="48" spans="1:14" ht="52.5" customHeight="1" x14ac:dyDescent="0.25">
      <c r="A48" s="10">
        <v>47</v>
      </c>
      <c r="G48" s="36" t="str">
        <f>"""" &amp; B48 &amp; """"</f>
        <v>""</v>
      </c>
      <c r="H48" s="36" t="str">
        <f t="shared" si="1"/>
        <v/>
      </c>
      <c r="I48" s="36" t="str">
        <f>IF(B48="", "","CREATE OR REPLACE VIEW " &amp; USERINPUT_DATABASE_NAME &amp;"." &amp; B48 &amp; " AS " &amp; H48)</f>
        <v/>
      </c>
      <c r="J48" s="36" t="str">
        <f t="shared" si="0"/>
        <v/>
      </c>
      <c r="K48" s="36" t="str">
        <f>IF(B48="","","{ ""name"" :"&amp;G48&amp;","&amp;"""q"":"&amp;J48&amp;"}")</f>
        <v/>
      </c>
      <c r="M48" s="36" t="str">
        <f>B48 &amp; "_view.html"</f>
        <v>_view.html</v>
      </c>
      <c r="N48" s="36" t="str">
        <f>IF(B48="","", "&lt;tr&gt;&lt;td&gt;&lt;a href='"&amp;M48 &amp; " '&gt;" &amp;B48 &amp;"&lt;/a&gt;&lt;/td&gt;&lt;/tr&gt;")</f>
        <v/>
      </c>
    </row>
    <row r="49" spans="1:14" ht="52.5" customHeight="1" x14ac:dyDescent="0.25">
      <c r="A49" s="10">
        <v>48</v>
      </c>
      <c r="G49" s="36" t="str">
        <f>"""" &amp; B49 &amp; """"</f>
        <v>""</v>
      </c>
      <c r="H49" s="36" t="str">
        <f t="shared" si="1"/>
        <v/>
      </c>
      <c r="I49" s="36" t="str">
        <f>IF(B49="", "","CREATE OR REPLACE VIEW " &amp; USERINPUT_DATABASE_NAME &amp;"." &amp; B49 &amp; " AS " &amp; H49)</f>
        <v/>
      </c>
      <c r="J49" s="36" t="str">
        <f t="shared" si="0"/>
        <v/>
      </c>
      <c r="K49" s="36" t="str">
        <f>IF(B49="","","{ ""name"" :"&amp;G49&amp;","&amp;"""q"":"&amp;J49&amp;"}")</f>
        <v/>
      </c>
      <c r="M49" s="36" t="str">
        <f>B49 &amp; "_view.html"</f>
        <v>_view.html</v>
      </c>
      <c r="N49" s="36" t="str">
        <f>IF(B49="","", "&lt;tr&gt;&lt;td&gt;&lt;a href='"&amp;M49 &amp; " '&gt;" &amp;B49 &amp;"&lt;/a&gt;&lt;/td&gt;&lt;/tr&gt;")</f>
        <v/>
      </c>
    </row>
    <row r="50" spans="1:14" ht="52.5" customHeight="1" x14ac:dyDescent="0.25">
      <c r="A50" s="10">
        <v>49</v>
      </c>
      <c r="G50" s="36" t="str">
        <f>"""" &amp; B50 &amp; """"</f>
        <v>""</v>
      </c>
      <c r="H50" s="36" t="str">
        <f t="shared" si="1"/>
        <v/>
      </c>
      <c r="I50" s="36" t="str">
        <f>IF(B50="", "","CREATE OR REPLACE VIEW " &amp; USERINPUT_DATABASE_NAME &amp;"." &amp; B50 &amp; " AS " &amp; H50)</f>
        <v/>
      </c>
      <c r="J50" s="36" t="str">
        <f t="shared" si="0"/>
        <v/>
      </c>
      <c r="K50" s="36" t="str">
        <f>IF(B50="","","{ ""name"" :"&amp;G50&amp;","&amp;"""q"":"&amp;J50&amp;"}")</f>
        <v/>
      </c>
      <c r="M50" s="36" t="str">
        <f>B50 &amp; "_view.html"</f>
        <v>_view.html</v>
      </c>
      <c r="N50" s="36" t="str">
        <f>IF(B50="","", "&lt;tr&gt;&lt;td&gt;&lt;a href='"&amp;M50 &amp; " '&gt;" &amp;B50 &amp;"&lt;/a&gt;&lt;/td&gt;&lt;/tr&gt;")</f>
        <v/>
      </c>
    </row>
    <row r="51" spans="1:14" ht="52.5" customHeight="1" x14ac:dyDescent="0.25">
      <c r="G51" s="36" t="str">
        <f>"""" &amp; B51 &amp; """"</f>
        <v>""</v>
      </c>
      <c r="H51" s="36" t="str">
        <f t="shared" si="1"/>
        <v/>
      </c>
      <c r="I51" s="36" t="str">
        <f>IF(B51="", "","CREATE OR REPLACE VIEW " &amp; USERINPUT_DATABASE_NAME &amp;"." &amp; B51 &amp; " AS " &amp; H51)</f>
        <v/>
      </c>
      <c r="J51" s="36" t="str">
        <f t="shared" si="0"/>
        <v/>
      </c>
      <c r="K51" s="36" t="str">
        <f>IF(B51="","","{ ""name"" :"&amp;G51&amp;","&amp;"""q"":"&amp;J51&amp;"}")</f>
        <v/>
      </c>
      <c r="M51" s="36" t="str">
        <f>B51 &amp; "_view.html"</f>
        <v>_view.html</v>
      </c>
      <c r="N51" s="36" t="str">
        <f>IF(B51="","", "&lt;tr&gt;&lt;td&gt;&lt;a href='"&amp;M51 &amp; " '&gt;" &amp;B51 &amp;"&lt;/a&gt;&lt;/td&gt;&lt;/tr&gt;")</f>
        <v/>
      </c>
    </row>
    <row r="52" spans="1:14" ht="52.5" customHeight="1" x14ac:dyDescent="0.25">
      <c r="G52" s="36" t="str">
        <f>"""" &amp; B52 &amp; """"</f>
        <v>""</v>
      </c>
      <c r="H52" s="36" t="str">
        <f t="shared" si="1"/>
        <v/>
      </c>
      <c r="I52" s="36" t="str">
        <f>IF(B52="", "","CREATE OR REPLACE VIEW " &amp; USERINPUT_DATABASE_NAME &amp;"." &amp; B52 &amp; " AS " &amp; H52)</f>
        <v/>
      </c>
      <c r="J52" s="36" t="str">
        <f t="shared" si="0"/>
        <v/>
      </c>
      <c r="K52" s="36" t="str">
        <f>IF(B52="","","{ ""name"" :"&amp;G52&amp;","&amp;"""q"":"&amp;J52&amp;"}")</f>
        <v/>
      </c>
      <c r="M52" s="36" t="str">
        <f>B52 &amp; "_view.html"</f>
        <v>_view.html</v>
      </c>
      <c r="N52" s="36" t="str">
        <f>IF(B52="","", "&lt;tr&gt;&lt;td&gt;&lt;a href='"&amp;M52 &amp; " '&gt;" &amp;B52 &amp;"&lt;/a&gt;&lt;/td&gt;&lt;/tr&gt;")</f>
        <v/>
      </c>
    </row>
    <row r="53" spans="1:14" ht="52.5" customHeight="1" x14ac:dyDescent="0.25">
      <c r="G53" s="36" t="str">
        <f>"""" &amp; B53 &amp; """"</f>
        <v>""</v>
      </c>
      <c r="H53" s="36" t="str">
        <f t="shared" si="1"/>
        <v/>
      </c>
      <c r="K53" s="36" t="str">
        <f>IF(B53="","","{ ""name"" :"&amp;G53&amp;","&amp;"""q"":"&amp;J53&amp;"}")</f>
        <v/>
      </c>
      <c r="M53" s="36" t="str">
        <f>B53 &amp; "_view.html"</f>
        <v>_view.html</v>
      </c>
      <c r="N53" s="36" t="str">
        <f>IF(B53="","", "&lt;tr&gt;&lt;td&gt;&lt;a href='"&amp;M53 &amp; " '&gt;" &amp;B53 &amp;"&lt;/a&gt;&lt;/td&gt;&lt;/tr&gt;")</f>
        <v/>
      </c>
    </row>
    <row r="54" spans="1:14" ht="52.5" customHeight="1" x14ac:dyDescent="0.25">
      <c r="G54" s="36" t="str">
        <f>"""" &amp; B54 &amp; """"</f>
        <v>""</v>
      </c>
      <c r="H54" s="36" t="str">
        <f t="shared" si="1"/>
        <v/>
      </c>
      <c r="K54" s="36" t="str">
        <f>IF(B54="","","{ ""name"" :"&amp;G54&amp;","&amp;"""q"":"&amp;J54&amp;"}")</f>
        <v/>
      </c>
      <c r="M54" s="36" t="str">
        <f>B54 &amp; "_view.html"</f>
        <v>_view.html</v>
      </c>
      <c r="N54" s="36" t="str">
        <f>IF(B54="","", "&lt;tr&gt;&lt;td&gt;&lt;a href='"&amp;M54 &amp; " '&gt;" &amp;B54 &amp;"&lt;/a&gt;&lt;/td&gt;&lt;/tr&gt;")</f>
        <v/>
      </c>
    </row>
    <row r="55" spans="1:14" ht="52.5" customHeight="1" x14ac:dyDescent="0.25">
      <c r="G55" s="36" t="str">
        <f>"""" &amp; B55 &amp; """"</f>
        <v>""</v>
      </c>
      <c r="H55" s="36" t="str">
        <f t="shared" si="1"/>
        <v/>
      </c>
      <c r="K55" s="36" t="str">
        <f>IF(B55="","","{ ""name"" :"&amp;G55&amp;","&amp;"""q"":"&amp;J55&amp;"}")</f>
        <v/>
      </c>
      <c r="M55" s="36" t="str">
        <f>B55 &amp; "_view.html"</f>
        <v>_view.html</v>
      </c>
      <c r="N55" s="36" t="str">
        <f>IF(B55="","", "&lt;tr&gt;&lt;td&gt;&lt;a href='"&amp;M55 &amp; " '&gt;" &amp;B55 &amp;"&lt;/a&gt;&lt;/td&gt;&lt;/tr&gt;")</f>
        <v/>
      </c>
    </row>
    <row r="56" spans="1:14" ht="52.5" customHeight="1" x14ac:dyDescent="0.25">
      <c r="G56" s="36" t="str">
        <f>"""" &amp; B56 &amp; """"</f>
        <v>""</v>
      </c>
      <c r="H56" s="36" t="str">
        <f t="shared" si="1"/>
        <v/>
      </c>
      <c r="K56" s="36" t="str">
        <f>IF(B56="","","{ ""name"" :"&amp;G56&amp;","&amp;"""q"":"&amp;J56&amp;"}")</f>
        <v/>
      </c>
      <c r="M56" s="36" t="str">
        <f>B56 &amp; "_view.html"</f>
        <v>_view.html</v>
      </c>
      <c r="N56" s="36" t="str">
        <f>IF(B56="","", "&lt;tr&gt;&lt;td&gt;&lt;a href='"&amp;M56 &amp; " '&gt;" &amp;B56 &amp;"&lt;/a&gt;&lt;/td&gt;&lt;/tr&gt;")</f>
        <v/>
      </c>
    </row>
    <row r="57" spans="1:14" ht="52.5" customHeight="1" x14ac:dyDescent="0.25">
      <c r="G57" s="36" t="str">
        <f>"""" &amp; B57 &amp; """"</f>
        <v>""</v>
      </c>
      <c r="H57" s="36" t="str">
        <f t="shared" si="1"/>
        <v/>
      </c>
      <c r="K57" s="36" t="str">
        <f>IF(B57="","","{ ""name"" :"&amp;G57&amp;","&amp;"""q"":"&amp;J57&amp;"}")</f>
        <v/>
      </c>
      <c r="M57" s="36" t="str">
        <f>B57 &amp; "_view.html"</f>
        <v>_view.html</v>
      </c>
      <c r="N57" s="36" t="str">
        <f>IF(B57="","", "&lt;tr&gt;&lt;td&gt;&lt;a href='"&amp;M57 &amp; " '&gt;" &amp;B57 &amp;"&lt;/a&gt;&lt;/td&gt;&lt;/tr&gt;")</f>
        <v/>
      </c>
    </row>
    <row r="58" spans="1:14" ht="52.5" customHeight="1" x14ac:dyDescent="0.25">
      <c r="G58" s="36" t="str">
        <f>"""" &amp; B58 &amp; """"</f>
        <v>""</v>
      </c>
      <c r="H58" s="36" t="str">
        <f t="shared" si="1"/>
        <v/>
      </c>
      <c r="K58" s="36" t="str">
        <f>IF(B58="","","{ ""name"" :"&amp;G58&amp;","&amp;"""q"":"&amp;J58&amp;"}")</f>
        <v/>
      </c>
      <c r="M58" s="36" t="str">
        <f>B58 &amp; "_view.html"</f>
        <v>_view.html</v>
      </c>
      <c r="N58" s="36" t="str">
        <f>IF(B58="","", "&lt;tr&gt;&lt;td&gt;&lt;a href='"&amp;M58 &amp; " '&gt;" &amp;B58 &amp;"&lt;/a&gt;&lt;/td&gt;&lt;/tr&gt;")</f>
        <v/>
      </c>
    </row>
    <row r="59" spans="1:14" ht="52.5" customHeight="1" x14ac:dyDescent="0.25">
      <c r="G59" s="36" t="str">
        <f>"""" &amp; B59 &amp; """"</f>
        <v>""</v>
      </c>
      <c r="H59" s="36" t="str">
        <f t="shared" si="1"/>
        <v/>
      </c>
      <c r="K59" s="36" t="str">
        <f>IF(B59="","","{ ""name"" :"&amp;G59&amp;","&amp;"""q"":"&amp;J59&amp;"}")</f>
        <v/>
      </c>
      <c r="M59" s="36" t="str">
        <f>B59 &amp; "_view.html"</f>
        <v>_view.html</v>
      </c>
      <c r="N59" s="36" t="str">
        <f>IF(B59="","", "&lt;tr&gt;&lt;td&gt;&lt;a href='"&amp;M59 &amp; " '&gt;" &amp;B59 &amp;"&lt;/a&gt;&lt;/td&gt;&lt;/tr&gt;")</f>
        <v/>
      </c>
    </row>
    <row r="60" spans="1:14" ht="52.5" customHeight="1" x14ac:dyDescent="0.25">
      <c r="G60" s="36" t="str">
        <f>"""" &amp; B60 &amp; """"</f>
        <v>""</v>
      </c>
      <c r="H60" s="36" t="str">
        <f t="shared" si="1"/>
        <v/>
      </c>
      <c r="K60" s="36" t="str">
        <f>IF(B60="","","{ ""name"" :"&amp;G60&amp;","&amp;"""q"":"&amp;J60&amp;"}")</f>
        <v/>
      </c>
      <c r="M60" s="36" t="str">
        <f>B60 &amp; "_view.html"</f>
        <v>_view.html</v>
      </c>
      <c r="N60" s="36" t="str">
        <f>IF(B60="","", "&lt;tr&gt;&lt;td&gt;&lt;a href='"&amp;M60 &amp; " '&gt;" &amp;B60 &amp;"&lt;/a&gt;&lt;/td&gt;&lt;/tr&gt;")</f>
        <v/>
      </c>
    </row>
    <row r="61" spans="1:14" ht="52.5" customHeight="1" x14ac:dyDescent="0.25">
      <c r="G61" s="36" t="str">
        <f>"""" &amp; B61 &amp; """"</f>
        <v>""</v>
      </c>
      <c r="H61" s="36" t="str">
        <f t="shared" si="1"/>
        <v/>
      </c>
      <c r="K61" s="36" t="str">
        <f>IF(B61="","","{ ""name"" :"&amp;G61&amp;","&amp;"""q"":"&amp;J61&amp;"}")</f>
        <v/>
      </c>
      <c r="M61" s="36" t="str">
        <f>B61 &amp; "_view.html"</f>
        <v>_view.html</v>
      </c>
      <c r="N61" s="36" t="str">
        <f>IF(B61="","", "&lt;tr&gt;&lt;td&gt;&lt;a href='"&amp;M61 &amp; " '&gt;" &amp;B61 &amp;"&lt;/a&gt;&lt;/td&gt;&lt;/tr&gt;")</f>
        <v/>
      </c>
    </row>
    <row r="62" spans="1:14" ht="52.5" customHeight="1" x14ac:dyDescent="0.25">
      <c r="G62" s="36" t="str">
        <f>"""" &amp; B62 &amp; """"</f>
        <v>""</v>
      </c>
      <c r="H62" s="36" t="str">
        <f t="shared" si="1"/>
        <v/>
      </c>
      <c r="K62" s="36" t="str">
        <f>IF(B62="","","{ ""name"" :"&amp;G62&amp;","&amp;"""q"":"&amp;J62&amp;"}")</f>
        <v/>
      </c>
      <c r="M62" s="36" t="str">
        <f>B62 &amp; "_view.html"</f>
        <v>_view.html</v>
      </c>
      <c r="N62" s="36" t="str">
        <f>IF(B62="","", "&lt;tr&gt;&lt;td&gt;&lt;a href='"&amp;M62 &amp; " '&gt;" &amp;B62 &amp;"&lt;/a&gt;&lt;/td&gt;&lt;/tr&gt;")</f>
        <v/>
      </c>
    </row>
    <row r="63" spans="1:14" ht="52.5" customHeight="1" x14ac:dyDescent="0.25">
      <c r="H63" s="36" t="str">
        <f t="shared" si="1"/>
        <v/>
      </c>
      <c r="K63" s="36" t="str">
        <f>IF(B63="","","{ ""name"" :"&amp;G63&amp;","&amp;"""q"":"&amp;J63&amp;"}")</f>
        <v/>
      </c>
      <c r="M63" s="36" t="str">
        <f>B63 &amp; "_view.html"</f>
        <v>_view.html</v>
      </c>
      <c r="N63" s="36" t="str">
        <f>IF(B63="","", "&lt;tr&gt;&lt;td&gt;&lt;a href='"&amp;M63 &amp; " '&gt;" &amp;B63 &amp;"&lt;/a&gt;&lt;/td&gt;&lt;/tr&gt;")</f>
        <v/>
      </c>
    </row>
    <row r="64" spans="1:14" ht="52.5" customHeight="1" x14ac:dyDescent="0.25">
      <c r="H64" s="36" t="str">
        <f t="shared" si="1"/>
        <v/>
      </c>
      <c r="K64" s="36" t="str">
        <f>IF(B64="","","{ ""name"" :"&amp;G64&amp;","&amp;"""q"":"&amp;J64&amp;"}")</f>
        <v/>
      </c>
      <c r="M64" s="36" t="str">
        <f>B64 &amp; "_view.html"</f>
        <v>_view.html</v>
      </c>
      <c r="N64" s="36" t="str">
        <f>IF(B64="","", "&lt;tr&gt;&lt;td&gt;&lt;a href='"&amp;M64 &amp; " '&gt;" &amp;B64 &amp;"&lt;/a&gt;&lt;/td&gt;&lt;/tr&gt;")</f>
        <v/>
      </c>
    </row>
    <row r="65" spans="8:14" ht="52.5" customHeight="1" x14ac:dyDescent="0.25">
      <c r="H65" s="36" t="str">
        <f t="shared" si="1"/>
        <v/>
      </c>
      <c r="K65" s="36" t="str">
        <f>IF(B65="","","{ ""name"" :"&amp;G65&amp;","&amp;"""q"":"&amp;J65&amp;"}")</f>
        <v/>
      </c>
      <c r="M65" s="36" t="str">
        <f>B65 &amp; "_view.html"</f>
        <v>_view.html</v>
      </c>
      <c r="N65" s="36" t="str">
        <f>IF(B65="","", "&lt;tr&gt;&lt;td&gt;&lt;a href='"&amp;M65 &amp; " '&gt;" &amp;B65 &amp;"&lt;/a&gt;&lt;/td&gt;&lt;/tr&gt;")</f>
        <v/>
      </c>
    </row>
    <row r="66" spans="8:14" ht="52.5" customHeight="1" x14ac:dyDescent="0.25">
      <c r="H66" s="36" t="str">
        <f t="shared" si="1"/>
        <v/>
      </c>
      <c r="K66" s="36" t="str">
        <f>IF(B66="","","{ ""name"" :"&amp;G66&amp;","&amp;"""q"":"&amp;J66&amp;"}")</f>
        <v/>
      </c>
      <c r="M66" s="36" t="str">
        <f>B66 &amp; "_view.html"</f>
        <v>_view.html</v>
      </c>
      <c r="N66" s="36" t="str">
        <f>IF(B66="","", "&lt;tr&gt;&lt;td&gt;&lt;a href='"&amp;M66 &amp; " '&gt;" &amp;B66 &amp;"&lt;/a&gt;&lt;/td&gt;&lt;/tr&gt;")</f>
        <v/>
      </c>
    </row>
    <row r="67" spans="8:14" ht="52.5" customHeight="1" x14ac:dyDescent="0.25">
      <c r="H67" s="36" t="str">
        <f t="shared" ref="H67:H130" si="2">SUBSTITUTE(CLEAN(SUBSTITUTE(C67,CHAR(10), " " )),"""","")</f>
        <v/>
      </c>
      <c r="K67" s="36" t="str">
        <f>IF(B67="","","{ ""name"" :"&amp;G67&amp;","&amp;"""q"":"&amp;J67&amp;"}")</f>
        <v/>
      </c>
      <c r="M67" s="36" t="str">
        <f>B67 &amp; "_view.html"</f>
        <v>_view.html</v>
      </c>
      <c r="N67" s="36" t="str">
        <f>IF(B67="","", "&lt;tr&gt;&lt;td&gt;&lt;a href='"&amp;M67 &amp; " '&gt;" &amp;B67 &amp;"&lt;/a&gt;&lt;/td&gt;&lt;/tr&gt;")</f>
        <v/>
      </c>
    </row>
    <row r="68" spans="8:14" ht="52.5" customHeight="1" x14ac:dyDescent="0.25">
      <c r="H68" s="36" t="str">
        <f t="shared" si="2"/>
        <v/>
      </c>
      <c r="K68" s="36" t="str">
        <f>IF(B68="","","{ ""name"" :"&amp;G68&amp;","&amp;"""q"":"&amp;J68&amp;"}")</f>
        <v/>
      </c>
      <c r="M68" s="36" t="str">
        <f>B68 &amp; "_view.html"</f>
        <v>_view.html</v>
      </c>
      <c r="N68" s="36" t="str">
        <f>IF(B68="","", "&lt;tr&gt;&lt;td&gt;&lt;a href='"&amp;M68 &amp; " '&gt;" &amp;B68 &amp;"&lt;/a&gt;&lt;/td&gt;&lt;/tr&gt;")</f>
        <v/>
      </c>
    </row>
    <row r="69" spans="8:14" ht="52.5" customHeight="1" x14ac:dyDescent="0.25">
      <c r="H69" s="36" t="str">
        <f t="shared" si="2"/>
        <v/>
      </c>
      <c r="K69" s="36" t="str">
        <f>IF(B69="","","{ ""name"" :"&amp;G69&amp;","&amp;"""q"":"&amp;J69&amp;"}")</f>
        <v/>
      </c>
      <c r="M69" s="36" t="str">
        <f>B69 &amp; "_view.html"</f>
        <v>_view.html</v>
      </c>
      <c r="N69" s="36" t="str">
        <f>IF(B69="","", "&lt;tr&gt;&lt;td&gt;&lt;a href='"&amp;M69 &amp; " '&gt;" &amp;B69 &amp;"&lt;/a&gt;&lt;/td&gt;&lt;/tr&gt;")</f>
        <v/>
      </c>
    </row>
    <row r="70" spans="8:14" ht="52.5" customHeight="1" x14ac:dyDescent="0.25">
      <c r="H70" s="36" t="str">
        <f t="shared" si="2"/>
        <v/>
      </c>
      <c r="K70" s="36" t="str">
        <f>IF(B70="","","{ ""name"" :"&amp;G70&amp;","&amp;"""q"":"&amp;J70&amp;"}")</f>
        <v/>
      </c>
      <c r="M70" s="36" t="str">
        <f>B70 &amp; "_view.html"</f>
        <v>_view.html</v>
      </c>
      <c r="N70" s="36" t="str">
        <f>IF(B70="","", "&lt;tr&gt;&lt;td&gt;&lt;a href='"&amp;M70 &amp; " '&gt;" &amp;B70 &amp;"&lt;/a&gt;&lt;/td&gt;&lt;/tr&gt;")</f>
        <v/>
      </c>
    </row>
    <row r="71" spans="8:14" ht="52.5" customHeight="1" x14ac:dyDescent="0.25">
      <c r="H71" s="36" t="str">
        <f t="shared" si="2"/>
        <v/>
      </c>
      <c r="K71" s="36" t="str">
        <f>IF(B71="","","{ ""name"" :"&amp;G71&amp;","&amp;"""q"":"&amp;J71&amp;"}")</f>
        <v/>
      </c>
      <c r="M71" s="36" t="str">
        <f>B71 &amp; "_view.html"</f>
        <v>_view.html</v>
      </c>
      <c r="N71" s="36" t="str">
        <f>IF(B71="","", "&lt;tr&gt;&lt;td&gt;&lt;a href='"&amp;M71 &amp; " '&gt;" &amp;B71 &amp;"&lt;/a&gt;&lt;/td&gt;&lt;/tr&gt;")</f>
        <v/>
      </c>
    </row>
    <row r="72" spans="8:14" ht="52.5" customHeight="1" x14ac:dyDescent="0.25">
      <c r="H72" s="36" t="str">
        <f t="shared" si="2"/>
        <v/>
      </c>
      <c r="K72" s="36" t="str">
        <f>IF(B72="","","{ ""name"" :"&amp;G72&amp;","&amp;"""q"":"&amp;J72&amp;"}")</f>
        <v/>
      </c>
      <c r="M72" s="36" t="str">
        <f>B72 &amp; "_view.html"</f>
        <v>_view.html</v>
      </c>
      <c r="N72" s="36" t="str">
        <f>IF(B72="","", "&lt;tr&gt;&lt;td&gt;&lt;a href='"&amp;M72 &amp; " '&gt;" &amp;B72 &amp;"&lt;/a&gt;&lt;/td&gt;&lt;/tr&gt;")</f>
        <v/>
      </c>
    </row>
    <row r="73" spans="8:14" ht="52.5" customHeight="1" x14ac:dyDescent="0.25">
      <c r="H73" s="36" t="str">
        <f t="shared" si="2"/>
        <v/>
      </c>
      <c r="K73" s="36" t="str">
        <f>IF(B73="","","{ ""name"" :"&amp;G73&amp;","&amp;"""q"":"&amp;J73&amp;"}")</f>
        <v/>
      </c>
      <c r="M73" s="36" t="str">
        <f>B73 &amp; "_view.html"</f>
        <v>_view.html</v>
      </c>
      <c r="N73" s="36" t="str">
        <f>IF(B73="","", "&lt;tr&gt;&lt;td&gt;&lt;a href='"&amp;M73 &amp; " '&gt;" &amp;B73 &amp;"&lt;/a&gt;&lt;/td&gt;&lt;/tr&gt;")</f>
        <v/>
      </c>
    </row>
    <row r="74" spans="8:14" ht="52.5" customHeight="1" x14ac:dyDescent="0.25">
      <c r="H74" s="36" t="str">
        <f t="shared" si="2"/>
        <v/>
      </c>
      <c r="K74" s="36" t="str">
        <f>IF(B74="","","{ ""name"" :"&amp;G74&amp;","&amp;"""q"":"&amp;J74&amp;"}")</f>
        <v/>
      </c>
      <c r="M74" s="36" t="str">
        <f>B74 &amp; "_view.html"</f>
        <v>_view.html</v>
      </c>
      <c r="N74" s="36" t="str">
        <f>IF(B74="","", "&lt;tr&gt;&lt;td&gt;&lt;a href='"&amp;M74 &amp; " '&gt;" &amp;B74 &amp;"&lt;/a&gt;&lt;/td&gt;&lt;/tr&gt;")</f>
        <v/>
      </c>
    </row>
    <row r="75" spans="8:14" ht="52.5" customHeight="1" x14ac:dyDescent="0.25">
      <c r="H75" s="36" t="str">
        <f t="shared" si="2"/>
        <v/>
      </c>
      <c r="K75" s="36" t="str">
        <f>IF(B75="","","{ ""name"" :"&amp;G75&amp;","&amp;"""q"":"&amp;J75&amp;"}")</f>
        <v/>
      </c>
      <c r="M75" s="36" t="str">
        <f>B75 &amp; "_view.html"</f>
        <v>_view.html</v>
      </c>
      <c r="N75" s="36" t="str">
        <f>IF(B75="","", "&lt;tr&gt;&lt;td&gt;&lt;a href='"&amp;M75 &amp; " '&gt;" &amp;B75 &amp;"&lt;/a&gt;&lt;/td&gt;&lt;/tr&gt;")</f>
        <v/>
      </c>
    </row>
    <row r="76" spans="8:14" ht="52.5" customHeight="1" x14ac:dyDescent="0.25">
      <c r="H76" s="36" t="str">
        <f t="shared" si="2"/>
        <v/>
      </c>
      <c r="K76" s="36" t="str">
        <f>IF(B76="","","{ ""name"" :"&amp;G76&amp;","&amp;"""q"":"&amp;J76&amp;"}")</f>
        <v/>
      </c>
      <c r="M76" s="36" t="str">
        <f>B76 &amp; "_view.html"</f>
        <v>_view.html</v>
      </c>
      <c r="N76" s="36" t="str">
        <f>IF(B76="","", "&lt;tr&gt;&lt;td&gt;&lt;a href='"&amp;M76 &amp; " '&gt;" &amp;B76 &amp;"&lt;/a&gt;&lt;/td&gt;&lt;/tr&gt;")</f>
        <v/>
      </c>
    </row>
    <row r="77" spans="8:14" ht="52.5" customHeight="1" x14ac:dyDescent="0.25">
      <c r="H77" s="36" t="str">
        <f t="shared" si="2"/>
        <v/>
      </c>
      <c r="K77" s="36" t="str">
        <f>IF(B78="","","{ ""name"" :"&amp;G78&amp;","&amp;"""q"":"&amp;J78&amp;"}")</f>
        <v/>
      </c>
      <c r="M77" s="36" t="str">
        <f>B77 &amp; "_view.html"</f>
        <v>_view.html</v>
      </c>
      <c r="N77" s="36" t="str">
        <f>IF(B77="","", "&lt;tr&gt;&lt;td&gt;&lt;a href='"&amp;M77 &amp; " '&gt;" &amp;B77 &amp;"&lt;/a&gt;&lt;/td&gt;&lt;/tr&gt;")</f>
        <v/>
      </c>
    </row>
    <row r="78" spans="8:14" ht="52.5" customHeight="1" x14ac:dyDescent="0.25">
      <c r="H78" s="36" t="str">
        <f t="shared" si="2"/>
        <v/>
      </c>
      <c r="K78" s="36" t="str">
        <f>IF(B79="","","{ ""name"" :"&amp;G79&amp;","&amp;"""q"":"&amp;J79&amp;"}")</f>
        <v/>
      </c>
      <c r="M78" s="36" t="str">
        <f>B78 &amp; "_view.html"</f>
        <v>_view.html</v>
      </c>
      <c r="N78" s="36" t="str">
        <f>IF(B78="","", "&lt;tr&gt;&lt;td&gt;&lt;a href='"&amp;M78 &amp; " '&gt;" &amp;B78 &amp;"&lt;/a&gt;&lt;/td&gt;&lt;/tr&gt;")</f>
        <v/>
      </c>
    </row>
    <row r="79" spans="8:14" ht="52.5" customHeight="1" x14ac:dyDescent="0.25">
      <c r="H79" s="36" t="str">
        <f t="shared" si="2"/>
        <v/>
      </c>
      <c r="K79" s="36" t="str">
        <f>IF(B80="","","{ ""name"" :"&amp;G80&amp;","&amp;"""q"":"&amp;J80&amp;"}")</f>
        <v/>
      </c>
      <c r="M79" s="36" t="str">
        <f>B79 &amp; "_view.html"</f>
        <v>_view.html</v>
      </c>
      <c r="N79" s="36" t="str">
        <f>IF(B79="","", "&lt;tr&gt;&lt;td&gt;&lt;a href='"&amp;M79 &amp; " '&gt;" &amp;B79 &amp;"&lt;/a&gt;&lt;/td&gt;&lt;/tr&gt;")</f>
        <v/>
      </c>
    </row>
    <row r="80" spans="8:14" ht="52.5" customHeight="1" x14ac:dyDescent="0.25">
      <c r="H80" s="36" t="str">
        <f t="shared" si="2"/>
        <v/>
      </c>
      <c r="K80" s="36" t="str">
        <f>IF(B81="","","{ ""name"" :"&amp;G81&amp;","&amp;"""q"":"&amp;J81&amp;"}")</f>
        <v/>
      </c>
      <c r="M80" s="36" t="str">
        <f>B80 &amp; "_view.html"</f>
        <v>_view.html</v>
      </c>
      <c r="N80" s="36" t="str">
        <f>IF(B80="","", "&lt;tr&gt;&lt;td&gt;&lt;a href='"&amp;M80 &amp; " '&gt;" &amp;B80 &amp;"&lt;/a&gt;&lt;/td&gt;&lt;/tr&gt;")</f>
        <v/>
      </c>
    </row>
    <row r="81" spans="8:14" ht="52.5" customHeight="1" x14ac:dyDescent="0.25">
      <c r="H81" s="36" t="str">
        <f t="shared" si="2"/>
        <v/>
      </c>
      <c r="K81" s="36" t="str">
        <f>IF(B82="","","{ ""name"" :"&amp;G82&amp;","&amp;"""q"":"&amp;J82&amp;"}")</f>
        <v/>
      </c>
      <c r="M81" s="36" t="str">
        <f>B81 &amp; "_view.html"</f>
        <v>_view.html</v>
      </c>
      <c r="N81" s="36" t="str">
        <f>IF(B81="","", "&lt;tr&gt;&lt;td&gt;&lt;a href='"&amp;M81 &amp; " '&gt;" &amp;B81 &amp;"&lt;/a&gt;&lt;/td&gt;&lt;/tr&gt;")</f>
        <v/>
      </c>
    </row>
    <row r="82" spans="8:14" ht="52.5" customHeight="1" x14ac:dyDescent="0.25">
      <c r="H82" s="36" t="str">
        <f t="shared" si="2"/>
        <v/>
      </c>
      <c r="K82" s="36" t="str">
        <f>IF(B83="","","{ ""name"" :"&amp;G83&amp;","&amp;"""q"":"&amp;J83&amp;"}")</f>
        <v/>
      </c>
      <c r="M82" s="36" t="str">
        <f>B82 &amp; "_view.html"</f>
        <v>_view.html</v>
      </c>
      <c r="N82" s="36" t="str">
        <f>IF(B82="","", "&lt;tr&gt;&lt;td&gt;&lt;a href='"&amp;M82 &amp; " '&gt;" &amp;B82 &amp;"&lt;/a&gt;&lt;/td&gt;&lt;/tr&gt;")</f>
        <v/>
      </c>
    </row>
    <row r="83" spans="8:14" ht="52.5" customHeight="1" x14ac:dyDescent="0.25">
      <c r="H83" s="36" t="str">
        <f t="shared" si="2"/>
        <v/>
      </c>
      <c r="K83" s="36" t="str">
        <f>IF(B84="","","{ ""name"" :"&amp;G84&amp;","&amp;"""q"":"&amp;J84&amp;"}")</f>
        <v/>
      </c>
      <c r="M83" s="36" t="str">
        <f>B83 &amp; "_view.html"</f>
        <v>_view.html</v>
      </c>
      <c r="N83" s="36" t="str">
        <f>IF(B83="","", "&lt;tr&gt;&lt;td&gt;&lt;a href='"&amp;M83 &amp; " '&gt;" &amp;B83 &amp;"&lt;/a&gt;&lt;/td&gt;&lt;/tr&gt;")</f>
        <v/>
      </c>
    </row>
    <row r="84" spans="8:14" ht="52.5" customHeight="1" x14ac:dyDescent="0.25">
      <c r="H84" s="36" t="str">
        <f t="shared" si="2"/>
        <v/>
      </c>
      <c r="K84" s="36" t="str">
        <f>IF(B85="","","{ ""name"" :"&amp;G85&amp;","&amp;"""q"":"&amp;J85&amp;"}")</f>
        <v/>
      </c>
      <c r="M84" s="36" t="str">
        <f>B84 &amp; "_view.html"</f>
        <v>_view.html</v>
      </c>
      <c r="N84" s="36" t="str">
        <f>IF(B84="","", "&lt;tr&gt;&lt;td&gt;&lt;a href='"&amp;M84 &amp; " '&gt;" &amp;B84 &amp;"&lt;/a&gt;&lt;/td&gt;&lt;/tr&gt;")</f>
        <v/>
      </c>
    </row>
    <row r="85" spans="8:14" ht="52.5" customHeight="1" x14ac:dyDescent="0.25">
      <c r="H85" s="36" t="str">
        <f t="shared" si="2"/>
        <v/>
      </c>
      <c r="K85" s="36" t="str">
        <f>IF(B86="","","{ ""name"" :"&amp;G86&amp;","&amp;"""q"":"&amp;J86&amp;"}")</f>
        <v/>
      </c>
      <c r="M85" s="36" t="str">
        <f>B85 &amp; "_view.html"</f>
        <v>_view.html</v>
      </c>
      <c r="N85" s="36" t="str">
        <f>IF(B85="","", "&lt;tr&gt;&lt;td&gt;&lt;a href='"&amp;M85 &amp; " '&gt;" &amp;B85 &amp;"&lt;/a&gt;&lt;/td&gt;&lt;/tr&gt;")</f>
        <v/>
      </c>
    </row>
    <row r="86" spans="8:14" ht="52.5" customHeight="1" x14ac:dyDescent="0.25">
      <c r="H86" s="36" t="str">
        <f t="shared" si="2"/>
        <v/>
      </c>
      <c r="K86" s="36" t="str">
        <f>IF(B87="","","{ ""name"" :"&amp;G87&amp;","&amp;"""q"":"&amp;J87&amp;"}")</f>
        <v/>
      </c>
      <c r="M86" s="36" t="str">
        <f>B86 &amp; "_view.html"</f>
        <v>_view.html</v>
      </c>
      <c r="N86" s="36" t="str">
        <f>IF(B86="","", "&lt;tr&gt;&lt;td&gt;&lt;a href='"&amp;M86 &amp; " '&gt;" &amp;B86 &amp;"&lt;/a&gt;&lt;/td&gt;&lt;/tr&gt;")</f>
        <v/>
      </c>
    </row>
    <row r="87" spans="8:14" ht="52.5" customHeight="1" x14ac:dyDescent="0.25">
      <c r="H87" s="36" t="str">
        <f t="shared" si="2"/>
        <v/>
      </c>
      <c r="K87" s="36" t="str">
        <f>IF(B88="","","{ ""name"" :"&amp;G88&amp;","&amp;"""q"":"&amp;J88&amp;"}")</f>
        <v/>
      </c>
      <c r="M87" s="36" t="str">
        <f>B87 &amp; "_view.html"</f>
        <v>_view.html</v>
      </c>
      <c r="N87" s="36" t="str">
        <f>IF(B87="","", "&lt;tr&gt;&lt;td&gt;&lt;a href='"&amp;M87 &amp; " '&gt;" &amp;B87 &amp;"&lt;/a&gt;&lt;/td&gt;&lt;/tr&gt;")</f>
        <v/>
      </c>
    </row>
    <row r="88" spans="8:14" ht="52.5" customHeight="1" x14ac:dyDescent="0.25">
      <c r="H88" s="36" t="str">
        <f t="shared" si="2"/>
        <v/>
      </c>
      <c r="K88" s="36" t="str">
        <f>IF(B89="","","{ ""name"" :"&amp;G89&amp;","&amp;"""q"":"&amp;J89&amp;"}")</f>
        <v/>
      </c>
      <c r="M88" s="36" t="str">
        <f>B88 &amp; "_view.html"</f>
        <v>_view.html</v>
      </c>
      <c r="N88" s="36" t="str">
        <f>IF(B88="","", "&lt;tr&gt;&lt;td&gt;&lt;a href='"&amp;M88 &amp; " '&gt;" &amp;B88 &amp;"&lt;/a&gt;&lt;/td&gt;&lt;/tr&gt;")</f>
        <v/>
      </c>
    </row>
    <row r="89" spans="8:14" ht="52.5" customHeight="1" x14ac:dyDescent="0.25">
      <c r="H89" s="36" t="str">
        <f t="shared" si="2"/>
        <v/>
      </c>
      <c r="K89" s="36" t="str">
        <f>IF(B90="","","{ ""name"" :"&amp;G90&amp;","&amp;"""q"":"&amp;J90&amp;"}")</f>
        <v/>
      </c>
      <c r="M89" s="36" t="str">
        <f>B89 &amp; "_view.html"</f>
        <v>_view.html</v>
      </c>
      <c r="N89" s="36" t="str">
        <f>IF(B89="","", "&lt;tr&gt;&lt;td&gt;&lt;a href='"&amp;M89 &amp; " '&gt;" &amp;B89 &amp;"&lt;/a&gt;&lt;/td&gt;&lt;/tr&gt;")</f>
        <v/>
      </c>
    </row>
    <row r="90" spans="8:14" ht="52.5" customHeight="1" x14ac:dyDescent="0.25">
      <c r="H90" s="36" t="str">
        <f t="shared" si="2"/>
        <v/>
      </c>
      <c r="K90" s="36" t="str">
        <f>IF(B91="","","{ ""name"" :"&amp;G91&amp;","&amp;"""q"":"&amp;J91&amp;"}")</f>
        <v/>
      </c>
      <c r="M90" s="36" t="str">
        <f>B90 &amp; "_view.html"</f>
        <v>_view.html</v>
      </c>
      <c r="N90" s="36" t="str">
        <f>IF(B90="","", "&lt;tr&gt;&lt;td&gt;&lt;a href='"&amp;M90 &amp; " '&gt;" &amp;B90 &amp;"&lt;/a&gt;&lt;/td&gt;&lt;/tr&gt;")</f>
        <v/>
      </c>
    </row>
    <row r="91" spans="8:14" ht="52.5" customHeight="1" x14ac:dyDescent="0.25">
      <c r="H91" s="36" t="str">
        <f t="shared" si="2"/>
        <v/>
      </c>
      <c r="K91" s="36" t="str">
        <f>IF(B92="","","{ ""name"" :"&amp;G92&amp;","&amp;"""q"":"&amp;J92&amp;"}")</f>
        <v/>
      </c>
      <c r="M91" s="36" t="str">
        <f>B91 &amp; "_view.html"</f>
        <v>_view.html</v>
      </c>
      <c r="N91" s="36" t="str">
        <f>IF(B91="","", "&lt;tr&gt;&lt;td&gt;&lt;a href='"&amp;M91 &amp; " '&gt;" &amp;B91 &amp;"&lt;/a&gt;&lt;/td&gt;&lt;/tr&gt;")</f>
        <v/>
      </c>
    </row>
    <row r="92" spans="8:14" ht="52.5" customHeight="1" x14ac:dyDescent="0.25">
      <c r="H92" s="36" t="str">
        <f t="shared" si="2"/>
        <v/>
      </c>
      <c r="K92" s="36" t="str">
        <f>IF(B93="","","{ ""name"" :"&amp;G93&amp;","&amp;"""q"":"&amp;J93&amp;"}")</f>
        <v/>
      </c>
      <c r="M92" s="36" t="str">
        <f>B92 &amp; "_view.html"</f>
        <v>_view.html</v>
      </c>
      <c r="N92" s="36" t="str">
        <f>IF(B92="","", "&lt;tr&gt;&lt;td&gt;&lt;a href='"&amp;M92 &amp; " '&gt;" &amp;B92 &amp;"&lt;/a&gt;&lt;/td&gt;&lt;/tr&gt;")</f>
        <v/>
      </c>
    </row>
    <row r="93" spans="8:14" ht="52.5" customHeight="1" x14ac:dyDescent="0.25">
      <c r="H93" s="36" t="str">
        <f t="shared" si="2"/>
        <v/>
      </c>
      <c r="K93" s="36" t="str">
        <f>IF(B94="","","{ ""name"" :"&amp;G94&amp;","&amp;"""q"":"&amp;J94&amp;"}")</f>
        <v/>
      </c>
      <c r="M93" s="36" t="str">
        <f>B93 &amp; "_view.html"</f>
        <v>_view.html</v>
      </c>
      <c r="N93" s="36" t="str">
        <f>IF(B93="","", "&lt;tr&gt;&lt;td&gt;&lt;a href='"&amp;M93 &amp; " '&gt;" &amp;B93 &amp;"&lt;/a&gt;&lt;/td&gt;&lt;/tr&gt;")</f>
        <v/>
      </c>
    </row>
    <row r="94" spans="8:14" ht="52.5" customHeight="1" x14ac:dyDescent="0.25">
      <c r="H94" s="36" t="str">
        <f t="shared" si="2"/>
        <v/>
      </c>
      <c r="K94" s="36" t="str">
        <f>IF(B95="","","{ ""name"" :"&amp;G95&amp;","&amp;"""q"":"&amp;J95&amp;"}")</f>
        <v/>
      </c>
      <c r="M94" s="36" t="str">
        <f>B94 &amp; "_view.html"</f>
        <v>_view.html</v>
      </c>
      <c r="N94" s="36" t="str">
        <f>IF(B94="","", "&lt;tr&gt;&lt;td&gt;&lt;a href='"&amp;M94 &amp; " '&gt;" &amp;B94 &amp;"&lt;/a&gt;&lt;/td&gt;&lt;/tr&gt;")</f>
        <v/>
      </c>
    </row>
    <row r="95" spans="8:14" ht="52.5" customHeight="1" x14ac:dyDescent="0.25">
      <c r="H95" s="36" t="str">
        <f t="shared" si="2"/>
        <v/>
      </c>
      <c r="K95" s="36" t="str">
        <f>IF(B96="","","{ ""name"" :"&amp;G96&amp;","&amp;"""q"":"&amp;J96&amp;"}")</f>
        <v/>
      </c>
      <c r="N95" s="36" t="str">
        <f>IF(B95="","", "&lt;tr&gt;&lt;td&gt;&lt;a href='"&amp;M95 &amp; " '&gt;" &amp;B95 &amp;"&lt;/a&gt;&lt;/td&gt;&lt;/tr&gt;")</f>
        <v/>
      </c>
    </row>
    <row r="96" spans="8:14" ht="52.5" customHeight="1" x14ac:dyDescent="0.25">
      <c r="H96" s="36" t="str">
        <f t="shared" si="2"/>
        <v/>
      </c>
      <c r="K96" s="36" t="str">
        <f>IF(B97="","","{ ""name"" :"&amp;G97&amp;","&amp;"""q"":"&amp;J97&amp;"}")</f>
        <v/>
      </c>
      <c r="N96" s="36" t="str">
        <f>IF(B96="","", "&lt;tr&gt;&lt;td&gt;&lt;a href='"&amp;M96 &amp; " '&gt;" &amp;B96 &amp;"&lt;/a&gt;&lt;/td&gt;&lt;/tr&gt;")</f>
        <v/>
      </c>
    </row>
    <row r="97" spans="8:14" ht="52.5" customHeight="1" x14ac:dyDescent="0.25">
      <c r="H97" s="36" t="str">
        <f t="shared" si="2"/>
        <v/>
      </c>
      <c r="K97" s="36" t="str">
        <f>IF(B98="","","{ ""name"" :"&amp;G98&amp;","&amp;"""q"":"&amp;J98&amp;"}")</f>
        <v/>
      </c>
      <c r="N97" s="36" t="str">
        <f>IF(B97="","", "&lt;tr&gt;&lt;td&gt;&lt;a href='"&amp;M97 &amp; " '&gt;" &amp;B97 &amp;"&lt;/a&gt;&lt;/td&gt;&lt;/tr&gt;")</f>
        <v/>
      </c>
    </row>
    <row r="98" spans="8:14" ht="52.5" customHeight="1" x14ac:dyDescent="0.25">
      <c r="H98" s="36" t="str">
        <f t="shared" si="2"/>
        <v/>
      </c>
      <c r="K98" s="36" t="str">
        <f>IF(B99="","","{ ""name"" :"&amp;G99&amp;","&amp;"""q"":"&amp;J99&amp;"}")</f>
        <v/>
      </c>
      <c r="N98" s="36" t="str">
        <f>IF(B98="","", "&lt;tr&gt;&lt;td&gt;&lt;a href='"&amp;M98 &amp; " '&gt;" &amp;B98 &amp;"&lt;/a&gt;&lt;/td&gt;&lt;/tr&gt;")</f>
        <v/>
      </c>
    </row>
    <row r="99" spans="8:14" ht="52.5" customHeight="1" x14ac:dyDescent="0.25">
      <c r="H99" s="36" t="str">
        <f t="shared" si="2"/>
        <v/>
      </c>
      <c r="K99" s="36" t="str">
        <f>IF(B100="","","{ ""name"" :"&amp;G100&amp;","&amp;"""q"":"&amp;J100&amp;"}")</f>
        <v/>
      </c>
      <c r="N99" s="36" t="str">
        <f>IF(B99="","", "&lt;tr&gt;&lt;td&gt;&lt;a href='"&amp;M99 &amp; " '&gt;" &amp;B99 &amp;"&lt;/a&gt;&lt;/td&gt;&lt;/tr&gt;")</f>
        <v/>
      </c>
    </row>
    <row r="100" spans="8:14" ht="52.5" customHeight="1" x14ac:dyDescent="0.25">
      <c r="H100" s="36" t="str">
        <f t="shared" si="2"/>
        <v/>
      </c>
      <c r="K100" s="36" t="str">
        <f>IF(B101="","","{ ""name"" :"&amp;G101&amp;","&amp;"""q"":"&amp;J101&amp;"}")</f>
        <v/>
      </c>
      <c r="N100" s="36" t="str">
        <f>IF(B100="","", "&lt;tr&gt;&lt;td&gt;&lt;a href='"&amp;M100 &amp; " '&gt;" &amp;B100 &amp;"&lt;/a&gt;&lt;/td&gt;&lt;/tr&gt;")</f>
        <v/>
      </c>
    </row>
    <row r="101" spans="8:14" ht="52.5" customHeight="1" x14ac:dyDescent="0.25">
      <c r="H101" s="36" t="str">
        <f t="shared" si="2"/>
        <v/>
      </c>
      <c r="K101" s="36" t="str">
        <f>IF(B102="","","{ ""name"" :"&amp;G102&amp;","&amp;"""q"":"&amp;J102&amp;"}")</f>
        <v/>
      </c>
      <c r="N101" s="36" t="str">
        <f>IF(B101="","", "&lt;tr&gt;&lt;td&gt;&lt;a href='"&amp;M101 &amp; " '&gt;" &amp;B101 &amp;"&lt;/a&gt;&lt;/td&gt;&lt;/tr&gt;")</f>
        <v/>
      </c>
    </row>
    <row r="102" spans="8:14" ht="52.5" customHeight="1" x14ac:dyDescent="0.25">
      <c r="H102" s="36" t="str">
        <f t="shared" si="2"/>
        <v/>
      </c>
      <c r="K102" s="36" t="str">
        <f>IF(B103="","","{ ""name"" :"&amp;G103&amp;","&amp;"""q"":"&amp;J103&amp;"}")</f>
        <v/>
      </c>
      <c r="N102" s="36" t="str">
        <f>IF(B102="","", "&lt;tr&gt;&lt;td&gt;&lt;a href='"&amp;M102 &amp; " '&gt;" &amp;B102 &amp;"&lt;/a&gt;&lt;/td&gt;&lt;/tr&gt;")</f>
        <v/>
      </c>
    </row>
    <row r="103" spans="8:14" ht="52.5" customHeight="1" x14ac:dyDescent="0.25">
      <c r="H103" s="36" t="str">
        <f t="shared" si="2"/>
        <v/>
      </c>
      <c r="K103" s="36" t="str">
        <f>IF(B104="","","{ ""name"" :"&amp;G104&amp;","&amp;"""q"":"&amp;J104&amp;"}")</f>
        <v/>
      </c>
      <c r="N103" s="36" t="str">
        <f>IF(B103="","", "&lt;tr&gt;&lt;td&gt;&lt;a href='"&amp;M103 &amp; " '&gt;" &amp;B103 &amp;"&lt;/a&gt;&lt;/td&gt;&lt;/tr&gt;")</f>
        <v/>
      </c>
    </row>
    <row r="104" spans="8:14" ht="52.5" customHeight="1" x14ac:dyDescent="0.25">
      <c r="H104" s="36" t="str">
        <f t="shared" si="2"/>
        <v/>
      </c>
      <c r="K104" s="36" t="str">
        <f>IF(B105="","","{ ""name"" :"&amp;G105&amp;","&amp;"""q"":"&amp;J105&amp;"}")</f>
        <v/>
      </c>
      <c r="N104" s="36" t="str">
        <f>IF(B104="","", "&lt;tr&gt;&lt;td&gt;&lt;a href='"&amp;M104 &amp; " '&gt;" &amp;B104 &amp;"&lt;/a&gt;&lt;/td&gt;&lt;/tr&gt;")</f>
        <v/>
      </c>
    </row>
    <row r="105" spans="8:14" ht="52.5" customHeight="1" x14ac:dyDescent="0.25">
      <c r="H105" s="36" t="str">
        <f t="shared" si="2"/>
        <v/>
      </c>
      <c r="K105" s="36" t="str">
        <f>IF(B106="","","{ ""name"" :"&amp;G106&amp;","&amp;"""q"":"&amp;J106&amp;"}")</f>
        <v/>
      </c>
      <c r="N105" s="36" t="str">
        <f>IF(B105="","", "&lt;tr&gt;&lt;td&gt;&lt;a href='"&amp;M105 &amp; " '&gt;" &amp;B105 &amp;"&lt;/a&gt;&lt;/td&gt;&lt;/tr&gt;")</f>
        <v/>
      </c>
    </row>
    <row r="106" spans="8:14" ht="52.5" customHeight="1" x14ac:dyDescent="0.25">
      <c r="H106" s="36" t="str">
        <f t="shared" si="2"/>
        <v/>
      </c>
      <c r="K106" s="36" t="str">
        <f>IF(B107="","","{ ""name"" :"&amp;G107&amp;","&amp;"""q"":"&amp;J107&amp;"}")</f>
        <v/>
      </c>
      <c r="N106" s="36" t="str">
        <f>IF(B106="","", "&lt;tr&gt;&lt;td&gt;&lt;a href='"&amp;M106 &amp; " '&gt;" &amp;B106 &amp;"&lt;/a&gt;&lt;/td&gt;&lt;/tr&gt;")</f>
        <v/>
      </c>
    </row>
    <row r="107" spans="8:14" ht="52.5" customHeight="1" x14ac:dyDescent="0.25">
      <c r="H107" s="36" t="str">
        <f t="shared" si="2"/>
        <v/>
      </c>
      <c r="K107" s="36" t="str">
        <f>IF(B108="","","{ ""name"" :"&amp;G108&amp;","&amp;"""q"":"&amp;J108&amp;"}")</f>
        <v/>
      </c>
      <c r="N107" s="36" t="str">
        <f>IF(B107="","", "&lt;tr&gt;&lt;td&gt;&lt;a href='"&amp;M107 &amp; " '&gt;" &amp;B107 &amp;"&lt;/a&gt;&lt;/td&gt;&lt;/tr&gt;")</f>
        <v/>
      </c>
    </row>
    <row r="108" spans="8:14" ht="52.5" customHeight="1" x14ac:dyDescent="0.25">
      <c r="H108" s="36" t="str">
        <f t="shared" si="2"/>
        <v/>
      </c>
      <c r="K108" s="36" t="str">
        <f>IF(B109="","","{ ""name"" :"&amp;G109&amp;","&amp;"""q"":"&amp;J109&amp;"}")</f>
        <v/>
      </c>
      <c r="N108" s="36" t="str">
        <f>IF(B108="","", "&lt;tr&gt;&lt;td&gt;&lt;a href='"&amp;M108 &amp; " '&gt;" &amp;B108 &amp;"&lt;/a&gt;&lt;/td&gt;&lt;/tr&gt;")</f>
        <v/>
      </c>
    </row>
    <row r="109" spans="8:14" ht="52.5" customHeight="1" x14ac:dyDescent="0.25">
      <c r="H109" s="36" t="str">
        <f t="shared" si="2"/>
        <v/>
      </c>
      <c r="K109" s="36" t="str">
        <f>IF(B110="","","{ ""name"" :"&amp;G110&amp;","&amp;"""q"":"&amp;J110&amp;"}")</f>
        <v/>
      </c>
      <c r="N109" s="36" t="str">
        <f>IF(B109="","", "&lt;tr&gt;&lt;td&gt;&lt;a href='"&amp;M109 &amp; " '&gt;" &amp;B109 &amp;"&lt;/a&gt;&lt;/td&gt;&lt;/tr&gt;")</f>
        <v/>
      </c>
    </row>
    <row r="110" spans="8:14" ht="52.5" customHeight="1" x14ac:dyDescent="0.25">
      <c r="H110" s="36" t="str">
        <f t="shared" si="2"/>
        <v/>
      </c>
      <c r="K110" s="36" t="str">
        <f>IF(B111="","","{ ""name"" :"&amp;G111&amp;","&amp;"""q"":"&amp;J111&amp;"}")</f>
        <v/>
      </c>
      <c r="N110" s="36" t="str">
        <f>IF(B110="","", "&lt;tr&gt;&lt;td&gt;&lt;a href='"&amp;M110 &amp; " '&gt;" &amp;B110 &amp;"&lt;/a&gt;&lt;/td&gt;&lt;/tr&gt;")</f>
        <v/>
      </c>
    </row>
    <row r="111" spans="8:14" ht="52.5" customHeight="1" x14ac:dyDescent="0.25">
      <c r="H111" s="36" t="str">
        <f t="shared" si="2"/>
        <v/>
      </c>
      <c r="K111" s="36" t="str">
        <f>IF(B112="","","{ ""name"" :"&amp;G112&amp;","&amp;"""q"":"&amp;J112&amp;"}")</f>
        <v/>
      </c>
      <c r="N111" s="36" t="str">
        <f>IF(B111="","", "&lt;tr&gt;&lt;td&gt;&lt;a href='"&amp;M111 &amp; " '&gt;" &amp;B111 &amp;"&lt;/a&gt;&lt;/td&gt;&lt;/tr&gt;")</f>
        <v/>
      </c>
    </row>
    <row r="112" spans="8:14" ht="52.5" customHeight="1" x14ac:dyDescent="0.25">
      <c r="H112" s="36" t="str">
        <f t="shared" si="2"/>
        <v/>
      </c>
      <c r="K112" s="36" t="str">
        <f>IF(B113="","","{ ""name"" :"&amp;G113&amp;","&amp;"""q"":"&amp;J113&amp;"}")</f>
        <v/>
      </c>
      <c r="N112" s="36" t="str">
        <f>IF(B112="","", "&lt;tr&gt;&lt;td&gt;&lt;a href='"&amp;M112 &amp; " '&gt;" &amp;B112 &amp;"&lt;/a&gt;&lt;/td&gt;&lt;/tr&gt;")</f>
        <v/>
      </c>
    </row>
    <row r="113" spans="8:14" ht="52.5" customHeight="1" x14ac:dyDescent="0.25">
      <c r="H113" s="36" t="str">
        <f t="shared" si="2"/>
        <v/>
      </c>
      <c r="K113" s="36" t="str">
        <f>IF(B114="","","{ ""name"" :"&amp;G114&amp;","&amp;"""q"":"&amp;J114&amp;"}")</f>
        <v/>
      </c>
      <c r="N113" s="36" t="str">
        <f>IF(B113="","", "&lt;tr&gt;&lt;td&gt;&lt;a href='"&amp;M113 &amp; " '&gt;" &amp;B113 &amp;"&lt;/a&gt;&lt;/td&gt;&lt;/tr&gt;")</f>
        <v/>
      </c>
    </row>
    <row r="114" spans="8:14" ht="52.5" customHeight="1" x14ac:dyDescent="0.25">
      <c r="H114" s="36" t="str">
        <f t="shared" si="2"/>
        <v/>
      </c>
      <c r="K114" s="36" t="str">
        <f>IF(B115="","","{ ""name"" :"&amp;G115&amp;","&amp;"""q"":"&amp;J115&amp;"}")</f>
        <v/>
      </c>
      <c r="N114" s="36" t="str">
        <f>IF(B114="","", "&lt;tr&gt;&lt;td&gt;&lt;a href='"&amp;M114 &amp; " '&gt;" &amp;B114 &amp;"&lt;/a&gt;&lt;/td&gt;&lt;/tr&gt;")</f>
        <v/>
      </c>
    </row>
    <row r="115" spans="8:14" ht="52.5" customHeight="1" x14ac:dyDescent="0.25">
      <c r="H115" s="36" t="str">
        <f t="shared" si="2"/>
        <v/>
      </c>
      <c r="K115" s="36" t="str">
        <f>IF(B116="","","{ ""name"" :"&amp;G116&amp;","&amp;"""q"":"&amp;J116&amp;"}")</f>
        <v/>
      </c>
      <c r="N115" s="36" t="str">
        <f>IF(B115="","", "&lt;tr&gt;&lt;td&gt;&lt;a href='"&amp;M115 &amp; " '&gt;" &amp;B115 &amp;"&lt;/a&gt;&lt;/td&gt;&lt;/tr&gt;")</f>
        <v/>
      </c>
    </row>
    <row r="116" spans="8:14" ht="52.5" customHeight="1" x14ac:dyDescent="0.25">
      <c r="H116" s="36" t="str">
        <f t="shared" si="2"/>
        <v/>
      </c>
      <c r="K116" s="36" t="str">
        <f>IF(B117="","","{ ""name"" :"&amp;G117&amp;","&amp;"""q"":"&amp;J117&amp;"}")</f>
        <v/>
      </c>
      <c r="N116" s="36" t="str">
        <f>IF(B116="","", "&lt;tr&gt;&lt;td&gt;&lt;a href='"&amp;M116 &amp; " '&gt;" &amp;B116 &amp;"&lt;/a&gt;&lt;/td&gt;&lt;/tr&gt;")</f>
        <v/>
      </c>
    </row>
    <row r="117" spans="8:14" ht="52.5" customHeight="1" x14ac:dyDescent="0.25">
      <c r="H117" s="36" t="str">
        <f t="shared" si="2"/>
        <v/>
      </c>
      <c r="K117" s="36" t="str">
        <f>IF(B118="","","{ ""name"" :"&amp;G118&amp;","&amp;"""q"":"&amp;J118&amp;"}")</f>
        <v/>
      </c>
      <c r="N117" s="36" t="str">
        <f>IF(B117="","", "&lt;tr&gt;&lt;td&gt;&lt;a href='"&amp;M117 &amp; " '&gt;" &amp;B117 &amp;"&lt;/a&gt;&lt;/td&gt;&lt;/tr&gt;")</f>
        <v/>
      </c>
    </row>
    <row r="118" spans="8:14" ht="52.5" customHeight="1" x14ac:dyDescent="0.25">
      <c r="H118" s="36" t="str">
        <f t="shared" si="2"/>
        <v/>
      </c>
      <c r="K118" s="36" t="str">
        <f>IF(B119="","","{ ""name"" :"&amp;G119&amp;","&amp;"""q"":"&amp;J119&amp;"}")</f>
        <v/>
      </c>
      <c r="N118" s="36" t="str">
        <f>IF(B118="","", "&lt;tr&gt;&lt;td&gt;&lt;a href='"&amp;M118 &amp; " '&gt;" &amp;B118 &amp;"&lt;/a&gt;&lt;/td&gt;&lt;/tr&gt;")</f>
        <v/>
      </c>
    </row>
    <row r="119" spans="8:14" ht="52.5" customHeight="1" x14ac:dyDescent="0.25">
      <c r="H119" s="36" t="str">
        <f t="shared" si="2"/>
        <v/>
      </c>
      <c r="K119" s="36" t="str">
        <f>IF(B120="","","{ ""name"" :"&amp;G120&amp;","&amp;"""q"":"&amp;J120&amp;"}")</f>
        <v/>
      </c>
      <c r="N119" s="36" t="str">
        <f>IF(B119="","", "&lt;tr&gt;&lt;td&gt;&lt;a href='"&amp;M119 &amp; " '&gt;" &amp;B119 &amp;"&lt;/a&gt;&lt;/td&gt;&lt;/tr&gt;")</f>
        <v/>
      </c>
    </row>
    <row r="120" spans="8:14" ht="52.5" customHeight="1" x14ac:dyDescent="0.25">
      <c r="H120" s="36" t="str">
        <f t="shared" si="2"/>
        <v/>
      </c>
      <c r="K120" s="36" t="str">
        <f>IF(B121="","","{ ""name"" :"&amp;G121&amp;","&amp;"""q"":"&amp;J121&amp;"}")</f>
        <v/>
      </c>
      <c r="N120" s="36" t="str">
        <f>IF(B120="","", "&lt;tr&gt;&lt;td&gt;&lt;a href='"&amp;M120 &amp; " '&gt;" &amp;B120 &amp;"&lt;/a&gt;&lt;/td&gt;&lt;/tr&gt;")</f>
        <v/>
      </c>
    </row>
    <row r="121" spans="8:14" ht="52.5" customHeight="1" x14ac:dyDescent="0.25">
      <c r="H121" s="36" t="str">
        <f t="shared" si="2"/>
        <v/>
      </c>
      <c r="K121" s="36" t="str">
        <f>IF(B122="","","{ ""name"" :"&amp;G122&amp;","&amp;"""q"":"&amp;J122&amp;"}")</f>
        <v/>
      </c>
      <c r="N121" s="36" t="str">
        <f>IF(B121="","", "&lt;tr&gt;&lt;td&gt;&lt;a href='"&amp;M121 &amp; " '&gt;" &amp;B121 &amp;"&lt;/a&gt;&lt;/td&gt;&lt;/tr&gt;")</f>
        <v/>
      </c>
    </row>
    <row r="122" spans="8:14" ht="52.5" customHeight="1" x14ac:dyDescent="0.25">
      <c r="H122" s="36" t="str">
        <f t="shared" si="2"/>
        <v/>
      </c>
      <c r="K122" s="36" t="str">
        <f>IF(B123="","","{ ""name"" :"&amp;G123&amp;","&amp;"""q"":"&amp;J123&amp;"}")</f>
        <v/>
      </c>
      <c r="N122" s="36" t="str">
        <f>IF(B122="","", "&lt;tr&gt;&lt;td&gt;&lt;a href='"&amp;M122 &amp; " '&gt;" &amp;B122 &amp;"&lt;/a&gt;&lt;/td&gt;&lt;/tr&gt;")</f>
        <v/>
      </c>
    </row>
    <row r="123" spans="8:14" ht="52.5" customHeight="1" x14ac:dyDescent="0.25">
      <c r="H123" s="36" t="str">
        <f t="shared" si="2"/>
        <v/>
      </c>
      <c r="K123" s="36" t="str">
        <f>IF(B124="","","{ ""name"" :"&amp;G124&amp;","&amp;"""q"":"&amp;J124&amp;"}")</f>
        <v/>
      </c>
      <c r="N123" s="36" t="str">
        <f>IF(B123="","", "&lt;tr&gt;&lt;td&gt;&lt;a href='"&amp;M123 &amp; " '&gt;" &amp;B123 &amp;"&lt;/a&gt;&lt;/td&gt;&lt;/tr&gt;")</f>
        <v/>
      </c>
    </row>
    <row r="124" spans="8:14" ht="52.5" customHeight="1" x14ac:dyDescent="0.25">
      <c r="H124" s="36" t="str">
        <f t="shared" si="2"/>
        <v/>
      </c>
      <c r="K124" s="36" t="str">
        <f>IF(B125="","","{ ""name"" :"&amp;G125&amp;","&amp;"""q"":"&amp;J125&amp;"}")</f>
        <v/>
      </c>
      <c r="N124" s="36" t="str">
        <f>IF(B124="","", "&lt;tr&gt;&lt;td&gt;&lt;a href='"&amp;M124 &amp; " '&gt;" &amp;B124 &amp;"&lt;/a&gt;&lt;/td&gt;&lt;/tr&gt;")</f>
        <v/>
      </c>
    </row>
    <row r="125" spans="8:14" ht="52.5" customHeight="1" x14ac:dyDescent="0.25">
      <c r="H125" s="36" t="str">
        <f t="shared" si="2"/>
        <v/>
      </c>
      <c r="K125" s="36" t="str">
        <f>IF(B126="","","{ ""name"" :"&amp;G126&amp;","&amp;"""q"":"&amp;J126&amp;"}")</f>
        <v/>
      </c>
      <c r="N125" s="36" t="str">
        <f>IF(B125="","", "&lt;tr&gt;&lt;td&gt;&lt;a href='"&amp;M125 &amp; " '&gt;" &amp;B125 &amp;"&lt;/a&gt;&lt;/td&gt;&lt;/tr&gt;")</f>
        <v/>
      </c>
    </row>
    <row r="126" spans="8:14" ht="52.5" customHeight="1" x14ac:dyDescent="0.25">
      <c r="H126" s="36" t="str">
        <f t="shared" si="2"/>
        <v/>
      </c>
      <c r="K126" s="36" t="str">
        <f>IF(B127="","","{ ""name"" :"&amp;G127&amp;","&amp;"""q"":"&amp;J127&amp;"}")</f>
        <v/>
      </c>
      <c r="N126" s="36" t="str">
        <f>IF(B126="","", "&lt;tr&gt;&lt;td&gt;&lt;a href='"&amp;M126 &amp; " '&gt;" &amp;B126 &amp;"&lt;/a&gt;&lt;/td&gt;&lt;/tr&gt;")</f>
        <v/>
      </c>
    </row>
    <row r="127" spans="8:14" ht="52.5" customHeight="1" x14ac:dyDescent="0.25">
      <c r="H127" s="36" t="str">
        <f t="shared" si="2"/>
        <v/>
      </c>
      <c r="K127" s="36" t="str">
        <f>IF(B128="","","{ ""name"" :"&amp;G128&amp;","&amp;"""q"":"&amp;J128&amp;"}")</f>
        <v/>
      </c>
      <c r="N127" s="36" t="str">
        <f>IF(B127="","", "&lt;tr&gt;&lt;td&gt;&lt;a href='"&amp;M127 &amp; " '&gt;" &amp;B127 &amp;"&lt;/a&gt;&lt;/td&gt;&lt;/tr&gt;")</f>
        <v/>
      </c>
    </row>
    <row r="128" spans="8:14" ht="52.5" customHeight="1" x14ac:dyDescent="0.25">
      <c r="H128" s="36" t="str">
        <f t="shared" si="2"/>
        <v/>
      </c>
      <c r="K128" s="36" t="str">
        <f>IF(B129="","","{ ""name"" :"&amp;G129&amp;","&amp;"""q"":"&amp;J129&amp;"}")</f>
        <v/>
      </c>
      <c r="N128" s="36" t="str">
        <f>IF(B128="","", "&lt;tr&gt;&lt;td&gt;&lt;a href='"&amp;M128 &amp; " '&gt;" &amp;B128 &amp;"&lt;/a&gt;&lt;/td&gt;&lt;/tr&gt;")</f>
        <v/>
      </c>
    </row>
    <row r="129" spans="8:14" ht="52.5" customHeight="1" x14ac:dyDescent="0.25">
      <c r="H129" s="36" t="str">
        <f t="shared" si="2"/>
        <v/>
      </c>
      <c r="K129" s="36" t="str">
        <f>IF(B130="","","{ ""name"" :"&amp;G130&amp;","&amp;"""q"":"&amp;J130&amp;"}")</f>
        <v/>
      </c>
      <c r="N129" s="36" t="str">
        <f>IF(B129="","", "&lt;tr&gt;&lt;td&gt;&lt;a href='"&amp;M129 &amp; " '&gt;" &amp;B129 &amp;"&lt;/a&gt;&lt;/td&gt;&lt;/tr&gt;")</f>
        <v/>
      </c>
    </row>
    <row r="130" spans="8:14" ht="105" x14ac:dyDescent="0.25">
      <c r="H130" s="36" t="str">
        <f t="shared" si="2"/>
        <v/>
      </c>
    </row>
    <row r="131" spans="8:14" ht="105" x14ac:dyDescent="0.25">
      <c r="H131" s="36" t="str">
        <f t="shared" ref="H131:H194" si="3">SUBSTITUTE(CLEAN(SUBSTITUTE(C131,CHAR(10), " " )),"""","")</f>
        <v/>
      </c>
    </row>
    <row r="132" spans="8:14" ht="105" x14ac:dyDescent="0.25">
      <c r="H132" s="36" t="str">
        <f t="shared" si="3"/>
        <v/>
      </c>
    </row>
    <row r="133" spans="8:14" ht="105" x14ac:dyDescent="0.25">
      <c r="H133" s="36" t="str">
        <f t="shared" si="3"/>
        <v/>
      </c>
    </row>
    <row r="134" spans="8:14" ht="105" x14ac:dyDescent="0.25">
      <c r="H134" s="36" t="str">
        <f t="shared" si="3"/>
        <v/>
      </c>
    </row>
    <row r="135" spans="8:14" ht="105" x14ac:dyDescent="0.25">
      <c r="H135" s="36" t="str">
        <f t="shared" si="3"/>
        <v/>
      </c>
    </row>
    <row r="136" spans="8:14" ht="105" x14ac:dyDescent="0.25">
      <c r="H136" s="36" t="str">
        <f t="shared" si="3"/>
        <v/>
      </c>
    </row>
    <row r="137" spans="8:14" ht="105" x14ac:dyDescent="0.25">
      <c r="H137" s="36" t="str">
        <f t="shared" si="3"/>
        <v/>
      </c>
    </row>
    <row r="138" spans="8:14" ht="105" x14ac:dyDescent="0.25">
      <c r="H138" s="36" t="str">
        <f t="shared" si="3"/>
        <v/>
      </c>
    </row>
    <row r="139" spans="8:14" ht="105" x14ac:dyDescent="0.25">
      <c r="H139" s="36" t="str">
        <f t="shared" si="3"/>
        <v/>
      </c>
    </row>
    <row r="140" spans="8:14" ht="105" x14ac:dyDescent="0.25">
      <c r="H140" s="36" t="str">
        <f t="shared" si="3"/>
        <v/>
      </c>
    </row>
    <row r="141" spans="8:14" ht="105" x14ac:dyDescent="0.25">
      <c r="H141" s="36" t="str">
        <f t="shared" si="3"/>
        <v/>
      </c>
    </row>
    <row r="142" spans="8:14" ht="105" x14ac:dyDescent="0.25">
      <c r="H142" s="36" t="str">
        <f t="shared" si="3"/>
        <v/>
      </c>
    </row>
    <row r="143" spans="8:14" ht="105" x14ac:dyDescent="0.25">
      <c r="H143" s="36" t="str">
        <f t="shared" si="3"/>
        <v/>
      </c>
    </row>
    <row r="144" spans="8:14" ht="105" x14ac:dyDescent="0.25">
      <c r="H144" s="36" t="str">
        <f t="shared" si="3"/>
        <v/>
      </c>
    </row>
    <row r="145" spans="8:8" ht="105" x14ac:dyDescent="0.25">
      <c r="H145" s="36" t="str">
        <f t="shared" si="3"/>
        <v/>
      </c>
    </row>
    <row r="146" spans="8:8" ht="105" x14ac:dyDescent="0.25">
      <c r="H146" s="36" t="str">
        <f t="shared" si="3"/>
        <v/>
      </c>
    </row>
    <row r="147" spans="8:8" ht="105" x14ac:dyDescent="0.25">
      <c r="H147" s="36" t="str">
        <f t="shared" si="3"/>
        <v/>
      </c>
    </row>
    <row r="148" spans="8:8" ht="105" x14ac:dyDescent="0.25">
      <c r="H148" s="36" t="str">
        <f t="shared" si="3"/>
        <v/>
      </c>
    </row>
    <row r="149" spans="8:8" ht="105" x14ac:dyDescent="0.25">
      <c r="H149" s="36" t="str">
        <f t="shared" si="3"/>
        <v/>
      </c>
    </row>
    <row r="150" spans="8:8" ht="105" x14ac:dyDescent="0.25">
      <c r="H150" s="36" t="str">
        <f t="shared" si="3"/>
        <v/>
      </c>
    </row>
    <row r="151" spans="8:8" ht="105" x14ac:dyDescent="0.25">
      <c r="H151" s="36" t="str">
        <f t="shared" si="3"/>
        <v/>
      </c>
    </row>
    <row r="152" spans="8:8" ht="105" x14ac:dyDescent="0.25">
      <c r="H152" s="36" t="str">
        <f t="shared" si="3"/>
        <v/>
      </c>
    </row>
    <row r="153" spans="8:8" ht="105" x14ac:dyDescent="0.25">
      <c r="H153" s="36" t="str">
        <f t="shared" si="3"/>
        <v/>
      </c>
    </row>
    <row r="154" spans="8:8" ht="105" x14ac:dyDescent="0.25">
      <c r="H154" s="36" t="str">
        <f t="shared" si="3"/>
        <v/>
      </c>
    </row>
    <row r="155" spans="8:8" ht="105" x14ac:dyDescent="0.25">
      <c r="H155" s="36" t="str">
        <f t="shared" si="3"/>
        <v/>
      </c>
    </row>
    <row r="156" spans="8:8" ht="105" x14ac:dyDescent="0.25">
      <c r="H156" s="36" t="str">
        <f t="shared" si="3"/>
        <v/>
      </c>
    </row>
    <row r="157" spans="8:8" ht="105" x14ac:dyDescent="0.25">
      <c r="H157" s="36" t="str">
        <f t="shared" si="3"/>
        <v/>
      </c>
    </row>
    <row r="158" spans="8:8" ht="105" x14ac:dyDescent="0.25">
      <c r="H158" s="36" t="str">
        <f t="shared" si="3"/>
        <v/>
      </c>
    </row>
    <row r="159" spans="8:8" ht="105" x14ac:dyDescent="0.25">
      <c r="H159" s="36" t="str">
        <f t="shared" si="3"/>
        <v/>
      </c>
    </row>
    <row r="160" spans="8:8" ht="105" x14ac:dyDescent="0.25">
      <c r="H160" s="36" t="str">
        <f t="shared" si="3"/>
        <v/>
      </c>
    </row>
    <row r="161" spans="8:8" ht="105" x14ac:dyDescent="0.25">
      <c r="H161" s="36" t="str">
        <f t="shared" si="3"/>
        <v/>
      </c>
    </row>
    <row r="162" spans="8:8" ht="105" x14ac:dyDescent="0.25">
      <c r="H162" s="36" t="str">
        <f t="shared" si="3"/>
        <v/>
      </c>
    </row>
    <row r="163" spans="8:8" ht="105" x14ac:dyDescent="0.25">
      <c r="H163" s="36" t="str">
        <f t="shared" si="3"/>
        <v/>
      </c>
    </row>
    <row r="164" spans="8:8" ht="105" x14ac:dyDescent="0.25">
      <c r="H164" s="36" t="str">
        <f t="shared" si="3"/>
        <v/>
      </c>
    </row>
    <row r="165" spans="8:8" ht="105" x14ac:dyDescent="0.25">
      <c r="H165" s="36" t="str">
        <f t="shared" si="3"/>
        <v/>
      </c>
    </row>
    <row r="166" spans="8:8" ht="105" x14ac:dyDescent="0.25">
      <c r="H166" s="36" t="str">
        <f t="shared" si="3"/>
        <v/>
      </c>
    </row>
    <row r="167" spans="8:8" ht="105" x14ac:dyDescent="0.25">
      <c r="H167" s="36" t="str">
        <f t="shared" si="3"/>
        <v/>
      </c>
    </row>
    <row r="168" spans="8:8" ht="105" x14ac:dyDescent="0.25">
      <c r="H168" s="36" t="str">
        <f t="shared" si="3"/>
        <v/>
      </c>
    </row>
    <row r="169" spans="8:8" ht="105" x14ac:dyDescent="0.25">
      <c r="H169" s="36" t="str">
        <f t="shared" si="3"/>
        <v/>
      </c>
    </row>
    <row r="170" spans="8:8" ht="105" x14ac:dyDescent="0.25">
      <c r="H170" s="36" t="str">
        <f t="shared" si="3"/>
        <v/>
      </c>
    </row>
    <row r="171" spans="8:8" ht="105" x14ac:dyDescent="0.25">
      <c r="H171" s="36" t="str">
        <f t="shared" si="3"/>
        <v/>
      </c>
    </row>
    <row r="172" spans="8:8" ht="105" x14ac:dyDescent="0.25">
      <c r="H172" s="36" t="str">
        <f t="shared" si="3"/>
        <v/>
      </c>
    </row>
    <row r="173" spans="8:8" ht="105" x14ac:dyDescent="0.25">
      <c r="H173" s="36" t="str">
        <f t="shared" si="3"/>
        <v/>
      </c>
    </row>
    <row r="174" spans="8:8" ht="105" x14ac:dyDescent="0.25">
      <c r="H174" s="36" t="str">
        <f t="shared" si="3"/>
        <v/>
      </c>
    </row>
    <row r="175" spans="8:8" ht="105" x14ac:dyDescent="0.25">
      <c r="H175" s="36" t="str">
        <f t="shared" si="3"/>
        <v/>
      </c>
    </row>
    <row r="176" spans="8:8" ht="105" x14ac:dyDescent="0.25">
      <c r="H176" s="36" t="str">
        <f t="shared" si="3"/>
        <v/>
      </c>
    </row>
    <row r="177" spans="8:8" ht="105" x14ac:dyDescent="0.25">
      <c r="H177" s="36" t="str">
        <f t="shared" si="3"/>
        <v/>
      </c>
    </row>
    <row r="178" spans="8:8" ht="105" x14ac:dyDescent="0.25">
      <c r="H178" s="36" t="str">
        <f t="shared" si="3"/>
        <v/>
      </c>
    </row>
    <row r="179" spans="8:8" ht="105" x14ac:dyDescent="0.25">
      <c r="H179" s="36" t="str">
        <f t="shared" si="3"/>
        <v/>
      </c>
    </row>
    <row r="180" spans="8:8" ht="105" x14ac:dyDescent="0.25">
      <c r="H180" s="36" t="str">
        <f t="shared" si="3"/>
        <v/>
      </c>
    </row>
    <row r="181" spans="8:8" ht="105" x14ac:dyDescent="0.25">
      <c r="H181" s="36" t="str">
        <f t="shared" si="3"/>
        <v/>
      </c>
    </row>
    <row r="182" spans="8:8" ht="105" x14ac:dyDescent="0.25">
      <c r="H182" s="36" t="str">
        <f t="shared" si="3"/>
        <v/>
      </c>
    </row>
    <row r="183" spans="8:8" ht="105" x14ac:dyDescent="0.25">
      <c r="H183" s="36" t="str">
        <f t="shared" si="3"/>
        <v/>
      </c>
    </row>
    <row r="184" spans="8:8" ht="105" x14ac:dyDescent="0.25">
      <c r="H184" s="36" t="str">
        <f t="shared" si="3"/>
        <v/>
      </c>
    </row>
    <row r="185" spans="8:8" ht="105" x14ac:dyDescent="0.25">
      <c r="H185" s="36" t="str">
        <f t="shared" si="3"/>
        <v/>
      </c>
    </row>
    <row r="186" spans="8:8" ht="105" x14ac:dyDescent="0.25">
      <c r="H186" s="36" t="str">
        <f t="shared" si="3"/>
        <v/>
      </c>
    </row>
    <row r="187" spans="8:8" ht="105" x14ac:dyDescent="0.25">
      <c r="H187" s="36" t="str">
        <f t="shared" si="3"/>
        <v/>
      </c>
    </row>
    <row r="188" spans="8:8" ht="105" x14ac:dyDescent="0.25">
      <c r="H188" s="36" t="str">
        <f t="shared" si="3"/>
        <v/>
      </c>
    </row>
    <row r="189" spans="8:8" ht="105" x14ac:dyDescent="0.25">
      <c r="H189" s="36" t="str">
        <f t="shared" si="3"/>
        <v/>
      </c>
    </row>
    <row r="190" spans="8:8" ht="105" x14ac:dyDescent="0.25">
      <c r="H190" s="36" t="str">
        <f t="shared" si="3"/>
        <v/>
      </c>
    </row>
    <row r="191" spans="8:8" ht="105" x14ac:dyDescent="0.25">
      <c r="H191" s="36" t="str">
        <f t="shared" si="3"/>
        <v/>
      </c>
    </row>
    <row r="192" spans="8:8" ht="105" x14ac:dyDescent="0.25">
      <c r="H192" s="36" t="str">
        <f t="shared" si="3"/>
        <v/>
      </c>
    </row>
    <row r="193" spans="8:8" ht="105" x14ac:dyDescent="0.25">
      <c r="H193" s="36" t="str">
        <f t="shared" si="3"/>
        <v/>
      </c>
    </row>
    <row r="194" spans="8:8" ht="105" x14ac:dyDescent="0.25">
      <c r="H194" s="36" t="str">
        <f t="shared" si="3"/>
        <v/>
      </c>
    </row>
    <row r="195" spans="8:8" ht="105" x14ac:dyDescent="0.25">
      <c r="H195" s="36" t="str">
        <f t="shared" ref="H195:H258" si="4">SUBSTITUTE(CLEAN(SUBSTITUTE(C195,CHAR(10), " " )),"""","")</f>
        <v/>
      </c>
    </row>
    <row r="196" spans="8:8" ht="105" x14ac:dyDescent="0.25">
      <c r="H196" s="36" t="str">
        <f t="shared" si="4"/>
        <v/>
      </c>
    </row>
    <row r="197" spans="8:8" ht="105" x14ac:dyDescent="0.25">
      <c r="H197" s="36" t="str">
        <f t="shared" si="4"/>
        <v/>
      </c>
    </row>
    <row r="198" spans="8:8" ht="105" x14ac:dyDescent="0.25">
      <c r="H198" s="36" t="str">
        <f t="shared" si="4"/>
        <v/>
      </c>
    </row>
    <row r="199" spans="8:8" ht="105" x14ac:dyDescent="0.25">
      <c r="H199" s="36" t="str">
        <f t="shared" si="4"/>
        <v/>
      </c>
    </row>
    <row r="200" spans="8:8" ht="105" x14ac:dyDescent="0.25">
      <c r="H200" s="36" t="str">
        <f t="shared" si="4"/>
        <v/>
      </c>
    </row>
    <row r="201" spans="8:8" ht="105" x14ac:dyDescent="0.25">
      <c r="H201" s="36" t="str">
        <f t="shared" si="4"/>
        <v/>
      </c>
    </row>
    <row r="202" spans="8:8" ht="105" x14ac:dyDescent="0.25">
      <c r="H202" s="36" t="str">
        <f t="shared" si="4"/>
        <v/>
      </c>
    </row>
    <row r="203" spans="8:8" ht="105" x14ac:dyDescent="0.25">
      <c r="H203" s="36" t="str">
        <f t="shared" si="4"/>
        <v/>
      </c>
    </row>
    <row r="204" spans="8:8" ht="105" x14ac:dyDescent="0.25">
      <c r="H204" s="36" t="str">
        <f t="shared" si="4"/>
        <v/>
      </c>
    </row>
    <row r="205" spans="8:8" ht="105" x14ac:dyDescent="0.25">
      <c r="H205" s="36" t="str">
        <f t="shared" si="4"/>
        <v/>
      </c>
    </row>
    <row r="206" spans="8:8" ht="105" x14ac:dyDescent="0.25">
      <c r="H206" s="36" t="str">
        <f t="shared" si="4"/>
        <v/>
      </c>
    </row>
    <row r="207" spans="8:8" ht="105" x14ac:dyDescent="0.25">
      <c r="H207" s="36" t="str">
        <f t="shared" si="4"/>
        <v/>
      </c>
    </row>
    <row r="208" spans="8:8" ht="105" x14ac:dyDescent="0.25">
      <c r="H208" s="36" t="str">
        <f t="shared" si="4"/>
        <v/>
      </c>
    </row>
    <row r="209" spans="8:8" ht="105" x14ac:dyDescent="0.25">
      <c r="H209" s="36" t="str">
        <f t="shared" si="4"/>
        <v/>
      </c>
    </row>
    <row r="210" spans="8:8" ht="105" x14ac:dyDescent="0.25">
      <c r="H210" s="36" t="str">
        <f t="shared" si="4"/>
        <v/>
      </c>
    </row>
    <row r="211" spans="8:8" ht="105" x14ac:dyDescent="0.25">
      <c r="H211" s="36" t="str">
        <f t="shared" si="4"/>
        <v/>
      </c>
    </row>
    <row r="212" spans="8:8" ht="105" x14ac:dyDescent="0.25">
      <c r="H212" s="36" t="str">
        <f t="shared" si="4"/>
        <v/>
      </c>
    </row>
    <row r="213" spans="8:8" ht="105" x14ac:dyDescent="0.25">
      <c r="H213" s="36" t="str">
        <f t="shared" si="4"/>
        <v/>
      </c>
    </row>
    <row r="214" spans="8:8" ht="105" x14ac:dyDescent="0.25">
      <c r="H214" s="36" t="str">
        <f t="shared" si="4"/>
        <v/>
      </c>
    </row>
    <row r="215" spans="8:8" ht="105" x14ac:dyDescent="0.25">
      <c r="H215" s="36" t="str">
        <f t="shared" si="4"/>
        <v/>
      </c>
    </row>
    <row r="216" spans="8:8" ht="105" x14ac:dyDescent="0.25">
      <c r="H216" s="36" t="str">
        <f t="shared" si="4"/>
        <v/>
      </c>
    </row>
    <row r="217" spans="8:8" ht="105" x14ac:dyDescent="0.25">
      <c r="H217" s="36" t="str">
        <f t="shared" si="4"/>
        <v/>
      </c>
    </row>
    <row r="218" spans="8:8" ht="105" x14ac:dyDescent="0.25">
      <c r="H218" s="36" t="str">
        <f t="shared" si="4"/>
        <v/>
      </c>
    </row>
    <row r="219" spans="8:8" ht="105" x14ac:dyDescent="0.25">
      <c r="H219" s="36" t="str">
        <f t="shared" si="4"/>
        <v/>
      </c>
    </row>
    <row r="220" spans="8:8" ht="105" x14ac:dyDescent="0.25">
      <c r="H220" s="36" t="str">
        <f t="shared" si="4"/>
        <v/>
      </c>
    </row>
    <row r="221" spans="8:8" ht="105" x14ac:dyDescent="0.25">
      <c r="H221" s="36" t="str">
        <f t="shared" si="4"/>
        <v/>
      </c>
    </row>
    <row r="222" spans="8:8" ht="105" x14ac:dyDescent="0.25">
      <c r="H222" s="36" t="str">
        <f t="shared" si="4"/>
        <v/>
      </c>
    </row>
    <row r="223" spans="8:8" ht="105" x14ac:dyDescent="0.25">
      <c r="H223" s="36" t="str">
        <f t="shared" si="4"/>
        <v/>
      </c>
    </row>
    <row r="224" spans="8:8" ht="105" x14ac:dyDescent="0.25">
      <c r="H224" s="36" t="str">
        <f t="shared" si="4"/>
        <v/>
      </c>
    </row>
    <row r="225" spans="8:8" ht="105" x14ac:dyDescent="0.25">
      <c r="H225" s="36" t="str">
        <f t="shared" si="4"/>
        <v/>
      </c>
    </row>
    <row r="226" spans="8:8" ht="105" x14ac:dyDescent="0.25">
      <c r="H226" s="36" t="str">
        <f t="shared" si="4"/>
        <v/>
      </c>
    </row>
    <row r="227" spans="8:8" ht="105" x14ac:dyDescent="0.25">
      <c r="H227" s="36" t="str">
        <f t="shared" si="4"/>
        <v/>
      </c>
    </row>
    <row r="228" spans="8:8" ht="105" x14ac:dyDescent="0.25">
      <c r="H228" s="36" t="str">
        <f t="shared" si="4"/>
        <v/>
      </c>
    </row>
    <row r="229" spans="8:8" ht="105" x14ac:dyDescent="0.25">
      <c r="H229" s="36" t="str">
        <f t="shared" si="4"/>
        <v/>
      </c>
    </row>
    <row r="230" spans="8:8" ht="105" x14ac:dyDescent="0.25">
      <c r="H230" s="36" t="str">
        <f t="shared" si="4"/>
        <v/>
      </c>
    </row>
    <row r="231" spans="8:8" ht="105" x14ac:dyDescent="0.25">
      <c r="H231" s="36" t="str">
        <f t="shared" si="4"/>
        <v/>
      </c>
    </row>
    <row r="232" spans="8:8" ht="105" x14ac:dyDescent="0.25">
      <c r="H232" s="36" t="str">
        <f t="shared" si="4"/>
        <v/>
      </c>
    </row>
    <row r="233" spans="8:8" ht="105" x14ac:dyDescent="0.25">
      <c r="H233" s="36" t="str">
        <f t="shared" si="4"/>
        <v/>
      </c>
    </row>
    <row r="234" spans="8:8" ht="105" x14ac:dyDescent="0.25">
      <c r="H234" s="36" t="str">
        <f t="shared" si="4"/>
        <v/>
      </c>
    </row>
    <row r="235" spans="8:8" ht="105" x14ac:dyDescent="0.25">
      <c r="H235" s="36" t="str">
        <f t="shared" si="4"/>
        <v/>
      </c>
    </row>
    <row r="236" spans="8:8" ht="105" x14ac:dyDescent="0.25">
      <c r="H236" s="36" t="str">
        <f t="shared" si="4"/>
        <v/>
      </c>
    </row>
    <row r="237" spans="8:8" ht="105" x14ac:dyDescent="0.25">
      <c r="H237" s="36" t="str">
        <f t="shared" si="4"/>
        <v/>
      </c>
    </row>
    <row r="238" spans="8:8" ht="105" x14ac:dyDescent="0.25">
      <c r="H238" s="36" t="str">
        <f t="shared" si="4"/>
        <v/>
      </c>
    </row>
    <row r="239" spans="8:8" ht="105" x14ac:dyDescent="0.25">
      <c r="H239" s="36" t="str">
        <f t="shared" si="4"/>
        <v/>
      </c>
    </row>
    <row r="240" spans="8:8" ht="105" x14ac:dyDescent="0.25">
      <c r="H240" s="36" t="str">
        <f t="shared" si="4"/>
        <v/>
      </c>
    </row>
    <row r="241" spans="8:8" ht="105" x14ac:dyDescent="0.25">
      <c r="H241" s="36" t="str">
        <f t="shared" si="4"/>
        <v/>
      </c>
    </row>
    <row r="242" spans="8:8" ht="105" x14ac:dyDescent="0.25">
      <c r="H242" s="36" t="str">
        <f t="shared" si="4"/>
        <v/>
      </c>
    </row>
    <row r="243" spans="8:8" ht="105" x14ac:dyDescent="0.25">
      <c r="H243" s="36" t="str">
        <f t="shared" si="4"/>
        <v/>
      </c>
    </row>
    <row r="244" spans="8:8" ht="105" x14ac:dyDescent="0.25">
      <c r="H244" s="36" t="str">
        <f t="shared" si="4"/>
        <v/>
      </c>
    </row>
    <row r="245" spans="8:8" ht="105" x14ac:dyDescent="0.25">
      <c r="H245" s="36" t="str">
        <f t="shared" si="4"/>
        <v/>
      </c>
    </row>
    <row r="246" spans="8:8" ht="105" x14ac:dyDescent="0.25">
      <c r="H246" s="36" t="str">
        <f t="shared" si="4"/>
        <v/>
      </c>
    </row>
    <row r="247" spans="8:8" ht="105" x14ac:dyDescent="0.25">
      <c r="H247" s="36" t="str">
        <f t="shared" si="4"/>
        <v/>
      </c>
    </row>
    <row r="248" spans="8:8" ht="105" x14ac:dyDescent="0.25">
      <c r="H248" s="36" t="str">
        <f t="shared" si="4"/>
        <v/>
      </c>
    </row>
    <row r="249" spans="8:8" ht="105" x14ac:dyDescent="0.25">
      <c r="H249" s="36" t="str">
        <f t="shared" si="4"/>
        <v/>
      </c>
    </row>
    <row r="250" spans="8:8" ht="105" x14ac:dyDescent="0.25">
      <c r="H250" s="36" t="str">
        <f t="shared" si="4"/>
        <v/>
      </c>
    </row>
    <row r="251" spans="8:8" ht="105" x14ac:dyDescent="0.25">
      <c r="H251" s="36" t="str">
        <f t="shared" si="4"/>
        <v/>
      </c>
    </row>
    <row r="252" spans="8:8" ht="105" x14ac:dyDescent="0.25">
      <c r="H252" s="36" t="str">
        <f t="shared" si="4"/>
        <v/>
      </c>
    </row>
    <row r="253" spans="8:8" ht="105" x14ac:dyDescent="0.25">
      <c r="H253" s="36" t="str">
        <f t="shared" si="4"/>
        <v/>
      </c>
    </row>
    <row r="254" spans="8:8" ht="105" x14ac:dyDescent="0.25">
      <c r="H254" s="36" t="str">
        <f t="shared" si="4"/>
        <v/>
      </c>
    </row>
    <row r="255" spans="8:8" ht="105" x14ac:dyDescent="0.25">
      <c r="H255" s="36" t="str">
        <f t="shared" si="4"/>
        <v/>
      </c>
    </row>
    <row r="256" spans="8:8" ht="105" x14ac:dyDescent="0.25">
      <c r="H256" s="36" t="str">
        <f t="shared" si="4"/>
        <v/>
      </c>
    </row>
    <row r="257" spans="8:8" ht="105" x14ac:dyDescent="0.25">
      <c r="H257" s="36" t="str">
        <f t="shared" si="4"/>
        <v/>
      </c>
    </row>
    <row r="258" spans="8:8" ht="105" x14ac:dyDescent="0.25">
      <c r="H258" s="36" t="str">
        <f t="shared" si="4"/>
        <v/>
      </c>
    </row>
    <row r="259" spans="8:8" ht="105" x14ac:dyDescent="0.25">
      <c r="H259" s="36" t="str">
        <f t="shared" ref="H259:H292" si="5">SUBSTITUTE(CLEAN(SUBSTITUTE(C259,CHAR(10), " " )),"""","")</f>
        <v/>
      </c>
    </row>
    <row r="260" spans="8:8" ht="105" x14ac:dyDescent="0.25">
      <c r="H260" s="36" t="str">
        <f t="shared" si="5"/>
        <v/>
      </c>
    </row>
    <row r="261" spans="8:8" ht="105" x14ac:dyDescent="0.25">
      <c r="H261" s="36" t="str">
        <f t="shared" si="5"/>
        <v/>
      </c>
    </row>
    <row r="262" spans="8:8" ht="105" x14ac:dyDescent="0.25">
      <c r="H262" s="36" t="str">
        <f t="shared" si="5"/>
        <v/>
      </c>
    </row>
    <row r="263" spans="8:8" ht="105" x14ac:dyDescent="0.25">
      <c r="H263" s="36" t="str">
        <f t="shared" si="5"/>
        <v/>
      </c>
    </row>
    <row r="264" spans="8:8" ht="105" x14ac:dyDescent="0.25">
      <c r="H264" s="36" t="str">
        <f t="shared" si="5"/>
        <v/>
      </c>
    </row>
    <row r="265" spans="8:8" ht="105" x14ac:dyDescent="0.25">
      <c r="H265" s="36" t="str">
        <f t="shared" si="5"/>
        <v/>
      </c>
    </row>
    <row r="266" spans="8:8" ht="105" x14ac:dyDescent="0.25">
      <c r="H266" s="36" t="str">
        <f t="shared" si="5"/>
        <v/>
      </c>
    </row>
    <row r="267" spans="8:8" ht="105" x14ac:dyDescent="0.25">
      <c r="H267" s="36" t="str">
        <f t="shared" si="5"/>
        <v/>
      </c>
    </row>
    <row r="268" spans="8:8" ht="105" x14ac:dyDescent="0.25">
      <c r="H268" s="36" t="str">
        <f t="shared" si="5"/>
        <v/>
      </c>
    </row>
    <row r="269" spans="8:8" ht="105" x14ac:dyDescent="0.25">
      <c r="H269" s="36" t="str">
        <f t="shared" si="5"/>
        <v/>
      </c>
    </row>
    <row r="270" spans="8:8" ht="105" x14ac:dyDescent="0.25">
      <c r="H270" s="36" t="str">
        <f t="shared" si="5"/>
        <v/>
      </c>
    </row>
    <row r="271" spans="8:8" ht="105" x14ac:dyDescent="0.25">
      <c r="H271" s="36" t="str">
        <f t="shared" si="5"/>
        <v/>
      </c>
    </row>
    <row r="272" spans="8:8" ht="105" x14ac:dyDescent="0.25">
      <c r="H272" s="36" t="str">
        <f t="shared" si="5"/>
        <v/>
      </c>
    </row>
    <row r="273" spans="8:8" ht="105" x14ac:dyDescent="0.25">
      <c r="H273" s="36" t="str">
        <f t="shared" si="5"/>
        <v/>
      </c>
    </row>
    <row r="274" spans="8:8" ht="105" x14ac:dyDescent="0.25">
      <c r="H274" s="36" t="str">
        <f t="shared" si="5"/>
        <v/>
      </c>
    </row>
    <row r="275" spans="8:8" ht="105" x14ac:dyDescent="0.25">
      <c r="H275" s="36" t="str">
        <f t="shared" si="5"/>
        <v/>
      </c>
    </row>
    <row r="276" spans="8:8" ht="105" x14ac:dyDescent="0.25">
      <c r="H276" s="36" t="str">
        <f t="shared" si="5"/>
        <v/>
      </c>
    </row>
    <row r="277" spans="8:8" ht="105" x14ac:dyDescent="0.25">
      <c r="H277" s="36" t="str">
        <f t="shared" si="5"/>
        <v/>
      </c>
    </row>
    <row r="278" spans="8:8" ht="105" x14ac:dyDescent="0.25">
      <c r="H278" s="36" t="str">
        <f t="shared" si="5"/>
        <v/>
      </c>
    </row>
    <row r="279" spans="8:8" ht="105" x14ac:dyDescent="0.25">
      <c r="H279" s="36" t="str">
        <f t="shared" si="5"/>
        <v/>
      </c>
    </row>
    <row r="280" spans="8:8" ht="105" x14ac:dyDescent="0.25">
      <c r="H280" s="36" t="str">
        <f t="shared" si="5"/>
        <v/>
      </c>
    </row>
    <row r="281" spans="8:8" ht="105" x14ac:dyDescent="0.25">
      <c r="H281" s="36" t="str">
        <f t="shared" si="5"/>
        <v/>
      </c>
    </row>
    <row r="282" spans="8:8" ht="105" x14ac:dyDescent="0.25">
      <c r="H282" s="36" t="str">
        <f t="shared" si="5"/>
        <v/>
      </c>
    </row>
    <row r="283" spans="8:8" ht="105" x14ac:dyDescent="0.25">
      <c r="H283" s="36" t="str">
        <f t="shared" si="5"/>
        <v/>
      </c>
    </row>
    <row r="284" spans="8:8" ht="105" x14ac:dyDescent="0.25">
      <c r="H284" s="36" t="str">
        <f t="shared" si="5"/>
        <v/>
      </c>
    </row>
    <row r="285" spans="8:8" ht="105" x14ac:dyDescent="0.25">
      <c r="H285" s="36" t="str">
        <f t="shared" si="5"/>
        <v/>
      </c>
    </row>
    <row r="286" spans="8:8" ht="105" x14ac:dyDescent="0.25">
      <c r="H286" s="36" t="str">
        <f t="shared" si="5"/>
        <v/>
      </c>
    </row>
    <row r="287" spans="8:8" ht="105" x14ac:dyDescent="0.25">
      <c r="H287" s="36" t="str">
        <f t="shared" si="5"/>
        <v/>
      </c>
    </row>
    <row r="288" spans="8:8" ht="105" x14ac:dyDescent="0.25">
      <c r="H288" s="36" t="str">
        <f t="shared" si="5"/>
        <v/>
      </c>
    </row>
    <row r="289" spans="8:8" ht="105" x14ac:dyDescent="0.25">
      <c r="H289" s="36" t="str">
        <f t="shared" si="5"/>
        <v/>
      </c>
    </row>
    <row r="290" spans="8:8" ht="105" x14ac:dyDescent="0.25">
      <c r="H290" s="36" t="str">
        <f t="shared" si="5"/>
        <v/>
      </c>
    </row>
    <row r="291" spans="8:8" ht="105" x14ac:dyDescent="0.25">
      <c r="H291" s="36" t="str">
        <f t="shared" si="5"/>
        <v/>
      </c>
    </row>
    <row r="292" spans="8:8" ht="105" x14ac:dyDescent="0.25">
      <c r="H292" s="36" t="str">
        <f t="shared" si="5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B35"/>
  <sheetViews>
    <sheetView workbookViewId="0">
      <selection activeCell="B35" sqref="B35"/>
    </sheetView>
  </sheetViews>
  <sheetFormatPr defaultRowHeight="15" x14ac:dyDescent="0.25"/>
  <cols>
    <col min="1" max="1" width="83.7109375" style="35" customWidth="1"/>
    <col min="2" max="2" width="255.7109375" style="35" bestFit="1" customWidth="1"/>
  </cols>
  <sheetData>
    <row r="1" spans="1:2" x14ac:dyDescent="0.25">
      <c r="A1" t="s">
        <v>83</v>
      </c>
      <c r="B1" t="str">
        <f>Options!B2</f>
        <v>uc0010</v>
      </c>
    </row>
    <row r="2" spans="1:2" x14ac:dyDescent="0.25">
      <c r="A2" t="s">
        <v>84</v>
      </c>
      <c r="B2" t="str">
        <f>Options!B3</f>
        <v>prod</v>
      </c>
    </row>
    <row r="3" spans="1:2" x14ac:dyDescent="0.25">
      <c r="A3" t="s">
        <v>85</v>
      </c>
      <c r="B3" t="str">
        <f>Options!B4</f>
        <v>uc0010-vgcs-odl-prod</v>
      </c>
    </row>
    <row r="4" spans="1:2" x14ac:dyDescent="0.25">
      <c r="A4" t="s">
        <v>86</v>
      </c>
      <c r="B4" t="str">
        <f>Options!B5</f>
        <v>db</v>
      </c>
    </row>
    <row r="5" spans="1:2" x14ac:dyDescent="0.25">
      <c r="A5" t="s">
        <v>87</v>
      </c>
      <c r="B5" t="str">
        <f>_xlfn.TEXTJOIN(",",TRUE,DMA!A2:A16)</f>
        <v>P3,RND</v>
      </c>
    </row>
    <row r="6" spans="1:2" x14ac:dyDescent="0.25">
      <c r="A6" t="s">
        <v>88</v>
      </c>
      <c r="B6" t="str">
        <f>Options!B6</f>
        <v>uc0010</v>
      </c>
    </row>
    <row r="7" spans="1:2" x14ac:dyDescent="0.25">
      <c r="A7" t="s">
        <v>89</v>
      </c>
      <c r="B7" t="str">
        <f>"s3://" &amp; REPLACE_TARGET_BUCKET &amp; "/" &amp; B4</f>
        <v>s3://uc0010-vgcs-odl-prod/db</v>
      </c>
    </row>
    <row r="8" spans="1:2" x14ac:dyDescent="0.25">
      <c r="A8" t="s">
        <v>90</v>
      </c>
      <c r="B8" t="str">
        <f>Options!B7</f>
        <v>uc0010</v>
      </c>
    </row>
    <row r="9" spans="1:2" x14ac:dyDescent="0.25">
      <c r="A9" t="s">
        <v>91</v>
      </c>
      <c r="B9" t="str">
        <f>Options!E13</f>
        <v>761560768765</v>
      </c>
    </row>
    <row r="10" spans="1:2" x14ac:dyDescent="0.25">
      <c r="A10" t="s">
        <v>92</v>
      </c>
      <c r="B10" t="str">
        <f>Options!E14</f>
        <v>eu-west-1</v>
      </c>
    </row>
    <row r="11" spans="1:2" x14ac:dyDescent="0.25">
      <c r="A11" t="s">
        <v>93</v>
      </c>
      <c r="B11" t="str">
        <f>Options!E15</f>
        <v>odl-raw.prod.shared.eu-west-1.prod.aws.vgthosting.net</v>
      </c>
    </row>
    <row r="12" spans="1:2" x14ac:dyDescent="0.25">
      <c r="A12" t="s">
        <v>94</v>
      </c>
      <c r="B12" t="str">
        <f>REPLACE_SOLUTION_NAME &amp; ".html"</f>
        <v>uc0010.html</v>
      </c>
    </row>
    <row r="13" spans="1:2" x14ac:dyDescent="0.25">
      <c r="A13" t="s">
        <v>95</v>
      </c>
      <c r="B13">
        <v>0</v>
      </c>
    </row>
    <row r="14" spans="1:2" x14ac:dyDescent="0.25">
      <c r="A14" t="s">
        <v>96</v>
      </c>
    </row>
    <row r="15" spans="1:2" x14ac:dyDescent="0.25">
      <c r="A15" t="s">
        <v>97</v>
      </c>
      <c r="B15" t="str">
        <f>REPLACE_SOLUTION_NAME&amp;"_main_steps"</f>
        <v>uc0010_main_steps</v>
      </c>
    </row>
    <row r="16" spans="1:2" x14ac:dyDescent="0.25">
      <c r="A16" t="s">
        <v>98</v>
      </c>
      <c r="B16" t="str">
        <f>Options!B9</f>
        <v>https://vgcs-confluence.it.volvo.net/display/ODL/UC0010+-+TISP-CVMS+integration</v>
      </c>
    </row>
    <row r="17" spans="1:2" x14ac:dyDescent="0.25">
      <c r="A17" s="28" t="s">
        <v>99</v>
      </c>
      <c r="B17">
        <f>Version!B1</f>
        <v>116</v>
      </c>
    </row>
    <row r="18" spans="1:2" x14ac:dyDescent="0.25">
      <c r="A18" t="s">
        <v>100</v>
      </c>
      <c r="B18" t="str">
        <f>Options!B8</f>
        <v>TISP-CVMS integration</v>
      </c>
    </row>
    <row r="19" spans="1:2" x14ac:dyDescent="0.25">
      <c r="A19" t="s">
        <v>101</v>
      </c>
    </row>
    <row r="20" spans="1:2" x14ac:dyDescent="0.25">
      <c r="A20" t="s">
        <v>102</v>
      </c>
      <c r="B20" t="str">
        <f>IF(TRIM(USERINPUT_USECASE_COMMENT)="","",USERINPUT_USECASE_COMMENT)</f>
        <v/>
      </c>
    </row>
    <row r="21" spans="1:2" x14ac:dyDescent="0.25">
      <c r="A21" t="s">
        <v>103</v>
      </c>
      <c r="B21" t="str">
        <f>Options!B17</f>
        <v>staged-odl-prod</v>
      </c>
    </row>
    <row r="22" spans="1:2" x14ac:dyDescent="0.25">
      <c r="A22" t="s">
        <v>104</v>
      </c>
      <c r="B22" t="str">
        <f>Options!B16</f>
        <v>raw-dms-odl-prod</v>
      </c>
    </row>
    <row r="23" spans="1:2" x14ac:dyDescent="0.25">
      <c r="A23" t="s">
        <v>105</v>
      </c>
      <c r="B23">
        <v>0</v>
      </c>
    </row>
    <row r="24" spans="1:2" x14ac:dyDescent="0.25">
      <c r="A24" t="s">
        <v>106</v>
      </c>
      <c r="B24" t="str">
        <f>Options!B31</f>
        <v>*</v>
      </c>
    </row>
    <row r="25" spans="1:2" x14ac:dyDescent="0.25">
      <c r="A25" t="s">
        <v>107</v>
      </c>
      <c r="B25" s="29" t="str">
        <f ca="1">TEXT(NOW(),"åååå-MM-DD tt:mm")</f>
        <v>2024-01-21 17:06</v>
      </c>
    </row>
    <row r="26" spans="1:2" x14ac:dyDescent="0.25">
      <c r="A26" t="s">
        <v>108</v>
      </c>
      <c r="B26" t="str">
        <f>Options!B27</f>
        <v>usecases</v>
      </c>
    </row>
    <row r="27" spans="1:2" x14ac:dyDescent="0.25">
      <c r="A27" t="s">
        <v>109</v>
      </c>
      <c r="B27" t="str">
        <f>REPLACE_AWS_ROLE_PREFIX</f>
        <v>usecases</v>
      </c>
    </row>
    <row r="28" spans="1:2" x14ac:dyDescent="0.25">
      <c r="A28" t="s">
        <v>110</v>
      </c>
      <c r="B28" t="str">
        <f>CREATE_STEPS_JOB_VIEW</f>
        <v>CREATE OR REPLACE VIEW uc0010.steps_job_log AS 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'uc0010%')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  <row r="29" spans="1:2" x14ac:dyDescent="0.25">
      <c r="A29" t="s">
        <v>111</v>
      </c>
      <c r="B29" t="str">
        <f>ARRAY_OF_VIEWS</f>
        <v>[{ "name" :"outputview","q":"CREATE OR REPLACE VIEW uc0010.outputview AS select *  from  snapshot.vr_current"}]</v>
      </c>
    </row>
    <row r="30" spans="1:2" x14ac:dyDescent="0.25">
      <c r="A30" t="s">
        <v>112</v>
      </c>
      <c r="B30" t="str">
        <f>Views!P1</f>
        <v>&lt;table&gt;&lt;th&gt;View Name&lt;/th&gt;&lt;tr&gt;&lt;td&gt;&lt;a href='outputview_view.html '&gt;outputview&lt;/a&gt;&lt;/td&gt;&lt;/tr&gt;&lt;/table&gt;</v>
      </c>
    </row>
    <row r="31" spans="1:2" x14ac:dyDescent="0.25">
      <c r="A31" t="s">
        <v>113</v>
      </c>
      <c r="B31">
        <f>REPLACE_ICEBERG_MAX_SNAPSHOT_AGE_SECONDS</f>
        <v>259200</v>
      </c>
    </row>
    <row r="32" spans="1:2" x14ac:dyDescent="0.25">
      <c r="A32" t="s">
        <v>114</v>
      </c>
      <c r="B32" s="39" t="s">
        <v>48</v>
      </c>
    </row>
    <row r="33" spans="1:2" x14ac:dyDescent="0.25">
      <c r="A33" s="35" t="s">
        <v>132</v>
      </c>
      <c r="B33" t="str">
        <f>"s3://" &amp; REPLACE_TARGET_BUCKET &amp; "/athena_output"</f>
        <v>s3://uc0010-vgcs-odl-prod/athena_output</v>
      </c>
    </row>
    <row r="34" spans="1:2" x14ac:dyDescent="0.25">
      <c r="A34" s="35" t="s">
        <v>133</v>
      </c>
      <c r="B34" s="35" t="str">
        <f>UPPER( Options!E12)</f>
        <v>PROD</v>
      </c>
    </row>
    <row r="35" spans="1:2" x14ac:dyDescent="0.25">
      <c r="A35" s="35" t="s">
        <v>143</v>
      </c>
      <c r="B35" s="35" t="str">
        <f>InView!L3</f>
        <v>[{ "name" :"vscs_activeserviceconfigstatusevent_latest","q":"CREATE OR REPLACE VIEW uc0010.vscs_activeserviceconfigstatusevent_latest AS WITH   a AS (    SELECT      row_number() OVER (PARTITION BY vehicleplatformidentifier, servicename ORDER BY timestamp DESC) r    , *    FROM      uc0010.vscs_activeserviceconfigstatusevent )  SELECT * FROM   a WHERE (r = 1)"},{ "name" :"vscs_activeserviceconfigstatusevent","q":"CREATE OR REPLACE VIEW uc0010.vscs_activeserviceconfigstatusevent AS SELECT   vehicleplatformidentifier , servicename , json_extract_scalar(json_array_get(json_extract(doc, '$.contextData'), 0), '$.status') service_status , json_extract_scalar(json_array_get(json_extract(doc, '$.contextData'), 0), '$.reason') reason , json_extract_scalar(json_array_get(json_extract(doc, '$.contextData'), 0), '$.comment') comment , json_extract_scalar(json_array_get(json_extract(doc, '$.contextData'), 0), '$.timestamp') timestamp FROM   staged.vscs_activeserviceconfigstatusevent"}]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A6"/>
  <sheetViews>
    <sheetView topLeftCell="A9" workbookViewId="0">
      <selection activeCell="A2" sqref="A2"/>
    </sheetView>
  </sheetViews>
  <sheetFormatPr defaultRowHeight="15" x14ac:dyDescent="0.25"/>
  <cols>
    <col min="1" max="1" width="116" style="35" customWidth="1"/>
  </cols>
  <sheetData>
    <row r="1" spans="1:1" x14ac:dyDescent="0.25">
      <c r="A1" s="27" t="s">
        <v>115</v>
      </c>
    </row>
    <row r="2" spans="1:1" ht="409.5" customHeight="1" x14ac:dyDescent="0.25">
      <c r="A2" s="31" t="s">
        <v>116</v>
      </c>
    </row>
    <row r="4" spans="1:1" x14ac:dyDescent="0.25">
      <c r="A4" t="str">
        <f>SUBSTITUTE( SUBSTITUTE(STEPS_JOB_VIEW,"[:REPLACE_ODL_MONITORING_ATHENA_DATABASE]",USERINPUT_ODL_MONITORING_ATHENA_DATABASE),"[:REPLACE_SOLUTION_NAME]",REPLACE_SOLUTION_NAME)</f>
        <v>WITH _t1 AS (
   SELECT
     task_name
   , substr(replace(start_timestamp, 'T', ' '), 1, 19) start_timestamp
   , status
   , (CASE WHEN (LENGTH(end_timestamp) &gt;= 19) THEN substr(replace(end_timestamp, 'T', ' '), 1, 19) ELSE null END) end_timestamp
   , task_id
   , parent_task_id
   FROM
     dynamotestcat.default.odl_monitoring
   WHERE (task_name LIKE 'uc0010%')
   ORDER BY start_timestamp DESC
) 
, _t2 AS (
   SELECT
     task_name
   , TRY_CAST(start_timestamp AS timestamp) start_timestamp
   , TRY_CAST(end_timestamp AS timestamp) end_timestamp
   , status
   , task_id
   , parent_task_id
   FROM
     _t1
) 
SELECT
  task_name
, start_timestamp
, end_timestamp
, date_diff('second', start_timestamp, (CASE WHEN (end_timestamp IS NULL) THEN current_timestamp ELSE end_timestamp END)) duration_seconds
, status
, task_id
, parent_task_id
FROM
  _t2</v>
      </c>
    </row>
    <row r="5" spans="1:1" x14ac:dyDescent="0.25">
      <c r="A5" t="str">
        <f>CLEAN(SUBSTITUTE(STEPS_VIEW_NOT_CLEANED,CHAR(10), " " ))</f>
        <v>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'uc0010%')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  <row r="6" spans="1:1" x14ac:dyDescent="0.25">
      <c r="A6" t="str">
        <f>IF(USERINPUT_ODL_MONITORING_ATHENA_DATABASE="","SELECT current_date", "CREATE OR REPLACE VIEW " &amp; USERINPUT_DATABASE_NAME &amp; ".steps_job_log AS " &amp; STEPS_VIEW_CLEANED)</f>
        <v>CREATE OR REPLACE VIEW uc0010.steps_job_log AS 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'uc0010%')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D1"/>
  <sheetViews>
    <sheetView workbookViewId="0">
      <selection activeCell="D5" sqref="D5"/>
    </sheetView>
  </sheetViews>
  <sheetFormatPr defaultRowHeight="15" x14ac:dyDescent="0.25"/>
  <cols>
    <col min="4" max="4" width="10.42578125" style="35" bestFit="1" customWidth="1"/>
  </cols>
  <sheetData>
    <row r="1" spans="1:4" x14ac:dyDescent="0.25">
      <c r="A1" t="s">
        <v>117</v>
      </c>
      <c r="B1">
        <v>116</v>
      </c>
      <c r="C1" t="s">
        <v>118</v>
      </c>
      <c r="D1" s="30">
        <v>45300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activeCell="B1" sqref="B1:E1"/>
    </sheetView>
  </sheetViews>
  <sheetFormatPr defaultRowHeight="15" x14ac:dyDescent="0.25"/>
  <cols>
    <col min="1" max="1" width="24" style="35" customWidth="1"/>
    <col min="2" max="2" width="17.28515625" style="35" customWidth="1"/>
    <col min="3" max="3" width="31.42578125" style="35" customWidth="1"/>
    <col min="4" max="4" width="32.5703125" style="35" customWidth="1"/>
    <col min="5" max="5" width="44.85546875" style="35" customWidth="1"/>
    <col min="6" max="6" width="33.5703125" style="35" customWidth="1"/>
  </cols>
  <sheetData>
    <row r="1" spans="1:6" x14ac:dyDescent="0.25">
      <c r="A1" t="s">
        <v>31</v>
      </c>
      <c r="B1" t="s">
        <v>119</v>
      </c>
      <c r="C1" t="s">
        <v>120</v>
      </c>
      <c r="D1" t="s">
        <v>121</v>
      </c>
      <c r="E1" t="s">
        <v>122</v>
      </c>
    </row>
    <row r="2" spans="1:6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</row>
    <row r="3" spans="1:6" x14ac:dyDescent="0.25">
      <c r="A3" t="s">
        <v>37</v>
      </c>
      <c r="B3" t="s">
        <v>129</v>
      </c>
      <c r="C3" t="s">
        <v>130</v>
      </c>
      <c r="D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58</vt:i4>
      </vt:variant>
    </vt:vector>
  </HeadingPairs>
  <TitlesOfParts>
    <vt:vector size="70" baseType="lpstr">
      <vt:lpstr>Options</vt:lpstr>
      <vt:lpstr>DMA</vt:lpstr>
      <vt:lpstr>AdvOptions</vt:lpstr>
      <vt:lpstr>IcebergOptions</vt:lpstr>
      <vt:lpstr>CRON</vt:lpstr>
      <vt:lpstr>Custom Source View</vt:lpstr>
      <vt:lpstr>Views</vt:lpstr>
      <vt:lpstr>InView</vt:lpstr>
      <vt:lpstr>OUTPUT</vt:lpstr>
      <vt:lpstr>StepsLogView</vt:lpstr>
      <vt:lpstr>Version</vt:lpstr>
      <vt:lpstr>Values</vt:lpstr>
      <vt:lpstr>ARRAY_OF_VIEWS</vt:lpstr>
      <vt:lpstr>CREATE_STEPS_JOB_VIEW</vt:lpstr>
      <vt:lpstr>REPLACE_ARRAY_OF_INCOMING_VIEWS</vt:lpstr>
      <vt:lpstr>REPLACE_ARRAY_OF_VIEWS</vt:lpstr>
      <vt:lpstr>REPLACE_ATHENA_OUTPUT_LOCATION</vt:lpstr>
      <vt:lpstr>REPLACE_AWS_ACCOUNT_NUMBER</vt:lpstr>
      <vt:lpstr>REPLACE_AWS_ATHENA_WORKGROUP</vt:lpstr>
      <vt:lpstr>REPLACE_AWS_ENVIRONMENT_UPPERCASE</vt:lpstr>
      <vt:lpstr>REPLACE_AWS_RAW_API_BUCKET</vt:lpstr>
      <vt:lpstr>REPLACE_AWS_RAW_BUCKET</vt:lpstr>
      <vt:lpstr>REPLACE_AWS_REGION</vt:lpstr>
      <vt:lpstr>REPLACE_AWS_ROLE_PREFIX</vt:lpstr>
      <vt:lpstr>REPLACE_AWS_STEPS_LOOP_NAME</vt:lpstr>
      <vt:lpstr>REPLACE_AWS_STEPS_NAME</vt:lpstr>
      <vt:lpstr>REPLACE_CODEGEN_VERSION</vt:lpstr>
      <vt:lpstr>REPLACE_COMMENT</vt:lpstr>
      <vt:lpstr>REPLACE_CRON_DAY</vt:lpstr>
      <vt:lpstr>REPLACE_CRON_HOUR</vt:lpstr>
      <vt:lpstr>REPLACE_CRON_MINUTE</vt:lpstr>
      <vt:lpstr>REPLACE_CRON_MONTH</vt:lpstr>
      <vt:lpstr>REPLACE_CRON_YEAR</vt:lpstr>
      <vt:lpstr>REPLACE_DEPLOY_TO</vt:lpstr>
      <vt:lpstr>REPLACE_EXTERNAL_DOCUMENTATION_URL</vt:lpstr>
      <vt:lpstr>REPLACE_FULL_S3_PATH</vt:lpstr>
      <vt:lpstr>REPLACE_HTML_DOC_FILENAME</vt:lpstr>
      <vt:lpstr>REPLACE_HTML_TABLE_VIEWS</vt:lpstr>
      <vt:lpstr>REPLACE_ICEBERG_MAX_SNAPSHOT_AGE_SECONDS</vt:lpstr>
      <vt:lpstr>REPLACE_ICEBERG_REWRITE_DELETE_FILE_THRESHOLD</vt:lpstr>
      <vt:lpstr>REPLACE_ICEBERG_TARGET_DATA_FILE_SIZE_BYTES</vt:lpstr>
      <vt:lpstr>REPLACE_LIST_OF_PURPOSE_CODES</vt:lpstr>
      <vt:lpstr>REPLACE_RAW_DMS_BUCKET_NAME</vt:lpstr>
      <vt:lpstr>REPLACE_ROLE_DB_DEPENDENCIES</vt:lpstr>
      <vt:lpstr>REPLACE_ROLE_PREFIX</vt:lpstr>
      <vt:lpstr>REPLACE_SOLUTION_LONG_NAME</vt:lpstr>
      <vt:lpstr>REPLACE_SOLUTION_NAME</vt:lpstr>
      <vt:lpstr>REPLACE_SOURCE_VIEW_VISABILITY</vt:lpstr>
      <vt:lpstr>REPLACE_STAGED_BUCKET_NAME</vt:lpstr>
      <vt:lpstr>REPLACE_STEPS_JOB_VIEW</vt:lpstr>
      <vt:lpstr>REPLACE_TARGET_BUCKET</vt:lpstr>
      <vt:lpstr>REPLACE_TARGET_DATABASE_NAME</vt:lpstr>
      <vt:lpstr>REPLACE_TARGET_PREFIX</vt:lpstr>
      <vt:lpstr>REPLACE_TARGET_TABLE_NAME</vt:lpstr>
      <vt:lpstr>REPLACE_TEMPLATE_NUMBER</vt:lpstr>
      <vt:lpstr>REPLACE_TEMPLATE_PLATFORM_RESOURCE_IDENTIFIER_AWS_STEPS</vt:lpstr>
      <vt:lpstr>STEPS_JOB_VIEW</vt:lpstr>
      <vt:lpstr>STEPS_VIEW_CLEANED</vt:lpstr>
      <vt:lpstr>STEPS_VIEW_NOT_CLEANED</vt:lpstr>
      <vt:lpstr>STEPS_VIEW_UNCLEANED</vt:lpstr>
      <vt:lpstr>USERINPUT_CUSTOM_SOURCE_VIEW</vt:lpstr>
      <vt:lpstr>USERINPUT_DATABASE_NAME</vt:lpstr>
      <vt:lpstr>USERINPUT_DEPLOY_TO</vt:lpstr>
      <vt:lpstr>USERINPUT_ODL_MONITORING_ATHENA_DATABASE</vt:lpstr>
      <vt:lpstr>USERINPUT_S3_PREFIX</vt:lpstr>
      <vt:lpstr>USERINPUT_SOLUTION_NAME</vt:lpstr>
      <vt:lpstr>USERINPUT_SOLUTIONNAME_LONG</vt:lpstr>
      <vt:lpstr>USERINPUT_STEPS_JOB_VIEW</vt:lpstr>
      <vt:lpstr>USERINPUT_USECASE_COMMENT</vt:lpstr>
      <vt:lpstr>USERINPUT_USECASE_HOMEPAGE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2024-01-21T16:07:26Z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2023-06-19T15:02:57Z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9d599ccc-9d49-488d-bed3-257eb52f86ba</vt:lpwstr>
  </property>
  <property fmtid="{D5CDD505-2E9C-101B-9397-08002B2CF9AE}" pid="8" name="MSIP_Label_19540963-e559-4020-8a90-fe8a502c2801_ContentBits">
    <vt:lpwstr>0</vt:lpwstr>
  </property>
</Properties>
</file>