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J:\home\a370481\repos\odl\code_generation_framework\type3_dwh_to_usecase\templates\"/>
    </mc:Choice>
  </mc:AlternateContent>
  <xr:revisionPtr revIDLastSave="0" documentId="13_ncr:1_{DC9FC13A-BD68-4FCC-895E-F0278DDD79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ons" sheetId="1" r:id="rId1"/>
    <sheet name="DMA" sheetId="2" r:id="rId2"/>
    <sheet name="AdvOptions" sheetId="3" state="hidden" r:id="rId3"/>
    <sheet name="IcebergOptions" sheetId="4" state="hidden" r:id="rId4"/>
    <sheet name="CRON" sheetId="5" r:id="rId5"/>
    <sheet name="Custom Source View" sheetId="6" state="hidden" r:id="rId6"/>
    <sheet name="Views" sheetId="7" r:id="rId7"/>
    <sheet name="InView" sheetId="8" r:id="rId8"/>
    <sheet name="OUTPUT" sheetId="9" state="hidden" r:id="rId9"/>
    <sheet name="Code" sheetId="10" r:id="rId10"/>
    <sheet name="AWS" sheetId="11" r:id="rId11"/>
    <sheet name="Azure" sheetId="12" r:id="rId12"/>
    <sheet name="GCP" sheetId="13" r:id="rId13"/>
    <sheet name="Databricks" sheetId="14" r:id="rId14"/>
    <sheet name="StepsLogView" sheetId="15" state="hidden" r:id="rId15"/>
    <sheet name="Version" sheetId="16" state="hidden" r:id="rId16"/>
    <sheet name="Values" sheetId="17" state="hidden" r:id="rId17"/>
  </sheets>
  <definedNames>
    <definedName name="ARRAY_OF_VIEWS">Views!$L$3</definedName>
    <definedName name="CREATE_STEPS_JOB_VIEW">StepsLogView!$A$6</definedName>
    <definedName name="REPLACE_ARRAY_OF_INCOMING_VIEWS">OUTPUT!$B$35</definedName>
    <definedName name="REPLACE_ARRAY_OF_VIEWS">OUTPUT!$B$29</definedName>
    <definedName name="REPLACE_ATHENA_OUTPUT_LOCATION">OUTPUT!$B$33</definedName>
    <definedName name="REPLACE_AWS_ACCOUNT_NUMBER">OUTPUT!$B$9</definedName>
    <definedName name="REPLACE_AWS_ATHENA_WORKGROUP">OUTPUT!$B$8</definedName>
    <definedName name="REPLACE_AWS_ENVIRONMENT_UPPERCASE">OUTPUT!$B$34</definedName>
    <definedName name="REPLACE_AWS_RAW_API_BUCKET">OUTPUT!$B$11</definedName>
    <definedName name="REPLACE_AWS_RAW_BUCKET">OUTPUT!$B$11</definedName>
    <definedName name="REPLACE_AWS_REGION">OUTPUT!$B$10</definedName>
    <definedName name="REPLACE_AWS_ROLE_PREFIX">OUTPUT!$B$26</definedName>
    <definedName name="REPLACE_AWS_STEPS_LOOP_NAME">OUTPUT!$B$19</definedName>
    <definedName name="REPLACE_AWS_STEPS_NAME">OUTPUT!$B$15</definedName>
    <definedName name="REPLACE_CODEGEN_VERSION">OUTPUT!$B$17</definedName>
    <definedName name="REPLACE_COMMENT">OUTPUT!$B$20</definedName>
    <definedName name="REPLACE_CRON_DAY">CRON!$C$4</definedName>
    <definedName name="REPLACE_CRON_HOUR">CRON!$D$4</definedName>
    <definedName name="REPLACE_CRON_MINUTE">CRON!$E$4</definedName>
    <definedName name="REPLACE_CRON_MONTH">CRON!$B$4</definedName>
    <definedName name="REPLACE_CRON_YEAR">CRON!$A$4</definedName>
    <definedName name="REPLACE_DEPLOY_TO">OUTPUT!$B$2</definedName>
    <definedName name="REPLACE_EXTERNAL_DOCUMENTATION_URL">OUTPUT!$B$16</definedName>
    <definedName name="REPLACE_FULL_S3_PATH">OUTPUT!$B$7</definedName>
    <definedName name="REPLACE_HTML_DOC_FILENAME">OUTPUT!$B$12</definedName>
    <definedName name="REPLACE_HTML_TABLE_VIEWS">OUTPUT!$B$30</definedName>
    <definedName name="REPLACE_ICEBERG_MAX_SNAPSHOT_AGE_SECONDS">IcebergOptions!$B$1</definedName>
    <definedName name="REPLACE_ICEBERG_REWRITE_DELETE_FILE_THRESHOLD">IcebergOptions!$B$2</definedName>
    <definedName name="REPLACE_ICEBERG_TARGET_DATA_FILE_SIZE_BYTES">IcebergOptions!$B$3</definedName>
    <definedName name="REPLACE_LIST_OF_PURPOSE_CODES">OUTPUT!$B$5</definedName>
    <definedName name="REPLACE_RAW_DMS_BUCKET_NAME">OUTPUT!$B$22</definedName>
    <definedName name="REPLACE_ROLE_DB_DEPENDENCIES">OUTPUT!$B$24</definedName>
    <definedName name="REPLACE_ROLE_PREFIX">OUTPUT!$B$27</definedName>
    <definedName name="REPLACE_SOLUTION_LONG_NAME">OUTPUT!$B$18</definedName>
    <definedName name="REPLACE_SOLUTION_NAME">OUTPUT!$B$1</definedName>
    <definedName name="REPLACE_SOURCE_VIEW_VISABILITY">OUTPUT!$B$23</definedName>
    <definedName name="REPLACE_STAGED_BUCKET_NAME">OUTPUT!$B$21</definedName>
    <definedName name="REPLACE_STEPS_JOB_VIEW">OUTPUT!$B$28</definedName>
    <definedName name="REPLACE_TARGET_BUCKET">OUTPUT!$B$3</definedName>
    <definedName name="REPLACE_TARGET_DATABASE_NAME">OUTPUT!$B$6</definedName>
    <definedName name="REPLACE_TARGET_PREFIX">OUTPUT!$B$4</definedName>
    <definedName name="REPLACE_TARGET_TABLE_NAME">OUTPUT!$B$14</definedName>
    <definedName name="REPLACE_TEMPLATE_NUMBER">OUTPUT!$B$13</definedName>
    <definedName name="REPLACE_TEMPLATE_PLATFORM_RESOURCE_IDENTIFIER_AWS_STEPS">OUTPUT!$B$32</definedName>
    <definedName name="STEPS_JOB_VIEW">StepsLogView!$A$2</definedName>
    <definedName name="STEPS_VIEW_CLEANED">StepsLogView!$A$5</definedName>
    <definedName name="STEPS_VIEW_NOT_CLEANED">StepsLogView!$A$4</definedName>
    <definedName name="STEPS_VIEW_UNCLEANED">StepsLogView!$A$4</definedName>
    <definedName name="USERINPUT_CUSTOM_SOURCE_VIEW">'Custom Source View'!$A$1</definedName>
    <definedName name="USERINPUT_DATABASE_NAME">Options!$B$5</definedName>
    <definedName name="USERINPUT_ODL_MONITORING_ATHENA_DATABASE">AdvOptions!$B$11</definedName>
    <definedName name="USERINPUT_S3_PREFIX">AWS!$B$13</definedName>
    <definedName name="USERINPUT_SOLUTION_NAME">Options!$B$2</definedName>
    <definedName name="USERINPUT_SOLUTIONNAME_LONG">Options!$B$3</definedName>
    <definedName name="USERINPUT_STEPS_JOB_VIEW">StepsLogView!$A$2</definedName>
    <definedName name="USERINPUT_USECASE_COMMENT">Options!$B$6</definedName>
    <definedName name="USERINPUT_USECASE_HOMEPAGE">Options!$B$4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4" l="1"/>
  <c r="E14" i="14"/>
  <c r="D14" i="14"/>
  <c r="C14" i="14"/>
  <c r="B14" i="14"/>
  <c r="E14" i="13"/>
  <c r="F14" i="13" s="1"/>
  <c r="D14" i="13"/>
  <c r="C14" i="13"/>
  <c r="B14" i="13"/>
  <c r="E14" i="12"/>
  <c r="F14" i="12" s="1"/>
  <c r="D14" i="12"/>
  <c r="C14" i="12"/>
  <c r="B14" i="12"/>
  <c r="A1" i="14"/>
  <c r="A1" i="13"/>
  <c r="A1" i="12"/>
  <c r="F15" i="11"/>
  <c r="E15" i="11"/>
  <c r="D15" i="11"/>
  <c r="C15" i="11"/>
  <c r="B15" i="11"/>
  <c r="F14" i="11"/>
  <c r="B6" i="9" s="1"/>
  <c r="E14" i="11"/>
  <c r="D14" i="11"/>
  <c r="C14" i="11"/>
  <c r="B14" i="11"/>
  <c r="F13" i="11"/>
  <c r="B13" i="11"/>
  <c r="E12" i="11"/>
  <c r="F12" i="11" s="1"/>
  <c r="C12" i="11"/>
  <c r="B12" i="11"/>
  <c r="B3" i="9" s="1"/>
  <c r="F11" i="11"/>
  <c r="E11" i="11"/>
  <c r="D11" i="11"/>
  <c r="C11" i="11"/>
  <c r="B11" i="11"/>
  <c r="F10" i="11"/>
  <c r="E10" i="11"/>
  <c r="D10" i="11"/>
  <c r="C10" i="11"/>
  <c r="B10" i="11"/>
  <c r="B26" i="9" s="1"/>
  <c r="B27" i="9" s="1"/>
  <c r="E9" i="11"/>
  <c r="F9" i="11" s="1"/>
  <c r="D9" i="11"/>
  <c r="D12" i="11" s="1"/>
  <c r="B9" i="11"/>
  <c r="E8" i="11"/>
  <c r="F8" i="11" s="1"/>
  <c r="D8" i="11"/>
  <c r="B8" i="11"/>
  <c r="B21" i="9" s="1"/>
  <c r="D7" i="11"/>
  <c r="B7" i="11"/>
  <c r="D6" i="11"/>
  <c r="B6" i="11"/>
  <c r="E5" i="11"/>
  <c r="F5" i="11" s="1"/>
  <c r="B10" i="9" s="1"/>
  <c r="E4" i="11"/>
  <c r="F4" i="11" s="1"/>
  <c r="B9" i="9" s="1"/>
  <c r="D4" i="11"/>
  <c r="B4" i="11"/>
  <c r="F3" i="11"/>
  <c r="E3" i="11"/>
  <c r="E7" i="11" s="1"/>
  <c r="F7" i="11" s="1"/>
  <c r="A1" i="11"/>
  <c r="B34" i="9"/>
  <c r="B31" i="9"/>
  <c r="B25" i="9"/>
  <c r="B24" i="9"/>
  <c r="B22" i="9"/>
  <c r="B20" i="9"/>
  <c r="B18" i="9"/>
  <c r="B17" i="9"/>
  <c r="B16" i="9"/>
  <c r="B12" i="9"/>
  <c r="B8" i="9"/>
  <c r="B5" i="9"/>
  <c r="B4" i="9"/>
  <c r="B2" i="9"/>
  <c r="B1" i="9"/>
  <c r="B15" i="9" s="1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N129" i="8"/>
  <c r="K129" i="8"/>
  <c r="I129" i="8"/>
  <c r="H129" i="8"/>
  <c r="N128" i="8"/>
  <c r="K128" i="8"/>
  <c r="I128" i="8"/>
  <c r="H128" i="8"/>
  <c r="N127" i="8"/>
  <c r="K127" i="8"/>
  <c r="I127" i="8"/>
  <c r="H127" i="8"/>
  <c r="N126" i="8"/>
  <c r="K126" i="8"/>
  <c r="I126" i="8"/>
  <c r="H126" i="8"/>
  <c r="N125" i="8"/>
  <c r="K125" i="8"/>
  <c r="I125" i="8"/>
  <c r="H125" i="8"/>
  <c r="N124" i="8"/>
  <c r="K124" i="8"/>
  <c r="I124" i="8"/>
  <c r="H124" i="8"/>
  <c r="N123" i="8"/>
  <c r="K123" i="8"/>
  <c r="I123" i="8"/>
  <c r="H123" i="8"/>
  <c r="N122" i="8"/>
  <c r="K122" i="8"/>
  <c r="I122" i="8"/>
  <c r="H122" i="8"/>
  <c r="N121" i="8"/>
  <c r="K121" i="8"/>
  <c r="I121" i="8"/>
  <c r="H121" i="8"/>
  <c r="N120" i="8"/>
  <c r="K120" i="8"/>
  <c r="I120" i="8"/>
  <c r="H120" i="8"/>
  <c r="N119" i="8"/>
  <c r="K119" i="8"/>
  <c r="I119" i="8"/>
  <c r="H119" i="8"/>
  <c r="N118" i="8"/>
  <c r="K118" i="8"/>
  <c r="I118" i="8"/>
  <c r="H118" i="8"/>
  <c r="N117" i="8"/>
  <c r="K117" i="8"/>
  <c r="I117" i="8"/>
  <c r="H117" i="8"/>
  <c r="N116" i="8"/>
  <c r="K116" i="8"/>
  <c r="I116" i="8"/>
  <c r="H116" i="8"/>
  <c r="N115" i="8"/>
  <c r="K115" i="8"/>
  <c r="I115" i="8"/>
  <c r="H115" i="8"/>
  <c r="N114" i="8"/>
  <c r="K114" i="8"/>
  <c r="I114" i="8"/>
  <c r="H114" i="8"/>
  <c r="N113" i="8"/>
  <c r="K113" i="8"/>
  <c r="I113" i="8"/>
  <c r="H113" i="8"/>
  <c r="N112" i="8"/>
  <c r="K112" i="8"/>
  <c r="I112" i="8"/>
  <c r="H112" i="8"/>
  <c r="N111" i="8"/>
  <c r="K111" i="8"/>
  <c r="I111" i="8"/>
  <c r="H111" i="8"/>
  <c r="N110" i="8"/>
  <c r="K110" i="8"/>
  <c r="I110" i="8"/>
  <c r="H110" i="8"/>
  <c r="N109" i="8"/>
  <c r="K109" i="8"/>
  <c r="I109" i="8"/>
  <c r="H109" i="8"/>
  <c r="N108" i="8"/>
  <c r="K108" i="8"/>
  <c r="I108" i="8"/>
  <c r="H108" i="8"/>
  <c r="N107" i="8"/>
  <c r="K107" i="8"/>
  <c r="I107" i="8"/>
  <c r="H107" i="8"/>
  <c r="N106" i="8"/>
  <c r="K106" i="8"/>
  <c r="I106" i="8"/>
  <c r="H106" i="8"/>
  <c r="N105" i="8"/>
  <c r="K105" i="8"/>
  <c r="I105" i="8"/>
  <c r="H105" i="8"/>
  <c r="N104" i="8"/>
  <c r="K104" i="8"/>
  <c r="I104" i="8"/>
  <c r="H104" i="8"/>
  <c r="N103" i="8"/>
  <c r="K103" i="8"/>
  <c r="I103" i="8"/>
  <c r="H103" i="8"/>
  <c r="N102" i="8"/>
  <c r="K102" i="8"/>
  <c r="I102" i="8"/>
  <c r="H102" i="8"/>
  <c r="N101" i="8"/>
  <c r="K101" i="8"/>
  <c r="I101" i="8"/>
  <c r="H101" i="8"/>
  <c r="N100" i="8"/>
  <c r="K100" i="8"/>
  <c r="I100" i="8"/>
  <c r="H100" i="8"/>
  <c r="N99" i="8"/>
  <c r="K99" i="8"/>
  <c r="I99" i="8"/>
  <c r="H99" i="8"/>
  <c r="N98" i="8"/>
  <c r="K98" i="8"/>
  <c r="I98" i="8"/>
  <c r="H98" i="8"/>
  <c r="N97" i="8"/>
  <c r="K97" i="8"/>
  <c r="I97" i="8"/>
  <c r="H97" i="8"/>
  <c r="N96" i="8"/>
  <c r="K96" i="8"/>
  <c r="I96" i="8"/>
  <c r="H96" i="8"/>
  <c r="N95" i="8"/>
  <c r="K95" i="8"/>
  <c r="I95" i="8"/>
  <c r="H95" i="8"/>
  <c r="N94" i="8"/>
  <c r="M94" i="8"/>
  <c r="K94" i="8"/>
  <c r="I94" i="8"/>
  <c r="H94" i="8"/>
  <c r="N93" i="8"/>
  <c r="M93" i="8"/>
  <c r="K93" i="8"/>
  <c r="I93" i="8"/>
  <c r="H93" i="8"/>
  <c r="N92" i="8"/>
  <c r="M92" i="8"/>
  <c r="K92" i="8"/>
  <c r="I92" i="8"/>
  <c r="H92" i="8"/>
  <c r="N91" i="8"/>
  <c r="M91" i="8"/>
  <c r="K91" i="8"/>
  <c r="I91" i="8"/>
  <c r="H91" i="8"/>
  <c r="N90" i="8"/>
  <c r="M90" i="8"/>
  <c r="K90" i="8"/>
  <c r="I90" i="8"/>
  <c r="H90" i="8"/>
  <c r="N89" i="8"/>
  <c r="M89" i="8"/>
  <c r="K89" i="8"/>
  <c r="I89" i="8"/>
  <c r="H89" i="8"/>
  <c r="N88" i="8"/>
  <c r="M88" i="8"/>
  <c r="K88" i="8"/>
  <c r="I88" i="8"/>
  <c r="H88" i="8"/>
  <c r="N87" i="8"/>
  <c r="M87" i="8"/>
  <c r="K87" i="8"/>
  <c r="I87" i="8"/>
  <c r="H87" i="8"/>
  <c r="N86" i="8"/>
  <c r="M86" i="8"/>
  <c r="K86" i="8"/>
  <c r="I86" i="8"/>
  <c r="H86" i="8"/>
  <c r="N85" i="8"/>
  <c r="M85" i="8"/>
  <c r="K85" i="8"/>
  <c r="I85" i="8"/>
  <c r="H85" i="8"/>
  <c r="N84" i="8"/>
  <c r="M84" i="8"/>
  <c r="K84" i="8"/>
  <c r="I84" i="8"/>
  <c r="H84" i="8"/>
  <c r="N83" i="8"/>
  <c r="M83" i="8"/>
  <c r="K83" i="8"/>
  <c r="I83" i="8"/>
  <c r="H83" i="8"/>
  <c r="N82" i="8"/>
  <c r="M82" i="8"/>
  <c r="K82" i="8"/>
  <c r="I82" i="8"/>
  <c r="H82" i="8"/>
  <c r="N81" i="8"/>
  <c r="M81" i="8"/>
  <c r="K81" i="8"/>
  <c r="I81" i="8"/>
  <c r="H81" i="8"/>
  <c r="N80" i="8"/>
  <c r="M80" i="8"/>
  <c r="K80" i="8"/>
  <c r="I80" i="8"/>
  <c r="H80" i="8"/>
  <c r="N79" i="8"/>
  <c r="M79" i="8"/>
  <c r="K79" i="8"/>
  <c r="I79" i="8"/>
  <c r="H79" i="8"/>
  <c r="N78" i="8"/>
  <c r="M78" i="8"/>
  <c r="K78" i="8"/>
  <c r="I78" i="8"/>
  <c r="H78" i="8"/>
  <c r="N77" i="8"/>
  <c r="M77" i="8"/>
  <c r="K77" i="8"/>
  <c r="I77" i="8"/>
  <c r="H77" i="8"/>
  <c r="N76" i="8"/>
  <c r="M76" i="8"/>
  <c r="K76" i="8"/>
  <c r="I76" i="8"/>
  <c r="H76" i="8"/>
  <c r="N75" i="8"/>
  <c r="M75" i="8"/>
  <c r="K75" i="8"/>
  <c r="I75" i="8"/>
  <c r="H75" i="8"/>
  <c r="N74" i="8"/>
  <c r="M74" i="8"/>
  <c r="K74" i="8"/>
  <c r="I74" i="8"/>
  <c r="H74" i="8"/>
  <c r="N73" i="8"/>
  <c r="M73" i="8"/>
  <c r="K73" i="8"/>
  <c r="I73" i="8"/>
  <c r="H73" i="8"/>
  <c r="N72" i="8"/>
  <c r="M72" i="8"/>
  <c r="K72" i="8"/>
  <c r="I72" i="8"/>
  <c r="H72" i="8"/>
  <c r="N71" i="8"/>
  <c r="M71" i="8"/>
  <c r="K71" i="8"/>
  <c r="I71" i="8"/>
  <c r="H71" i="8"/>
  <c r="N70" i="8"/>
  <c r="M70" i="8"/>
  <c r="K70" i="8"/>
  <c r="I70" i="8"/>
  <c r="H70" i="8"/>
  <c r="N69" i="8"/>
  <c r="M69" i="8"/>
  <c r="K69" i="8"/>
  <c r="I69" i="8"/>
  <c r="H69" i="8"/>
  <c r="N68" i="8"/>
  <c r="M68" i="8"/>
  <c r="K68" i="8"/>
  <c r="I68" i="8"/>
  <c r="H68" i="8"/>
  <c r="N67" i="8"/>
  <c r="M67" i="8"/>
  <c r="K67" i="8"/>
  <c r="I67" i="8"/>
  <c r="H67" i="8"/>
  <c r="N66" i="8"/>
  <c r="M66" i="8"/>
  <c r="K66" i="8"/>
  <c r="I66" i="8"/>
  <c r="H66" i="8"/>
  <c r="N65" i="8"/>
  <c r="M65" i="8"/>
  <c r="K65" i="8"/>
  <c r="I65" i="8"/>
  <c r="H65" i="8"/>
  <c r="N64" i="8"/>
  <c r="M64" i="8"/>
  <c r="K64" i="8"/>
  <c r="I64" i="8"/>
  <c r="H64" i="8"/>
  <c r="N63" i="8"/>
  <c r="M63" i="8"/>
  <c r="K63" i="8"/>
  <c r="I63" i="8"/>
  <c r="H63" i="8"/>
  <c r="N62" i="8"/>
  <c r="M62" i="8"/>
  <c r="K62" i="8"/>
  <c r="I62" i="8"/>
  <c r="H62" i="8"/>
  <c r="G62" i="8"/>
  <c r="N61" i="8"/>
  <c r="M61" i="8"/>
  <c r="K61" i="8"/>
  <c r="I61" i="8"/>
  <c r="H61" i="8"/>
  <c r="G61" i="8"/>
  <c r="N60" i="8"/>
  <c r="M60" i="8"/>
  <c r="K60" i="8"/>
  <c r="I60" i="8"/>
  <c r="H60" i="8"/>
  <c r="G60" i="8"/>
  <c r="N59" i="8"/>
  <c r="M59" i="8"/>
  <c r="K59" i="8"/>
  <c r="I59" i="8"/>
  <c r="H59" i="8"/>
  <c r="G59" i="8"/>
  <c r="N58" i="8"/>
  <c r="M58" i="8"/>
  <c r="K58" i="8"/>
  <c r="I58" i="8"/>
  <c r="H58" i="8"/>
  <c r="G58" i="8"/>
  <c r="N57" i="8"/>
  <c r="M57" i="8"/>
  <c r="K57" i="8"/>
  <c r="I57" i="8"/>
  <c r="H57" i="8"/>
  <c r="G57" i="8"/>
  <c r="N56" i="8"/>
  <c r="M56" i="8"/>
  <c r="K56" i="8"/>
  <c r="I56" i="8"/>
  <c r="H56" i="8"/>
  <c r="G56" i="8"/>
  <c r="N55" i="8"/>
  <c r="M55" i="8"/>
  <c r="K55" i="8"/>
  <c r="I55" i="8"/>
  <c r="H55" i="8"/>
  <c r="G55" i="8"/>
  <c r="N54" i="8"/>
  <c r="M54" i="8"/>
  <c r="K54" i="8"/>
  <c r="I54" i="8"/>
  <c r="H54" i="8"/>
  <c r="G54" i="8"/>
  <c r="N53" i="8"/>
  <c r="M53" i="8"/>
  <c r="K53" i="8"/>
  <c r="I53" i="8"/>
  <c r="H53" i="8"/>
  <c r="G53" i="8"/>
  <c r="N52" i="8"/>
  <c r="M52" i="8"/>
  <c r="K52" i="8"/>
  <c r="I52" i="8"/>
  <c r="J52" i="8" s="1"/>
  <c r="H52" i="8"/>
  <c r="G52" i="8"/>
  <c r="N51" i="8"/>
  <c r="M51" i="8"/>
  <c r="K51" i="8"/>
  <c r="I51" i="8"/>
  <c r="J51" i="8" s="1"/>
  <c r="H51" i="8"/>
  <c r="G51" i="8"/>
  <c r="N50" i="8"/>
  <c r="M50" i="8"/>
  <c r="K50" i="8"/>
  <c r="I50" i="8"/>
  <c r="J50" i="8" s="1"/>
  <c r="H50" i="8"/>
  <c r="G50" i="8"/>
  <c r="N49" i="8"/>
  <c r="M49" i="8"/>
  <c r="K49" i="8"/>
  <c r="I49" i="8"/>
  <c r="J49" i="8" s="1"/>
  <c r="H49" i="8"/>
  <c r="G49" i="8"/>
  <c r="N48" i="8"/>
  <c r="M48" i="8"/>
  <c r="K48" i="8"/>
  <c r="I48" i="8"/>
  <c r="J48" i="8" s="1"/>
  <c r="H48" i="8"/>
  <c r="G48" i="8"/>
  <c r="N47" i="8"/>
  <c r="M47" i="8"/>
  <c r="K47" i="8"/>
  <c r="I47" i="8"/>
  <c r="J47" i="8" s="1"/>
  <c r="H47" i="8"/>
  <c r="G47" i="8"/>
  <c r="N46" i="8"/>
  <c r="M46" i="8"/>
  <c r="K46" i="8"/>
  <c r="J46" i="8"/>
  <c r="I46" i="8"/>
  <c r="H46" i="8"/>
  <c r="G46" i="8"/>
  <c r="N45" i="8"/>
  <c r="M45" i="8"/>
  <c r="K45" i="8"/>
  <c r="I45" i="8"/>
  <c r="J45" i="8" s="1"/>
  <c r="H45" i="8"/>
  <c r="G45" i="8"/>
  <c r="N44" i="8"/>
  <c r="M44" i="8"/>
  <c r="K44" i="8"/>
  <c r="J44" i="8"/>
  <c r="I44" i="8"/>
  <c r="H44" i="8"/>
  <c r="G44" i="8"/>
  <c r="N43" i="8"/>
  <c r="M43" i="8"/>
  <c r="K43" i="8"/>
  <c r="I43" i="8"/>
  <c r="J43" i="8" s="1"/>
  <c r="H43" i="8"/>
  <c r="G43" i="8"/>
  <c r="N42" i="8"/>
  <c r="M42" i="8"/>
  <c r="K42" i="8"/>
  <c r="I42" i="8"/>
  <c r="J42" i="8" s="1"/>
  <c r="H42" i="8"/>
  <c r="G42" i="8"/>
  <c r="N41" i="8"/>
  <c r="M41" i="8"/>
  <c r="K41" i="8"/>
  <c r="I41" i="8"/>
  <c r="J41" i="8" s="1"/>
  <c r="H41" i="8"/>
  <c r="G41" i="8"/>
  <c r="N40" i="8"/>
  <c r="M40" i="8"/>
  <c r="K40" i="8"/>
  <c r="J40" i="8"/>
  <c r="I40" i="8"/>
  <c r="H40" i="8"/>
  <c r="G40" i="8"/>
  <c r="N39" i="8"/>
  <c r="M39" i="8"/>
  <c r="K39" i="8"/>
  <c r="I39" i="8"/>
  <c r="J39" i="8" s="1"/>
  <c r="H39" i="8"/>
  <c r="G39" i="8"/>
  <c r="N38" i="8"/>
  <c r="M38" i="8"/>
  <c r="K38" i="8"/>
  <c r="I38" i="8"/>
  <c r="J38" i="8" s="1"/>
  <c r="H38" i="8"/>
  <c r="G38" i="8"/>
  <c r="N37" i="8"/>
  <c r="M37" i="8"/>
  <c r="K37" i="8"/>
  <c r="J37" i="8"/>
  <c r="I37" i="8"/>
  <c r="H37" i="8"/>
  <c r="G37" i="8"/>
  <c r="N36" i="8"/>
  <c r="M36" i="8"/>
  <c r="K36" i="8"/>
  <c r="I36" i="8"/>
  <c r="J36" i="8" s="1"/>
  <c r="H36" i="8"/>
  <c r="G36" i="8"/>
  <c r="N35" i="8"/>
  <c r="M35" i="8"/>
  <c r="K35" i="8"/>
  <c r="I35" i="8"/>
  <c r="J35" i="8" s="1"/>
  <c r="H35" i="8"/>
  <c r="G35" i="8"/>
  <c r="N34" i="8"/>
  <c r="M34" i="8"/>
  <c r="K34" i="8"/>
  <c r="I34" i="8"/>
  <c r="J34" i="8" s="1"/>
  <c r="H34" i="8"/>
  <c r="G34" i="8"/>
  <c r="N33" i="8"/>
  <c r="M33" i="8"/>
  <c r="K33" i="8"/>
  <c r="I33" i="8"/>
  <c r="J33" i="8" s="1"/>
  <c r="H33" i="8"/>
  <c r="G33" i="8"/>
  <c r="N32" i="8"/>
  <c r="M32" i="8"/>
  <c r="K32" i="8"/>
  <c r="J32" i="8"/>
  <c r="I32" i="8"/>
  <c r="H32" i="8"/>
  <c r="G32" i="8"/>
  <c r="N31" i="8"/>
  <c r="M31" i="8"/>
  <c r="K31" i="8"/>
  <c r="J31" i="8"/>
  <c r="I31" i="8"/>
  <c r="H31" i="8"/>
  <c r="G31" i="8"/>
  <c r="N30" i="8"/>
  <c r="M30" i="8"/>
  <c r="K30" i="8"/>
  <c r="I30" i="8"/>
  <c r="J30" i="8" s="1"/>
  <c r="H30" i="8"/>
  <c r="G30" i="8"/>
  <c r="N29" i="8"/>
  <c r="M29" i="8"/>
  <c r="K29" i="8"/>
  <c r="I29" i="8"/>
  <c r="J29" i="8" s="1"/>
  <c r="H29" i="8"/>
  <c r="G29" i="8"/>
  <c r="N28" i="8"/>
  <c r="M28" i="8"/>
  <c r="K28" i="8"/>
  <c r="I28" i="8"/>
  <c r="J28" i="8" s="1"/>
  <c r="H28" i="8"/>
  <c r="G28" i="8"/>
  <c r="N27" i="8"/>
  <c r="M27" i="8"/>
  <c r="K27" i="8"/>
  <c r="I27" i="8"/>
  <c r="J27" i="8" s="1"/>
  <c r="H27" i="8"/>
  <c r="G27" i="8"/>
  <c r="N26" i="8"/>
  <c r="M26" i="8"/>
  <c r="K26" i="8"/>
  <c r="I26" i="8"/>
  <c r="J26" i="8" s="1"/>
  <c r="H26" i="8"/>
  <c r="G26" i="8"/>
  <c r="N25" i="8"/>
  <c r="M25" i="8"/>
  <c r="K25" i="8"/>
  <c r="I25" i="8"/>
  <c r="J25" i="8" s="1"/>
  <c r="H25" i="8"/>
  <c r="G25" i="8"/>
  <c r="N24" i="8"/>
  <c r="M24" i="8"/>
  <c r="K24" i="8"/>
  <c r="I24" i="8"/>
  <c r="J24" i="8" s="1"/>
  <c r="H24" i="8"/>
  <c r="G24" i="8"/>
  <c r="N23" i="8"/>
  <c r="M23" i="8"/>
  <c r="K23" i="8"/>
  <c r="I23" i="8"/>
  <c r="J23" i="8" s="1"/>
  <c r="H23" i="8"/>
  <c r="G23" i="8"/>
  <c r="N22" i="8"/>
  <c r="M22" i="8"/>
  <c r="K22" i="8"/>
  <c r="J22" i="8"/>
  <c r="I22" i="8"/>
  <c r="H22" i="8"/>
  <c r="G22" i="8"/>
  <c r="N21" i="8"/>
  <c r="M21" i="8"/>
  <c r="K21" i="8"/>
  <c r="I21" i="8"/>
  <c r="J21" i="8" s="1"/>
  <c r="H21" i="8"/>
  <c r="G21" i="8"/>
  <c r="N20" i="8"/>
  <c r="M20" i="8"/>
  <c r="K20" i="8"/>
  <c r="J20" i="8"/>
  <c r="I20" i="8"/>
  <c r="H20" i="8"/>
  <c r="G20" i="8"/>
  <c r="N19" i="8"/>
  <c r="M19" i="8"/>
  <c r="K19" i="8"/>
  <c r="I19" i="8"/>
  <c r="J19" i="8" s="1"/>
  <c r="H19" i="8"/>
  <c r="G19" i="8"/>
  <c r="N18" i="8"/>
  <c r="M18" i="8"/>
  <c r="K18" i="8"/>
  <c r="I18" i="8"/>
  <c r="J18" i="8" s="1"/>
  <c r="H18" i="8"/>
  <c r="G18" i="8"/>
  <c r="N17" i="8"/>
  <c r="M17" i="8"/>
  <c r="K17" i="8"/>
  <c r="I17" i="8"/>
  <c r="J17" i="8" s="1"/>
  <c r="H17" i="8"/>
  <c r="G17" i="8"/>
  <c r="N16" i="8"/>
  <c r="M16" i="8"/>
  <c r="K16" i="8"/>
  <c r="J16" i="8"/>
  <c r="I16" i="8"/>
  <c r="H16" i="8"/>
  <c r="G16" i="8"/>
  <c r="N15" i="8"/>
  <c r="M15" i="8"/>
  <c r="K15" i="8"/>
  <c r="I15" i="8"/>
  <c r="J15" i="8" s="1"/>
  <c r="H15" i="8"/>
  <c r="G15" i="8"/>
  <c r="N14" i="8"/>
  <c r="M14" i="8"/>
  <c r="K14" i="8"/>
  <c r="I14" i="8"/>
  <c r="J14" i="8" s="1"/>
  <c r="H14" i="8"/>
  <c r="G14" i="8"/>
  <c r="N13" i="8"/>
  <c r="M13" i="8"/>
  <c r="K13" i="8"/>
  <c r="J13" i="8"/>
  <c r="I13" i="8"/>
  <c r="H13" i="8"/>
  <c r="G13" i="8"/>
  <c r="N12" i="8"/>
  <c r="M12" i="8"/>
  <c r="K12" i="8"/>
  <c r="I12" i="8"/>
  <c r="J12" i="8" s="1"/>
  <c r="H12" i="8"/>
  <c r="G12" i="8"/>
  <c r="N11" i="8"/>
  <c r="M11" i="8"/>
  <c r="K11" i="8"/>
  <c r="I11" i="8"/>
  <c r="J11" i="8" s="1"/>
  <c r="H11" i="8"/>
  <c r="G11" i="8"/>
  <c r="N10" i="8"/>
  <c r="M10" i="8"/>
  <c r="K10" i="8"/>
  <c r="I10" i="8"/>
  <c r="J10" i="8" s="1"/>
  <c r="H10" i="8"/>
  <c r="G10" i="8"/>
  <c r="N9" i="8"/>
  <c r="M9" i="8"/>
  <c r="K9" i="8"/>
  <c r="I9" i="8"/>
  <c r="J9" i="8" s="1"/>
  <c r="H9" i="8"/>
  <c r="G9" i="8"/>
  <c r="N8" i="8"/>
  <c r="P2" i="8" s="1"/>
  <c r="P1" i="8" s="1"/>
  <c r="M8" i="8"/>
  <c r="K8" i="8"/>
  <c r="J8" i="8"/>
  <c r="I8" i="8"/>
  <c r="H8" i="8"/>
  <c r="G8" i="8"/>
  <c r="N7" i="8"/>
  <c r="M7" i="8"/>
  <c r="K7" i="8"/>
  <c r="J7" i="8"/>
  <c r="I7" i="8"/>
  <c r="H7" i="8"/>
  <c r="G7" i="8"/>
  <c r="N6" i="8"/>
  <c r="M6" i="8"/>
  <c r="K6" i="8"/>
  <c r="I6" i="8"/>
  <c r="J6" i="8" s="1"/>
  <c r="H6" i="8"/>
  <c r="G6" i="8"/>
  <c r="N5" i="8"/>
  <c r="M5" i="8"/>
  <c r="K5" i="8"/>
  <c r="I5" i="8"/>
  <c r="J5" i="8" s="1"/>
  <c r="H5" i="8"/>
  <c r="G5" i="8"/>
  <c r="N4" i="8"/>
  <c r="M4" i="8"/>
  <c r="K4" i="8"/>
  <c r="I4" i="8"/>
  <c r="J4" i="8" s="1"/>
  <c r="H4" i="8"/>
  <c r="G4" i="8"/>
  <c r="N3" i="8"/>
  <c r="M3" i="8"/>
  <c r="K3" i="8"/>
  <c r="J3" i="8"/>
  <c r="I3" i="8"/>
  <c r="H3" i="8"/>
  <c r="G3" i="8"/>
  <c r="N2" i="8"/>
  <c r="M2" i="8"/>
  <c r="L2" i="8"/>
  <c r="L3" i="8" s="1"/>
  <c r="B35" i="9" s="1"/>
  <c r="K2" i="8"/>
  <c r="I2" i="8"/>
  <c r="J2" i="8" s="1"/>
  <c r="H2" i="8"/>
  <c r="G2" i="8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N129" i="7"/>
  <c r="K129" i="7"/>
  <c r="H129" i="7"/>
  <c r="N128" i="7"/>
  <c r="K128" i="7"/>
  <c r="H128" i="7"/>
  <c r="N127" i="7"/>
  <c r="K127" i="7"/>
  <c r="H127" i="7"/>
  <c r="N126" i="7"/>
  <c r="K126" i="7"/>
  <c r="H126" i="7"/>
  <c r="N125" i="7"/>
  <c r="K125" i="7"/>
  <c r="I125" i="7"/>
  <c r="H125" i="7"/>
  <c r="N124" i="7"/>
  <c r="K124" i="7"/>
  <c r="I124" i="7"/>
  <c r="H124" i="7"/>
  <c r="N123" i="7"/>
  <c r="K123" i="7"/>
  <c r="I123" i="7"/>
  <c r="H123" i="7"/>
  <c r="N122" i="7"/>
  <c r="K122" i="7"/>
  <c r="I122" i="7"/>
  <c r="H122" i="7"/>
  <c r="N121" i="7"/>
  <c r="K121" i="7"/>
  <c r="I121" i="7"/>
  <c r="H121" i="7"/>
  <c r="N120" i="7"/>
  <c r="K120" i="7"/>
  <c r="I120" i="7"/>
  <c r="H120" i="7"/>
  <c r="N119" i="7"/>
  <c r="K119" i="7"/>
  <c r="I119" i="7"/>
  <c r="H119" i="7"/>
  <c r="N118" i="7"/>
  <c r="K118" i="7"/>
  <c r="I118" i="7"/>
  <c r="H118" i="7"/>
  <c r="N117" i="7"/>
  <c r="K117" i="7"/>
  <c r="I117" i="7"/>
  <c r="H117" i="7"/>
  <c r="N116" i="7"/>
  <c r="K116" i="7"/>
  <c r="I116" i="7"/>
  <c r="H116" i="7"/>
  <c r="N115" i="7"/>
  <c r="K115" i="7"/>
  <c r="I115" i="7"/>
  <c r="H115" i="7"/>
  <c r="N114" i="7"/>
  <c r="K114" i="7"/>
  <c r="I114" i="7"/>
  <c r="H114" i="7"/>
  <c r="N113" i="7"/>
  <c r="K113" i="7"/>
  <c r="I113" i="7"/>
  <c r="H113" i="7"/>
  <c r="N112" i="7"/>
  <c r="K112" i="7"/>
  <c r="I112" i="7"/>
  <c r="H112" i="7"/>
  <c r="N111" i="7"/>
  <c r="K111" i="7"/>
  <c r="I111" i="7"/>
  <c r="H111" i="7"/>
  <c r="N110" i="7"/>
  <c r="K110" i="7"/>
  <c r="I110" i="7"/>
  <c r="H110" i="7"/>
  <c r="N109" i="7"/>
  <c r="K109" i="7"/>
  <c r="I109" i="7"/>
  <c r="H109" i="7"/>
  <c r="N108" i="7"/>
  <c r="K108" i="7"/>
  <c r="I108" i="7"/>
  <c r="H108" i="7"/>
  <c r="N107" i="7"/>
  <c r="K107" i="7"/>
  <c r="I107" i="7"/>
  <c r="H107" i="7"/>
  <c r="N106" i="7"/>
  <c r="K106" i="7"/>
  <c r="I106" i="7"/>
  <c r="H106" i="7"/>
  <c r="N105" i="7"/>
  <c r="K105" i="7"/>
  <c r="I105" i="7"/>
  <c r="H105" i="7"/>
  <c r="N104" i="7"/>
  <c r="K104" i="7"/>
  <c r="I104" i="7"/>
  <c r="H104" i="7"/>
  <c r="N103" i="7"/>
  <c r="K103" i="7"/>
  <c r="I103" i="7"/>
  <c r="H103" i="7"/>
  <c r="N102" i="7"/>
  <c r="K102" i="7"/>
  <c r="I102" i="7"/>
  <c r="H102" i="7"/>
  <c r="N101" i="7"/>
  <c r="K101" i="7"/>
  <c r="I101" i="7"/>
  <c r="H101" i="7"/>
  <c r="N100" i="7"/>
  <c r="K100" i="7"/>
  <c r="I100" i="7"/>
  <c r="H100" i="7"/>
  <c r="N99" i="7"/>
  <c r="K99" i="7"/>
  <c r="I99" i="7"/>
  <c r="H99" i="7"/>
  <c r="N98" i="7"/>
  <c r="K98" i="7"/>
  <c r="I98" i="7"/>
  <c r="H98" i="7"/>
  <c r="N97" i="7"/>
  <c r="K97" i="7"/>
  <c r="I97" i="7"/>
  <c r="H97" i="7"/>
  <c r="N96" i="7"/>
  <c r="K96" i="7"/>
  <c r="I96" i="7"/>
  <c r="H96" i="7"/>
  <c r="N95" i="7"/>
  <c r="K95" i="7"/>
  <c r="I95" i="7"/>
  <c r="H95" i="7"/>
  <c r="N94" i="7"/>
  <c r="M94" i="7"/>
  <c r="K94" i="7"/>
  <c r="I94" i="7"/>
  <c r="H94" i="7"/>
  <c r="N93" i="7"/>
  <c r="M93" i="7"/>
  <c r="K93" i="7"/>
  <c r="I93" i="7"/>
  <c r="H93" i="7"/>
  <c r="N92" i="7"/>
  <c r="M92" i="7"/>
  <c r="K92" i="7"/>
  <c r="I92" i="7"/>
  <c r="H92" i="7"/>
  <c r="N91" i="7"/>
  <c r="M91" i="7"/>
  <c r="K91" i="7"/>
  <c r="I91" i="7"/>
  <c r="H91" i="7"/>
  <c r="N90" i="7"/>
  <c r="M90" i="7"/>
  <c r="K90" i="7"/>
  <c r="I90" i="7"/>
  <c r="H90" i="7"/>
  <c r="N89" i="7"/>
  <c r="M89" i="7"/>
  <c r="K89" i="7"/>
  <c r="I89" i="7"/>
  <c r="H89" i="7"/>
  <c r="N88" i="7"/>
  <c r="M88" i="7"/>
  <c r="K88" i="7"/>
  <c r="I88" i="7"/>
  <c r="H88" i="7"/>
  <c r="N87" i="7"/>
  <c r="M87" i="7"/>
  <c r="K87" i="7"/>
  <c r="I87" i="7"/>
  <c r="H87" i="7"/>
  <c r="N86" i="7"/>
  <c r="M86" i="7"/>
  <c r="K86" i="7"/>
  <c r="I86" i="7"/>
  <c r="H86" i="7"/>
  <c r="N85" i="7"/>
  <c r="M85" i="7"/>
  <c r="K85" i="7"/>
  <c r="I85" i="7"/>
  <c r="H85" i="7"/>
  <c r="N84" i="7"/>
  <c r="M84" i="7"/>
  <c r="K84" i="7"/>
  <c r="I84" i="7"/>
  <c r="H84" i="7"/>
  <c r="N83" i="7"/>
  <c r="M83" i="7"/>
  <c r="K83" i="7"/>
  <c r="I83" i="7"/>
  <c r="H83" i="7"/>
  <c r="N82" i="7"/>
  <c r="M82" i="7"/>
  <c r="K82" i="7"/>
  <c r="I82" i="7"/>
  <c r="H82" i="7"/>
  <c r="N81" i="7"/>
  <c r="M81" i="7"/>
  <c r="K81" i="7"/>
  <c r="I81" i="7"/>
  <c r="H81" i="7"/>
  <c r="N80" i="7"/>
  <c r="M80" i="7"/>
  <c r="K80" i="7"/>
  <c r="I80" i="7"/>
  <c r="H80" i="7"/>
  <c r="N79" i="7"/>
  <c r="M79" i="7"/>
  <c r="K79" i="7"/>
  <c r="I79" i="7"/>
  <c r="H79" i="7"/>
  <c r="N78" i="7"/>
  <c r="M78" i="7"/>
  <c r="K78" i="7"/>
  <c r="I78" i="7"/>
  <c r="H78" i="7"/>
  <c r="N77" i="7"/>
  <c r="M77" i="7"/>
  <c r="K77" i="7"/>
  <c r="I77" i="7"/>
  <c r="H77" i="7"/>
  <c r="N76" i="7"/>
  <c r="M76" i="7"/>
  <c r="K76" i="7"/>
  <c r="I76" i="7"/>
  <c r="H76" i="7"/>
  <c r="N75" i="7"/>
  <c r="M75" i="7"/>
  <c r="K75" i="7"/>
  <c r="I75" i="7"/>
  <c r="H75" i="7"/>
  <c r="N74" i="7"/>
  <c r="M74" i="7"/>
  <c r="K74" i="7"/>
  <c r="I74" i="7"/>
  <c r="H74" i="7"/>
  <c r="N73" i="7"/>
  <c r="M73" i="7"/>
  <c r="K73" i="7"/>
  <c r="I73" i="7"/>
  <c r="H73" i="7"/>
  <c r="N72" i="7"/>
  <c r="M72" i="7"/>
  <c r="K72" i="7"/>
  <c r="I72" i="7"/>
  <c r="H72" i="7"/>
  <c r="N71" i="7"/>
  <c r="M71" i="7"/>
  <c r="K71" i="7"/>
  <c r="I71" i="7"/>
  <c r="H71" i="7"/>
  <c r="N70" i="7"/>
  <c r="M70" i="7"/>
  <c r="K70" i="7"/>
  <c r="I70" i="7"/>
  <c r="H70" i="7"/>
  <c r="N69" i="7"/>
  <c r="M69" i="7"/>
  <c r="K69" i="7"/>
  <c r="I69" i="7"/>
  <c r="H69" i="7"/>
  <c r="N68" i="7"/>
  <c r="M68" i="7"/>
  <c r="K68" i="7"/>
  <c r="I68" i="7"/>
  <c r="H68" i="7"/>
  <c r="N67" i="7"/>
  <c r="M67" i="7"/>
  <c r="K67" i="7"/>
  <c r="I67" i="7"/>
  <c r="H67" i="7"/>
  <c r="N66" i="7"/>
  <c r="M66" i="7"/>
  <c r="K66" i="7"/>
  <c r="I66" i="7"/>
  <c r="H66" i="7"/>
  <c r="N65" i="7"/>
  <c r="M65" i="7"/>
  <c r="K65" i="7"/>
  <c r="I65" i="7"/>
  <c r="H65" i="7"/>
  <c r="N64" i="7"/>
  <c r="M64" i="7"/>
  <c r="K64" i="7"/>
  <c r="I64" i="7"/>
  <c r="H64" i="7"/>
  <c r="N63" i="7"/>
  <c r="M63" i="7"/>
  <c r="K63" i="7"/>
  <c r="I63" i="7"/>
  <c r="H63" i="7"/>
  <c r="N62" i="7"/>
  <c r="M62" i="7"/>
  <c r="K62" i="7"/>
  <c r="I62" i="7"/>
  <c r="H62" i="7"/>
  <c r="G62" i="7"/>
  <c r="N61" i="7"/>
  <c r="M61" i="7"/>
  <c r="K61" i="7"/>
  <c r="I61" i="7"/>
  <c r="H61" i="7"/>
  <c r="G61" i="7"/>
  <c r="N60" i="7"/>
  <c r="M60" i="7"/>
  <c r="K60" i="7"/>
  <c r="I60" i="7"/>
  <c r="H60" i="7"/>
  <c r="G60" i="7"/>
  <c r="N59" i="7"/>
  <c r="M59" i="7"/>
  <c r="K59" i="7"/>
  <c r="I59" i="7"/>
  <c r="H59" i="7"/>
  <c r="G59" i="7"/>
  <c r="N58" i="7"/>
  <c r="M58" i="7"/>
  <c r="K58" i="7"/>
  <c r="I58" i="7"/>
  <c r="H58" i="7"/>
  <c r="G58" i="7"/>
  <c r="N57" i="7"/>
  <c r="M57" i="7"/>
  <c r="K57" i="7"/>
  <c r="I57" i="7"/>
  <c r="H57" i="7"/>
  <c r="G57" i="7"/>
  <c r="N56" i="7"/>
  <c r="M56" i="7"/>
  <c r="K56" i="7"/>
  <c r="I56" i="7"/>
  <c r="H56" i="7"/>
  <c r="G56" i="7"/>
  <c r="N55" i="7"/>
  <c r="M55" i="7"/>
  <c r="K55" i="7"/>
  <c r="I55" i="7"/>
  <c r="H55" i="7"/>
  <c r="G55" i="7"/>
  <c r="N54" i="7"/>
  <c r="M54" i="7"/>
  <c r="K54" i="7"/>
  <c r="I54" i="7"/>
  <c r="H54" i="7"/>
  <c r="G54" i="7"/>
  <c r="N53" i="7"/>
  <c r="M53" i="7"/>
  <c r="K53" i="7"/>
  <c r="I53" i="7"/>
  <c r="H53" i="7"/>
  <c r="G53" i="7"/>
  <c r="N52" i="7"/>
  <c r="M52" i="7"/>
  <c r="K52" i="7"/>
  <c r="I52" i="7"/>
  <c r="J52" i="7" s="1"/>
  <c r="H52" i="7"/>
  <c r="G52" i="7"/>
  <c r="N51" i="7"/>
  <c r="M51" i="7"/>
  <c r="K51" i="7"/>
  <c r="I51" i="7"/>
  <c r="J51" i="7" s="1"/>
  <c r="H51" i="7"/>
  <c r="G51" i="7"/>
  <c r="N50" i="7"/>
  <c r="M50" i="7"/>
  <c r="K50" i="7"/>
  <c r="I50" i="7"/>
  <c r="J50" i="7" s="1"/>
  <c r="H50" i="7"/>
  <c r="G50" i="7"/>
  <c r="N49" i="7"/>
  <c r="M49" i="7"/>
  <c r="K49" i="7"/>
  <c r="J49" i="7"/>
  <c r="I49" i="7"/>
  <c r="H49" i="7"/>
  <c r="G49" i="7"/>
  <c r="N48" i="7"/>
  <c r="M48" i="7"/>
  <c r="K48" i="7"/>
  <c r="I48" i="7"/>
  <c r="J48" i="7" s="1"/>
  <c r="H48" i="7"/>
  <c r="G48" i="7"/>
  <c r="N47" i="7"/>
  <c r="M47" i="7"/>
  <c r="K47" i="7"/>
  <c r="I47" i="7"/>
  <c r="J47" i="7" s="1"/>
  <c r="H47" i="7"/>
  <c r="G47" i="7"/>
  <c r="N46" i="7"/>
  <c r="M46" i="7"/>
  <c r="K46" i="7"/>
  <c r="J46" i="7"/>
  <c r="I46" i="7"/>
  <c r="H46" i="7"/>
  <c r="G46" i="7"/>
  <c r="N45" i="7"/>
  <c r="M45" i="7"/>
  <c r="K45" i="7"/>
  <c r="I45" i="7"/>
  <c r="J45" i="7" s="1"/>
  <c r="H45" i="7"/>
  <c r="G45" i="7"/>
  <c r="N44" i="7"/>
  <c r="M44" i="7"/>
  <c r="K44" i="7"/>
  <c r="I44" i="7"/>
  <c r="J44" i="7" s="1"/>
  <c r="H44" i="7"/>
  <c r="G44" i="7"/>
  <c r="N43" i="7"/>
  <c r="M43" i="7"/>
  <c r="K43" i="7"/>
  <c r="I43" i="7"/>
  <c r="J43" i="7" s="1"/>
  <c r="H43" i="7"/>
  <c r="G43" i="7"/>
  <c r="N42" i="7"/>
  <c r="M42" i="7"/>
  <c r="K42" i="7"/>
  <c r="I42" i="7"/>
  <c r="J42" i="7" s="1"/>
  <c r="H42" i="7"/>
  <c r="G42" i="7"/>
  <c r="N41" i="7"/>
  <c r="M41" i="7"/>
  <c r="K41" i="7"/>
  <c r="J41" i="7"/>
  <c r="I41" i="7"/>
  <c r="H41" i="7"/>
  <c r="G41" i="7"/>
  <c r="N40" i="7"/>
  <c r="M40" i="7"/>
  <c r="K40" i="7"/>
  <c r="J40" i="7"/>
  <c r="I40" i="7"/>
  <c r="H40" i="7"/>
  <c r="G40" i="7"/>
  <c r="N39" i="7"/>
  <c r="M39" i="7"/>
  <c r="K39" i="7"/>
  <c r="I39" i="7"/>
  <c r="J39" i="7" s="1"/>
  <c r="H39" i="7"/>
  <c r="G39" i="7"/>
  <c r="N38" i="7"/>
  <c r="M38" i="7"/>
  <c r="K38" i="7"/>
  <c r="I38" i="7"/>
  <c r="J38" i="7" s="1"/>
  <c r="H38" i="7"/>
  <c r="G38" i="7"/>
  <c r="N37" i="7"/>
  <c r="M37" i="7"/>
  <c r="K37" i="7"/>
  <c r="I37" i="7"/>
  <c r="J37" i="7" s="1"/>
  <c r="H37" i="7"/>
  <c r="G37" i="7"/>
  <c r="N36" i="7"/>
  <c r="M36" i="7"/>
  <c r="K36" i="7"/>
  <c r="I36" i="7"/>
  <c r="J36" i="7" s="1"/>
  <c r="H36" i="7"/>
  <c r="G36" i="7"/>
  <c r="N35" i="7"/>
  <c r="M35" i="7"/>
  <c r="K35" i="7"/>
  <c r="I35" i="7"/>
  <c r="J35" i="7" s="1"/>
  <c r="H35" i="7"/>
  <c r="G35" i="7"/>
  <c r="N34" i="7"/>
  <c r="M34" i="7"/>
  <c r="K34" i="7"/>
  <c r="I34" i="7"/>
  <c r="J34" i="7" s="1"/>
  <c r="H34" i="7"/>
  <c r="G34" i="7"/>
  <c r="N33" i="7"/>
  <c r="M33" i="7"/>
  <c r="K33" i="7"/>
  <c r="I33" i="7"/>
  <c r="J33" i="7" s="1"/>
  <c r="H33" i="7"/>
  <c r="G33" i="7"/>
  <c r="N32" i="7"/>
  <c r="M32" i="7"/>
  <c r="K32" i="7"/>
  <c r="I32" i="7"/>
  <c r="J32" i="7" s="1"/>
  <c r="H32" i="7"/>
  <c r="G32" i="7"/>
  <c r="N31" i="7"/>
  <c r="M31" i="7"/>
  <c r="K31" i="7"/>
  <c r="J31" i="7"/>
  <c r="I31" i="7"/>
  <c r="H31" i="7"/>
  <c r="G31" i="7"/>
  <c r="N30" i="7"/>
  <c r="M30" i="7"/>
  <c r="K30" i="7"/>
  <c r="I30" i="7"/>
  <c r="J30" i="7" s="1"/>
  <c r="H30" i="7"/>
  <c r="G30" i="7"/>
  <c r="N29" i="7"/>
  <c r="M29" i="7"/>
  <c r="K29" i="7"/>
  <c r="J29" i="7"/>
  <c r="I29" i="7"/>
  <c r="H29" i="7"/>
  <c r="G29" i="7"/>
  <c r="N28" i="7"/>
  <c r="M28" i="7"/>
  <c r="K28" i="7"/>
  <c r="I28" i="7"/>
  <c r="J28" i="7" s="1"/>
  <c r="H28" i="7"/>
  <c r="G28" i="7"/>
  <c r="N27" i="7"/>
  <c r="M27" i="7"/>
  <c r="K27" i="7"/>
  <c r="I27" i="7"/>
  <c r="J27" i="7" s="1"/>
  <c r="H27" i="7"/>
  <c r="G27" i="7"/>
  <c r="N26" i="7"/>
  <c r="M26" i="7"/>
  <c r="K26" i="7"/>
  <c r="I26" i="7"/>
  <c r="J26" i="7" s="1"/>
  <c r="H26" i="7"/>
  <c r="G26" i="7"/>
  <c r="N25" i="7"/>
  <c r="M25" i="7"/>
  <c r="K25" i="7"/>
  <c r="J25" i="7"/>
  <c r="I25" i="7"/>
  <c r="H25" i="7"/>
  <c r="G25" i="7"/>
  <c r="N24" i="7"/>
  <c r="M24" i="7"/>
  <c r="K24" i="7"/>
  <c r="I24" i="7"/>
  <c r="J24" i="7" s="1"/>
  <c r="H24" i="7"/>
  <c r="G24" i="7"/>
  <c r="N23" i="7"/>
  <c r="M23" i="7"/>
  <c r="K23" i="7"/>
  <c r="I23" i="7"/>
  <c r="J23" i="7" s="1"/>
  <c r="H23" i="7"/>
  <c r="G23" i="7"/>
  <c r="N22" i="7"/>
  <c r="M22" i="7"/>
  <c r="K22" i="7"/>
  <c r="J22" i="7"/>
  <c r="I22" i="7"/>
  <c r="H22" i="7"/>
  <c r="G22" i="7"/>
  <c r="N21" i="7"/>
  <c r="M21" i="7"/>
  <c r="K21" i="7"/>
  <c r="I21" i="7"/>
  <c r="J21" i="7" s="1"/>
  <c r="H21" i="7"/>
  <c r="G21" i="7"/>
  <c r="N20" i="7"/>
  <c r="M20" i="7"/>
  <c r="K20" i="7"/>
  <c r="I20" i="7"/>
  <c r="J20" i="7" s="1"/>
  <c r="H20" i="7"/>
  <c r="G20" i="7"/>
  <c r="N19" i="7"/>
  <c r="M19" i="7"/>
  <c r="K19" i="7"/>
  <c r="I19" i="7"/>
  <c r="J19" i="7" s="1"/>
  <c r="H19" i="7"/>
  <c r="G19" i="7"/>
  <c r="N18" i="7"/>
  <c r="M18" i="7"/>
  <c r="K18" i="7"/>
  <c r="I18" i="7"/>
  <c r="J18" i="7" s="1"/>
  <c r="H18" i="7"/>
  <c r="G18" i="7"/>
  <c r="N17" i="7"/>
  <c r="M17" i="7"/>
  <c r="K17" i="7"/>
  <c r="J17" i="7"/>
  <c r="I17" i="7"/>
  <c r="H17" i="7"/>
  <c r="G17" i="7"/>
  <c r="N16" i="7"/>
  <c r="M16" i="7"/>
  <c r="K16" i="7"/>
  <c r="J16" i="7"/>
  <c r="I16" i="7"/>
  <c r="H16" i="7"/>
  <c r="G16" i="7"/>
  <c r="N15" i="7"/>
  <c r="M15" i="7"/>
  <c r="K15" i="7"/>
  <c r="I15" i="7"/>
  <c r="J15" i="7" s="1"/>
  <c r="H15" i="7"/>
  <c r="G15" i="7"/>
  <c r="N14" i="7"/>
  <c r="M14" i="7"/>
  <c r="K14" i="7"/>
  <c r="I14" i="7"/>
  <c r="J14" i="7" s="1"/>
  <c r="H14" i="7"/>
  <c r="G14" i="7"/>
  <c r="N13" i="7"/>
  <c r="M13" i="7"/>
  <c r="K13" i="7"/>
  <c r="I13" i="7"/>
  <c r="J13" i="7" s="1"/>
  <c r="H13" i="7"/>
  <c r="G13" i="7"/>
  <c r="N12" i="7"/>
  <c r="M12" i="7"/>
  <c r="K12" i="7"/>
  <c r="I12" i="7"/>
  <c r="J12" i="7" s="1"/>
  <c r="H12" i="7"/>
  <c r="G12" i="7"/>
  <c r="N11" i="7"/>
  <c r="M11" i="7"/>
  <c r="K11" i="7"/>
  <c r="I11" i="7"/>
  <c r="J11" i="7" s="1"/>
  <c r="H11" i="7"/>
  <c r="G11" i="7"/>
  <c r="N10" i="7"/>
  <c r="P2" i="7" s="1"/>
  <c r="P1" i="7" s="1"/>
  <c r="B30" i="9" s="1"/>
  <c r="M10" i="7"/>
  <c r="K10" i="7"/>
  <c r="I10" i="7"/>
  <c r="J10" i="7" s="1"/>
  <c r="H10" i="7"/>
  <c r="G10" i="7"/>
  <c r="N9" i="7"/>
  <c r="M9" i="7"/>
  <c r="K9" i="7"/>
  <c r="I9" i="7"/>
  <c r="J9" i="7" s="1"/>
  <c r="H9" i="7"/>
  <c r="G9" i="7"/>
  <c r="N8" i="7"/>
  <c r="M8" i="7"/>
  <c r="K8" i="7"/>
  <c r="I8" i="7"/>
  <c r="J8" i="7" s="1"/>
  <c r="H8" i="7"/>
  <c r="G8" i="7"/>
  <c r="N7" i="7"/>
  <c r="M7" i="7"/>
  <c r="K7" i="7"/>
  <c r="J7" i="7"/>
  <c r="I7" i="7"/>
  <c r="H7" i="7"/>
  <c r="G7" i="7"/>
  <c r="N6" i="7"/>
  <c r="M6" i="7"/>
  <c r="K6" i="7"/>
  <c r="I6" i="7"/>
  <c r="J6" i="7" s="1"/>
  <c r="H6" i="7"/>
  <c r="G6" i="7"/>
  <c r="N5" i="7"/>
  <c r="M5" i="7"/>
  <c r="K5" i="7"/>
  <c r="I5" i="7"/>
  <c r="J5" i="7" s="1"/>
  <c r="H5" i="7"/>
  <c r="G5" i="7"/>
  <c r="N4" i="7"/>
  <c r="M4" i="7"/>
  <c r="K4" i="7"/>
  <c r="I4" i="7"/>
  <c r="J4" i="7" s="1"/>
  <c r="H4" i="7"/>
  <c r="G4" i="7"/>
  <c r="N3" i="7"/>
  <c r="M3" i="7"/>
  <c r="K3" i="7"/>
  <c r="I3" i="7"/>
  <c r="J3" i="7" s="1"/>
  <c r="H3" i="7"/>
  <c r="G3" i="7"/>
  <c r="N2" i="7"/>
  <c r="M2" i="7"/>
  <c r="K2" i="7"/>
  <c r="L2" i="7" s="1"/>
  <c r="L3" i="7" s="1"/>
  <c r="B29" i="9" s="1"/>
  <c r="I2" i="7"/>
  <c r="J2" i="7" s="1"/>
  <c r="H2" i="7"/>
  <c r="G2" i="7"/>
  <c r="A1" i="1"/>
  <c r="B7" i="9" l="1"/>
  <c r="B33" i="9"/>
  <c r="E6" i="11"/>
  <c r="F6" i="11" s="1"/>
  <c r="B11" i="9" s="1"/>
  <c r="A4" i="15"/>
  <c r="A5" i="15" s="1"/>
  <c r="A6" i="15" s="1"/>
  <c r="B28" i="9" s="1"/>
</calcChain>
</file>

<file path=xl/sharedStrings.xml><?xml version="1.0" encoding="utf-8"?>
<sst xmlns="http://schemas.openxmlformats.org/spreadsheetml/2006/main" count="188" uniqueCount="148">
  <si>
    <t>Solution Name</t>
  </si>
  <si>
    <t>ucmaja</t>
  </si>
  <si>
    <t>Solution long Name</t>
  </si>
  <si>
    <t>master oogway</t>
  </si>
  <si>
    <t>Solution Home Page Url</t>
  </si>
  <si>
    <t>https://oogwaycode.com</t>
  </si>
  <si>
    <t>Comment</t>
  </si>
  <si>
    <t>Database dependencies</t>
  </si>
  <si>
    <t>*</t>
  </si>
  <si>
    <t>code template company</t>
  </si>
  <si>
    <t>doc template company</t>
  </si>
  <si>
    <t>PURPOSE CODE</t>
  </si>
  <si>
    <t>P3</t>
  </si>
  <si>
    <t>RND</t>
  </si>
  <si>
    <t>Advanced Options</t>
  </si>
  <si>
    <t>hash key column name</t>
  </si>
  <si>
    <t>hashkey</t>
  </si>
  <si>
    <t>Used for slowly changing detection. A hash key for all non business/natural key columns.</t>
  </si>
  <si>
    <t>load_date column name</t>
  </si>
  <si>
    <t>load_date</t>
  </si>
  <si>
    <t>Column name for the load date timestamp in the target table</t>
  </si>
  <si>
    <t>last_modifed_date column name</t>
  </si>
  <si>
    <t>last_modified_timestamp</t>
  </si>
  <si>
    <t>Column name for the last modified timestamp in the target table</t>
  </si>
  <si>
    <t>Case Sensetive Value Columns? [0,1]</t>
  </si>
  <si>
    <t>0 will use the function lower on the columns when calculating the hashkey and joining with dim-tables</t>
  </si>
  <si>
    <t>Case Sensetive Key? [0,1]</t>
  </si>
  <si>
    <t>Max varchar lenght in hashkeys</t>
  </si>
  <si>
    <t>Data types are casted to varchar when creating hash keys. Specify the max length here</t>
  </si>
  <si>
    <t>ODL MONITORING</t>
  </si>
  <si>
    <t>Athena Database Name</t>
  </si>
  <si>
    <t>dynamotestcat.default.odl_monitoring</t>
  </si>
  <si>
    <t>vacuum_max_snapshot_age_seconds</t>
  </si>
  <si>
    <t>optimize_rewrite_delete_file_threshold</t>
  </si>
  <si>
    <t>write_target_data_file_size_bytes</t>
  </si>
  <si>
    <t>CRON</t>
  </si>
  <si>
    <t>Year</t>
  </si>
  <si>
    <t>Month</t>
  </si>
  <si>
    <t>Day</t>
  </si>
  <si>
    <t>Hour</t>
  </si>
  <si>
    <t>Minute</t>
  </si>
  <si>
    <t>View Name with out database qualifier</t>
  </si>
  <si>
    <t>SQL Select Statement</t>
  </si>
  <si>
    <t>Description</t>
  </si>
  <si>
    <t>&lt;th&gt;View Name&lt;/th&gt;</t>
  </si>
  <si>
    <t>View Name (without database qualifier)</t>
  </si>
  <si>
    <t>SQL Select Stamtement4</t>
  </si>
  <si>
    <t>[:REPLACE_SOLUTION_NAME]</t>
  </si>
  <si>
    <t>[:REPLACE_DEPLOY_TO]</t>
  </si>
  <si>
    <t>[:REPLACE_TARGET_BUCKET]</t>
  </si>
  <si>
    <t>[:REPLACE_TARGET_PREFIX]</t>
  </si>
  <si>
    <t>[:REPLACE_LIST_OF_PURPOSE_CODES]</t>
  </si>
  <si>
    <t>[:REPLACE_TARGET_DATABASE_NAME]</t>
  </si>
  <si>
    <t>[:REPLACE_FULL_S3_PATH]</t>
  </si>
  <si>
    <t>[:REPLACE_AWS_ATHENA_WORKGROUP]</t>
  </si>
  <si>
    <t>[:REPLACE_AWS_ACCOUNT_NUMBER]</t>
  </si>
  <si>
    <t>[:REPLACE_AWS_REGION]</t>
  </si>
  <si>
    <t>[:REPLACE_AWS_RAW_API_BUCKET]</t>
  </si>
  <si>
    <t>[:REPLACE_HTML_DOC_FILENAME]</t>
  </si>
  <si>
    <t>[:REPLACE_TEMPLATE_NUMBER]</t>
  </si>
  <si>
    <t>[:REPLACE_TARGET_TABLE_NAME]</t>
  </si>
  <si>
    <t>[:REPLACE_AWS_STEPS_NAME]</t>
  </si>
  <si>
    <t>[:REPLACE_EXTERNAL_DOCUMENTATION_URL]</t>
  </si>
  <si>
    <t>[:REPLACE_CODEGEN_VERSION]</t>
  </si>
  <si>
    <t>[:REPLACE_SOLUTION_LONG_NAME]</t>
  </si>
  <si>
    <t>[:REPLACE_AWS_STEPS_LOOP_NAME]</t>
  </si>
  <si>
    <t>[:REPLACE_COMMENT]</t>
  </si>
  <si>
    <t>[:REPLACE_STAGED_BUCKET_NAME]</t>
  </si>
  <si>
    <t>[:REPLACE_RAW_DMS_BUCKET_NAME]</t>
  </si>
  <si>
    <t>[:REPLACE_SOURCE_VIEW_VISABILITY]</t>
  </si>
  <si>
    <t>[:REPLACE_ROLE_DB_DEPENDENCIES]</t>
  </si>
  <si>
    <t>[:REPLACE_CURRENT_DATE]</t>
  </si>
  <si>
    <t>[:REPLACE_AWS_ROLE_PREFIX]</t>
  </si>
  <si>
    <t>[:REPLACE_ROLE_PREFIX]</t>
  </si>
  <si>
    <t>[:REPLACE_STEPS_JOB_VIEW]</t>
  </si>
  <si>
    <t>[:REPLACE_ARRAY_OF_VIEWS]</t>
  </si>
  <si>
    <t>[:REPLACE_TABLE_OF_VIEW_NAMES]</t>
  </si>
  <si>
    <t>[:REPLACE_ICEBERG_MAX_SNAPSHOT_AGE_SECONDS]</t>
  </si>
  <si>
    <t>[:REPLACE_TEMPLATE_PLATFORM_RESOURCE_IDENTIFIER_AWS_STEPS]</t>
  </si>
  <si>
    <t>arn:aws:states:[:REPLACE_AWS_REGION]:[:REPLACE_AWS_ACCOUNT_NUMBER]:stateMachine:[:REPLACE_RESOURCE_IDENTIFIER]</t>
  </si>
  <si>
    <t>[:REPLACE_ATHENA_OUTPUT_LOCATION]</t>
  </si>
  <si>
    <t>[:REPLACE_AWS_ENVIRONMENT_UPPERCASE]</t>
  </si>
  <si>
    <t>[REPLACE_ARRAY_OF_INCOMING_VIEWS]</t>
  </si>
  <si>
    <t>Outputs</t>
  </si>
  <si>
    <t>Sql Dialect</t>
  </si>
  <si>
    <t>aws_athena</t>
  </si>
  <si>
    <t>dlt,aws_athena,transact_sql</t>
  </si>
  <si>
    <t>Orchestration</t>
  </si>
  <si>
    <t>aws_steps</t>
  </si>
  <si>
    <t>aws_steps, dlt, powershell, azure_datafactory</t>
  </si>
  <si>
    <t>Deployment</t>
  </si>
  <si>
    <t>aws_cdk</t>
  </si>
  <si>
    <t>terraform, aws_cdk</t>
  </si>
  <si>
    <t>Code file extension</t>
  </si>
  <si>
    <t>.json</t>
  </si>
  <si>
    <t>Compute Platform</t>
  </si>
  <si>
    <t>aws</t>
  </si>
  <si>
    <t>aws, databricks, azure</t>
  </si>
  <si>
    <t>Storage Platform</t>
  </si>
  <si>
    <t>aws, azure, databricks</t>
  </si>
  <si>
    <t>platform resource identifier template</t>
  </si>
  <si>
    <t>auto orchestration</t>
  </si>
  <si>
    <t>turning this feature on means that oogway will find dependencies between the tables and load them in the correct order automatically. If yo set it to 0 you need to enter the "table load group" for each table.</t>
  </si>
  <si>
    <t>AWS</t>
  </si>
  <si>
    <t>prod</t>
  </si>
  <si>
    <t>test</t>
  </si>
  <si>
    <t>qa</t>
  </si>
  <si>
    <t>cdk</t>
  </si>
  <si>
    <t>EFFECTIVE VALUE</t>
  </si>
  <si>
    <t>Override</t>
  </si>
  <si>
    <t>aws_environment</t>
  </si>
  <si>
    <t>aws account</t>
  </si>
  <si>
    <t>aws region</t>
  </si>
  <si>
    <t>eu-west-1</t>
  </si>
  <si>
    <t>raw bucket</t>
  </si>
  <si>
    <t>raw_dms_bucket</t>
  </si>
  <si>
    <t>staged_bucket</t>
  </si>
  <si>
    <t>Bucket S3 suffix</t>
  </si>
  <si>
    <t>AWS Role Prefix</t>
  </si>
  <si>
    <t>AWS Step Function Role Name</t>
  </si>
  <si>
    <t>AWS S3 Bucket Name</t>
  </si>
  <si>
    <t>AWS S3 Prefix Name (folder)</t>
  </si>
  <si>
    <t>db</t>
  </si>
  <si>
    <t>AWS Atena Database Name</t>
  </si>
  <si>
    <t>Athena Workgroup Name</t>
  </si>
  <si>
    <t>Azure</t>
  </si>
  <si>
    <t>deploy</t>
  </si>
  <si>
    <t>GCP</t>
  </si>
  <si>
    <t>Databricks</t>
  </si>
  <si>
    <t>STEPS JOB SQL</t>
  </si>
  <si>
    <t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[:REPLACE_ODL_MONITORING_ATHENA_DATABASE]
   WHERE (task_name LIKE '[:REPLACE_SOLUTION_NAME]%')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t>
  </si>
  <si>
    <t>Version</t>
  </si>
  <si>
    <t>Date</t>
  </si>
  <si>
    <t>AWS Athena</t>
  </si>
  <si>
    <t>Microsoft Sql Server</t>
  </si>
  <si>
    <t>Postgres</t>
  </si>
  <si>
    <t>Databricks Sql Datawarehouse</t>
  </si>
  <si>
    <t>Orechestration</t>
  </si>
  <si>
    <t>AWS Steps</t>
  </si>
  <si>
    <t>AWS Athena Notebook</t>
  </si>
  <si>
    <t>Azure Data Factory</t>
  </si>
  <si>
    <t>Powershell Script</t>
  </si>
  <si>
    <t>Iron Python Notebook</t>
  </si>
  <si>
    <t>AWS CDK</t>
  </si>
  <si>
    <t>Terraform</t>
  </si>
  <si>
    <t>Azure Cli</t>
  </si>
  <si>
    <t>Azure Sql Server Database Name</t>
  </si>
  <si>
    <t>default_company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</si>
</sst>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  <font>
      <sz val="11"/>
      <color rgb="FF000000"/>
      <name val="Arial"/>
      <family val="2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69">
    <xf numFmtId="0" fontId="0" fillId="0" borderId="0" xfId="0"/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8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9" fillId="3" borderId="1" xfId="0" applyFont="1" applyFill="1" applyBorder="1"/>
    <xf numFmtId="0" fontId="0" fillId="0" borderId="2" xfId="0" applyBorder="1"/>
    <xf numFmtId="0" fontId="7" fillId="0" borderId="3" xfId="0" applyFont="1" applyBorder="1"/>
    <xf numFmtId="0" fontId="0" fillId="0" borderId="4" xfId="0" quotePrefix="1" applyBorder="1"/>
    <xf numFmtId="0" fontId="7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3" fillId="2" borderId="0" xfId="0" applyFont="1" applyFill="1"/>
    <xf numFmtId="0" fontId="8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 applyAlignment="1">
      <alignment wrapText="1"/>
    </xf>
    <xf numFmtId="0" fontId="1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vertical="top" wrapText="1"/>
    </xf>
    <xf numFmtId="0" fontId="7" fillId="0" borderId="0" xfId="0" applyFont="1"/>
    <xf numFmtId="0" fontId="0" fillId="5" borderId="0" xfId="0" applyFill="1" applyAlignment="1">
      <alignment vertical="top"/>
    </xf>
    <xf numFmtId="0" fontId="3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10" fillId="0" borderId="0" xfId="1" applyAlignment="1">
      <alignment vertical="top"/>
    </xf>
    <xf numFmtId="0" fontId="0" fillId="0" borderId="0" xfId="0" quotePrefix="1" applyAlignment="1">
      <alignment vertical="top"/>
    </xf>
    <xf numFmtId="0" fontId="0" fillId="0" borderId="14" xfId="0" applyBorder="1" applyAlignment="1">
      <alignment vertical="top"/>
    </xf>
    <xf numFmtId="0" fontId="0" fillId="0" borderId="0" xfId="0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vertical="top"/>
    </xf>
    <xf numFmtId="0" fontId="4" fillId="0" borderId="0" xfId="0" applyFont="1" applyAlignment="1">
      <alignment vertical="top"/>
    </xf>
    <xf numFmtId="0" fontId="8" fillId="0" borderId="17" xfId="0" applyFont="1" applyBorder="1" applyAlignment="1">
      <alignment vertical="top"/>
    </xf>
    <xf numFmtId="0" fontId="8" fillId="0" borderId="18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8" xfId="0" applyFont="1" applyFill="1" applyBorder="1" applyAlignment="1">
      <alignment vertical="top"/>
    </xf>
    <xf numFmtId="0" fontId="0" fillId="0" borderId="19" xfId="0" applyBorder="1"/>
    <xf numFmtId="0" fontId="0" fillId="0" borderId="0" xfId="0" applyAlignment="1">
      <alignment vertical="top"/>
    </xf>
    <xf numFmtId="0" fontId="2" fillId="0" borderId="0" xfId="0" applyFont="1"/>
    <xf numFmtId="0" fontId="14" fillId="0" borderId="18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14" fillId="0" borderId="0" xfId="0" applyFont="1" applyBorder="1" applyAlignment="1">
      <alignment vertical="top"/>
    </xf>
    <xf numFmtId="0" fontId="8" fillId="5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uc0010-cdk/database/new_link_address" TargetMode="External"/><Relationship Id="rId2" Type="http://schemas.openxmlformats.org/officeDocument/2006/relationships/hyperlink" Target="../../../../../../../uc0010-cdk/database/new_link_address" TargetMode="External"/><Relationship Id="rId1" Type="http://schemas.openxmlformats.org/officeDocument/2006/relationships/hyperlink" Target="../../../../../../../uc0010-cdk/database/new_link_add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5" sqref="B15"/>
    </sheetView>
  </sheetViews>
  <sheetFormatPr defaultRowHeight="15.75" customHeight="1" x14ac:dyDescent="0.25"/>
  <cols>
    <col min="1" max="1" width="36.42578125" style="62" customWidth="1"/>
    <col min="2" max="2" width="110.7109375" style="62" customWidth="1"/>
    <col min="3" max="3" width="79.140625" style="62" customWidth="1"/>
    <col min="4" max="4" width="46.5703125" style="62" customWidth="1"/>
    <col min="5" max="5" width="106.140625" style="62" bestFit="1" customWidth="1"/>
    <col min="6" max="8" width="9.140625" style="62" customWidth="1"/>
    <col min="9" max="16384" width="9.140625" style="62"/>
  </cols>
  <sheetData>
    <row r="1" spans="1:5" s="5" customFormat="1" ht="36" customHeight="1" x14ac:dyDescent="0.25">
      <c r="A1" s="4" t="str">
        <f>"Solution:" &amp; B2 &amp; ", Version:" &amp; Version!B1</f>
        <v>Solution:ucmaja, Version:122</v>
      </c>
      <c r="B1" s="4"/>
      <c r="C1" s="4"/>
      <c r="D1" s="4"/>
      <c r="E1" s="4"/>
    </row>
    <row r="2" spans="1:5" ht="15.75" customHeight="1" x14ac:dyDescent="0.25">
      <c r="A2" s="62" t="s">
        <v>0</v>
      </c>
      <c r="B2" s="62" t="s">
        <v>1</v>
      </c>
    </row>
    <row r="3" spans="1:5" ht="15.75" customHeight="1" x14ac:dyDescent="0.25">
      <c r="A3" s="62" t="s">
        <v>2</v>
      </c>
      <c r="B3" t="s">
        <v>3</v>
      </c>
    </row>
    <row r="4" spans="1:5" ht="15.75" customHeight="1" x14ac:dyDescent="0.25">
      <c r="A4" s="62" t="s">
        <v>4</v>
      </c>
      <c r="B4" s="62" t="s">
        <v>5</v>
      </c>
    </row>
    <row r="6" spans="1:5" ht="15.75" customHeight="1" x14ac:dyDescent="0.25">
      <c r="A6" s="62" t="s">
        <v>6</v>
      </c>
      <c r="B6" s="37"/>
    </row>
    <row r="7" spans="1:5" ht="15.75" customHeight="1" x14ac:dyDescent="0.25">
      <c r="A7" s="62" t="s">
        <v>7</v>
      </c>
      <c r="B7" s="62" t="s">
        <v>8</v>
      </c>
    </row>
    <row r="9" spans="1:5" ht="15.75" customHeight="1" x14ac:dyDescent="0.25">
      <c r="A9" s="62" t="s">
        <v>9</v>
      </c>
      <c r="B9" s="62" t="s">
        <v>147</v>
      </c>
    </row>
    <row r="10" spans="1:5" ht="15.75" customHeight="1" x14ac:dyDescent="0.25">
      <c r="A10" s="62" t="s">
        <v>10</v>
      </c>
      <c r="B10" s="62" t="s">
        <v>147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workbookViewId="0">
      <selection activeCell="B18" sqref="B18"/>
    </sheetView>
  </sheetViews>
  <sheetFormatPr defaultRowHeight="15" x14ac:dyDescent="0.25"/>
  <cols>
    <col min="1" max="1" width="35.140625" style="50" bestFit="1" customWidth="1"/>
    <col min="2" max="2" width="101.42578125" style="50" customWidth="1"/>
    <col min="3" max="3" width="144.7109375" style="50" customWidth="1"/>
  </cols>
  <sheetData>
    <row r="1" spans="1:3" x14ac:dyDescent="0.25">
      <c r="A1" s="3" t="s">
        <v>83</v>
      </c>
      <c r="B1" s="62"/>
      <c r="C1" s="62"/>
    </row>
    <row r="2" spans="1:3" x14ac:dyDescent="0.25">
      <c r="A2" s="62" t="s">
        <v>84</v>
      </c>
      <c r="B2" s="31" t="s">
        <v>85</v>
      </c>
      <c r="C2" s="62" t="s">
        <v>86</v>
      </c>
    </row>
    <row r="3" spans="1:3" x14ac:dyDescent="0.25">
      <c r="A3" s="62" t="s">
        <v>87</v>
      </c>
      <c r="B3" s="31" t="s">
        <v>88</v>
      </c>
      <c r="C3" s="62" t="s">
        <v>89</v>
      </c>
    </row>
    <row r="4" spans="1:3" x14ac:dyDescent="0.25">
      <c r="A4" s="62" t="s">
        <v>90</v>
      </c>
      <c r="B4" s="31" t="s">
        <v>91</v>
      </c>
      <c r="C4" s="62" t="s">
        <v>92</v>
      </c>
    </row>
    <row r="5" spans="1:3" x14ac:dyDescent="0.25">
      <c r="A5" s="62" t="s">
        <v>93</v>
      </c>
      <c r="B5" s="31" t="s">
        <v>94</v>
      </c>
      <c r="C5" s="62"/>
    </row>
    <row r="6" spans="1:3" x14ac:dyDescent="0.25">
      <c r="A6" s="62" t="s">
        <v>95</v>
      </c>
      <c r="B6" s="31" t="s">
        <v>96</v>
      </c>
      <c r="C6" s="62" t="s">
        <v>97</v>
      </c>
    </row>
    <row r="7" spans="1:3" x14ac:dyDescent="0.25">
      <c r="A7" s="62" t="s">
        <v>98</v>
      </c>
      <c r="B7" s="31" t="s">
        <v>96</v>
      </c>
      <c r="C7" s="62" t="s">
        <v>99</v>
      </c>
    </row>
    <row r="8" spans="1:3" x14ac:dyDescent="0.25">
      <c r="A8" s="62" t="s">
        <v>100</v>
      </c>
      <c r="B8" s="31" t="s">
        <v>79</v>
      </c>
      <c r="C8" s="62" t="s">
        <v>79</v>
      </c>
    </row>
    <row r="9" spans="1:3" ht="38.25" customHeight="1" x14ac:dyDescent="0.25">
      <c r="A9" s="62" t="s">
        <v>101</v>
      </c>
      <c r="B9" s="62">
        <v>1</v>
      </c>
      <c r="C9" s="37" t="s">
        <v>102</v>
      </c>
    </row>
    <row r="11" spans="1:3" x14ac:dyDescent="0.25">
      <c r="A11" s="62"/>
      <c r="B11" s="6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workbookViewId="0">
      <selection activeCell="C31" sqref="C31"/>
    </sheetView>
  </sheetViews>
  <sheetFormatPr defaultRowHeight="15" x14ac:dyDescent="0.25"/>
  <cols>
    <col min="1" max="1" width="30.7109375" style="50" customWidth="1"/>
    <col min="2" max="2" width="30" style="50" customWidth="1"/>
    <col min="3" max="3" width="34.7109375" style="50" customWidth="1"/>
    <col min="4" max="4" width="33.85546875" style="50" customWidth="1"/>
    <col min="5" max="5" width="40.140625" style="50" customWidth="1"/>
    <col min="6" max="6" width="49.7109375" style="50" customWidth="1"/>
    <col min="7" max="7" width="32.140625" style="50" customWidth="1"/>
  </cols>
  <sheetData>
    <row r="1" spans="1:7" x14ac:dyDescent="0.25">
      <c r="A1" s="63" t="str">
        <f>IF(LOWER(Code!B6)="aws","Active","Incative")</f>
        <v>Active</v>
      </c>
    </row>
    <row r="2" spans="1:7" x14ac:dyDescent="0.25">
      <c r="A2" s="1" t="s">
        <v>103</v>
      </c>
      <c r="B2" s="2" t="s">
        <v>104</v>
      </c>
      <c r="C2" s="2" t="s">
        <v>105</v>
      </c>
      <c r="D2" s="2" t="s">
        <v>106</v>
      </c>
      <c r="E2" s="2" t="s">
        <v>107</v>
      </c>
      <c r="F2" s="2" t="s">
        <v>108</v>
      </c>
      <c r="G2" s="2" t="s">
        <v>109</v>
      </c>
    </row>
    <row r="3" spans="1:7" x14ac:dyDescent="0.25">
      <c r="A3" s="38" t="s">
        <v>110</v>
      </c>
      <c r="B3" s="39" t="s">
        <v>104</v>
      </c>
      <c r="C3" s="39" t="s">
        <v>105</v>
      </c>
      <c r="D3" s="39" t="s">
        <v>106</v>
      </c>
      <c r="E3" s="39" t="str">
        <f>"${AWS_ENVIRONMENT_NAME}"</f>
        <v>${AWS_ENVIRONMENT_NAME}</v>
      </c>
      <c r="F3" s="55" t="str">
        <f t="shared" ref="F3:F15" si="0">IF(G3="", IF($G$3="test",C3,IF( $G$3="prod",B3,IF($G$3="qa",D3,E3))),IF(G3="","",G3))</f>
        <v>cdk</v>
      </c>
      <c r="G3" s="58" t="s">
        <v>107</v>
      </c>
    </row>
    <row r="4" spans="1:7" x14ac:dyDescent="0.25">
      <c r="A4" s="43" t="s">
        <v>111</v>
      </c>
      <c r="B4" s="44" t="str">
        <f>"761560768765"</f>
        <v>761560768765</v>
      </c>
      <c r="C4" s="45"/>
      <c r="D4" s="45" t="str">
        <f>"658537815488"</f>
        <v>658537815488</v>
      </c>
      <c r="E4" s="45" t="str">
        <f>"${AWS_ACCOUNT}"</f>
        <v>${AWS_ACCOUNT}</v>
      </c>
      <c r="F4" s="56" t="str">
        <f t="shared" si="0"/>
        <v>${AWS_ACCOUNT}</v>
      </c>
      <c r="G4" s="59"/>
    </row>
    <row r="5" spans="1:7" x14ac:dyDescent="0.25">
      <c r="A5" s="46" t="s">
        <v>112</v>
      </c>
      <c r="B5" s="62" t="s">
        <v>113</v>
      </c>
      <c r="C5" s="62"/>
      <c r="D5" s="62" t="s">
        <v>113</v>
      </c>
      <c r="E5" s="54" t="str">
        <f>"${AWS_REGION}"</f>
        <v>${AWS_REGION}</v>
      </c>
      <c r="F5" s="56" t="str">
        <f t="shared" si="0"/>
        <v>${AWS_REGION}</v>
      </c>
      <c r="G5" s="59"/>
    </row>
    <row r="6" spans="1:7" x14ac:dyDescent="0.25">
      <c r="A6" s="46" t="s">
        <v>114</v>
      </c>
      <c r="B6" s="47" t="str">
        <f>"odl-raw." &amp; B3&amp; ".shared." &amp; B5 &amp; "." &amp;B3 &amp; ".aws.vgthosting.net"</f>
        <v>odl-raw.prod.shared.eu-west-1.prod.aws.vgthosting.net</v>
      </c>
      <c r="C6" s="47"/>
      <c r="D6" s="47" t="str">
        <f>"odl-raw." &amp; D3&amp; ".shared." &amp; D5 &amp; "." &amp;D3 &amp; ".aws.vgthosting.net"</f>
        <v>odl-raw.qa.shared.eu-west-1.qa.aws.vgthosting.net</v>
      </c>
      <c r="E6" s="47" t="str">
        <f>"odl-raw." &amp; E3&amp; ".shared." &amp; E5 &amp; "." &amp;E3 &amp; ".aws.vgthosting.net"</f>
        <v>odl-raw.${AWS_ENVIRONMENT_NAME}.shared.${AWS_REGION}.${AWS_ENVIRONMENT_NAME}.aws.vgthosting.net</v>
      </c>
      <c r="F6" s="56" t="str">
        <f t="shared" si="0"/>
        <v>odl-raw.${AWS_ENVIRONMENT_NAME}.shared.${AWS_REGION}.${AWS_ENVIRONMENT_NAME}.aws.vgthosting.net</v>
      </c>
      <c r="G6" s="60"/>
    </row>
    <row r="7" spans="1:7" x14ac:dyDescent="0.25">
      <c r="A7" s="46" t="s">
        <v>115</v>
      </c>
      <c r="B7" s="48" t="str">
        <f>"raw-dms-odl-" &amp; B3</f>
        <v>raw-dms-odl-prod</v>
      </c>
      <c r="C7" s="48"/>
      <c r="D7" s="48" t="str">
        <f>"raw-dms-odl-" &amp; D3</f>
        <v>raw-dms-odl-qa</v>
      </c>
      <c r="E7" s="48" t="str">
        <f>"raw-dms-odl-" &amp; E3</f>
        <v>raw-dms-odl-${AWS_ENVIRONMENT_NAME}</v>
      </c>
      <c r="F7" s="56" t="str">
        <f t="shared" si="0"/>
        <v>raw-dms-odl-${AWS_ENVIRONMENT_NAME}</v>
      </c>
      <c r="G7" s="59"/>
    </row>
    <row r="8" spans="1:7" x14ac:dyDescent="0.25">
      <c r="A8" s="49" t="s">
        <v>116</v>
      </c>
      <c r="B8" s="62" t="str">
        <f>"staged-odl-" &amp; B3</f>
        <v>staged-odl-prod</v>
      </c>
      <c r="C8" s="62"/>
      <c r="D8" s="62" t="str">
        <f>"staged-odl-" &amp; D3</f>
        <v>staged-odl-qa</v>
      </c>
      <c r="E8" s="62" t="str">
        <f>"staged-odl-" &amp; E3</f>
        <v>staged-odl-${AWS_ENVIRONMENT_NAME}</v>
      </c>
      <c r="F8" s="56" t="str">
        <f t="shared" si="0"/>
        <v>staged-odl-${AWS_ENVIRONMENT_NAME}</v>
      </c>
      <c r="G8" s="59"/>
    </row>
    <row r="9" spans="1:7" x14ac:dyDescent="0.25">
      <c r="A9" s="49" t="s">
        <v>117</v>
      </c>
      <c r="B9" s="62" t="str">
        <f>"-vgcs-odl-prod"</f>
        <v>-vgcs-odl-prod</v>
      </c>
      <c r="C9" s="62"/>
      <c r="D9" s="62" t="str">
        <f>"-vgcs-odl-qa"</f>
        <v>-vgcs-odl-qa</v>
      </c>
      <c r="E9" s="62" t="str">
        <f>"-vgcs-odl-${AWS_ENVIRONMENT}"</f>
        <v>-vgcs-odl-${AWS_ENVIRONMENT}</v>
      </c>
      <c r="F9" s="56" t="str">
        <f t="shared" si="0"/>
        <v>-vgcs-odl-${AWS_ENVIRONMENT}</v>
      </c>
      <c r="G9" s="59"/>
    </row>
    <row r="10" spans="1:7" x14ac:dyDescent="0.25">
      <c r="A10" s="49" t="s">
        <v>118</v>
      </c>
      <c r="B10" s="62" t="str">
        <f>"usecases"</f>
        <v>usecases</v>
      </c>
      <c r="C10" s="62" t="str">
        <f>"usecases"</f>
        <v>usecases</v>
      </c>
      <c r="D10" s="62" t="str">
        <f>"usecases"</f>
        <v>usecases</v>
      </c>
      <c r="E10" s="62" t="str">
        <f>"usecases"</f>
        <v>usecases</v>
      </c>
      <c r="F10" s="56" t="str">
        <f t="shared" si="0"/>
        <v>usecases</v>
      </c>
      <c r="G10" s="59"/>
    </row>
    <row r="11" spans="1:7" x14ac:dyDescent="0.25">
      <c r="A11" s="49" t="s">
        <v>119</v>
      </c>
      <c r="B11" s="62" t="str">
        <f>IF(G11="",Options!$B$2&amp; "-role",$G$11)</f>
        <v>ucmaja-role</v>
      </c>
      <c r="C11" s="62" t="str">
        <f>IF(H11="",Options!$B$2&amp; "-role",$G$11)</f>
        <v>ucmaja-role</v>
      </c>
      <c r="D11" s="62" t="str">
        <f>IF(I11="",Options!$B$2&amp; "-role",$G$11)</f>
        <v>ucmaja-role</v>
      </c>
      <c r="E11" s="62" t="str">
        <f>IF(J11="",Options!$B$2&amp; "-role",$G$11)</f>
        <v>ucmaja-role</v>
      </c>
      <c r="F11" s="56" t="str">
        <f t="shared" si="0"/>
        <v>ucmaja-role</v>
      </c>
      <c r="G11" s="59"/>
    </row>
    <row r="12" spans="1:7" s="62" customFormat="1" x14ac:dyDescent="0.25">
      <c r="A12" s="49" t="s">
        <v>120</v>
      </c>
      <c r="B12" s="62" t="str">
        <f>IF(G12="",USERINPUT_SOLUTION_NAME &amp; B9,G12)</f>
        <v>ucmaja-vgcs-odl-prod</v>
      </c>
      <c r="C12" s="62" t="str">
        <f>IF(H12="",USERINPUT_SOLUTION_NAME &amp; C9,H12)</f>
        <v>ucmaja</v>
      </c>
      <c r="D12" s="62" t="str">
        <f>IF(I12="",USERINPUT_SOLUTION_NAME &amp; D9,I12)</f>
        <v>ucmaja-vgcs-odl-qa</v>
      </c>
      <c r="E12" s="62" t="str">
        <f>IF(J12="",USERINPUT_SOLUTION_NAME &amp; E9,J12)</f>
        <v>ucmaja-vgcs-odl-${AWS_ENVIRONMENT}</v>
      </c>
      <c r="F12" s="56" t="str">
        <f t="shared" si="0"/>
        <v>ucmaja-vgcs-odl-${AWS_ENVIRONMENT}</v>
      </c>
      <c r="G12" s="60"/>
    </row>
    <row r="13" spans="1:7" s="62" customFormat="1" x14ac:dyDescent="0.25">
      <c r="A13" s="49" t="s">
        <v>121</v>
      </c>
      <c r="B13" s="62" t="str">
        <f>IF(G13="","db",G13)</f>
        <v>db</v>
      </c>
      <c r="C13" s="62" t="s">
        <v>122</v>
      </c>
      <c r="D13" s="62" t="s">
        <v>122</v>
      </c>
      <c r="E13" s="62" t="s">
        <v>122</v>
      </c>
      <c r="F13" s="56" t="str">
        <f t="shared" si="0"/>
        <v>db</v>
      </c>
      <c r="G13" s="60"/>
    </row>
    <row r="14" spans="1:7" x14ac:dyDescent="0.25">
      <c r="A14" s="49" t="s">
        <v>123</v>
      </c>
      <c r="B14" t="str">
        <f t="shared" ref="B14:E15" si="1">SUBSTITUTE(USERINPUT_SOLUTION_NAME,"-","_")</f>
        <v>ucmaja</v>
      </c>
      <c r="C14" t="str">
        <f t="shared" si="1"/>
        <v>ucmaja</v>
      </c>
      <c r="D14" t="str">
        <f t="shared" si="1"/>
        <v>ucmaja</v>
      </c>
      <c r="E14" t="str">
        <f t="shared" si="1"/>
        <v>ucmaja</v>
      </c>
      <c r="F14" s="64" t="str">
        <f t="shared" si="0"/>
        <v>ucmaja</v>
      </c>
      <c r="G14" s="59"/>
    </row>
    <row r="15" spans="1:7" x14ac:dyDescent="0.25">
      <c r="A15" s="49" t="s">
        <v>124</v>
      </c>
      <c r="B15" s="62" t="str">
        <f t="shared" si="1"/>
        <v>ucmaja</v>
      </c>
      <c r="C15" s="62" t="str">
        <f t="shared" si="1"/>
        <v>ucmaja</v>
      </c>
      <c r="D15" s="62" t="str">
        <f t="shared" si="1"/>
        <v>ucmaja</v>
      </c>
      <c r="E15" s="62" t="str">
        <f t="shared" si="1"/>
        <v>ucmaja</v>
      </c>
      <c r="F15" s="56" t="str">
        <f t="shared" si="0"/>
        <v>ucmaja</v>
      </c>
      <c r="G15" s="59"/>
    </row>
    <row r="16" spans="1:7" x14ac:dyDescent="0.25">
      <c r="A16" s="51"/>
      <c r="B16" s="52"/>
      <c r="C16" s="53"/>
      <c r="D16" s="52"/>
      <c r="E16" s="52"/>
      <c r="F16" s="57"/>
      <c r="G16" s="61"/>
    </row>
    <row r="17" spans="1:6" x14ac:dyDescent="0.25">
      <c r="F17" s="62"/>
    </row>
    <row r="18" spans="1:6" x14ac:dyDescent="0.25">
      <c r="A18" s="62"/>
      <c r="B18" s="62"/>
      <c r="F18" s="62"/>
    </row>
    <row r="19" spans="1:6" x14ac:dyDescent="0.25">
      <c r="F19" s="62"/>
    </row>
    <row r="20" spans="1:6" x14ac:dyDescent="0.25">
      <c r="F20" s="62"/>
    </row>
    <row r="21" spans="1:6" x14ac:dyDescent="0.25">
      <c r="F21" s="62"/>
    </row>
  </sheetData>
  <hyperlinks>
    <hyperlink ref="B6" r:id="rId1" display="https://s3.console.aws.amazon.com/s3/buckets/odl-raw.prod.shared.eu-west-1.prod.aws.vgthosting.net?region=eu-west-1" xr:uid="{00000000-0004-0000-0A00-000000000000}"/>
    <hyperlink ref="D6" r:id="rId2" display="https://s3.console.aws.amazon.com/s3/buckets/odl-raw.prod.shared.eu-west-1.prod.aws.vgthosting.net?region=eu-west-1" xr:uid="{00000000-0004-0000-0A00-000001000000}"/>
    <hyperlink ref="E6" r:id="rId3" display="https://s3.console.aws.amazon.com/s3/buckets/odl-raw.prod.shared.eu-west-1.prod.aws.vgthosting.net?region=eu-west-1" xr:uid="{00000000-0004-0000-0A00-000002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>
      <selection activeCell="E20" sqref="E20"/>
    </sheetView>
  </sheetViews>
  <sheetFormatPr defaultRowHeight="15" x14ac:dyDescent="0.25"/>
  <cols>
    <col min="1" max="1" width="30.42578125" style="50" bestFit="1" customWidth="1"/>
    <col min="2" max="2" width="22.85546875" style="50" customWidth="1"/>
    <col min="3" max="3" width="34.140625" style="50" customWidth="1"/>
    <col min="4" max="4" width="35.85546875" style="50" customWidth="1"/>
    <col min="5" max="5" width="39.7109375" style="50" customWidth="1"/>
    <col min="6" max="6" width="28.28515625" style="50" customWidth="1"/>
    <col min="7" max="7" width="36.5703125" style="50" customWidth="1"/>
  </cols>
  <sheetData>
    <row r="1" spans="1:7" x14ac:dyDescent="0.25">
      <c r="A1" t="str">
        <f>IF(LOWER(Code!B6)="azure","Active","Incative")</f>
        <v>Incative</v>
      </c>
    </row>
    <row r="2" spans="1:7" s="42" customFormat="1" ht="23.25" customHeight="1" x14ac:dyDescent="0.25">
      <c r="A2" s="40" t="s">
        <v>125</v>
      </c>
      <c r="B2" s="41" t="s">
        <v>104</v>
      </c>
      <c r="C2" s="41" t="s">
        <v>105</v>
      </c>
      <c r="D2" s="41" t="s">
        <v>106</v>
      </c>
      <c r="E2" s="41" t="s">
        <v>126</v>
      </c>
      <c r="F2" s="41" t="s">
        <v>108</v>
      </c>
      <c r="G2" s="41" t="s">
        <v>109</v>
      </c>
    </row>
    <row r="14" spans="1:7" x14ac:dyDescent="0.25">
      <c r="A14" s="65" t="s">
        <v>146</v>
      </c>
      <c r="B14" s="66" t="str">
        <f t="shared" ref="B14:E14" si="0">SUBSTITUTE(USERINPUT_SOLUTION_NAME,"-","_")</f>
        <v>ucmaja</v>
      </c>
      <c r="C14" s="66" t="str">
        <f t="shared" si="0"/>
        <v>ucmaja</v>
      </c>
      <c r="D14" s="66" t="str">
        <f t="shared" si="0"/>
        <v>ucmaja</v>
      </c>
      <c r="E14" s="66" t="str">
        <f t="shared" si="0"/>
        <v>ucmaja</v>
      </c>
      <c r="F14" s="67" t="str">
        <f t="shared" ref="F14" si="1">IF(G14="", IF($G$3="test",C14,IF( $G$3="prod",B14,IF($G$3="qa",D14,E14))),IF(G14="","",G14))</f>
        <v>ucmaja</v>
      </c>
      <c r="G14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4"/>
  <sheetViews>
    <sheetView workbookViewId="0">
      <selection activeCell="C35" sqref="C35"/>
    </sheetView>
  </sheetViews>
  <sheetFormatPr defaultRowHeight="15" x14ac:dyDescent="0.25"/>
  <cols>
    <col min="1" max="1" width="30.42578125" style="50" bestFit="1" customWidth="1"/>
    <col min="2" max="2" width="25.85546875" style="50" customWidth="1"/>
    <col min="3" max="3" width="31.7109375" style="50" customWidth="1"/>
    <col min="4" max="4" width="31" style="50" customWidth="1"/>
    <col min="5" max="5" width="25.28515625" style="50" customWidth="1"/>
    <col min="6" max="6" width="41" style="50" customWidth="1"/>
    <col min="7" max="7" width="29.28515625" style="50" customWidth="1"/>
  </cols>
  <sheetData>
    <row r="1" spans="1:7" x14ac:dyDescent="0.25">
      <c r="A1" t="str">
        <f>IF(LOWER(Code!B6)="gcp","Active","Incative")</f>
        <v>Incative</v>
      </c>
    </row>
    <row r="2" spans="1:7" s="42" customFormat="1" ht="22.5" customHeight="1" x14ac:dyDescent="0.25">
      <c r="A2" s="40" t="s">
        <v>127</v>
      </c>
      <c r="B2" s="41" t="s">
        <v>104</v>
      </c>
      <c r="C2" s="41" t="s">
        <v>105</v>
      </c>
      <c r="D2" s="41" t="s">
        <v>106</v>
      </c>
      <c r="E2" s="41" t="s">
        <v>126</v>
      </c>
      <c r="F2" s="41" t="s">
        <v>108</v>
      </c>
      <c r="G2" s="41" t="s">
        <v>109</v>
      </c>
    </row>
    <row r="14" spans="1:7" x14ac:dyDescent="0.25">
      <c r="A14" s="65" t="s">
        <v>146</v>
      </c>
      <c r="B14" s="66" t="str">
        <f t="shared" ref="B14:E14" si="0">SUBSTITUTE(USERINPUT_SOLUTION_NAME,"-","_")</f>
        <v>ucmaja</v>
      </c>
      <c r="C14" s="66" t="str">
        <f t="shared" si="0"/>
        <v>ucmaja</v>
      </c>
      <c r="D14" s="66" t="str">
        <f t="shared" si="0"/>
        <v>ucmaja</v>
      </c>
      <c r="E14" s="66" t="str">
        <f t="shared" si="0"/>
        <v>ucmaja</v>
      </c>
      <c r="F14" s="67" t="str">
        <f t="shared" ref="F14" si="1">IF(G14="", IF($G$3="test",C14,IF( $G$3="prod",B14,IF($G$3="qa",D14,E14))),IF(G14="","",G14))</f>
        <v>ucmaja</v>
      </c>
      <c r="G14" s="6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4"/>
  <sheetViews>
    <sheetView workbookViewId="0">
      <selection activeCell="C21" sqref="C21"/>
    </sheetView>
  </sheetViews>
  <sheetFormatPr defaultRowHeight="15" x14ac:dyDescent="0.25"/>
  <cols>
    <col min="1" max="1" width="30.42578125" style="50" bestFit="1" customWidth="1"/>
    <col min="2" max="2" width="32.7109375" style="50" customWidth="1"/>
    <col min="3" max="3" width="22.42578125" style="50" customWidth="1"/>
    <col min="4" max="4" width="37.42578125" style="50" customWidth="1"/>
    <col min="5" max="5" width="32.85546875" style="50" customWidth="1"/>
    <col min="6" max="6" width="40" style="50" customWidth="1"/>
    <col min="7" max="7" width="47" style="50" customWidth="1"/>
  </cols>
  <sheetData>
    <row r="1" spans="1:7" x14ac:dyDescent="0.25">
      <c r="A1" t="str">
        <f>IF(LOWER(Code!B6)="databricks","Active","Incative")</f>
        <v>Incative</v>
      </c>
    </row>
    <row r="2" spans="1:7" s="42" customFormat="1" ht="23.25" customHeight="1" x14ac:dyDescent="0.25">
      <c r="A2" s="40" t="s">
        <v>128</v>
      </c>
      <c r="B2" s="41" t="s">
        <v>104</v>
      </c>
      <c r="C2" s="41" t="s">
        <v>105</v>
      </c>
      <c r="D2" s="41" t="s">
        <v>106</v>
      </c>
      <c r="E2" s="41" t="s">
        <v>126</v>
      </c>
      <c r="F2" s="41" t="s">
        <v>108</v>
      </c>
      <c r="G2" s="41" t="s">
        <v>109</v>
      </c>
    </row>
    <row r="14" spans="1:7" x14ac:dyDescent="0.25">
      <c r="A14" s="65" t="s">
        <v>146</v>
      </c>
      <c r="B14" s="66" t="str">
        <f t="shared" ref="B14:E14" si="0">SUBSTITUTE(USERINPUT_SOLUTION_NAME,"-","_")</f>
        <v>ucmaja</v>
      </c>
      <c r="C14" s="66" t="str">
        <f t="shared" si="0"/>
        <v>ucmaja</v>
      </c>
      <c r="D14" s="66" t="str">
        <f t="shared" si="0"/>
        <v>ucmaja</v>
      </c>
      <c r="E14" s="66" t="str">
        <f t="shared" si="0"/>
        <v>ucmaja</v>
      </c>
      <c r="F14" s="67" t="str">
        <f t="shared" ref="F14" si="1">IF(G14="", IF($G$3="test",C14,IF( $G$3="prod",B14,IF($G$3="qa",D14,E14))),IF(G14="","",G14))</f>
        <v>ucmaja</v>
      </c>
      <c r="G14" s="6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A6"/>
  <sheetViews>
    <sheetView topLeftCell="A2" workbookViewId="0">
      <selection activeCell="A2" sqref="A2"/>
    </sheetView>
  </sheetViews>
  <sheetFormatPr defaultRowHeight="15" x14ac:dyDescent="0.25"/>
  <cols>
    <col min="1" max="1" width="116" style="50" customWidth="1"/>
  </cols>
  <sheetData>
    <row r="1" spans="1:1" x14ac:dyDescent="0.25">
      <c r="A1" s="21" t="s">
        <v>129</v>
      </c>
    </row>
    <row r="2" spans="1:1" ht="409.5" customHeight="1" x14ac:dyDescent="0.25">
      <c r="A2" s="25" t="s">
        <v>130</v>
      </c>
    </row>
    <row r="4" spans="1:1" x14ac:dyDescent="0.25">
      <c r="A4" t="str">
        <f>SUBSTITUTE( SUBSTITUTE(STEPS_JOB_VIEW,"[:REPLACE_ODL_MONITORING_ATHENA_DATABASE]",USERINPUT_ODL_MONITORING_ATHENA_DATABASE),"[:REPLACE_SOLUTION_NAME]",REPLACE_SOLUTION_NAME)</f>
        <v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dynamotestcat.default.odl_monitoring
   WHERE (task_name LIKE 'ucmaja%')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v>
      </c>
    </row>
    <row r="5" spans="1:1" x14ac:dyDescent="0.25">
      <c r="A5" t="str">
        <f>CLEAN(SUBSTITUTE(STEPS_VIEW_NOT_CLEANED,CHAR(10), " " ))</f>
        <v>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'ucmaja%')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6" spans="1:1" x14ac:dyDescent="0.25">
      <c r="A6" t="str">
        <f>IF(USERINPUT_ODL_MONITORING_ATHENA_DATABASE="","SELECT current_date", "CREATE OR REPLACE VIEW " &amp; USERINPUT_DATABASE_NAME &amp; ".steps_job_log AS " &amp; STEPS_VIEW_CLEANED)</f>
        <v>CREATE OR REPLACE VIEW 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'ucmaja%')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D1"/>
  <sheetViews>
    <sheetView workbookViewId="0">
      <selection activeCell="D2" sqref="D2"/>
    </sheetView>
  </sheetViews>
  <sheetFormatPr defaultRowHeight="15" x14ac:dyDescent="0.25"/>
  <cols>
    <col min="4" max="4" width="10.42578125" style="50" bestFit="1" customWidth="1"/>
  </cols>
  <sheetData>
    <row r="1" spans="1:4" x14ac:dyDescent="0.25">
      <c r="A1" t="s">
        <v>131</v>
      </c>
      <c r="B1">
        <v>122</v>
      </c>
      <c r="C1" t="s">
        <v>132</v>
      </c>
      <c r="D1" s="24">
        <v>45321</v>
      </c>
    </row>
  </sheetData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"/>
  <sheetViews>
    <sheetView workbookViewId="0">
      <selection activeCell="B1" sqref="B1:E1"/>
    </sheetView>
  </sheetViews>
  <sheetFormatPr defaultRowHeight="15" x14ac:dyDescent="0.25"/>
  <cols>
    <col min="1" max="1" width="24" style="50" customWidth="1"/>
    <col min="2" max="2" width="17.28515625" style="50" customWidth="1"/>
    <col min="3" max="3" width="31.42578125" style="50" customWidth="1"/>
    <col min="4" max="4" width="32.5703125" style="50" customWidth="1"/>
    <col min="5" max="5" width="44.85546875" style="50" customWidth="1"/>
    <col min="6" max="6" width="33.5703125" style="50" customWidth="1"/>
  </cols>
  <sheetData>
    <row r="1" spans="1:6" x14ac:dyDescent="0.25">
      <c r="A1" t="s">
        <v>84</v>
      </c>
      <c r="B1" t="s">
        <v>133</v>
      </c>
      <c r="C1" t="s">
        <v>134</v>
      </c>
      <c r="D1" t="s">
        <v>135</v>
      </c>
      <c r="E1" t="s">
        <v>136</v>
      </c>
    </row>
    <row r="2" spans="1:6" x14ac:dyDescent="0.25">
      <c r="A2" t="s">
        <v>137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</row>
    <row r="3" spans="1:6" x14ac:dyDescent="0.25">
      <c r="A3" t="s">
        <v>90</v>
      </c>
      <c r="B3" t="s">
        <v>143</v>
      </c>
      <c r="C3" t="s">
        <v>144</v>
      </c>
      <c r="D3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5" x14ac:dyDescent="0.25"/>
  <cols>
    <col min="1" max="1" width="21.28515625" style="50" customWidth="1"/>
  </cols>
  <sheetData>
    <row r="1" spans="1:1" x14ac:dyDescent="0.25">
      <c r="A1" s="2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2" sqref="A2"/>
    </sheetView>
  </sheetViews>
  <sheetFormatPr defaultRowHeight="15" x14ac:dyDescent="0.25"/>
  <cols>
    <col min="1" max="1" width="48.5703125" style="37" customWidth="1"/>
    <col min="2" max="2" width="64.85546875" style="37" customWidth="1"/>
    <col min="3" max="3" width="59.5703125" style="37" customWidth="1"/>
    <col min="4" max="4" width="47.85546875" style="37" customWidth="1"/>
    <col min="5" max="7" width="9.140625" style="37" customWidth="1"/>
    <col min="8" max="16384" width="9.140625" style="37"/>
  </cols>
  <sheetData>
    <row r="1" spans="1:4" x14ac:dyDescent="0.25">
      <c r="A1" s="8" t="s">
        <v>14</v>
      </c>
    </row>
    <row r="2" spans="1:4" ht="30" customHeight="1" x14ac:dyDescent="0.25">
      <c r="A2" s="9" t="s">
        <v>15</v>
      </c>
      <c r="B2" s="10" t="s">
        <v>16</v>
      </c>
      <c r="C2" s="37" t="s">
        <v>17</v>
      </c>
      <c r="D2" s="37" t="s">
        <v>16</v>
      </c>
    </row>
    <row r="3" spans="1:4" ht="30" customHeight="1" x14ac:dyDescent="0.25">
      <c r="A3" s="9" t="s">
        <v>18</v>
      </c>
      <c r="B3" s="10" t="s">
        <v>19</v>
      </c>
      <c r="C3" s="37" t="s">
        <v>20</v>
      </c>
      <c r="D3" s="37" t="s">
        <v>19</v>
      </c>
    </row>
    <row r="4" spans="1:4" ht="30" customHeight="1" x14ac:dyDescent="0.25">
      <c r="A4" s="9" t="s">
        <v>21</v>
      </c>
      <c r="B4" s="29" t="s">
        <v>22</v>
      </c>
      <c r="C4" s="7" t="s">
        <v>23</v>
      </c>
      <c r="D4" s="37" t="s">
        <v>22</v>
      </c>
    </row>
    <row r="5" spans="1:4" ht="30" customHeight="1" x14ac:dyDescent="0.25">
      <c r="A5" s="6" t="s">
        <v>24</v>
      </c>
      <c r="B5" s="11">
        <v>1</v>
      </c>
      <c r="C5" s="37" t="s">
        <v>25</v>
      </c>
      <c r="D5">
        <v>1</v>
      </c>
    </row>
    <row r="6" spans="1:4" x14ac:dyDescent="0.25">
      <c r="A6" s="6" t="s">
        <v>26</v>
      </c>
      <c r="B6" s="11">
        <v>1</v>
      </c>
      <c r="D6">
        <v>1</v>
      </c>
    </row>
    <row r="7" spans="1:4" ht="30" customHeight="1" x14ac:dyDescent="0.25">
      <c r="A7" s="6" t="s">
        <v>27</v>
      </c>
      <c r="B7" s="11">
        <v>150</v>
      </c>
      <c r="C7" s="37" t="s">
        <v>28</v>
      </c>
      <c r="D7">
        <v>50</v>
      </c>
    </row>
    <row r="10" spans="1:4" x14ac:dyDescent="0.25">
      <c r="A10" s="37" t="s">
        <v>29</v>
      </c>
    </row>
    <row r="11" spans="1:4" x14ac:dyDescent="0.25">
      <c r="A11" s="37" t="s">
        <v>30</v>
      </c>
      <c r="B11" s="62" t="s">
        <v>31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5" x14ac:dyDescent="0.25"/>
  <cols>
    <col min="1" max="1" width="37.7109375" style="50" bestFit="1" customWidth="1"/>
    <col min="2" max="2" width="24.140625" style="50" customWidth="1"/>
  </cols>
  <sheetData>
    <row r="1" spans="1:2" x14ac:dyDescent="0.25">
      <c r="A1" s="12" t="s">
        <v>32</v>
      </c>
      <c r="B1" s="13">
        <v>259200</v>
      </c>
    </row>
    <row r="2" spans="1:2" x14ac:dyDescent="0.25">
      <c r="A2" s="14" t="s">
        <v>33</v>
      </c>
      <c r="B2" s="15">
        <v>50</v>
      </c>
    </row>
    <row r="3" spans="1:2" x14ac:dyDescent="0.25">
      <c r="A3" s="16" t="s">
        <v>34</v>
      </c>
      <c r="B3" s="15">
        <v>536870912</v>
      </c>
    </row>
    <row r="4" spans="1:2" x14ac:dyDescent="0.25">
      <c r="A4" s="16"/>
      <c r="B4" s="17"/>
    </row>
    <row r="5" spans="1:2" x14ac:dyDescent="0.25">
      <c r="A5" s="16"/>
      <c r="B5" s="17"/>
    </row>
    <row r="6" spans="1:2" x14ac:dyDescent="0.25">
      <c r="A6" s="16"/>
      <c r="B6" s="17"/>
    </row>
    <row r="7" spans="1:2" x14ac:dyDescent="0.25">
      <c r="A7" s="16"/>
      <c r="B7" s="17"/>
    </row>
    <row r="8" spans="1:2" x14ac:dyDescent="0.25">
      <c r="A8" s="16"/>
      <c r="B8" s="17"/>
    </row>
    <row r="9" spans="1:2" x14ac:dyDescent="0.25">
      <c r="A9" s="16"/>
      <c r="B9" s="17"/>
    </row>
    <row r="10" spans="1:2" x14ac:dyDescent="0.25">
      <c r="A10" s="16"/>
      <c r="B10" s="17"/>
    </row>
    <row r="11" spans="1:2" ht="15.75" customHeight="1" thickBot="1" x14ac:dyDescent="0.3">
      <c r="A11" s="18"/>
      <c r="B11" s="19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M22" sqref="M22"/>
    </sheetView>
  </sheetViews>
  <sheetFormatPr defaultRowHeight="15" x14ac:dyDescent="0.25"/>
  <sheetData>
    <row r="1" spans="1:11" ht="46.5" customHeight="1" x14ac:dyDescent="0.25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</row>
    <row r="4" spans="1:11" x14ac:dyDescent="0.25">
      <c r="A4" s="20" t="s">
        <v>8</v>
      </c>
      <c r="B4" s="20" t="s">
        <v>8</v>
      </c>
      <c r="C4" s="20" t="s">
        <v>8</v>
      </c>
      <c r="D4" s="20">
        <v>5</v>
      </c>
      <c r="E4" s="20">
        <v>15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291"/>
  <sheetViews>
    <sheetView workbookViewId="0">
      <selection activeCell="B2" sqref="B2"/>
    </sheetView>
  </sheetViews>
  <sheetFormatPr defaultRowHeight="52.5" customHeight="1" x14ac:dyDescent="0.25"/>
  <cols>
    <col min="2" max="2" width="41.85546875" style="50" customWidth="1"/>
    <col min="3" max="3" width="91.28515625" style="62" customWidth="1"/>
    <col min="4" max="6" width="39.7109375" style="50" customWidth="1"/>
    <col min="7" max="7" width="31.140625" style="29" customWidth="1"/>
    <col min="8" max="8" width="37" style="29" customWidth="1"/>
    <col min="9" max="9" width="28.42578125" style="29" customWidth="1"/>
    <col min="10" max="10" width="9.7109375" style="29" customWidth="1"/>
    <col min="11" max="11" width="122.28515625" style="29" customWidth="1"/>
    <col min="12" max="12" width="119" style="30" customWidth="1"/>
    <col min="13" max="13" width="63.5703125" style="30" customWidth="1"/>
    <col min="14" max="14" width="74.140625" style="29" customWidth="1"/>
    <col min="15" max="15" width="35" style="30" customWidth="1"/>
    <col min="16" max="16" width="80.140625" style="30" customWidth="1"/>
    <col min="17" max="62" width="9.140625" style="30" customWidth="1"/>
  </cols>
  <sheetData>
    <row r="1" spans="1:16" ht="52.5" customHeight="1" x14ac:dyDescent="0.25">
      <c r="A1" s="21"/>
      <c r="B1" s="21" t="s">
        <v>41</v>
      </c>
      <c r="C1" s="2" t="s">
        <v>42</v>
      </c>
      <c r="D1" s="21"/>
      <c r="E1" s="21" t="s">
        <v>43</v>
      </c>
      <c r="F1" s="27"/>
      <c r="O1" s="30" t="s">
        <v>44</v>
      </c>
      <c r="P1" s="30" t="str">
        <f>"&lt;table&gt;" &amp;O1 &amp; P2 &amp; "&lt;/table&gt;"</f>
        <v>&lt;table&gt;&lt;th&gt;View Name&lt;/th&gt;&lt;/table&gt;</v>
      </c>
    </row>
    <row r="2" spans="1:16" ht="52.5" customHeight="1" x14ac:dyDescent="0.25">
      <c r="A2">
        <v>1</v>
      </c>
      <c r="C2" s="37"/>
      <c r="D2" s="28"/>
      <c r="E2" s="28"/>
      <c r="F2" s="28"/>
      <c r="G2" s="29" t="str">
        <f t="shared" ref="G2:G33" si="0">"""" &amp; B2 &amp; """"</f>
        <v>""</v>
      </c>
      <c r="H2" s="29" t="str">
        <f t="shared" ref="H2:H65" si="1">SUBSTITUTE(CLEAN(SUBSTITUTE(C2,CHAR(10), " " )),"""","")</f>
        <v/>
      </c>
      <c r="I2" s="29" t="str">
        <f t="shared" ref="I2:I33" si="2">IF(B2="", "","CREATE OR REPLACE VIEW " &amp; REPLACE_TARGET_DATABASE_NAME &amp;"." &amp; B2 &amp; " AS " &amp; H2)</f>
        <v/>
      </c>
      <c r="J2" s="29" t="str">
        <f t="shared" ref="J2:J33" si="3">IF(I2="","",""""&amp;I2&amp;"""")</f>
        <v/>
      </c>
      <c r="K2" s="29" t="str">
        <f t="shared" ref="K2:K33" si="4">IF(B2="","","{ ""name"" :"&amp;G2&amp;","&amp;"""q"":"&amp;J2&amp;"}")</f>
        <v/>
      </c>
      <c r="L2" s="29" t="str">
        <f>_xlfn.TEXTJOIN(",",TRUE,K2:K52)</f>
        <v/>
      </c>
      <c r="M2" s="29" t="str">
        <f t="shared" ref="M2:M33" si="5">B2 &amp; "_view.html"</f>
        <v>_view.html</v>
      </c>
      <c r="N2" s="29" t="str">
        <f t="shared" ref="N2:N33" si="6">IF(B2="","", "&lt;tr&gt;&lt;td&gt;&lt;a href='"&amp;M2 &amp; " '&gt;" &amp;B2 &amp;"&lt;/a&gt;&lt;/td&gt;&lt;/tr&gt;")</f>
        <v/>
      </c>
      <c r="P2" s="29" t="str">
        <f>_xlfn.TEXTJOIN("",TRUE,N2:N56)</f>
        <v/>
      </c>
    </row>
    <row r="3" spans="1:16" ht="52.5" customHeight="1" x14ac:dyDescent="0.25">
      <c r="A3">
        <v>2</v>
      </c>
      <c r="B3" s="26"/>
      <c r="C3" s="37"/>
      <c r="D3" s="28"/>
      <c r="E3" s="28"/>
      <c r="F3" s="28"/>
      <c r="G3" s="29" t="str">
        <f t="shared" si="0"/>
        <v>""</v>
      </c>
      <c r="H3" s="29" t="str">
        <f t="shared" si="1"/>
        <v/>
      </c>
      <c r="I3" s="29" t="str">
        <f t="shared" si="2"/>
        <v/>
      </c>
      <c r="J3" s="29" t="str">
        <f t="shared" si="3"/>
        <v/>
      </c>
      <c r="K3" s="29" t="str">
        <f t="shared" si="4"/>
        <v/>
      </c>
      <c r="L3" s="29" t="str">
        <f>"[" &amp; L2 &amp; "]"</f>
        <v>[]</v>
      </c>
      <c r="M3" s="29" t="str">
        <f t="shared" si="5"/>
        <v>_view.html</v>
      </c>
      <c r="N3" s="29" t="str">
        <f t="shared" si="6"/>
        <v/>
      </c>
    </row>
    <row r="4" spans="1:16" ht="52.5" customHeight="1" x14ac:dyDescent="0.25">
      <c r="A4">
        <v>3</v>
      </c>
      <c r="B4" s="26"/>
      <c r="C4" s="37"/>
      <c r="D4" s="28"/>
      <c r="E4" s="28"/>
      <c r="F4" s="28"/>
      <c r="G4" s="29" t="str">
        <f t="shared" si="0"/>
        <v>""</v>
      </c>
      <c r="H4" s="29" t="str">
        <f t="shared" si="1"/>
        <v/>
      </c>
      <c r="I4" s="29" t="str">
        <f t="shared" si="2"/>
        <v/>
      </c>
      <c r="J4" s="29" t="str">
        <f t="shared" si="3"/>
        <v/>
      </c>
      <c r="K4" s="29" t="str">
        <f t="shared" si="4"/>
        <v/>
      </c>
      <c r="M4" s="29" t="str">
        <f t="shared" si="5"/>
        <v>_view.html</v>
      </c>
      <c r="N4" s="29" t="str">
        <f t="shared" si="6"/>
        <v/>
      </c>
    </row>
    <row r="5" spans="1:16" ht="52.5" customHeight="1" x14ac:dyDescent="0.25">
      <c r="A5">
        <v>4</v>
      </c>
      <c r="B5" s="26"/>
      <c r="C5" s="37"/>
      <c r="D5" s="28"/>
      <c r="E5" s="28"/>
      <c r="F5" s="28"/>
      <c r="G5" s="29" t="str">
        <f t="shared" si="0"/>
        <v>""</v>
      </c>
      <c r="H5" s="29" t="str">
        <f t="shared" si="1"/>
        <v/>
      </c>
      <c r="I5" s="29" t="str">
        <f t="shared" si="2"/>
        <v/>
      </c>
      <c r="J5" s="29" t="str">
        <f t="shared" si="3"/>
        <v/>
      </c>
      <c r="K5" s="29" t="str">
        <f t="shared" si="4"/>
        <v/>
      </c>
      <c r="M5" s="29" t="str">
        <f t="shared" si="5"/>
        <v>_view.html</v>
      </c>
      <c r="N5" s="29" t="str">
        <f t="shared" si="6"/>
        <v/>
      </c>
    </row>
    <row r="6" spans="1:16" ht="52.5" customHeight="1" x14ac:dyDescent="0.25">
      <c r="A6">
        <v>5</v>
      </c>
      <c r="B6" s="26"/>
      <c r="C6" s="37"/>
      <c r="D6" s="28"/>
      <c r="E6" s="28"/>
      <c r="F6" s="28"/>
      <c r="G6" s="29" t="str">
        <f t="shared" si="0"/>
        <v>""</v>
      </c>
      <c r="H6" s="29" t="str">
        <f t="shared" si="1"/>
        <v/>
      </c>
      <c r="I6" s="29" t="str">
        <f t="shared" si="2"/>
        <v/>
      </c>
      <c r="J6" s="29" t="str">
        <f t="shared" si="3"/>
        <v/>
      </c>
      <c r="K6" s="29" t="str">
        <f t="shared" si="4"/>
        <v/>
      </c>
      <c r="M6" s="29" t="str">
        <f t="shared" si="5"/>
        <v>_view.html</v>
      </c>
      <c r="N6" s="29" t="str">
        <f t="shared" si="6"/>
        <v/>
      </c>
    </row>
    <row r="7" spans="1:16" ht="52.5" customHeight="1" x14ac:dyDescent="0.25">
      <c r="A7">
        <v>6</v>
      </c>
      <c r="B7" s="26"/>
      <c r="C7" s="37"/>
      <c r="D7" s="28"/>
      <c r="E7" s="28"/>
      <c r="F7" s="28"/>
      <c r="G7" s="29" t="str">
        <f t="shared" si="0"/>
        <v>""</v>
      </c>
      <c r="H7" s="29" t="str">
        <f t="shared" si="1"/>
        <v/>
      </c>
      <c r="I7" s="29" t="str">
        <f t="shared" si="2"/>
        <v/>
      </c>
      <c r="J7" s="29" t="str">
        <f t="shared" si="3"/>
        <v/>
      </c>
      <c r="K7" s="29" t="str">
        <f t="shared" si="4"/>
        <v/>
      </c>
      <c r="M7" s="29" t="str">
        <f t="shared" si="5"/>
        <v>_view.html</v>
      </c>
      <c r="N7" s="29" t="str">
        <f t="shared" si="6"/>
        <v/>
      </c>
    </row>
    <row r="8" spans="1:16" ht="52.5" customHeight="1" x14ac:dyDescent="0.25">
      <c r="A8">
        <v>7</v>
      </c>
      <c r="B8" s="26"/>
      <c r="C8" s="37"/>
      <c r="D8" s="28"/>
      <c r="E8" s="28"/>
      <c r="F8" s="28"/>
      <c r="G8" s="29" t="str">
        <f t="shared" si="0"/>
        <v>""</v>
      </c>
      <c r="H8" s="29" t="str">
        <f t="shared" si="1"/>
        <v/>
      </c>
      <c r="I8" s="29" t="str">
        <f t="shared" si="2"/>
        <v/>
      </c>
      <c r="J8" s="29" t="str">
        <f t="shared" si="3"/>
        <v/>
      </c>
      <c r="K8" s="29" t="str">
        <f t="shared" si="4"/>
        <v/>
      </c>
      <c r="M8" s="29" t="str">
        <f t="shared" si="5"/>
        <v>_view.html</v>
      </c>
      <c r="N8" s="29" t="str">
        <f t="shared" si="6"/>
        <v/>
      </c>
    </row>
    <row r="9" spans="1:16" ht="52.5" customHeight="1" x14ac:dyDescent="0.25">
      <c r="A9">
        <v>8</v>
      </c>
      <c r="B9" s="26"/>
      <c r="C9" s="37"/>
      <c r="D9" s="28"/>
      <c r="E9" s="28"/>
      <c r="F9" s="28"/>
      <c r="G9" s="29" t="str">
        <f t="shared" si="0"/>
        <v>""</v>
      </c>
      <c r="H9" s="29" t="str">
        <f t="shared" si="1"/>
        <v/>
      </c>
      <c r="I9" s="29" t="str">
        <f t="shared" si="2"/>
        <v/>
      </c>
      <c r="J9" s="29" t="str">
        <f t="shared" si="3"/>
        <v/>
      </c>
      <c r="K9" s="29" t="str">
        <f t="shared" si="4"/>
        <v/>
      </c>
      <c r="M9" s="29" t="str">
        <f t="shared" si="5"/>
        <v>_view.html</v>
      </c>
      <c r="N9" s="29" t="str">
        <f t="shared" si="6"/>
        <v/>
      </c>
    </row>
    <row r="10" spans="1:16" ht="52.5" customHeight="1" x14ac:dyDescent="0.25">
      <c r="A10">
        <v>9</v>
      </c>
      <c r="B10" s="26"/>
      <c r="C10" s="37"/>
      <c r="D10" s="28"/>
      <c r="E10" s="28"/>
      <c r="F10" s="28"/>
      <c r="G10" s="29" t="str">
        <f t="shared" si="0"/>
        <v>""</v>
      </c>
      <c r="H10" s="29" t="str">
        <f t="shared" si="1"/>
        <v/>
      </c>
      <c r="I10" s="29" t="str">
        <f t="shared" si="2"/>
        <v/>
      </c>
      <c r="J10" s="29" t="str">
        <f t="shared" si="3"/>
        <v/>
      </c>
      <c r="K10" s="29" t="str">
        <f t="shared" si="4"/>
        <v/>
      </c>
      <c r="M10" s="29" t="str">
        <f t="shared" si="5"/>
        <v>_view.html</v>
      </c>
      <c r="N10" s="29" t="str">
        <f t="shared" si="6"/>
        <v/>
      </c>
    </row>
    <row r="11" spans="1:16" ht="52.5" customHeight="1" x14ac:dyDescent="0.25">
      <c r="A11">
        <v>10</v>
      </c>
      <c r="B11" s="26"/>
      <c r="C11" s="37"/>
      <c r="D11" s="28"/>
      <c r="E11" s="28"/>
      <c r="F11" s="28"/>
      <c r="G11" s="29" t="str">
        <f t="shared" si="0"/>
        <v>""</v>
      </c>
      <c r="H11" s="29" t="str">
        <f t="shared" si="1"/>
        <v/>
      </c>
      <c r="I11" s="29" t="str">
        <f t="shared" si="2"/>
        <v/>
      </c>
      <c r="J11" s="29" t="str">
        <f t="shared" si="3"/>
        <v/>
      </c>
      <c r="K11" s="29" t="str">
        <f t="shared" si="4"/>
        <v/>
      </c>
      <c r="M11" s="29" t="str">
        <f t="shared" si="5"/>
        <v>_view.html</v>
      </c>
      <c r="N11" s="29" t="str">
        <f t="shared" si="6"/>
        <v/>
      </c>
    </row>
    <row r="12" spans="1:16" ht="52.5" customHeight="1" x14ac:dyDescent="0.25">
      <c r="A12">
        <v>11</v>
      </c>
      <c r="B12" s="26"/>
      <c r="C12" s="37"/>
      <c r="D12" s="28"/>
      <c r="E12" s="28"/>
      <c r="F12" s="28"/>
      <c r="G12" s="29" t="str">
        <f t="shared" si="0"/>
        <v>""</v>
      </c>
      <c r="H12" s="29" t="str">
        <f t="shared" si="1"/>
        <v/>
      </c>
      <c r="I12" s="29" t="str">
        <f t="shared" si="2"/>
        <v/>
      </c>
      <c r="J12" s="29" t="str">
        <f t="shared" si="3"/>
        <v/>
      </c>
      <c r="K12" s="29" t="str">
        <f t="shared" si="4"/>
        <v/>
      </c>
      <c r="M12" s="29" t="str">
        <f t="shared" si="5"/>
        <v>_view.html</v>
      </c>
      <c r="N12" s="29" t="str">
        <f t="shared" si="6"/>
        <v/>
      </c>
    </row>
    <row r="13" spans="1:16" ht="52.5" customHeight="1" x14ac:dyDescent="0.25">
      <c r="A13">
        <v>12</v>
      </c>
      <c r="B13" s="26"/>
      <c r="C13" s="37"/>
      <c r="D13" s="28"/>
      <c r="E13" s="28"/>
      <c r="F13" s="28"/>
      <c r="G13" s="29" t="str">
        <f t="shared" si="0"/>
        <v>""</v>
      </c>
      <c r="H13" s="29" t="str">
        <f t="shared" si="1"/>
        <v/>
      </c>
      <c r="I13" s="29" t="str">
        <f t="shared" si="2"/>
        <v/>
      </c>
      <c r="J13" s="29" t="str">
        <f t="shared" si="3"/>
        <v/>
      </c>
      <c r="K13" s="29" t="str">
        <f t="shared" si="4"/>
        <v/>
      </c>
      <c r="M13" s="29" t="str">
        <f t="shared" si="5"/>
        <v>_view.html</v>
      </c>
      <c r="N13" s="29" t="str">
        <f t="shared" si="6"/>
        <v/>
      </c>
    </row>
    <row r="14" spans="1:16" ht="52.5" customHeight="1" x14ac:dyDescent="0.25">
      <c r="A14">
        <v>13</v>
      </c>
      <c r="B14" s="26"/>
      <c r="C14" s="37"/>
      <c r="D14" s="28"/>
      <c r="E14" s="28"/>
      <c r="F14" s="28"/>
      <c r="G14" s="29" t="str">
        <f t="shared" si="0"/>
        <v>""</v>
      </c>
      <c r="H14" s="29" t="str">
        <f t="shared" si="1"/>
        <v/>
      </c>
      <c r="I14" s="29" t="str">
        <f t="shared" si="2"/>
        <v/>
      </c>
      <c r="J14" s="29" t="str">
        <f t="shared" si="3"/>
        <v/>
      </c>
      <c r="K14" s="29" t="str">
        <f t="shared" si="4"/>
        <v/>
      </c>
      <c r="M14" s="29" t="str">
        <f t="shared" si="5"/>
        <v>_view.html</v>
      </c>
      <c r="N14" s="29" t="str">
        <f t="shared" si="6"/>
        <v/>
      </c>
    </row>
    <row r="15" spans="1:16" ht="52.5" customHeight="1" x14ac:dyDescent="0.25">
      <c r="A15">
        <v>14</v>
      </c>
      <c r="B15" s="26"/>
      <c r="C15" s="37"/>
      <c r="D15" s="28"/>
      <c r="E15" s="28"/>
      <c r="F15" s="28"/>
      <c r="G15" s="29" t="str">
        <f t="shared" si="0"/>
        <v>""</v>
      </c>
      <c r="H15" s="29" t="str">
        <f t="shared" si="1"/>
        <v/>
      </c>
      <c r="I15" s="29" t="str">
        <f t="shared" si="2"/>
        <v/>
      </c>
      <c r="J15" s="29" t="str">
        <f t="shared" si="3"/>
        <v/>
      </c>
      <c r="K15" s="29" t="str">
        <f t="shared" si="4"/>
        <v/>
      </c>
      <c r="M15" s="29" t="str">
        <f t="shared" si="5"/>
        <v>_view.html</v>
      </c>
      <c r="N15" s="29" t="str">
        <f t="shared" si="6"/>
        <v/>
      </c>
    </row>
    <row r="16" spans="1:16" ht="52.5" customHeight="1" x14ac:dyDescent="0.25">
      <c r="A16">
        <v>15</v>
      </c>
      <c r="B16" s="26"/>
      <c r="C16" s="37"/>
      <c r="D16" s="28"/>
      <c r="E16" s="28"/>
      <c r="F16" s="28"/>
      <c r="G16" s="29" t="str">
        <f t="shared" si="0"/>
        <v>""</v>
      </c>
      <c r="H16" s="29" t="str">
        <f t="shared" si="1"/>
        <v/>
      </c>
      <c r="I16" s="29" t="str">
        <f t="shared" si="2"/>
        <v/>
      </c>
      <c r="J16" s="29" t="str">
        <f t="shared" si="3"/>
        <v/>
      </c>
      <c r="K16" s="29" t="str">
        <f t="shared" si="4"/>
        <v/>
      </c>
      <c r="M16" s="29" t="str">
        <f t="shared" si="5"/>
        <v>_view.html</v>
      </c>
      <c r="N16" s="29" t="str">
        <f t="shared" si="6"/>
        <v/>
      </c>
    </row>
    <row r="17" spans="1:14" ht="52.5" customHeight="1" x14ac:dyDescent="0.25">
      <c r="A17">
        <v>16</v>
      </c>
      <c r="B17" s="26"/>
      <c r="C17" s="37"/>
      <c r="D17" s="28"/>
      <c r="E17" s="28"/>
      <c r="F17" s="28"/>
      <c r="G17" s="29" t="str">
        <f t="shared" si="0"/>
        <v>""</v>
      </c>
      <c r="H17" s="29" t="str">
        <f t="shared" si="1"/>
        <v/>
      </c>
      <c r="I17" s="29" t="str">
        <f t="shared" si="2"/>
        <v/>
      </c>
      <c r="J17" s="29" t="str">
        <f t="shared" si="3"/>
        <v/>
      </c>
      <c r="K17" s="29" t="str">
        <f t="shared" si="4"/>
        <v/>
      </c>
      <c r="M17" s="29" t="str">
        <f t="shared" si="5"/>
        <v>_view.html</v>
      </c>
      <c r="N17" s="29" t="str">
        <f t="shared" si="6"/>
        <v/>
      </c>
    </row>
    <row r="18" spans="1:14" ht="52.5" customHeight="1" x14ac:dyDescent="0.25">
      <c r="A18">
        <v>17</v>
      </c>
      <c r="B18" s="26"/>
      <c r="C18" s="37"/>
      <c r="D18" s="28"/>
      <c r="E18" s="28"/>
      <c r="F18" s="28"/>
      <c r="G18" s="29" t="str">
        <f t="shared" si="0"/>
        <v>""</v>
      </c>
      <c r="H18" s="29" t="str">
        <f t="shared" si="1"/>
        <v/>
      </c>
      <c r="I18" s="29" t="str">
        <f t="shared" si="2"/>
        <v/>
      </c>
      <c r="J18" s="29" t="str">
        <f t="shared" si="3"/>
        <v/>
      </c>
      <c r="K18" s="29" t="str">
        <f t="shared" si="4"/>
        <v/>
      </c>
      <c r="M18" s="29" t="str">
        <f t="shared" si="5"/>
        <v>_view.html</v>
      </c>
      <c r="N18" s="29" t="str">
        <f t="shared" si="6"/>
        <v/>
      </c>
    </row>
    <row r="19" spans="1:14" ht="52.5" customHeight="1" x14ac:dyDescent="0.25">
      <c r="A19">
        <v>18</v>
      </c>
      <c r="B19" s="26"/>
      <c r="C19" s="37"/>
      <c r="D19" s="28"/>
      <c r="E19" s="28"/>
      <c r="F19" s="28"/>
      <c r="G19" s="29" t="str">
        <f t="shared" si="0"/>
        <v>""</v>
      </c>
      <c r="H19" s="29" t="str">
        <f t="shared" si="1"/>
        <v/>
      </c>
      <c r="I19" s="29" t="str">
        <f t="shared" si="2"/>
        <v/>
      </c>
      <c r="J19" s="29" t="str">
        <f t="shared" si="3"/>
        <v/>
      </c>
      <c r="K19" s="29" t="str">
        <f t="shared" si="4"/>
        <v/>
      </c>
      <c r="M19" s="29" t="str">
        <f t="shared" si="5"/>
        <v>_view.html</v>
      </c>
      <c r="N19" s="29" t="str">
        <f t="shared" si="6"/>
        <v/>
      </c>
    </row>
    <row r="20" spans="1:14" ht="52.5" customHeight="1" x14ac:dyDescent="0.25">
      <c r="A20">
        <v>19</v>
      </c>
      <c r="B20" s="26"/>
      <c r="C20" s="37"/>
      <c r="D20" s="28"/>
      <c r="E20" s="28"/>
      <c r="F20" s="28"/>
      <c r="G20" s="29" t="str">
        <f t="shared" si="0"/>
        <v>""</v>
      </c>
      <c r="H20" s="29" t="str">
        <f t="shared" si="1"/>
        <v/>
      </c>
      <c r="I20" s="29" t="str">
        <f t="shared" si="2"/>
        <v/>
      </c>
      <c r="J20" s="29" t="str">
        <f t="shared" si="3"/>
        <v/>
      </c>
      <c r="K20" s="29" t="str">
        <f t="shared" si="4"/>
        <v/>
      </c>
      <c r="M20" s="29" t="str">
        <f t="shared" si="5"/>
        <v>_view.html</v>
      </c>
      <c r="N20" s="29" t="str">
        <f t="shared" si="6"/>
        <v/>
      </c>
    </row>
    <row r="21" spans="1:14" ht="52.5" customHeight="1" x14ac:dyDescent="0.25">
      <c r="A21">
        <v>20</v>
      </c>
      <c r="B21" s="26"/>
      <c r="C21" s="37"/>
      <c r="D21" s="28"/>
      <c r="E21" s="28"/>
      <c r="F21" s="28"/>
      <c r="G21" s="29" t="str">
        <f t="shared" si="0"/>
        <v>""</v>
      </c>
      <c r="H21" s="29" t="str">
        <f t="shared" si="1"/>
        <v/>
      </c>
      <c r="I21" s="29" t="str">
        <f t="shared" si="2"/>
        <v/>
      </c>
      <c r="J21" s="29" t="str">
        <f t="shared" si="3"/>
        <v/>
      </c>
      <c r="K21" s="29" t="str">
        <f t="shared" si="4"/>
        <v/>
      </c>
      <c r="M21" s="29" t="str">
        <f t="shared" si="5"/>
        <v>_view.html</v>
      </c>
      <c r="N21" s="29" t="str">
        <f t="shared" si="6"/>
        <v/>
      </c>
    </row>
    <row r="22" spans="1:14" ht="52.5" customHeight="1" x14ac:dyDescent="0.25">
      <c r="A22">
        <v>21</v>
      </c>
      <c r="G22" s="29" t="str">
        <f t="shared" si="0"/>
        <v>""</v>
      </c>
      <c r="H22" s="29" t="str">
        <f t="shared" si="1"/>
        <v/>
      </c>
      <c r="I22" s="29" t="str">
        <f t="shared" si="2"/>
        <v/>
      </c>
      <c r="J22" s="29" t="str">
        <f t="shared" si="3"/>
        <v/>
      </c>
      <c r="K22" s="29" t="str">
        <f t="shared" si="4"/>
        <v/>
      </c>
      <c r="M22" s="29" t="str">
        <f t="shared" si="5"/>
        <v>_view.html</v>
      </c>
      <c r="N22" s="29" t="str">
        <f t="shared" si="6"/>
        <v/>
      </c>
    </row>
    <row r="23" spans="1:14" ht="52.5" customHeight="1" x14ac:dyDescent="0.25">
      <c r="A23">
        <v>22</v>
      </c>
      <c r="G23" s="29" t="str">
        <f t="shared" si="0"/>
        <v>""</v>
      </c>
      <c r="H23" s="29" t="str">
        <f t="shared" si="1"/>
        <v/>
      </c>
      <c r="I23" s="29" t="str">
        <f t="shared" si="2"/>
        <v/>
      </c>
      <c r="J23" s="29" t="str">
        <f t="shared" si="3"/>
        <v/>
      </c>
      <c r="K23" s="29" t="str">
        <f t="shared" si="4"/>
        <v/>
      </c>
      <c r="M23" s="29" t="str">
        <f t="shared" si="5"/>
        <v>_view.html</v>
      </c>
      <c r="N23" s="29" t="str">
        <f t="shared" si="6"/>
        <v/>
      </c>
    </row>
    <row r="24" spans="1:14" ht="52.5" customHeight="1" x14ac:dyDescent="0.25">
      <c r="A24">
        <v>23</v>
      </c>
      <c r="G24" s="29" t="str">
        <f t="shared" si="0"/>
        <v>""</v>
      </c>
      <c r="H24" s="29" t="str">
        <f t="shared" si="1"/>
        <v/>
      </c>
      <c r="I24" s="29" t="str">
        <f t="shared" si="2"/>
        <v/>
      </c>
      <c r="J24" s="29" t="str">
        <f t="shared" si="3"/>
        <v/>
      </c>
      <c r="K24" s="29" t="str">
        <f t="shared" si="4"/>
        <v/>
      </c>
      <c r="M24" s="29" t="str">
        <f t="shared" si="5"/>
        <v>_view.html</v>
      </c>
      <c r="N24" s="29" t="str">
        <f t="shared" si="6"/>
        <v/>
      </c>
    </row>
    <row r="25" spans="1:14" ht="52.5" customHeight="1" x14ac:dyDescent="0.25">
      <c r="A25">
        <v>24</v>
      </c>
      <c r="G25" s="29" t="str">
        <f t="shared" si="0"/>
        <v>""</v>
      </c>
      <c r="H25" s="29" t="str">
        <f t="shared" si="1"/>
        <v/>
      </c>
      <c r="I25" s="29" t="str">
        <f t="shared" si="2"/>
        <v/>
      </c>
      <c r="J25" s="29" t="str">
        <f t="shared" si="3"/>
        <v/>
      </c>
      <c r="K25" s="29" t="str">
        <f t="shared" si="4"/>
        <v/>
      </c>
      <c r="M25" s="29" t="str">
        <f t="shared" si="5"/>
        <v>_view.html</v>
      </c>
      <c r="N25" s="29" t="str">
        <f t="shared" si="6"/>
        <v/>
      </c>
    </row>
    <row r="26" spans="1:14" ht="52.5" customHeight="1" x14ac:dyDescent="0.25">
      <c r="A26">
        <v>25</v>
      </c>
      <c r="G26" s="29" t="str">
        <f t="shared" si="0"/>
        <v>""</v>
      </c>
      <c r="H26" s="29" t="str">
        <f t="shared" si="1"/>
        <v/>
      </c>
      <c r="I26" s="29" t="str">
        <f t="shared" si="2"/>
        <v/>
      </c>
      <c r="J26" s="29" t="str">
        <f t="shared" si="3"/>
        <v/>
      </c>
      <c r="K26" s="29" t="str">
        <f t="shared" si="4"/>
        <v/>
      </c>
      <c r="M26" s="29" t="str">
        <f t="shared" si="5"/>
        <v>_view.html</v>
      </c>
      <c r="N26" s="29" t="str">
        <f t="shared" si="6"/>
        <v/>
      </c>
    </row>
    <row r="27" spans="1:14" ht="52.5" customHeight="1" x14ac:dyDescent="0.25">
      <c r="A27">
        <v>26</v>
      </c>
      <c r="G27" s="29" t="str">
        <f t="shared" si="0"/>
        <v>""</v>
      </c>
      <c r="H27" s="29" t="str">
        <f t="shared" si="1"/>
        <v/>
      </c>
      <c r="I27" s="29" t="str">
        <f t="shared" si="2"/>
        <v/>
      </c>
      <c r="J27" s="29" t="str">
        <f t="shared" si="3"/>
        <v/>
      </c>
      <c r="K27" s="29" t="str">
        <f t="shared" si="4"/>
        <v/>
      </c>
      <c r="M27" s="29" t="str">
        <f t="shared" si="5"/>
        <v>_view.html</v>
      </c>
      <c r="N27" s="29" t="str">
        <f t="shared" si="6"/>
        <v/>
      </c>
    </row>
    <row r="28" spans="1:14" ht="52.5" customHeight="1" x14ac:dyDescent="0.25">
      <c r="A28">
        <v>27</v>
      </c>
      <c r="G28" s="29" t="str">
        <f t="shared" si="0"/>
        <v>""</v>
      </c>
      <c r="H28" s="29" t="str">
        <f t="shared" si="1"/>
        <v/>
      </c>
      <c r="I28" s="29" t="str">
        <f t="shared" si="2"/>
        <v/>
      </c>
      <c r="J28" s="29" t="str">
        <f t="shared" si="3"/>
        <v/>
      </c>
      <c r="K28" s="29" t="str">
        <f t="shared" si="4"/>
        <v/>
      </c>
      <c r="M28" s="29" t="str">
        <f t="shared" si="5"/>
        <v>_view.html</v>
      </c>
      <c r="N28" s="29" t="str">
        <f t="shared" si="6"/>
        <v/>
      </c>
    </row>
    <row r="29" spans="1:14" ht="52.5" customHeight="1" x14ac:dyDescent="0.25">
      <c r="A29">
        <v>28</v>
      </c>
      <c r="G29" s="29" t="str">
        <f t="shared" si="0"/>
        <v>""</v>
      </c>
      <c r="H29" s="29" t="str">
        <f t="shared" si="1"/>
        <v/>
      </c>
      <c r="I29" s="29" t="str">
        <f t="shared" si="2"/>
        <v/>
      </c>
      <c r="J29" s="29" t="str">
        <f t="shared" si="3"/>
        <v/>
      </c>
      <c r="K29" s="29" t="str">
        <f t="shared" si="4"/>
        <v/>
      </c>
      <c r="M29" s="29" t="str">
        <f t="shared" si="5"/>
        <v>_view.html</v>
      </c>
      <c r="N29" s="29" t="str">
        <f t="shared" si="6"/>
        <v/>
      </c>
    </row>
    <row r="30" spans="1:14" ht="52.5" customHeight="1" x14ac:dyDescent="0.25">
      <c r="A30">
        <v>29</v>
      </c>
      <c r="G30" s="29" t="str">
        <f t="shared" si="0"/>
        <v>""</v>
      </c>
      <c r="H30" s="29" t="str">
        <f t="shared" si="1"/>
        <v/>
      </c>
      <c r="I30" s="29" t="str">
        <f t="shared" si="2"/>
        <v/>
      </c>
      <c r="J30" s="29" t="str">
        <f t="shared" si="3"/>
        <v/>
      </c>
      <c r="K30" s="29" t="str">
        <f t="shared" si="4"/>
        <v/>
      </c>
      <c r="M30" s="29" t="str">
        <f t="shared" si="5"/>
        <v>_view.html</v>
      </c>
      <c r="N30" s="29" t="str">
        <f t="shared" si="6"/>
        <v/>
      </c>
    </row>
    <row r="31" spans="1:14" ht="52.5" customHeight="1" x14ac:dyDescent="0.25">
      <c r="A31">
        <v>30</v>
      </c>
      <c r="G31" s="29" t="str">
        <f t="shared" si="0"/>
        <v>""</v>
      </c>
      <c r="H31" s="29" t="str">
        <f t="shared" si="1"/>
        <v/>
      </c>
      <c r="I31" s="29" t="str">
        <f t="shared" si="2"/>
        <v/>
      </c>
      <c r="J31" s="29" t="str">
        <f t="shared" si="3"/>
        <v/>
      </c>
      <c r="K31" s="29" t="str">
        <f t="shared" si="4"/>
        <v/>
      </c>
      <c r="M31" s="29" t="str">
        <f t="shared" si="5"/>
        <v>_view.html</v>
      </c>
      <c r="N31" s="29" t="str">
        <f t="shared" si="6"/>
        <v/>
      </c>
    </row>
    <row r="32" spans="1:14" ht="52.5" customHeight="1" x14ac:dyDescent="0.25">
      <c r="A32">
        <v>31</v>
      </c>
      <c r="G32" s="29" t="str">
        <f t="shared" si="0"/>
        <v>""</v>
      </c>
      <c r="H32" s="29" t="str">
        <f t="shared" si="1"/>
        <v/>
      </c>
      <c r="I32" s="29" t="str">
        <f t="shared" si="2"/>
        <v/>
      </c>
      <c r="J32" s="29" t="str">
        <f t="shared" si="3"/>
        <v/>
      </c>
      <c r="K32" s="29" t="str">
        <f t="shared" si="4"/>
        <v/>
      </c>
      <c r="M32" s="29" t="str">
        <f t="shared" si="5"/>
        <v>_view.html</v>
      </c>
      <c r="N32" s="29" t="str">
        <f t="shared" si="6"/>
        <v/>
      </c>
    </row>
    <row r="33" spans="1:14" ht="52.5" customHeight="1" x14ac:dyDescent="0.25">
      <c r="A33">
        <v>32</v>
      </c>
      <c r="G33" s="29" t="str">
        <f t="shared" si="0"/>
        <v>""</v>
      </c>
      <c r="H33" s="29" t="str">
        <f t="shared" si="1"/>
        <v/>
      </c>
      <c r="I33" s="29" t="str">
        <f t="shared" si="2"/>
        <v/>
      </c>
      <c r="J33" s="29" t="str">
        <f t="shared" si="3"/>
        <v/>
      </c>
      <c r="K33" s="29" t="str">
        <f t="shared" si="4"/>
        <v/>
      </c>
      <c r="M33" s="29" t="str">
        <f t="shared" si="5"/>
        <v>_view.html</v>
      </c>
      <c r="N33" s="29" t="str">
        <f t="shared" si="6"/>
        <v/>
      </c>
    </row>
    <row r="34" spans="1:14" ht="52.5" customHeight="1" x14ac:dyDescent="0.25">
      <c r="A34">
        <v>33</v>
      </c>
      <c r="G34" s="29" t="str">
        <f t="shared" ref="G34:G62" si="7">"""" &amp; B34 &amp; """"</f>
        <v>""</v>
      </c>
      <c r="H34" s="29" t="str">
        <f t="shared" si="1"/>
        <v/>
      </c>
      <c r="I34" s="29" t="str">
        <f t="shared" ref="I34:I65" si="8">IF(B34="", "","CREATE OR REPLACE VIEW " &amp; REPLACE_TARGET_DATABASE_NAME &amp;"." &amp; B34 &amp; " AS " &amp; H34)</f>
        <v/>
      </c>
      <c r="J34" s="29" t="str">
        <f t="shared" ref="J34:J52" si="9">IF(I34="","",""""&amp;I34&amp;"""")</f>
        <v/>
      </c>
      <c r="K34" s="29" t="str">
        <f t="shared" ref="K34:K65" si="10">IF(B34="","","{ ""name"" :"&amp;G34&amp;","&amp;"""q"":"&amp;J34&amp;"}")</f>
        <v/>
      </c>
      <c r="M34" s="29" t="str">
        <f t="shared" ref="M34:M65" si="11">B34 &amp; "_view.html"</f>
        <v>_view.html</v>
      </c>
      <c r="N34" s="29" t="str">
        <f t="shared" ref="N34:N65" si="12">IF(B34="","", "&lt;tr&gt;&lt;td&gt;&lt;a href='"&amp;M34 &amp; " '&gt;" &amp;B34 &amp;"&lt;/a&gt;&lt;/td&gt;&lt;/tr&gt;")</f>
        <v/>
      </c>
    </row>
    <row r="35" spans="1:14" ht="52.5" customHeight="1" x14ac:dyDescent="0.25">
      <c r="A35">
        <v>34</v>
      </c>
      <c r="G35" s="29" t="str">
        <f t="shared" si="7"/>
        <v>""</v>
      </c>
      <c r="H35" s="29" t="str">
        <f t="shared" si="1"/>
        <v/>
      </c>
      <c r="I35" s="29" t="str">
        <f t="shared" si="8"/>
        <v/>
      </c>
      <c r="J35" s="29" t="str">
        <f t="shared" si="9"/>
        <v/>
      </c>
      <c r="K35" s="29" t="str">
        <f t="shared" si="10"/>
        <v/>
      </c>
      <c r="M35" s="29" t="str">
        <f t="shared" si="11"/>
        <v>_view.html</v>
      </c>
      <c r="N35" s="29" t="str">
        <f t="shared" si="12"/>
        <v/>
      </c>
    </row>
    <row r="36" spans="1:14" ht="52.5" customHeight="1" x14ac:dyDescent="0.25">
      <c r="A36">
        <v>35</v>
      </c>
      <c r="G36" s="29" t="str">
        <f t="shared" si="7"/>
        <v>""</v>
      </c>
      <c r="H36" s="29" t="str">
        <f t="shared" si="1"/>
        <v/>
      </c>
      <c r="I36" s="29" t="str">
        <f t="shared" si="8"/>
        <v/>
      </c>
      <c r="J36" s="29" t="str">
        <f t="shared" si="9"/>
        <v/>
      </c>
      <c r="K36" s="29" t="str">
        <f t="shared" si="10"/>
        <v/>
      </c>
      <c r="M36" s="29" t="str">
        <f t="shared" si="11"/>
        <v>_view.html</v>
      </c>
      <c r="N36" s="29" t="str">
        <f t="shared" si="12"/>
        <v/>
      </c>
    </row>
    <row r="37" spans="1:14" ht="52.5" customHeight="1" x14ac:dyDescent="0.25">
      <c r="A37">
        <v>36</v>
      </c>
      <c r="G37" s="29" t="str">
        <f t="shared" si="7"/>
        <v>""</v>
      </c>
      <c r="H37" s="29" t="str">
        <f t="shared" si="1"/>
        <v/>
      </c>
      <c r="I37" s="29" t="str">
        <f t="shared" si="8"/>
        <v/>
      </c>
      <c r="J37" s="29" t="str">
        <f t="shared" si="9"/>
        <v/>
      </c>
      <c r="K37" s="29" t="str">
        <f t="shared" si="10"/>
        <v/>
      </c>
      <c r="M37" s="29" t="str">
        <f t="shared" si="11"/>
        <v>_view.html</v>
      </c>
      <c r="N37" s="29" t="str">
        <f t="shared" si="12"/>
        <v/>
      </c>
    </row>
    <row r="38" spans="1:14" ht="52.5" customHeight="1" x14ac:dyDescent="0.25">
      <c r="A38">
        <v>37</v>
      </c>
      <c r="G38" s="29" t="str">
        <f t="shared" si="7"/>
        <v>""</v>
      </c>
      <c r="H38" s="29" t="str">
        <f t="shared" si="1"/>
        <v/>
      </c>
      <c r="I38" s="29" t="str">
        <f t="shared" si="8"/>
        <v/>
      </c>
      <c r="J38" s="29" t="str">
        <f t="shared" si="9"/>
        <v/>
      </c>
      <c r="K38" s="29" t="str">
        <f t="shared" si="10"/>
        <v/>
      </c>
      <c r="M38" s="29" t="str">
        <f t="shared" si="11"/>
        <v>_view.html</v>
      </c>
      <c r="N38" s="29" t="str">
        <f t="shared" si="12"/>
        <v/>
      </c>
    </row>
    <row r="39" spans="1:14" ht="52.5" customHeight="1" x14ac:dyDescent="0.25">
      <c r="A39">
        <v>38</v>
      </c>
      <c r="G39" s="29" t="str">
        <f t="shared" si="7"/>
        <v>""</v>
      </c>
      <c r="H39" s="29" t="str">
        <f t="shared" si="1"/>
        <v/>
      </c>
      <c r="I39" s="29" t="str">
        <f t="shared" si="8"/>
        <v/>
      </c>
      <c r="J39" s="29" t="str">
        <f t="shared" si="9"/>
        <v/>
      </c>
      <c r="K39" s="29" t="str">
        <f t="shared" si="10"/>
        <v/>
      </c>
      <c r="M39" s="29" t="str">
        <f t="shared" si="11"/>
        <v>_view.html</v>
      </c>
      <c r="N39" s="29" t="str">
        <f t="shared" si="12"/>
        <v/>
      </c>
    </row>
    <row r="40" spans="1:14" ht="52.5" customHeight="1" x14ac:dyDescent="0.25">
      <c r="A40">
        <v>39</v>
      </c>
      <c r="G40" s="29" t="str">
        <f t="shared" si="7"/>
        <v>""</v>
      </c>
      <c r="H40" s="29" t="str">
        <f t="shared" si="1"/>
        <v/>
      </c>
      <c r="I40" s="29" t="str">
        <f t="shared" si="8"/>
        <v/>
      </c>
      <c r="J40" s="29" t="str">
        <f t="shared" si="9"/>
        <v/>
      </c>
      <c r="K40" s="29" t="str">
        <f t="shared" si="10"/>
        <v/>
      </c>
      <c r="M40" s="29" t="str">
        <f t="shared" si="11"/>
        <v>_view.html</v>
      </c>
      <c r="N40" s="29" t="str">
        <f t="shared" si="12"/>
        <v/>
      </c>
    </row>
    <row r="41" spans="1:14" ht="52.5" customHeight="1" x14ac:dyDescent="0.25">
      <c r="A41">
        <v>40</v>
      </c>
      <c r="G41" s="29" t="str">
        <f t="shared" si="7"/>
        <v>""</v>
      </c>
      <c r="H41" s="29" t="str">
        <f t="shared" si="1"/>
        <v/>
      </c>
      <c r="I41" s="29" t="str">
        <f t="shared" si="8"/>
        <v/>
      </c>
      <c r="J41" s="29" t="str">
        <f t="shared" si="9"/>
        <v/>
      </c>
      <c r="K41" s="29" t="str">
        <f t="shared" si="10"/>
        <v/>
      </c>
      <c r="M41" s="29" t="str">
        <f t="shared" si="11"/>
        <v>_view.html</v>
      </c>
      <c r="N41" s="29" t="str">
        <f t="shared" si="12"/>
        <v/>
      </c>
    </row>
    <row r="42" spans="1:14" ht="52.5" customHeight="1" x14ac:dyDescent="0.25">
      <c r="A42">
        <v>41</v>
      </c>
      <c r="G42" s="29" t="str">
        <f t="shared" si="7"/>
        <v>""</v>
      </c>
      <c r="H42" s="29" t="str">
        <f t="shared" si="1"/>
        <v/>
      </c>
      <c r="I42" s="29" t="str">
        <f t="shared" si="8"/>
        <v/>
      </c>
      <c r="J42" s="29" t="str">
        <f t="shared" si="9"/>
        <v/>
      </c>
      <c r="K42" s="29" t="str">
        <f t="shared" si="10"/>
        <v/>
      </c>
      <c r="M42" s="29" t="str">
        <f t="shared" si="11"/>
        <v>_view.html</v>
      </c>
      <c r="N42" s="29" t="str">
        <f t="shared" si="12"/>
        <v/>
      </c>
    </row>
    <row r="43" spans="1:14" ht="52.5" customHeight="1" x14ac:dyDescent="0.25">
      <c r="A43">
        <v>42</v>
      </c>
      <c r="G43" s="29" t="str">
        <f t="shared" si="7"/>
        <v>""</v>
      </c>
      <c r="H43" s="29" t="str">
        <f t="shared" si="1"/>
        <v/>
      </c>
      <c r="I43" s="29" t="str">
        <f t="shared" si="8"/>
        <v/>
      </c>
      <c r="J43" s="29" t="str">
        <f t="shared" si="9"/>
        <v/>
      </c>
      <c r="K43" s="29" t="str">
        <f t="shared" si="10"/>
        <v/>
      </c>
      <c r="M43" s="29" t="str">
        <f t="shared" si="11"/>
        <v>_view.html</v>
      </c>
      <c r="N43" s="29" t="str">
        <f t="shared" si="12"/>
        <v/>
      </c>
    </row>
    <row r="44" spans="1:14" ht="52.5" customHeight="1" x14ac:dyDescent="0.25">
      <c r="A44">
        <v>43</v>
      </c>
      <c r="G44" s="29" t="str">
        <f t="shared" si="7"/>
        <v>""</v>
      </c>
      <c r="H44" s="29" t="str">
        <f t="shared" si="1"/>
        <v/>
      </c>
      <c r="I44" s="29" t="str">
        <f t="shared" si="8"/>
        <v/>
      </c>
      <c r="J44" s="29" t="str">
        <f t="shared" si="9"/>
        <v/>
      </c>
      <c r="K44" s="29" t="str">
        <f t="shared" si="10"/>
        <v/>
      </c>
      <c r="M44" s="29" t="str">
        <f t="shared" si="11"/>
        <v>_view.html</v>
      </c>
      <c r="N44" s="29" t="str">
        <f t="shared" si="12"/>
        <v/>
      </c>
    </row>
    <row r="45" spans="1:14" ht="52.5" customHeight="1" x14ac:dyDescent="0.25">
      <c r="A45">
        <v>44</v>
      </c>
      <c r="G45" s="29" t="str">
        <f t="shared" si="7"/>
        <v>""</v>
      </c>
      <c r="H45" s="29" t="str">
        <f t="shared" si="1"/>
        <v/>
      </c>
      <c r="I45" s="29" t="str">
        <f t="shared" si="8"/>
        <v/>
      </c>
      <c r="J45" s="29" t="str">
        <f t="shared" si="9"/>
        <v/>
      </c>
      <c r="K45" s="29" t="str">
        <f t="shared" si="10"/>
        <v/>
      </c>
      <c r="M45" s="29" t="str">
        <f t="shared" si="11"/>
        <v>_view.html</v>
      </c>
      <c r="N45" s="29" t="str">
        <f t="shared" si="12"/>
        <v/>
      </c>
    </row>
    <row r="46" spans="1:14" ht="52.5" customHeight="1" x14ac:dyDescent="0.25">
      <c r="A46">
        <v>45</v>
      </c>
      <c r="G46" s="29" t="str">
        <f t="shared" si="7"/>
        <v>""</v>
      </c>
      <c r="H46" s="29" t="str">
        <f t="shared" si="1"/>
        <v/>
      </c>
      <c r="I46" s="29" t="str">
        <f t="shared" si="8"/>
        <v/>
      </c>
      <c r="J46" s="29" t="str">
        <f t="shared" si="9"/>
        <v/>
      </c>
      <c r="K46" s="29" t="str">
        <f t="shared" si="10"/>
        <v/>
      </c>
      <c r="M46" s="29" t="str">
        <f t="shared" si="11"/>
        <v>_view.html</v>
      </c>
      <c r="N46" s="29" t="str">
        <f t="shared" si="12"/>
        <v/>
      </c>
    </row>
    <row r="47" spans="1:14" ht="52.5" customHeight="1" x14ac:dyDescent="0.25">
      <c r="A47">
        <v>46</v>
      </c>
      <c r="G47" s="29" t="str">
        <f t="shared" si="7"/>
        <v>""</v>
      </c>
      <c r="H47" s="29" t="str">
        <f t="shared" si="1"/>
        <v/>
      </c>
      <c r="I47" s="29" t="str">
        <f t="shared" si="8"/>
        <v/>
      </c>
      <c r="J47" s="29" t="str">
        <f t="shared" si="9"/>
        <v/>
      </c>
      <c r="K47" s="29" t="str">
        <f t="shared" si="10"/>
        <v/>
      </c>
      <c r="M47" s="29" t="str">
        <f t="shared" si="11"/>
        <v>_view.html</v>
      </c>
      <c r="N47" s="29" t="str">
        <f t="shared" si="12"/>
        <v/>
      </c>
    </row>
    <row r="48" spans="1:14" ht="52.5" customHeight="1" x14ac:dyDescent="0.25">
      <c r="A48">
        <v>47</v>
      </c>
      <c r="G48" s="29" t="str">
        <f t="shared" si="7"/>
        <v>""</v>
      </c>
      <c r="H48" s="29" t="str">
        <f t="shared" si="1"/>
        <v/>
      </c>
      <c r="I48" s="29" t="str">
        <f t="shared" si="8"/>
        <v/>
      </c>
      <c r="J48" s="29" t="str">
        <f t="shared" si="9"/>
        <v/>
      </c>
      <c r="K48" s="29" t="str">
        <f t="shared" si="10"/>
        <v/>
      </c>
      <c r="M48" s="29" t="str">
        <f t="shared" si="11"/>
        <v>_view.html</v>
      </c>
      <c r="N48" s="29" t="str">
        <f t="shared" si="12"/>
        <v/>
      </c>
    </row>
    <row r="49" spans="1:14" ht="52.5" customHeight="1" x14ac:dyDescent="0.25">
      <c r="A49">
        <v>48</v>
      </c>
      <c r="G49" s="29" t="str">
        <f t="shared" si="7"/>
        <v>""</v>
      </c>
      <c r="H49" s="29" t="str">
        <f t="shared" si="1"/>
        <v/>
      </c>
      <c r="I49" s="29" t="str">
        <f t="shared" si="8"/>
        <v/>
      </c>
      <c r="J49" s="29" t="str">
        <f t="shared" si="9"/>
        <v/>
      </c>
      <c r="K49" s="29" t="str">
        <f t="shared" si="10"/>
        <v/>
      </c>
      <c r="M49" s="29" t="str">
        <f t="shared" si="11"/>
        <v>_view.html</v>
      </c>
      <c r="N49" s="29" t="str">
        <f t="shared" si="12"/>
        <v/>
      </c>
    </row>
    <row r="50" spans="1:14" ht="52.5" customHeight="1" x14ac:dyDescent="0.25">
      <c r="A50">
        <v>49</v>
      </c>
      <c r="G50" s="29" t="str">
        <f t="shared" si="7"/>
        <v>""</v>
      </c>
      <c r="H50" s="29" t="str">
        <f t="shared" si="1"/>
        <v/>
      </c>
      <c r="I50" s="29" t="str">
        <f t="shared" si="8"/>
        <v/>
      </c>
      <c r="J50" s="29" t="str">
        <f t="shared" si="9"/>
        <v/>
      </c>
      <c r="K50" s="29" t="str">
        <f t="shared" si="10"/>
        <v/>
      </c>
      <c r="M50" s="29" t="str">
        <f t="shared" si="11"/>
        <v>_view.html</v>
      </c>
      <c r="N50" s="29" t="str">
        <f t="shared" si="12"/>
        <v/>
      </c>
    </row>
    <row r="51" spans="1:14" ht="52.5" customHeight="1" x14ac:dyDescent="0.25">
      <c r="G51" s="29" t="str">
        <f t="shared" si="7"/>
        <v>""</v>
      </c>
      <c r="H51" s="29" t="str">
        <f t="shared" si="1"/>
        <v/>
      </c>
      <c r="I51" s="29" t="str">
        <f t="shared" si="8"/>
        <v/>
      </c>
      <c r="J51" s="29" t="str">
        <f t="shared" si="9"/>
        <v/>
      </c>
      <c r="K51" s="29" t="str">
        <f t="shared" si="10"/>
        <v/>
      </c>
      <c r="M51" s="29" t="str">
        <f t="shared" si="11"/>
        <v>_view.html</v>
      </c>
      <c r="N51" s="29" t="str">
        <f t="shared" si="12"/>
        <v/>
      </c>
    </row>
    <row r="52" spans="1:14" ht="52.5" customHeight="1" x14ac:dyDescent="0.25">
      <c r="G52" s="29" t="str">
        <f t="shared" si="7"/>
        <v>""</v>
      </c>
      <c r="H52" s="29" t="str">
        <f t="shared" si="1"/>
        <v/>
      </c>
      <c r="I52" s="29" t="str">
        <f t="shared" si="8"/>
        <v/>
      </c>
      <c r="J52" s="29" t="str">
        <f t="shared" si="9"/>
        <v/>
      </c>
      <c r="K52" s="29" t="str">
        <f t="shared" si="10"/>
        <v/>
      </c>
      <c r="M52" s="29" t="str">
        <f t="shared" si="11"/>
        <v>_view.html</v>
      </c>
      <c r="N52" s="29" t="str">
        <f t="shared" si="12"/>
        <v/>
      </c>
    </row>
    <row r="53" spans="1:14" ht="52.5" customHeight="1" x14ac:dyDescent="0.25">
      <c r="G53" s="29" t="str">
        <f t="shared" si="7"/>
        <v>""</v>
      </c>
      <c r="H53" s="29" t="str">
        <f t="shared" si="1"/>
        <v/>
      </c>
      <c r="I53" s="29" t="str">
        <f t="shared" si="8"/>
        <v/>
      </c>
      <c r="K53" s="29" t="str">
        <f t="shared" si="10"/>
        <v/>
      </c>
      <c r="M53" s="29" t="str">
        <f t="shared" si="11"/>
        <v>_view.html</v>
      </c>
      <c r="N53" s="29" t="str">
        <f t="shared" si="12"/>
        <v/>
      </c>
    </row>
    <row r="54" spans="1:14" ht="52.5" customHeight="1" x14ac:dyDescent="0.25">
      <c r="G54" s="29" t="str">
        <f t="shared" si="7"/>
        <v>""</v>
      </c>
      <c r="H54" s="29" t="str">
        <f t="shared" si="1"/>
        <v/>
      </c>
      <c r="I54" s="29" t="str">
        <f t="shared" si="8"/>
        <v/>
      </c>
      <c r="K54" s="29" t="str">
        <f t="shared" si="10"/>
        <v/>
      </c>
      <c r="M54" s="29" t="str">
        <f t="shared" si="11"/>
        <v>_view.html</v>
      </c>
      <c r="N54" s="29" t="str">
        <f t="shared" si="12"/>
        <v/>
      </c>
    </row>
    <row r="55" spans="1:14" ht="52.5" customHeight="1" x14ac:dyDescent="0.25">
      <c r="G55" s="29" t="str">
        <f t="shared" si="7"/>
        <v>""</v>
      </c>
      <c r="H55" s="29" t="str">
        <f t="shared" si="1"/>
        <v/>
      </c>
      <c r="I55" s="29" t="str">
        <f t="shared" si="8"/>
        <v/>
      </c>
      <c r="K55" s="29" t="str">
        <f t="shared" si="10"/>
        <v/>
      </c>
      <c r="M55" s="29" t="str">
        <f t="shared" si="11"/>
        <v>_view.html</v>
      </c>
      <c r="N55" s="29" t="str">
        <f t="shared" si="12"/>
        <v/>
      </c>
    </row>
    <row r="56" spans="1:14" ht="52.5" customHeight="1" x14ac:dyDescent="0.25">
      <c r="G56" s="29" t="str">
        <f t="shared" si="7"/>
        <v>""</v>
      </c>
      <c r="H56" s="29" t="str">
        <f t="shared" si="1"/>
        <v/>
      </c>
      <c r="I56" s="29" t="str">
        <f t="shared" si="8"/>
        <v/>
      </c>
      <c r="K56" s="29" t="str">
        <f t="shared" si="10"/>
        <v/>
      </c>
      <c r="M56" s="29" t="str">
        <f t="shared" si="11"/>
        <v>_view.html</v>
      </c>
      <c r="N56" s="29" t="str">
        <f t="shared" si="12"/>
        <v/>
      </c>
    </row>
    <row r="57" spans="1:14" ht="52.5" customHeight="1" x14ac:dyDescent="0.25">
      <c r="G57" s="29" t="str">
        <f t="shared" si="7"/>
        <v>""</v>
      </c>
      <c r="H57" s="29" t="str">
        <f t="shared" si="1"/>
        <v/>
      </c>
      <c r="I57" s="29" t="str">
        <f t="shared" si="8"/>
        <v/>
      </c>
      <c r="K57" s="29" t="str">
        <f t="shared" si="10"/>
        <v/>
      </c>
      <c r="M57" s="29" t="str">
        <f t="shared" si="11"/>
        <v>_view.html</v>
      </c>
      <c r="N57" s="29" t="str">
        <f t="shared" si="12"/>
        <v/>
      </c>
    </row>
    <row r="58" spans="1:14" ht="52.5" customHeight="1" x14ac:dyDescent="0.25">
      <c r="G58" s="29" t="str">
        <f t="shared" si="7"/>
        <v>""</v>
      </c>
      <c r="H58" s="29" t="str">
        <f t="shared" si="1"/>
        <v/>
      </c>
      <c r="I58" s="29" t="str">
        <f t="shared" si="8"/>
        <v/>
      </c>
      <c r="K58" s="29" t="str">
        <f t="shared" si="10"/>
        <v/>
      </c>
      <c r="M58" s="29" t="str">
        <f t="shared" si="11"/>
        <v>_view.html</v>
      </c>
      <c r="N58" s="29" t="str">
        <f t="shared" si="12"/>
        <v/>
      </c>
    </row>
    <row r="59" spans="1:14" ht="52.5" customHeight="1" x14ac:dyDescent="0.25">
      <c r="G59" s="29" t="str">
        <f t="shared" si="7"/>
        <v>""</v>
      </c>
      <c r="H59" s="29" t="str">
        <f t="shared" si="1"/>
        <v/>
      </c>
      <c r="I59" s="29" t="str">
        <f t="shared" si="8"/>
        <v/>
      </c>
      <c r="K59" s="29" t="str">
        <f t="shared" si="10"/>
        <v/>
      </c>
      <c r="M59" s="29" t="str">
        <f t="shared" si="11"/>
        <v>_view.html</v>
      </c>
      <c r="N59" s="29" t="str">
        <f t="shared" si="12"/>
        <v/>
      </c>
    </row>
    <row r="60" spans="1:14" ht="52.5" customHeight="1" x14ac:dyDescent="0.25">
      <c r="G60" s="29" t="str">
        <f t="shared" si="7"/>
        <v>""</v>
      </c>
      <c r="H60" s="29" t="str">
        <f t="shared" si="1"/>
        <v/>
      </c>
      <c r="I60" s="29" t="str">
        <f t="shared" si="8"/>
        <v/>
      </c>
      <c r="K60" s="29" t="str">
        <f t="shared" si="10"/>
        <v/>
      </c>
      <c r="M60" s="29" t="str">
        <f t="shared" si="11"/>
        <v>_view.html</v>
      </c>
      <c r="N60" s="29" t="str">
        <f t="shared" si="12"/>
        <v/>
      </c>
    </row>
    <row r="61" spans="1:14" ht="52.5" customHeight="1" x14ac:dyDescent="0.25">
      <c r="G61" s="29" t="str">
        <f t="shared" si="7"/>
        <v>""</v>
      </c>
      <c r="H61" s="29" t="str">
        <f t="shared" si="1"/>
        <v/>
      </c>
      <c r="I61" s="29" t="str">
        <f t="shared" si="8"/>
        <v/>
      </c>
      <c r="K61" s="29" t="str">
        <f t="shared" si="10"/>
        <v/>
      </c>
      <c r="M61" s="29" t="str">
        <f t="shared" si="11"/>
        <v>_view.html</v>
      </c>
      <c r="N61" s="29" t="str">
        <f t="shared" si="12"/>
        <v/>
      </c>
    </row>
    <row r="62" spans="1:14" ht="52.5" customHeight="1" x14ac:dyDescent="0.25">
      <c r="G62" s="29" t="str">
        <f t="shared" si="7"/>
        <v>""</v>
      </c>
      <c r="H62" s="29" t="str">
        <f t="shared" si="1"/>
        <v/>
      </c>
      <c r="I62" s="29" t="str">
        <f t="shared" si="8"/>
        <v/>
      </c>
      <c r="K62" s="29" t="str">
        <f t="shared" si="10"/>
        <v/>
      </c>
      <c r="M62" s="29" t="str">
        <f t="shared" si="11"/>
        <v>_view.html</v>
      </c>
      <c r="N62" s="29" t="str">
        <f t="shared" si="12"/>
        <v/>
      </c>
    </row>
    <row r="63" spans="1:14" ht="52.5" customHeight="1" x14ac:dyDescent="0.25">
      <c r="H63" s="29" t="str">
        <f t="shared" si="1"/>
        <v/>
      </c>
      <c r="I63" s="29" t="str">
        <f t="shared" si="8"/>
        <v/>
      </c>
      <c r="K63" s="29" t="str">
        <f t="shared" si="10"/>
        <v/>
      </c>
      <c r="M63" s="29" t="str">
        <f t="shared" si="11"/>
        <v>_view.html</v>
      </c>
      <c r="N63" s="29" t="str">
        <f t="shared" si="12"/>
        <v/>
      </c>
    </row>
    <row r="64" spans="1:14" ht="52.5" customHeight="1" x14ac:dyDescent="0.25">
      <c r="H64" s="29" t="str">
        <f t="shared" si="1"/>
        <v/>
      </c>
      <c r="I64" s="29" t="str">
        <f t="shared" si="8"/>
        <v/>
      </c>
      <c r="K64" s="29" t="str">
        <f t="shared" si="10"/>
        <v/>
      </c>
      <c r="M64" s="29" t="str">
        <f t="shared" si="11"/>
        <v>_view.html</v>
      </c>
      <c r="N64" s="29" t="str">
        <f t="shared" si="12"/>
        <v/>
      </c>
    </row>
    <row r="65" spans="8:14" ht="52.5" customHeight="1" x14ac:dyDescent="0.25">
      <c r="H65" s="29" t="str">
        <f t="shared" si="1"/>
        <v/>
      </c>
      <c r="I65" s="29" t="str">
        <f t="shared" si="8"/>
        <v/>
      </c>
      <c r="K65" s="29" t="str">
        <f t="shared" si="10"/>
        <v/>
      </c>
      <c r="M65" s="29" t="str">
        <f t="shared" si="11"/>
        <v>_view.html</v>
      </c>
      <c r="N65" s="29" t="str">
        <f t="shared" si="12"/>
        <v/>
      </c>
    </row>
    <row r="66" spans="8:14" ht="52.5" customHeight="1" x14ac:dyDescent="0.25">
      <c r="H66" s="29" t="str">
        <f t="shared" ref="H66:H129" si="13">SUBSTITUTE(CLEAN(SUBSTITUTE(C66,CHAR(10), " " )),"""","")</f>
        <v/>
      </c>
      <c r="I66" s="29" t="str">
        <f t="shared" ref="I66:I97" si="14">IF(B66="", "","CREATE OR REPLACE VIEW " &amp; REPLACE_TARGET_DATABASE_NAME &amp;"." &amp; B66 &amp; " AS " &amp; H66)</f>
        <v/>
      </c>
      <c r="K66" s="29" t="str">
        <f t="shared" ref="K66:K76" si="15">IF(B66="","","{ ""name"" :"&amp;G66&amp;","&amp;"""q"":"&amp;J66&amp;"}")</f>
        <v/>
      </c>
      <c r="M66" s="29" t="str">
        <f t="shared" ref="M66:M94" si="16">B66 &amp; "_view.html"</f>
        <v>_view.html</v>
      </c>
      <c r="N66" s="29" t="str">
        <f t="shared" ref="N66:N97" si="17">IF(B66="","", "&lt;tr&gt;&lt;td&gt;&lt;a href='"&amp;M66 &amp; " '&gt;" &amp;B66 &amp;"&lt;/a&gt;&lt;/td&gt;&lt;/tr&gt;")</f>
        <v/>
      </c>
    </row>
    <row r="67" spans="8:14" ht="52.5" customHeight="1" x14ac:dyDescent="0.25">
      <c r="H67" s="29" t="str">
        <f t="shared" si="13"/>
        <v/>
      </c>
      <c r="I67" s="29" t="str">
        <f t="shared" si="14"/>
        <v/>
      </c>
      <c r="K67" s="29" t="str">
        <f t="shared" si="15"/>
        <v/>
      </c>
      <c r="M67" s="29" t="str">
        <f t="shared" si="16"/>
        <v>_view.html</v>
      </c>
      <c r="N67" s="29" t="str">
        <f t="shared" si="17"/>
        <v/>
      </c>
    </row>
    <row r="68" spans="8:14" ht="52.5" customHeight="1" x14ac:dyDescent="0.25">
      <c r="H68" s="29" t="str">
        <f t="shared" si="13"/>
        <v/>
      </c>
      <c r="I68" s="29" t="str">
        <f t="shared" si="14"/>
        <v/>
      </c>
      <c r="K68" s="29" t="str">
        <f t="shared" si="15"/>
        <v/>
      </c>
      <c r="M68" s="29" t="str">
        <f t="shared" si="16"/>
        <v>_view.html</v>
      </c>
      <c r="N68" s="29" t="str">
        <f t="shared" si="17"/>
        <v/>
      </c>
    </row>
    <row r="69" spans="8:14" ht="52.5" customHeight="1" x14ac:dyDescent="0.25">
      <c r="H69" s="29" t="str">
        <f t="shared" si="13"/>
        <v/>
      </c>
      <c r="I69" s="29" t="str">
        <f t="shared" si="14"/>
        <v/>
      </c>
      <c r="K69" s="29" t="str">
        <f t="shared" si="15"/>
        <v/>
      </c>
      <c r="M69" s="29" t="str">
        <f t="shared" si="16"/>
        <v>_view.html</v>
      </c>
      <c r="N69" s="29" t="str">
        <f t="shared" si="17"/>
        <v/>
      </c>
    </row>
    <row r="70" spans="8:14" ht="52.5" customHeight="1" x14ac:dyDescent="0.25">
      <c r="H70" s="29" t="str">
        <f t="shared" si="13"/>
        <v/>
      </c>
      <c r="I70" s="29" t="str">
        <f t="shared" si="14"/>
        <v/>
      </c>
      <c r="K70" s="29" t="str">
        <f t="shared" si="15"/>
        <v/>
      </c>
      <c r="M70" s="29" t="str">
        <f t="shared" si="16"/>
        <v>_view.html</v>
      </c>
      <c r="N70" s="29" t="str">
        <f t="shared" si="17"/>
        <v/>
      </c>
    </row>
    <row r="71" spans="8:14" ht="52.5" customHeight="1" x14ac:dyDescent="0.25">
      <c r="H71" s="29" t="str">
        <f t="shared" si="13"/>
        <v/>
      </c>
      <c r="I71" s="29" t="str">
        <f t="shared" si="14"/>
        <v/>
      </c>
      <c r="K71" s="29" t="str">
        <f t="shared" si="15"/>
        <v/>
      </c>
      <c r="M71" s="29" t="str">
        <f t="shared" si="16"/>
        <v>_view.html</v>
      </c>
      <c r="N71" s="29" t="str">
        <f t="shared" si="17"/>
        <v/>
      </c>
    </row>
    <row r="72" spans="8:14" ht="52.5" customHeight="1" x14ac:dyDescent="0.25">
      <c r="H72" s="29" t="str">
        <f t="shared" si="13"/>
        <v/>
      </c>
      <c r="I72" s="29" t="str">
        <f t="shared" si="14"/>
        <v/>
      </c>
      <c r="K72" s="29" t="str">
        <f t="shared" si="15"/>
        <v/>
      </c>
      <c r="M72" s="29" t="str">
        <f t="shared" si="16"/>
        <v>_view.html</v>
      </c>
      <c r="N72" s="29" t="str">
        <f t="shared" si="17"/>
        <v/>
      </c>
    </row>
    <row r="73" spans="8:14" ht="52.5" customHeight="1" x14ac:dyDescent="0.25">
      <c r="H73" s="29" t="str">
        <f t="shared" si="13"/>
        <v/>
      </c>
      <c r="I73" s="29" t="str">
        <f t="shared" si="14"/>
        <v/>
      </c>
      <c r="K73" s="29" t="str">
        <f t="shared" si="15"/>
        <v/>
      </c>
      <c r="M73" s="29" t="str">
        <f t="shared" si="16"/>
        <v>_view.html</v>
      </c>
      <c r="N73" s="29" t="str">
        <f t="shared" si="17"/>
        <v/>
      </c>
    </row>
    <row r="74" spans="8:14" ht="52.5" customHeight="1" x14ac:dyDescent="0.25">
      <c r="H74" s="29" t="str">
        <f t="shared" si="13"/>
        <v/>
      </c>
      <c r="I74" s="29" t="str">
        <f t="shared" si="14"/>
        <v/>
      </c>
      <c r="K74" s="29" t="str">
        <f t="shared" si="15"/>
        <v/>
      </c>
      <c r="M74" s="29" t="str">
        <f t="shared" si="16"/>
        <v>_view.html</v>
      </c>
      <c r="N74" s="29" t="str">
        <f t="shared" si="17"/>
        <v/>
      </c>
    </row>
    <row r="75" spans="8:14" ht="52.5" customHeight="1" x14ac:dyDescent="0.25">
      <c r="H75" s="29" t="str">
        <f t="shared" si="13"/>
        <v/>
      </c>
      <c r="I75" s="29" t="str">
        <f t="shared" si="14"/>
        <v/>
      </c>
      <c r="K75" s="29" t="str">
        <f t="shared" si="15"/>
        <v/>
      </c>
      <c r="M75" s="29" t="str">
        <f t="shared" si="16"/>
        <v>_view.html</v>
      </c>
      <c r="N75" s="29" t="str">
        <f t="shared" si="17"/>
        <v/>
      </c>
    </row>
    <row r="76" spans="8:14" ht="52.5" customHeight="1" x14ac:dyDescent="0.25">
      <c r="H76" s="29" t="str">
        <f t="shared" si="13"/>
        <v/>
      </c>
      <c r="I76" s="29" t="str">
        <f t="shared" si="14"/>
        <v/>
      </c>
      <c r="K76" s="29" t="str">
        <f t="shared" si="15"/>
        <v/>
      </c>
      <c r="M76" s="29" t="str">
        <f t="shared" si="16"/>
        <v>_view.html</v>
      </c>
      <c r="N76" s="29" t="str">
        <f t="shared" si="17"/>
        <v/>
      </c>
    </row>
    <row r="77" spans="8:14" ht="52.5" customHeight="1" x14ac:dyDescent="0.25">
      <c r="H77" s="29" t="str">
        <f t="shared" si="13"/>
        <v/>
      </c>
      <c r="I77" s="29" t="str">
        <f t="shared" si="14"/>
        <v/>
      </c>
      <c r="K77" s="29" t="str">
        <f t="shared" ref="K77:K108" si="18">IF(B78="","","{ ""name"" :"&amp;G78&amp;","&amp;"""q"":"&amp;J78&amp;"}")</f>
        <v/>
      </c>
      <c r="M77" s="29" t="str">
        <f t="shared" si="16"/>
        <v>_view.html</v>
      </c>
      <c r="N77" s="29" t="str">
        <f t="shared" si="17"/>
        <v/>
      </c>
    </row>
    <row r="78" spans="8:14" ht="52.5" customHeight="1" x14ac:dyDescent="0.25">
      <c r="H78" s="29" t="str">
        <f t="shared" si="13"/>
        <v/>
      </c>
      <c r="I78" s="29" t="str">
        <f t="shared" si="14"/>
        <v/>
      </c>
      <c r="K78" s="29" t="str">
        <f t="shared" si="18"/>
        <v/>
      </c>
      <c r="M78" s="29" t="str">
        <f t="shared" si="16"/>
        <v>_view.html</v>
      </c>
      <c r="N78" s="29" t="str">
        <f t="shared" si="17"/>
        <v/>
      </c>
    </row>
    <row r="79" spans="8:14" ht="52.5" customHeight="1" x14ac:dyDescent="0.25">
      <c r="H79" s="29" t="str">
        <f t="shared" si="13"/>
        <v/>
      </c>
      <c r="I79" s="29" t="str">
        <f t="shared" si="14"/>
        <v/>
      </c>
      <c r="K79" s="29" t="str">
        <f t="shared" si="18"/>
        <v/>
      </c>
      <c r="M79" s="29" t="str">
        <f t="shared" si="16"/>
        <v>_view.html</v>
      </c>
      <c r="N79" s="29" t="str">
        <f t="shared" si="17"/>
        <v/>
      </c>
    </row>
    <row r="80" spans="8:14" ht="52.5" customHeight="1" x14ac:dyDescent="0.25">
      <c r="H80" s="29" t="str">
        <f t="shared" si="13"/>
        <v/>
      </c>
      <c r="I80" s="29" t="str">
        <f t="shared" si="14"/>
        <v/>
      </c>
      <c r="K80" s="29" t="str">
        <f t="shared" si="18"/>
        <v/>
      </c>
      <c r="M80" s="29" t="str">
        <f t="shared" si="16"/>
        <v>_view.html</v>
      </c>
      <c r="N80" s="29" t="str">
        <f t="shared" si="17"/>
        <v/>
      </c>
    </row>
    <row r="81" spans="8:14" ht="52.5" customHeight="1" x14ac:dyDescent="0.25">
      <c r="H81" s="29" t="str">
        <f t="shared" si="13"/>
        <v/>
      </c>
      <c r="I81" s="29" t="str">
        <f t="shared" si="14"/>
        <v/>
      </c>
      <c r="K81" s="29" t="str">
        <f t="shared" si="18"/>
        <v/>
      </c>
      <c r="M81" s="29" t="str">
        <f t="shared" si="16"/>
        <v>_view.html</v>
      </c>
      <c r="N81" s="29" t="str">
        <f t="shared" si="17"/>
        <v/>
      </c>
    </row>
    <row r="82" spans="8:14" ht="52.5" customHeight="1" x14ac:dyDescent="0.25">
      <c r="H82" s="29" t="str">
        <f t="shared" si="13"/>
        <v/>
      </c>
      <c r="I82" s="29" t="str">
        <f t="shared" si="14"/>
        <v/>
      </c>
      <c r="K82" s="29" t="str">
        <f t="shared" si="18"/>
        <v/>
      </c>
      <c r="M82" s="29" t="str">
        <f t="shared" si="16"/>
        <v>_view.html</v>
      </c>
      <c r="N82" s="29" t="str">
        <f t="shared" si="17"/>
        <v/>
      </c>
    </row>
    <row r="83" spans="8:14" ht="52.5" customHeight="1" x14ac:dyDescent="0.25">
      <c r="H83" s="29" t="str">
        <f t="shared" si="13"/>
        <v/>
      </c>
      <c r="I83" s="29" t="str">
        <f t="shared" si="14"/>
        <v/>
      </c>
      <c r="K83" s="29" t="str">
        <f t="shared" si="18"/>
        <v/>
      </c>
      <c r="M83" s="29" t="str">
        <f t="shared" si="16"/>
        <v>_view.html</v>
      </c>
      <c r="N83" s="29" t="str">
        <f t="shared" si="17"/>
        <v/>
      </c>
    </row>
    <row r="84" spans="8:14" ht="52.5" customHeight="1" x14ac:dyDescent="0.25">
      <c r="H84" s="29" t="str">
        <f t="shared" si="13"/>
        <v/>
      </c>
      <c r="I84" s="29" t="str">
        <f t="shared" si="14"/>
        <v/>
      </c>
      <c r="K84" s="29" t="str">
        <f t="shared" si="18"/>
        <v/>
      </c>
      <c r="M84" s="29" t="str">
        <f t="shared" si="16"/>
        <v>_view.html</v>
      </c>
      <c r="N84" s="29" t="str">
        <f t="shared" si="17"/>
        <v/>
      </c>
    </row>
    <row r="85" spans="8:14" ht="52.5" customHeight="1" x14ac:dyDescent="0.25">
      <c r="H85" s="29" t="str">
        <f t="shared" si="13"/>
        <v/>
      </c>
      <c r="I85" s="29" t="str">
        <f t="shared" si="14"/>
        <v/>
      </c>
      <c r="K85" s="29" t="str">
        <f t="shared" si="18"/>
        <v/>
      </c>
      <c r="M85" s="29" t="str">
        <f t="shared" si="16"/>
        <v>_view.html</v>
      </c>
      <c r="N85" s="29" t="str">
        <f t="shared" si="17"/>
        <v/>
      </c>
    </row>
    <row r="86" spans="8:14" ht="52.5" customHeight="1" x14ac:dyDescent="0.25">
      <c r="H86" s="29" t="str">
        <f t="shared" si="13"/>
        <v/>
      </c>
      <c r="I86" s="29" t="str">
        <f t="shared" si="14"/>
        <v/>
      </c>
      <c r="K86" s="29" t="str">
        <f t="shared" si="18"/>
        <v/>
      </c>
      <c r="M86" s="29" t="str">
        <f t="shared" si="16"/>
        <v>_view.html</v>
      </c>
      <c r="N86" s="29" t="str">
        <f t="shared" si="17"/>
        <v/>
      </c>
    </row>
    <row r="87" spans="8:14" ht="52.5" customHeight="1" x14ac:dyDescent="0.25">
      <c r="H87" s="29" t="str">
        <f t="shared" si="13"/>
        <v/>
      </c>
      <c r="I87" s="29" t="str">
        <f t="shared" si="14"/>
        <v/>
      </c>
      <c r="K87" s="29" t="str">
        <f t="shared" si="18"/>
        <v/>
      </c>
      <c r="M87" s="29" t="str">
        <f t="shared" si="16"/>
        <v>_view.html</v>
      </c>
      <c r="N87" s="29" t="str">
        <f t="shared" si="17"/>
        <v/>
      </c>
    </row>
    <row r="88" spans="8:14" ht="52.5" customHeight="1" x14ac:dyDescent="0.25">
      <c r="H88" s="29" t="str">
        <f t="shared" si="13"/>
        <v/>
      </c>
      <c r="I88" s="29" t="str">
        <f t="shared" si="14"/>
        <v/>
      </c>
      <c r="K88" s="29" t="str">
        <f t="shared" si="18"/>
        <v/>
      </c>
      <c r="M88" s="29" t="str">
        <f t="shared" si="16"/>
        <v>_view.html</v>
      </c>
      <c r="N88" s="29" t="str">
        <f t="shared" si="17"/>
        <v/>
      </c>
    </row>
    <row r="89" spans="8:14" ht="52.5" customHeight="1" x14ac:dyDescent="0.25">
      <c r="H89" s="29" t="str">
        <f t="shared" si="13"/>
        <v/>
      </c>
      <c r="I89" s="29" t="str">
        <f t="shared" si="14"/>
        <v/>
      </c>
      <c r="K89" s="29" t="str">
        <f t="shared" si="18"/>
        <v/>
      </c>
      <c r="M89" s="29" t="str">
        <f t="shared" si="16"/>
        <v>_view.html</v>
      </c>
      <c r="N89" s="29" t="str">
        <f t="shared" si="17"/>
        <v/>
      </c>
    </row>
    <row r="90" spans="8:14" ht="52.5" customHeight="1" x14ac:dyDescent="0.25">
      <c r="H90" s="29" t="str">
        <f t="shared" si="13"/>
        <v/>
      </c>
      <c r="I90" s="29" t="str">
        <f t="shared" si="14"/>
        <v/>
      </c>
      <c r="K90" s="29" t="str">
        <f t="shared" si="18"/>
        <v/>
      </c>
      <c r="M90" s="29" t="str">
        <f t="shared" si="16"/>
        <v>_view.html</v>
      </c>
      <c r="N90" s="29" t="str">
        <f t="shared" si="17"/>
        <v/>
      </c>
    </row>
    <row r="91" spans="8:14" ht="52.5" customHeight="1" x14ac:dyDescent="0.25">
      <c r="H91" s="29" t="str">
        <f t="shared" si="13"/>
        <v/>
      </c>
      <c r="I91" s="29" t="str">
        <f t="shared" si="14"/>
        <v/>
      </c>
      <c r="K91" s="29" t="str">
        <f t="shared" si="18"/>
        <v/>
      </c>
      <c r="M91" s="29" t="str">
        <f t="shared" si="16"/>
        <v>_view.html</v>
      </c>
      <c r="N91" s="29" t="str">
        <f t="shared" si="17"/>
        <v/>
      </c>
    </row>
    <row r="92" spans="8:14" ht="52.5" customHeight="1" x14ac:dyDescent="0.25">
      <c r="H92" s="29" t="str">
        <f t="shared" si="13"/>
        <v/>
      </c>
      <c r="I92" s="29" t="str">
        <f t="shared" si="14"/>
        <v/>
      </c>
      <c r="K92" s="29" t="str">
        <f t="shared" si="18"/>
        <v/>
      </c>
      <c r="M92" s="29" t="str">
        <f t="shared" si="16"/>
        <v>_view.html</v>
      </c>
      <c r="N92" s="29" t="str">
        <f t="shared" si="17"/>
        <v/>
      </c>
    </row>
    <row r="93" spans="8:14" ht="52.5" customHeight="1" x14ac:dyDescent="0.25">
      <c r="H93" s="29" t="str">
        <f t="shared" si="13"/>
        <v/>
      </c>
      <c r="I93" s="29" t="str">
        <f t="shared" si="14"/>
        <v/>
      </c>
      <c r="K93" s="29" t="str">
        <f t="shared" si="18"/>
        <v/>
      </c>
      <c r="M93" s="29" t="str">
        <f t="shared" si="16"/>
        <v>_view.html</v>
      </c>
      <c r="N93" s="29" t="str">
        <f t="shared" si="17"/>
        <v/>
      </c>
    </row>
    <row r="94" spans="8:14" ht="52.5" customHeight="1" x14ac:dyDescent="0.25">
      <c r="H94" s="29" t="str">
        <f t="shared" si="13"/>
        <v/>
      </c>
      <c r="I94" s="29" t="str">
        <f t="shared" si="14"/>
        <v/>
      </c>
      <c r="K94" s="29" t="str">
        <f t="shared" si="18"/>
        <v/>
      </c>
      <c r="M94" s="29" t="str">
        <f t="shared" si="16"/>
        <v>_view.html</v>
      </c>
      <c r="N94" s="29" t="str">
        <f t="shared" si="17"/>
        <v/>
      </c>
    </row>
    <row r="95" spans="8:14" ht="52.5" customHeight="1" x14ac:dyDescent="0.25">
      <c r="H95" s="29" t="str">
        <f t="shared" si="13"/>
        <v/>
      </c>
      <c r="I95" s="29" t="str">
        <f t="shared" si="14"/>
        <v/>
      </c>
      <c r="K95" s="29" t="str">
        <f t="shared" si="18"/>
        <v/>
      </c>
      <c r="N95" s="29" t="str">
        <f t="shared" si="17"/>
        <v/>
      </c>
    </row>
    <row r="96" spans="8:14" ht="52.5" customHeight="1" x14ac:dyDescent="0.25">
      <c r="H96" s="29" t="str">
        <f t="shared" si="13"/>
        <v/>
      </c>
      <c r="I96" s="29" t="str">
        <f t="shared" si="14"/>
        <v/>
      </c>
      <c r="K96" s="29" t="str">
        <f t="shared" si="18"/>
        <v/>
      </c>
      <c r="N96" s="29" t="str">
        <f t="shared" si="17"/>
        <v/>
      </c>
    </row>
    <row r="97" spans="8:14" ht="52.5" customHeight="1" x14ac:dyDescent="0.25">
      <c r="H97" s="29" t="str">
        <f t="shared" si="13"/>
        <v/>
      </c>
      <c r="I97" s="29" t="str">
        <f t="shared" si="14"/>
        <v/>
      </c>
      <c r="K97" s="29" t="str">
        <f t="shared" si="18"/>
        <v/>
      </c>
      <c r="N97" s="29" t="str">
        <f t="shared" si="17"/>
        <v/>
      </c>
    </row>
    <row r="98" spans="8:14" ht="52.5" customHeight="1" x14ac:dyDescent="0.25">
      <c r="H98" s="29" t="str">
        <f t="shared" si="13"/>
        <v/>
      </c>
      <c r="I98" s="29" t="str">
        <f t="shared" ref="I98:I125" si="19">IF(B98="", "","CREATE OR REPLACE VIEW " &amp; REPLACE_TARGET_DATABASE_NAME &amp;"." &amp; B98 &amp; " AS " &amp; H98)</f>
        <v/>
      </c>
      <c r="K98" s="29" t="str">
        <f t="shared" si="18"/>
        <v/>
      </c>
      <c r="N98" s="29" t="str">
        <f t="shared" ref="N98:N129" si="20">IF(B98="","", "&lt;tr&gt;&lt;td&gt;&lt;a href='"&amp;M98 &amp; " '&gt;" &amp;B98 &amp;"&lt;/a&gt;&lt;/td&gt;&lt;/tr&gt;")</f>
        <v/>
      </c>
    </row>
    <row r="99" spans="8:14" ht="52.5" customHeight="1" x14ac:dyDescent="0.25">
      <c r="H99" s="29" t="str">
        <f t="shared" si="13"/>
        <v/>
      </c>
      <c r="I99" s="29" t="str">
        <f t="shared" si="19"/>
        <v/>
      </c>
      <c r="K99" s="29" t="str">
        <f t="shared" si="18"/>
        <v/>
      </c>
      <c r="N99" s="29" t="str">
        <f t="shared" si="20"/>
        <v/>
      </c>
    </row>
    <row r="100" spans="8:14" ht="52.5" customHeight="1" x14ac:dyDescent="0.25">
      <c r="H100" s="29" t="str">
        <f t="shared" si="13"/>
        <v/>
      </c>
      <c r="I100" s="29" t="str">
        <f t="shared" si="19"/>
        <v/>
      </c>
      <c r="K100" s="29" t="str">
        <f t="shared" si="18"/>
        <v/>
      </c>
      <c r="N100" s="29" t="str">
        <f t="shared" si="20"/>
        <v/>
      </c>
    </row>
    <row r="101" spans="8:14" ht="52.5" customHeight="1" x14ac:dyDescent="0.25">
      <c r="H101" s="29" t="str">
        <f t="shared" si="13"/>
        <v/>
      </c>
      <c r="I101" s="29" t="str">
        <f t="shared" si="19"/>
        <v/>
      </c>
      <c r="K101" s="29" t="str">
        <f t="shared" si="18"/>
        <v/>
      </c>
      <c r="N101" s="29" t="str">
        <f t="shared" si="20"/>
        <v/>
      </c>
    </row>
    <row r="102" spans="8:14" ht="52.5" customHeight="1" x14ac:dyDescent="0.25">
      <c r="H102" s="29" t="str">
        <f t="shared" si="13"/>
        <v/>
      </c>
      <c r="I102" s="29" t="str">
        <f t="shared" si="19"/>
        <v/>
      </c>
      <c r="K102" s="29" t="str">
        <f t="shared" si="18"/>
        <v/>
      </c>
      <c r="N102" s="29" t="str">
        <f t="shared" si="20"/>
        <v/>
      </c>
    </row>
    <row r="103" spans="8:14" ht="52.5" customHeight="1" x14ac:dyDescent="0.25">
      <c r="H103" s="29" t="str">
        <f t="shared" si="13"/>
        <v/>
      </c>
      <c r="I103" s="29" t="str">
        <f t="shared" si="19"/>
        <v/>
      </c>
      <c r="K103" s="29" t="str">
        <f t="shared" si="18"/>
        <v/>
      </c>
      <c r="N103" s="29" t="str">
        <f t="shared" si="20"/>
        <v/>
      </c>
    </row>
    <row r="104" spans="8:14" ht="52.5" customHeight="1" x14ac:dyDescent="0.25">
      <c r="H104" s="29" t="str">
        <f t="shared" si="13"/>
        <v/>
      </c>
      <c r="I104" s="29" t="str">
        <f t="shared" si="19"/>
        <v/>
      </c>
      <c r="K104" s="29" t="str">
        <f t="shared" si="18"/>
        <v/>
      </c>
      <c r="N104" s="29" t="str">
        <f t="shared" si="20"/>
        <v/>
      </c>
    </row>
    <row r="105" spans="8:14" ht="52.5" customHeight="1" x14ac:dyDescent="0.25">
      <c r="H105" s="29" t="str">
        <f t="shared" si="13"/>
        <v/>
      </c>
      <c r="I105" s="29" t="str">
        <f t="shared" si="19"/>
        <v/>
      </c>
      <c r="K105" s="29" t="str">
        <f t="shared" si="18"/>
        <v/>
      </c>
      <c r="N105" s="29" t="str">
        <f t="shared" si="20"/>
        <v/>
      </c>
    </row>
    <row r="106" spans="8:14" ht="52.5" customHeight="1" x14ac:dyDescent="0.25">
      <c r="H106" s="29" t="str">
        <f t="shared" si="13"/>
        <v/>
      </c>
      <c r="I106" s="29" t="str">
        <f t="shared" si="19"/>
        <v/>
      </c>
      <c r="K106" s="29" t="str">
        <f t="shared" si="18"/>
        <v/>
      </c>
      <c r="N106" s="29" t="str">
        <f t="shared" si="20"/>
        <v/>
      </c>
    </row>
    <row r="107" spans="8:14" ht="52.5" customHeight="1" x14ac:dyDescent="0.25">
      <c r="H107" s="29" t="str">
        <f t="shared" si="13"/>
        <v/>
      </c>
      <c r="I107" s="29" t="str">
        <f t="shared" si="19"/>
        <v/>
      </c>
      <c r="K107" s="29" t="str">
        <f t="shared" si="18"/>
        <v/>
      </c>
      <c r="N107" s="29" t="str">
        <f t="shared" si="20"/>
        <v/>
      </c>
    </row>
    <row r="108" spans="8:14" ht="52.5" customHeight="1" x14ac:dyDescent="0.25">
      <c r="H108" s="29" t="str">
        <f t="shared" si="13"/>
        <v/>
      </c>
      <c r="I108" s="29" t="str">
        <f t="shared" si="19"/>
        <v/>
      </c>
      <c r="K108" s="29" t="str">
        <f t="shared" si="18"/>
        <v/>
      </c>
      <c r="N108" s="29" t="str">
        <f t="shared" si="20"/>
        <v/>
      </c>
    </row>
    <row r="109" spans="8:14" ht="52.5" customHeight="1" x14ac:dyDescent="0.25">
      <c r="H109" s="29" t="str">
        <f t="shared" si="13"/>
        <v/>
      </c>
      <c r="I109" s="29" t="str">
        <f t="shared" si="19"/>
        <v/>
      </c>
      <c r="K109" s="29" t="str">
        <f t="shared" ref="K109:K129" si="21">IF(B110="","","{ ""name"" :"&amp;G110&amp;","&amp;"""q"":"&amp;J110&amp;"}")</f>
        <v/>
      </c>
      <c r="N109" s="29" t="str">
        <f t="shared" si="20"/>
        <v/>
      </c>
    </row>
    <row r="110" spans="8:14" ht="52.5" customHeight="1" x14ac:dyDescent="0.25">
      <c r="H110" s="29" t="str">
        <f t="shared" si="13"/>
        <v/>
      </c>
      <c r="I110" s="29" t="str">
        <f t="shared" si="19"/>
        <v/>
      </c>
      <c r="K110" s="29" t="str">
        <f t="shared" si="21"/>
        <v/>
      </c>
      <c r="N110" s="29" t="str">
        <f t="shared" si="20"/>
        <v/>
      </c>
    </row>
    <row r="111" spans="8:14" ht="52.5" customHeight="1" x14ac:dyDescent="0.25">
      <c r="H111" s="29" t="str">
        <f t="shared" si="13"/>
        <v/>
      </c>
      <c r="I111" s="29" t="str">
        <f t="shared" si="19"/>
        <v/>
      </c>
      <c r="K111" s="29" t="str">
        <f t="shared" si="21"/>
        <v/>
      </c>
      <c r="N111" s="29" t="str">
        <f t="shared" si="20"/>
        <v/>
      </c>
    </row>
    <row r="112" spans="8:14" ht="52.5" customHeight="1" x14ac:dyDescent="0.25">
      <c r="H112" s="29" t="str">
        <f t="shared" si="13"/>
        <v/>
      </c>
      <c r="I112" s="29" t="str">
        <f t="shared" si="19"/>
        <v/>
      </c>
      <c r="K112" s="29" t="str">
        <f t="shared" si="21"/>
        <v/>
      </c>
      <c r="N112" s="29" t="str">
        <f t="shared" si="20"/>
        <v/>
      </c>
    </row>
    <row r="113" spans="8:14" ht="52.5" customHeight="1" x14ac:dyDescent="0.25">
      <c r="H113" s="29" t="str">
        <f t="shared" si="13"/>
        <v/>
      </c>
      <c r="I113" s="29" t="str">
        <f t="shared" si="19"/>
        <v/>
      </c>
      <c r="K113" s="29" t="str">
        <f t="shared" si="21"/>
        <v/>
      </c>
      <c r="N113" s="29" t="str">
        <f t="shared" si="20"/>
        <v/>
      </c>
    </row>
    <row r="114" spans="8:14" ht="52.5" customHeight="1" x14ac:dyDescent="0.25">
      <c r="H114" s="29" t="str">
        <f t="shared" si="13"/>
        <v/>
      </c>
      <c r="I114" s="29" t="str">
        <f t="shared" si="19"/>
        <v/>
      </c>
      <c r="K114" s="29" t="str">
        <f t="shared" si="21"/>
        <v/>
      </c>
      <c r="N114" s="29" t="str">
        <f t="shared" si="20"/>
        <v/>
      </c>
    </row>
    <row r="115" spans="8:14" ht="52.5" customHeight="1" x14ac:dyDescent="0.25">
      <c r="H115" s="29" t="str">
        <f t="shared" si="13"/>
        <v/>
      </c>
      <c r="I115" s="29" t="str">
        <f t="shared" si="19"/>
        <v/>
      </c>
      <c r="K115" s="29" t="str">
        <f t="shared" si="21"/>
        <v/>
      </c>
      <c r="N115" s="29" t="str">
        <f t="shared" si="20"/>
        <v/>
      </c>
    </row>
    <row r="116" spans="8:14" ht="52.5" customHeight="1" x14ac:dyDescent="0.25">
      <c r="H116" s="29" t="str">
        <f t="shared" si="13"/>
        <v/>
      </c>
      <c r="I116" s="29" t="str">
        <f t="shared" si="19"/>
        <v/>
      </c>
      <c r="K116" s="29" t="str">
        <f t="shared" si="21"/>
        <v/>
      </c>
      <c r="N116" s="29" t="str">
        <f t="shared" si="20"/>
        <v/>
      </c>
    </row>
    <row r="117" spans="8:14" ht="52.5" customHeight="1" x14ac:dyDescent="0.25">
      <c r="H117" s="29" t="str">
        <f t="shared" si="13"/>
        <v/>
      </c>
      <c r="I117" s="29" t="str">
        <f t="shared" si="19"/>
        <v/>
      </c>
      <c r="K117" s="29" t="str">
        <f t="shared" si="21"/>
        <v/>
      </c>
      <c r="N117" s="29" t="str">
        <f t="shared" si="20"/>
        <v/>
      </c>
    </row>
    <row r="118" spans="8:14" ht="52.5" customHeight="1" x14ac:dyDescent="0.25">
      <c r="H118" s="29" t="str">
        <f t="shared" si="13"/>
        <v/>
      </c>
      <c r="I118" s="29" t="str">
        <f t="shared" si="19"/>
        <v/>
      </c>
      <c r="K118" s="29" t="str">
        <f t="shared" si="21"/>
        <v/>
      </c>
      <c r="N118" s="29" t="str">
        <f t="shared" si="20"/>
        <v/>
      </c>
    </row>
    <row r="119" spans="8:14" ht="52.5" customHeight="1" x14ac:dyDescent="0.25">
      <c r="H119" s="29" t="str">
        <f t="shared" si="13"/>
        <v/>
      </c>
      <c r="I119" s="29" t="str">
        <f t="shared" si="19"/>
        <v/>
      </c>
      <c r="K119" s="29" t="str">
        <f t="shared" si="21"/>
        <v/>
      </c>
      <c r="N119" s="29" t="str">
        <f t="shared" si="20"/>
        <v/>
      </c>
    </row>
    <row r="120" spans="8:14" ht="52.5" customHeight="1" x14ac:dyDescent="0.25">
      <c r="H120" s="29" t="str">
        <f t="shared" si="13"/>
        <v/>
      </c>
      <c r="I120" s="29" t="str">
        <f t="shared" si="19"/>
        <v/>
      </c>
      <c r="K120" s="29" t="str">
        <f t="shared" si="21"/>
        <v/>
      </c>
      <c r="N120" s="29" t="str">
        <f t="shared" si="20"/>
        <v/>
      </c>
    </row>
    <row r="121" spans="8:14" ht="52.5" customHeight="1" x14ac:dyDescent="0.25">
      <c r="H121" s="29" t="str">
        <f t="shared" si="13"/>
        <v/>
      </c>
      <c r="I121" s="29" t="str">
        <f t="shared" si="19"/>
        <v/>
      </c>
      <c r="K121" s="29" t="str">
        <f t="shared" si="21"/>
        <v/>
      </c>
      <c r="N121" s="29" t="str">
        <f t="shared" si="20"/>
        <v/>
      </c>
    </row>
    <row r="122" spans="8:14" ht="52.5" customHeight="1" x14ac:dyDescent="0.25">
      <c r="H122" s="29" t="str">
        <f t="shared" si="13"/>
        <v/>
      </c>
      <c r="I122" s="29" t="str">
        <f t="shared" si="19"/>
        <v/>
      </c>
      <c r="K122" s="29" t="str">
        <f t="shared" si="21"/>
        <v/>
      </c>
      <c r="N122" s="29" t="str">
        <f t="shared" si="20"/>
        <v/>
      </c>
    </row>
    <row r="123" spans="8:14" ht="52.5" customHeight="1" x14ac:dyDescent="0.25">
      <c r="H123" s="29" t="str">
        <f t="shared" si="13"/>
        <v/>
      </c>
      <c r="I123" s="29" t="str">
        <f t="shared" si="19"/>
        <v/>
      </c>
      <c r="K123" s="29" t="str">
        <f t="shared" si="21"/>
        <v/>
      </c>
      <c r="N123" s="29" t="str">
        <f t="shared" si="20"/>
        <v/>
      </c>
    </row>
    <row r="124" spans="8:14" ht="52.5" customHeight="1" x14ac:dyDescent="0.25">
      <c r="H124" s="29" t="str">
        <f t="shared" si="13"/>
        <v/>
      </c>
      <c r="I124" s="29" t="str">
        <f t="shared" si="19"/>
        <v/>
      </c>
      <c r="K124" s="29" t="str">
        <f t="shared" si="21"/>
        <v/>
      </c>
      <c r="N124" s="29" t="str">
        <f t="shared" si="20"/>
        <v/>
      </c>
    </row>
    <row r="125" spans="8:14" ht="52.5" customHeight="1" x14ac:dyDescent="0.25">
      <c r="H125" s="29" t="str">
        <f t="shared" si="13"/>
        <v/>
      </c>
      <c r="I125" s="29" t="str">
        <f t="shared" si="19"/>
        <v/>
      </c>
      <c r="K125" s="29" t="str">
        <f t="shared" si="21"/>
        <v/>
      </c>
      <c r="N125" s="29" t="str">
        <f t="shared" si="20"/>
        <v/>
      </c>
    </row>
    <row r="126" spans="8:14" ht="52.5" customHeight="1" x14ac:dyDescent="0.25">
      <c r="H126" s="29" t="str">
        <f t="shared" si="13"/>
        <v/>
      </c>
      <c r="K126" s="29" t="str">
        <f t="shared" si="21"/>
        <v/>
      </c>
      <c r="N126" s="29" t="str">
        <f t="shared" si="20"/>
        <v/>
      </c>
    </row>
    <row r="127" spans="8:14" ht="52.5" customHeight="1" x14ac:dyDescent="0.25">
      <c r="H127" s="29" t="str">
        <f t="shared" si="13"/>
        <v/>
      </c>
      <c r="K127" s="29" t="str">
        <f t="shared" si="21"/>
        <v/>
      </c>
      <c r="N127" s="29" t="str">
        <f t="shared" si="20"/>
        <v/>
      </c>
    </row>
    <row r="128" spans="8:14" ht="52.5" customHeight="1" x14ac:dyDescent="0.25">
      <c r="H128" s="29" t="str">
        <f t="shared" si="13"/>
        <v/>
      </c>
      <c r="K128" s="29" t="str">
        <f t="shared" si="21"/>
        <v/>
      </c>
      <c r="N128" s="29" t="str">
        <f t="shared" si="20"/>
        <v/>
      </c>
    </row>
    <row r="129" spans="8:14" ht="52.5" customHeight="1" x14ac:dyDescent="0.25">
      <c r="H129" s="29" t="str">
        <f t="shared" si="13"/>
        <v/>
      </c>
      <c r="K129" s="29" t="str">
        <f t="shared" si="21"/>
        <v/>
      </c>
      <c r="N129" s="29" t="str">
        <f t="shared" si="20"/>
        <v/>
      </c>
    </row>
    <row r="130" spans="8:14" ht="52.5" customHeight="1" x14ac:dyDescent="0.25">
      <c r="H130" s="29" t="str">
        <f t="shared" ref="H130:H193" si="22">SUBSTITUTE(CLEAN(SUBSTITUTE(C130,CHAR(10), " " )),"""","")</f>
        <v/>
      </c>
    </row>
    <row r="131" spans="8:14" ht="52.5" customHeight="1" x14ac:dyDescent="0.25">
      <c r="H131" s="29" t="str">
        <f t="shared" si="22"/>
        <v/>
      </c>
    </row>
    <row r="132" spans="8:14" ht="52.5" customHeight="1" x14ac:dyDescent="0.25">
      <c r="H132" s="29" t="str">
        <f t="shared" si="22"/>
        <v/>
      </c>
    </row>
    <row r="133" spans="8:14" ht="52.5" customHeight="1" x14ac:dyDescent="0.25">
      <c r="H133" s="29" t="str">
        <f t="shared" si="22"/>
        <v/>
      </c>
    </row>
    <row r="134" spans="8:14" ht="52.5" customHeight="1" x14ac:dyDescent="0.25">
      <c r="H134" s="29" t="str">
        <f t="shared" si="22"/>
        <v/>
      </c>
    </row>
    <row r="135" spans="8:14" ht="52.5" customHeight="1" x14ac:dyDescent="0.25">
      <c r="H135" s="29" t="str">
        <f t="shared" si="22"/>
        <v/>
      </c>
    </row>
    <row r="136" spans="8:14" ht="52.5" customHeight="1" x14ac:dyDescent="0.25">
      <c r="H136" s="29" t="str">
        <f t="shared" si="22"/>
        <v/>
      </c>
    </row>
    <row r="137" spans="8:14" ht="52.5" customHeight="1" x14ac:dyDescent="0.25">
      <c r="H137" s="29" t="str">
        <f t="shared" si="22"/>
        <v/>
      </c>
    </row>
    <row r="138" spans="8:14" ht="52.5" customHeight="1" x14ac:dyDescent="0.25">
      <c r="H138" s="29" t="str">
        <f t="shared" si="22"/>
        <v/>
      </c>
    </row>
    <row r="139" spans="8:14" ht="52.5" customHeight="1" x14ac:dyDescent="0.25">
      <c r="H139" s="29" t="str">
        <f t="shared" si="22"/>
        <v/>
      </c>
    </row>
    <row r="140" spans="8:14" ht="52.5" customHeight="1" x14ac:dyDescent="0.25">
      <c r="H140" s="29" t="str">
        <f t="shared" si="22"/>
        <v/>
      </c>
    </row>
    <row r="141" spans="8:14" ht="52.5" customHeight="1" x14ac:dyDescent="0.25">
      <c r="H141" s="29" t="str">
        <f t="shared" si="22"/>
        <v/>
      </c>
    </row>
    <row r="142" spans="8:14" ht="52.5" customHeight="1" x14ac:dyDescent="0.25">
      <c r="H142" s="29" t="str">
        <f t="shared" si="22"/>
        <v/>
      </c>
    </row>
    <row r="143" spans="8:14" ht="52.5" customHeight="1" x14ac:dyDescent="0.25">
      <c r="H143" s="29" t="str">
        <f t="shared" si="22"/>
        <v/>
      </c>
    </row>
    <row r="144" spans="8:14" ht="52.5" customHeight="1" x14ac:dyDescent="0.25">
      <c r="H144" s="29" t="str">
        <f t="shared" si="22"/>
        <v/>
      </c>
    </row>
    <row r="145" spans="8:8" ht="52.5" customHeight="1" x14ac:dyDescent="0.25">
      <c r="H145" s="29" t="str">
        <f t="shared" si="22"/>
        <v/>
      </c>
    </row>
    <row r="146" spans="8:8" ht="52.5" customHeight="1" x14ac:dyDescent="0.25">
      <c r="H146" s="29" t="str">
        <f t="shared" si="22"/>
        <v/>
      </c>
    </row>
    <row r="147" spans="8:8" ht="52.5" customHeight="1" x14ac:dyDescent="0.25">
      <c r="H147" s="29" t="str">
        <f t="shared" si="22"/>
        <v/>
      </c>
    </row>
    <row r="148" spans="8:8" ht="52.5" customHeight="1" x14ac:dyDescent="0.25">
      <c r="H148" s="29" t="str">
        <f t="shared" si="22"/>
        <v/>
      </c>
    </row>
    <row r="149" spans="8:8" ht="52.5" customHeight="1" x14ac:dyDescent="0.25">
      <c r="H149" s="29" t="str">
        <f t="shared" si="22"/>
        <v/>
      </c>
    </row>
    <row r="150" spans="8:8" ht="52.5" customHeight="1" x14ac:dyDescent="0.25">
      <c r="H150" s="29" t="str">
        <f t="shared" si="22"/>
        <v/>
      </c>
    </row>
    <row r="151" spans="8:8" ht="52.5" customHeight="1" x14ac:dyDescent="0.25">
      <c r="H151" s="29" t="str">
        <f t="shared" si="22"/>
        <v/>
      </c>
    </row>
    <row r="152" spans="8:8" ht="52.5" customHeight="1" x14ac:dyDescent="0.25">
      <c r="H152" s="29" t="str">
        <f t="shared" si="22"/>
        <v/>
      </c>
    </row>
    <row r="153" spans="8:8" ht="52.5" customHeight="1" x14ac:dyDescent="0.25">
      <c r="H153" s="29" t="str">
        <f t="shared" si="22"/>
        <v/>
      </c>
    </row>
    <row r="154" spans="8:8" ht="52.5" customHeight="1" x14ac:dyDescent="0.25">
      <c r="H154" s="29" t="str">
        <f t="shared" si="22"/>
        <v/>
      </c>
    </row>
    <row r="155" spans="8:8" ht="52.5" customHeight="1" x14ac:dyDescent="0.25">
      <c r="H155" s="29" t="str">
        <f t="shared" si="22"/>
        <v/>
      </c>
    </row>
    <row r="156" spans="8:8" ht="52.5" customHeight="1" x14ac:dyDescent="0.25">
      <c r="H156" s="29" t="str">
        <f t="shared" si="22"/>
        <v/>
      </c>
    </row>
    <row r="157" spans="8:8" ht="52.5" customHeight="1" x14ac:dyDescent="0.25">
      <c r="H157" s="29" t="str">
        <f t="shared" si="22"/>
        <v/>
      </c>
    </row>
    <row r="158" spans="8:8" ht="52.5" customHeight="1" x14ac:dyDescent="0.25">
      <c r="H158" s="29" t="str">
        <f t="shared" si="22"/>
        <v/>
      </c>
    </row>
    <row r="159" spans="8:8" ht="52.5" customHeight="1" x14ac:dyDescent="0.25">
      <c r="H159" s="29" t="str">
        <f t="shared" si="22"/>
        <v/>
      </c>
    </row>
    <row r="160" spans="8:8" ht="52.5" customHeight="1" x14ac:dyDescent="0.25">
      <c r="H160" s="29" t="str">
        <f t="shared" si="22"/>
        <v/>
      </c>
    </row>
    <row r="161" spans="8:8" ht="52.5" customHeight="1" x14ac:dyDescent="0.25">
      <c r="H161" s="29" t="str">
        <f t="shared" si="22"/>
        <v/>
      </c>
    </row>
    <row r="162" spans="8:8" ht="52.5" customHeight="1" x14ac:dyDescent="0.25">
      <c r="H162" s="29" t="str">
        <f t="shared" si="22"/>
        <v/>
      </c>
    </row>
    <row r="163" spans="8:8" ht="52.5" customHeight="1" x14ac:dyDescent="0.25">
      <c r="H163" s="29" t="str">
        <f t="shared" si="22"/>
        <v/>
      </c>
    </row>
    <row r="164" spans="8:8" ht="52.5" customHeight="1" x14ac:dyDescent="0.25">
      <c r="H164" s="29" t="str">
        <f t="shared" si="22"/>
        <v/>
      </c>
    </row>
    <row r="165" spans="8:8" ht="52.5" customHeight="1" x14ac:dyDescent="0.25">
      <c r="H165" s="29" t="str">
        <f t="shared" si="22"/>
        <v/>
      </c>
    </row>
    <row r="166" spans="8:8" ht="52.5" customHeight="1" x14ac:dyDescent="0.25">
      <c r="H166" s="29" t="str">
        <f t="shared" si="22"/>
        <v/>
      </c>
    </row>
    <row r="167" spans="8:8" ht="52.5" customHeight="1" x14ac:dyDescent="0.25">
      <c r="H167" s="29" t="str">
        <f t="shared" si="22"/>
        <v/>
      </c>
    </row>
    <row r="168" spans="8:8" ht="52.5" customHeight="1" x14ac:dyDescent="0.25">
      <c r="H168" s="29" t="str">
        <f t="shared" si="22"/>
        <v/>
      </c>
    </row>
    <row r="169" spans="8:8" ht="52.5" customHeight="1" x14ac:dyDescent="0.25">
      <c r="H169" s="29" t="str">
        <f t="shared" si="22"/>
        <v/>
      </c>
    </row>
    <row r="170" spans="8:8" ht="52.5" customHeight="1" x14ac:dyDescent="0.25">
      <c r="H170" s="29" t="str">
        <f t="shared" si="22"/>
        <v/>
      </c>
    </row>
    <row r="171" spans="8:8" ht="52.5" customHeight="1" x14ac:dyDescent="0.25">
      <c r="H171" s="29" t="str">
        <f t="shared" si="22"/>
        <v/>
      </c>
    </row>
    <row r="172" spans="8:8" ht="52.5" customHeight="1" x14ac:dyDescent="0.25">
      <c r="H172" s="29" t="str">
        <f t="shared" si="22"/>
        <v/>
      </c>
    </row>
    <row r="173" spans="8:8" ht="52.5" customHeight="1" x14ac:dyDescent="0.25">
      <c r="H173" s="29" t="str">
        <f t="shared" si="22"/>
        <v/>
      </c>
    </row>
    <row r="174" spans="8:8" ht="52.5" customHeight="1" x14ac:dyDescent="0.25">
      <c r="H174" s="29" t="str">
        <f t="shared" si="22"/>
        <v/>
      </c>
    </row>
    <row r="175" spans="8:8" ht="52.5" customHeight="1" x14ac:dyDescent="0.25">
      <c r="H175" s="29" t="str">
        <f t="shared" si="22"/>
        <v/>
      </c>
    </row>
    <row r="176" spans="8:8" ht="52.5" customHeight="1" x14ac:dyDescent="0.25">
      <c r="H176" s="29" t="str">
        <f t="shared" si="22"/>
        <v/>
      </c>
    </row>
    <row r="177" spans="8:8" ht="52.5" customHeight="1" x14ac:dyDescent="0.25">
      <c r="H177" s="29" t="str">
        <f t="shared" si="22"/>
        <v/>
      </c>
    </row>
    <row r="178" spans="8:8" ht="52.5" customHeight="1" x14ac:dyDescent="0.25">
      <c r="H178" s="29" t="str">
        <f t="shared" si="22"/>
        <v/>
      </c>
    </row>
    <row r="179" spans="8:8" ht="52.5" customHeight="1" x14ac:dyDescent="0.25">
      <c r="H179" s="29" t="str">
        <f t="shared" si="22"/>
        <v/>
      </c>
    </row>
    <row r="180" spans="8:8" ht="52.5" customHeight="1" x14ac:dyDescent="0.25">
      <c r="H180" s="29" t="str">
        <f t="shared" si="22"/>
        <v/>
      </c>
    </row>
    <row r="181" spans="8:8" ht="52.5" customHeight="1" x14ac:dyDescent="0.25">
      <c r="H181" s="29" t="str">
        <f t="shared" si="22"/>
        <v/>
      </c>
    </row>
    <row r="182" spans="8:8" ht="52.5" customHeight="1" x14ac:dyDescent="0.25">
      <c r="H182" s="29" t="str">
        <f t="shared" si="22"/>
        <v/>
      </c>
    </row>
    <row r="183" spans="8:8" ht="52.5" customHeight="1" x14ac:dyDescent="0.25">
      <c r="H183" s="29" t="str">
        <f t="shared" si="22"/>
        <v/>
      </c>
    </row>
    <row r="184" spans="8:8" ht="52.5" customHeight="1" x14ac:dyDescent="0.25">
      <c r="H184" s="29" t="str">
        <f t="shared" si="22"/>
        <v/>
      </c>
    </row>
    <row r="185" spans="8:8" ht="52.5" customHeight="1" x14ac:dyDescent="0.25">
      <c r="H185" s="29" t="str">
        <f t="shared" si="22"/>
        <v/>
      </c>
    </row>
    <row r="186" spans="8:8" ht="52.5" customHeight="1" x14ac:dyDescent="0.25">
      <c r="H186" s="29" t="str">
        <f t="shared" si="22"/>
        <v/>
      </c>
    </row>
    <row r="187" spans="8:8" ht="52.5" customHeight="1" x14ac:dyDescent="0.25">
      <c r="H187" s="29" t="str">
        <f t="shared" si="22"/>
        <v/>
      </c>
    </row>
    <row r="188" spans="8:8" ht="52.5" customHeight="1" x14ac:dyDescent="0.25">
      <c r="H188" s="29" t="str">
        <f t="shared" si="22"/>
        <v/>
      </c>
    </row>
    <row r="189" spans="8:8" ht="52.5" customHeight="1" x14ac:dyDescent="0.25">
      <c r="H189" s="29" t="str">
        <f t="shared" si="22"/>
        <v/>
      </c>
    </row>
    <row r="190" spans="8:8" ht="52.5" customHeight="1" x14ac:dyDescent="0.25">
      <c r="H190" s="29" t="str">
        <f t="shared" si="22"/>
        <v/>
      </c>
    </row>
    <row r="191" spans="8:8" ht="52.5" customHeight="1" x14ac:dyDescent="0.25">
      <c r="H191" s="29" t="str">
        <f t="shared" si="22"/>
        <v/>
      </c>
    </row>
    <row r="192" spans="8:8" ht="52.5" customHeight="1" x14ac:dyDescent="0.25">
      <c r="H192" s="29" t="str">
        <f t="shared" si="22"/>
        <v/>
      </c>
    </row>
    <row r="193" spans="8:8" ht="52.5" customHeight="1" x14ac:dyDescent="0.25">
      <c r="H193" s="29" t="str">
        <f t="shared" si="22"/>
        <v/>
      </c>
    </row>
    <row r="194" spans="8:8" ht="52.5" customHeight="1" x14ac:dyDescent="0.25">
      <c r="H194" s="29" t="str">
        <f t="shared" ref="H194:H257" si="23">SUBSTITUTE(CLEAN(SUBSTITUTE(C194,CHAR(10), " " )),"""","")</f>
        <v/>
      </c>
    </row>
    <row r="195" spans="8:8" ht="52.5" customHeight="1" x14ac:dyDescent="0.25">
      <c r="H195" s="29" t="str">
        <f t="shared" si="23"/>
        <v/>
      </c>
    </row>
    <row r="196" spans="8:8" ht="52.5" customHeight="1" x14ac:dyDescent="0.25">
      <c r="H196" s="29" t="str">
        <f t="shared" si="23"/>
        <v/>
      </c>
    </row>
    <row r="197" spans="8:8" ht="52.5" customHeight="1" x14ac:dyDescent="0.25">
      <c r="H197" s="29" t="str">
        <f t="shared" si="23"/>
        <v/>
      </c>
    </row>
    <row r="198" spans="8:8" ht="52.5" customHeight="1" x14ac:dyDescent="0.25">
      <c r="H198" s="29" t="str">
        <f t="shared" si="23"/>
        <v/>
      </c>
    </row>
    <row r="199" spans="8:8" ht="52.5" customHeight="1" x14ac:dyDescent="0.25">
      <c r="H199" s="29" t="str">
        <f t="shared" si="23"/>
        <v/>
      </c>
    </row>
    <row r="200" spans="8:8" ht="52.5" customHeight="1" x14ac:dyDescent="0.25">
      <c r="H200" s="29" t="str">
        <f t="shared" si="23"/>
        <v/>
      </c>
    </row>
    <row r="201" spans="8:8" ht="52.5" customHeight="1" x14ac:dyDescent="0.25">
      <c r="H201" s="29" t="str">
        <f t="shared" si="23"/>
        <v/>
      </c>
    </row>
    <row r="202" spans="8:8" ht="52.5" customHeight="1" x14ac:dyDescent="0.25">
      <c r="H202" s="29" t="str">
        <f t="shared" si="23"/>
        <v/>
      </c>
    </row>
    <row r="203" spans="8:8" ht="52.5" customHeight="1" x14ac:dyDescent="0.25">
      <c r="H203" s="29" t="str">
        <f t="shared" si="23"/>
        <v/>
      </c>
    </row>
    <row r="204" spans="8:8" ht="52.5" customHeight="1" x14ac:dyDescent="0.25">
      <c r="H204" s="29" t="str">
        <f t="shared" si="23"/>
        <v/>
      </c>
    </row>
    <row r="205" spans="8:8" ht="52.5" customHeight="1" x14ac:dyDescent="0.25">
      <c r="H205" s="29" t="str">
        <f t="shared" si="23"/>
        <v/>
      </c>
    </row>
    <row r="206" spans="8:8" ht="52.5" customHeight="1" x14ac:dyDescent="0.25">
      <c r="H206" s="29" t="str">
        <f t="shared" si="23"/>
        <v/>
      </c>
    </row>
    <row r="207" spans="8:8" ht="52.5" customHeight="1" x14ac:dyDescent="0.25">
      <c r="H207" s="29" t="str">
        <f t="shared" si="23"/>
        <v/>
      </c>
    </row>
    <row r="208" spans="8:8" ht="52.5" customHeight="1" x14ac:dyDescent="0.25">
      <c r="H208" s="29" t="str">
        <f t="shared" si="23"/>
        <v/>
      </c>
    </row>
    <row r="209" spans="8:8" ht="52.5" customHeight="1" x14ac:dyDescent="0.25">
      <c r="H209" s="29" t="str">
        <f t="shared" si="23"/>
        <v/>
      </c>
    </row>
    <row r="210" spans="8:8" ht="52.5" customHeight="1" x14ac:dyDescent="0.25">
      <c r="H210" s="29" t="str">
        <f t="shared" si="23"/>
        <v/>
      </c>
    </row>
    <row r="211" spans="8:8" ht="52.5" customHeight="1" x14ac:dyDescent="0.25">
      <c r="H211" s="29" t="str">
        <f t="shared" si="23"/>
        <v/>
      </c>
    </row>
    <row r="212" spans="8:8" ht="52.5" customHeight="1" x14ac:dyDescent="0.25">
      <c r="H212" s="29" t="str">
        <f t="shared" si="23"/>
        <v/>
      </c>
    </row>
    <row r="213" spans="8:8" ht="52.5" customHeight="1" x14ac:dyDescent="0.25">
      <c r="H213" s="29" t="str">
        <f t="shared" si="23"/>
        <v/>
      </c>
    </row>
    <row r="214" spans="8:8" ht="52.5" customHeight="1" x14ac:dyDescent="0.25">
      <c r="H214" s="29" t="str">
        <f t="shared" si="23"/>
        <v/>
      </c>
    </row>
    <row r="215" spans="8:8" ht="52.5" customHeight="1" x14ac:dyDescent="0.25">
      <c r="H215" s="29" t="str">
        <f t="shared" si="23"/>
        <v/>
      </c>
    </row>
    <row r="216" spans="8:8" ht="52.5" customHeight="1" x14ac:dyDescent="0.25">
      <c r="H216" s="29" t="str">
        <f t="shared" si="23"/>
        <v/>
      </c>
    </row>
    <row r="217" spans="8:8" ht="52.5" customHeight="1" x14ac:dyDescent="0.25">
      <c r="H217" s="29" t="str">
        <f t="shared" si="23"/>
        <v/>
      </c>
    </row>
    <row r="218" spans="8:8" ht="52.5" customHeight="1" x14ac:dyDescent="0.25">
      <c r="H218" s="29" t="str">
        <f t="shared" si="23"/>
        <v/>
      </c>
    </row>
    <row r="219" spans="8:8" ht="52.5" customHeight="1" x14ac:dyDescent="0.25">
      <c r="H219" s="29" t="str">
        <f t="shared" si="23"/>
        <v/>
      </c>
    </row>
    <row r="220" spans="8:8" ht="52.5" customHeight="1" x14ac:dyDescent="0.25">
      <c r="H220" s="29" t="str">
        <f t="shared" si="23"/>
        <v/>
      </c>
    </row>
    <row r="221" spans="8:8" ht="52.5" customHeight="1" x14ac:dyDescent="0.25">
      <c r="H221" s="29" t="str">
        <f t="shared" si="23"/>
        <v/>
      </c>
    </row>
    <row r="222" spans="8:8" ht="52.5" customHeight="1" x14ac:dyDescent="0.25">
      <c r="H222" s="29" t="str">
        <f t="shared" si="23"/>
        <v/>
      </c>
    </row>
    <row r="223" spans="8:8" ht="52.5" customHeight="1" x14ac:dyDescent="0.25">
      <c r="H223" s="29" t="str">
        <f t="shared" si="23"/>
        <v/>
      </c>
    </row>
    <row r="224" spans="8:8" ht="52.5" customHeight="1" x14ac:dyDescent="0.25">
      <c r="H224" s="29" t="str">
        <f t="shared" si="23"/>
        <v/>
      </c>
    </row>
    <row r="225" spans="8:8" ht="52.5" customHeight="1" x14ac:dyDescent="0.25">
      <c r="H225" s="29" t="str">
        <f t="shared" si="23"/>
        <v/>
      </c>
    </row>
    <row r="226" spans="8:8" ht="52.5" customHeight="1" x14ac:dyDescent="0.25">
      <c r="H226" s="29" t="str">
        <f t="shared" si="23"/>
        <v/>
      </c>
    </row>
    <row r="227" spans="8:8" ht="52.5" customHeight="1" x14ac:dyDescent="0.25">
      <c r="H227" s="29" t="str">
        <f t="shared" si="23"/>
        <v/>
      </c>
    </row>
    <row r="228" spans="8:8" ht="52.5" customHeight="1" x14ac:dyDescent="0.25">
      <c r="H228" s="29" t="str">
        <f t="shared" si="23"/>
        <v/>
      </c>
    </row>
    <row r="229" spans="8:8" ht="52.5" customHeight="1" x14ac:dyDescent="0.25">
      <c r="H229" s="29" t="str">
        <f t="shared" si="23"/>
        <v/>
      </c>
    </row>
    <row r="230" spans="8:8" ht="52.5" customHeight="1" x14ac:dyDescent="0.25">
      <c r="H230" s="29" t="str">
        <f t="shared" si="23"/>
        <v/>
      </c>
    </row>
    <row r="231" spans="8:8" ht="52.5" customHeight="1" x14ac:dyDescent="0.25">
      <c r="H231" s="29" t="str">
        <f t="shared" si="23"/>
        <v/>
      </c>
    </row>
    <row r="232" spans="8:8" ht="52.5" customHeight="1" x14ac:dyDescent="0.25">
      <c r="H232" s="29" t="str">
        <f t="shared" si="23"/>
        <v/>
      </c>
    </row>
    <row r="233" spans="8:8" ht="52.5" customHeight="1" x14ac:dyDescent="0.25">
      <c r="H233" s="29" t="str">
        <f t="shared" si="23"/>
        <v/>
      </c>
    </row>
    <row r="234" spans="8:8" ht="52.5" customHeight="1" x14ac:dyDescent="0.25">
      <c r="H234" s="29" t="str">
        <f t="shared" si="23"/>
        <v/>
      </c>
    </row>
    <row r="235" spans="8:8" ht="52.5" customHeight="1" x14ac:dyDescent="0.25">
      <c r="H235" s="29" t="str">
        <f t="shared" si="23"/>
        <v/>
      </c>
    </row>
    <row r="236" spans="8:8" ht="52.5" customHeight="1" x14ac:dyDescent="0.25">
      <c r="H236" s="29" t="str">
        <f t="shared" si="23"/>
        <v/>
      </c>
    </row>
    <row r="237" spans="8:8" ht="52.5" customHeight="1" x14ac:dyDescent="0.25">
      <c r="H237" s="29" t="str">
        <f t="shared" si="23"/>
        <v/>
      </c>
    </row>
    <row r="238" spans="8:8" ht="52.5" customHeight="1" x14ac:dyDescent="0.25">
      <c r="H238" s="29" t="str">
        <f t="shared" si="23"/>
        <v/>
      </c>
    </row>
    <row r="239" spans="8:8" ht="52.5" customHeight="1" x14ac:dyDescent="0.25">
      <c r="H239" s="29" t="str">
        <f t="shared" si="23"/>
        <v/>
      </c>
    </row>
    <row r="240" spans="8:8" ht="52.5" customHeight="1" x14ac:dyDescent="0.25">
      <c r="H240" s="29" t="str">
        <f t="shared" si="23"/>
        <v/>
      </c>
    </row>
    <row r="241" spans="8:8" ht="52.5" customHeight="1" x14ac:dyDescent="0.25">
      <c r="H241" s="29" t="str">
        <f t="shared" si="23"/>
        <v/>
      </c>
    </row>
    <row r="242" spans="8:8" ht="52.5" customHeight="1" x14ac:dyDescent="0.25">
      <c r="H242" s="29" t="str">
        <f t="shared" si="23"/>
        <v/>
      </c>
    </row>
    <row r="243" spans="8:8" ht="52.5" customHeight="1" x14ac:dyDescent="0.25">
      <c r="H243" s="29" t="str">
        <f t="shared" si="23"/>
        <v/>
      </c>
    </row>
    <row r="244" spans="8:8" ht="52.5" customHeight="1" x14ac:dyDescent="0.25">
      <c r="H244" s="29" t="str">
        <f t="shared" si="23"/>
        <v/>
      </c>
    </row>
    <row r="245" spans="8:8" ht="52.5" customHeight="1" x14ac:dyDescent="0.25">
      <c r="H245" s="29" t="str">
        <f t="shared" si="23"/>
        <v/>
      </c>
    </row>
    <row r="246" spans="8:8" ht="52.5" customHeight="1" x14ac:dyDescent="0.25">
      <c r="H246" s="29" t="str">
        <f t="shared" si="23"/>
        <v/>
      </c>
    </row>
    <row r="247" spans="8:8" ht="52.5" customHeight="1" x14ac:dyDescent="0.25">
      <c r="H247" s="29" t="str">
        <f t="shared" si="23"/>
        <v/>
      </c>
    </row>
    <row r="248" spans="8:8" ht="52.5" customHeight="1" x14ac:dyDescent="0.25">
      <c r="H248" s="29" t="str">
        <f t="shared" si="23"/>
        <v/>
      </c>
    </row>
    <row r="249" spans="8:8" ht="52.5" customHeight="1" x14ac:dyDescent="0.25">
      <c r="H249" s="29" t="str">
        <f t="shared" si="23"/>
        <v/>
      </c>
    </row>
    <row r="250" spans="8:8" ht="52.5" customHeight="1" x14ac:dyDescent="0.25">
      <c r="H250" s="29" t="str">
        <f t="shared" si="23"/>
        <v/>
      </c>
    </row>
    <row r="251" spans="8:8" ht="52.5" customHeight="1" x14ac:dyDescent="0.25">
      <c r="H251" s="29" t="str">
        <f t="shared" si="23"/>
        <v/>
      </c>
    </row>
    <row r="252" spans="8:8" ht="52.5" customHeight="1" x14ac:dyDescent="0.25">
      <c r="H252" s="29" t="str">
        <f t="shared" si="23"/>
        <v/>
      </c>
    </row>
    <row r="253" spans="8:8" ht="52.5" customHeight="1" x14ac:dyDescent="0.25">
      <c r="H253" s="29" t="str">
        <f t="shared" si="23"/>
        <v/>
      </c>
    </row>
    <row r="254" spans="8:8" ht="52.5" customHeight="1" x14ac:dyDescent="0.25">
      <c r="H254" s="29" t="str">
        <f t="shared" si="23"/>
        <v/>
      </c>
    </row>
    <row r="255" spans="8:8" ht="52.5" customHeight="1" x14ac:dyDescent="0.25">
      <c r="H255" s="29" t="str">
        <f t="shared" si="23"/>
        <v/>
      </c>
    </row>
    <row r="256" spans="8:8" ht="52.5" customHeight="1" x14ac:dyDescent="0.25">
      <c r="H256" s="29" t="str">
        <f t="shared" si="23"/>
        <v/>
      </c>
    </row>
    <row r="257" spans="8:8" ht="52.5" customHeight="1" x14ac:dyDescent="0.25">
      <c r="H257" s="29" t="str">
        <f t="shared" si="23"/>
        <v/>
      </c>
    </row>
    <row r="258" spans="8:8" ht="52.5" customHeight="1" x14ac:dyDescent="0.25">
      <c r="H258" s="29" t="str">
        <f t="shared" ref="H258:H291" si="24">SUBSTITUTE(CLEAN(SUBSTITUTE(C258,CHAR(10), " " )),"""","")</f>
        <v/>
      </c>
    </row>
    <row r="259" spans="8:8" ht="52.5" customHeight="1" x14ac:dyDescent="0.25">
      <c r="H259" s="29" t="str">
        <f t="shared" si="24"/>
        <v/>
      </c>
    </row>
    <row r="260" spans="8:8" ht="52.5" customHeight="1" x14ac:dyDescent="0.25">
      <c r="H260" s="29" t="str">
        <f t="shared" si="24"/>
        <v/>
      </c>
    </row>
    <row r="261" spans="8:8" ht="52.5" customHeight="1" x14ac:dyDescent="0.25">
      <c r="H261" s="29" t="str">
        <f t="shared" si="24"/>
        <v/>
      </c>
    </row>
    <row r="262" spans="8:8" ht="52.5" customHeight="1" x14ac:dyDescent="0.25">
      <c r="H262" s="29" t="str">
        <f t="shared" si="24"/>
        <v/>
      </c>
    </row>
    <row r="263" spans="8:8" ht="52.5" customHeight="1" x14ac:dyDescent="0.25">
      <c r="H263" s="29" t="str">
        <f t="shared" si="24"/>
        <v/>
      </c>
    </row>
    <row r="264" spans="8:8" ht="52.5" customHeight="1" x14ac:dyDescent="0.25">
      <c r="H264" s="29" t="str">
        <f t="shared" si="24"/>
        <v/>
      </c>
    </row>
    <row r="265" spans="8:8" ht="52.5" customHeight="1" x14ac:dyDescent="0.25">
      <c r="H265" s="29" t="str">
        <f t="shared" si="24"/>
        <v/>
      </c>
    </row>
    <row r="266" spans="8:8" ht="52.5" customHeight="1" x14ac:dyDescent="0.25">
      <c r="H266" s="29" t="str">
        <f t="shared" si="24"/>
        <v/>
      </c>
    </row>
    <row r="267" spans="8:8" ht="52.5" customHeight="1" x14ac:dyDescent="0.25">
      <c r="H267" s="29" t="str">
        <f t="shared" si="24"/>
        <v/>
      </c>
    </row>
    <row r="268" spans="8:8" ht="52.5" customHeight="1" x14ac:dyDescent="0.25">
      <c r="H268" s="29" t="str">
        <f t="shared" si="24"/>
        <v/>
      </c>
    </row>
    <row r="269" spans="8:8" ht="52.5" customHeight="1" x14ac:dyDescent="0.25">
      <c r="H269" s="29" t="str">
        <f t="shared" si="24"/>
        <v/>
      </c>
    </row>
    <row r="270" spans="8:8" ht="52.5" customHeight="1" x14ac:dyDescent="0.25">
      <c r="H270" s="29" t="str">
        <f t="shared" si="24"/>
        <v/>
      </c>
    </row>
    <row r="271" spans="8:8" ht="52.5" customHeight="1" x14ac:dyDescent="0.25">
      <c r="H271" s="29" t="str">
        <f t="shared" si="24"/>
        <v/>
      </c>
    </row>
    <row r="272" spans="8:8" ht="52.5" customHeight="1" x14ac:dyDescent="0.25">
      <c r="H272" s="29" t="str">
        <f t="shared" si="24"/>
        <v/>
      </c>
    </row>
    <row r="273" spans="8:8" ht="52.5" customHeight="1" x14ac:dyDescent="0.25">
      <c r="H273" s="29" t="str">
        <f t="shared" si="24"/>
        <v/>
      </c>
    </row>
    <row r="274" spans="8:8" ht="52.5" customHeight="1" x14ac:dyDescent="0.25">
      <c r="H274" s="29" t="str">
        <f t="shared" si="24"/>
        <v/>
      </c>
    </row>
    <row r="275" spans="8:8" ht="52.5" customHeight="1" x14ac:dyDescent="0.25">
      <c r="H275" s="29" t="str">
        <f t="shared" si="24"/>
        <v/>
      </c>
    </row>
    <row r="276" spans="8:8" ht="52.5" customHeight="1" x14ac:dyDescent="0.25">
      <c r="H276" s="29" t="str">
        <f t="shared" si="24"/>
        <v/>
      </c>
    </row>
    <row r="277" spans="8:8" ht="52.5" customHeight="1" x14ac:dyDescent="0.25">
      <c r="H277" s="29" t="str">
        <f t="shared" si="24"/>
        <v/>
      </c>
    </row>
    <row r="278" spans="8:8" ht="52.5" customHeight="1" x14ac:dyDescent="0.25">
      <c r="H278" s="29" t="str">
        <f t="shared" si="24"/>
        <v/>
      </c>
    </row>
    <row r="279" spans="8:8" ht="52.5" customHeight="1" x14ac:dyDescent="0.25">
      <c r="H279" s="29" t="str">
        <f t="shared" si="24"/>
        <v/>
      </c>
    </row>
    <row r="280" spans="8:8" ht="52.5" customHeight="1" x14ac:dyDescent="0.25">
      <c r="H280" s="29" t="str">
        <f t="shared" si="24"/>
        <v/>
      </c>
    </row>
    <row r="281" spans="8:8" ht="52.5" customHeight="1" x14ac:dyDescent="0.25">
      <c r="H281" s="29" t="str">
        <f t="shared" si="24"/>
        <v/>
      </c>
    </row>
    <row r="282" spans="8:8" ht="52.5" customHeight="1" x14ac:dyDescent="0.25">
      <c r="H282" s="29" t="str">
        <f t="shared" si="24"/>
        <v/>
      </c>
    </row>
    <row r="283" spans="8:8" ht="52.5" customHeight="1" x14ac:dyDescent="0.25">
      <c r="H283" s="29" t="str">
        <f t="shared" si="24"/>
        <v/>
      </c>
    </row>
    <row r="284" spans="8:8" ht="52.5" customHeight="1" x14ac:dyDescent="0.25">
      <c r="H284" s="29" t="str">
        <f t="shared" si="24"/>
        <v/>
      </c>
    </row>
    <row r="285" spans="8:8" ht="52.5" customHeight="1" x14ac:dyDescent="0.25">
      <c r="H285" s="29" t="str">
        <f t="shared" si="24"/>
        <v/>
      </c>
    </row>
    <row r="286" spans="8:8" ht="52.5" customHeight="1" x14ac:dyDescent="0.25">
      <c r="H286" s="29" t="str">
        <f t="shared" si="24"/>
        <v/>
      </c>
    </row>
    <row r="287" spans="8:8" ht="52.5" customHeight="1" x14ac:dyDescent="0.25">
      <c r="H287" s="29" t="str">
        <f t="shared" si="24"/>
        <v/>
      </c>
    </row>
    <row r="288" spans="8:8" ht="52.5" customHeight="1" x14ac:dyDescent="0.25">
      <c r="H288" s="29" t="str">
        <f t="shared" si="24"/>
        <v/>
      </c>
    </row>
    <row r="289" spans="8:8" ht="52.5" customHeight="1" x14ac:dyDescent="0.25">
      <c r="H289" s="29" t="str">
        <f t="shared" si="24"/>
        <v/>
      </c>
    </row>
    <row r="290" spans="8:8" ht="52.5" customHeight="1" x14ac:dyDescent="0.25">
      <c r="H290" s="29" t="str">
        <f t="shared" si="24"/>
        <v/>
      </c>
    </row>
    <row r="291" spans="8:8" ht="52.5" customHeight="1" x14ac:dyDescent="0.25">
      <c r="H291" s="29" t="str">
        <f t="shared" si="24"/>
        <v/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292"/>
  <sheetViews>
    <sheetView workbookViewId="0">
      <selection activeCell="B2" sqref="B2"/>
    </sheetView>
  </sheetViews>
  <sheetFormatPr defaultRowHeight="15" x14ac:dyDescent="0.25"/>
  <cols>
    <col min="1" max="1" width="9.140625" style="37" customWidth="1"/>
    <col min="2" max="2" width="41.85546875" style="37" customWidth="1"/>
    <col min="3" max="3" width="91.28515625" style="37" customWidth="1"/>
    <col min="4" max="4" width="35.42578125" style="37" customWidth="1"/>
    <col min="5" max="5" width="39.7109375" style="37" customWidth="1"/>
    <col min="6" max="6" width="22.140625" style="37" customWidth="1"/>
    <col min="7" max="7" width="31.140625" style="29" customWidth="1"/>
    <col min="8" max="8" width="37" style="29" customWidth="1"/>
    <col min="9" max="9" width="28.42578125" style="29" customWidth="1"/>
    <col min="10" max="10" width="9.7109375" style="29" customWidth="1"/>
    <col min="11" max="11" width="122.28515625" style="29" customWidth="1"/>
    <col min="12" max="12" width="119" style="29" customWidth="1"/>
    <col min="13" max="13" width="63.5703125" style="29" customWidth="1"/>
    <col min="14" max="14" width="74.140625" style="29" customWidth="1"/>
    <col min="15" max="15" width="35" style="29" customWidth="1"/>
    <col min="16" max="16" width="80.140625" style="29" customWidth="1"/>
    <col min="17" max="62" width="9.140625" style="29" customWidth="1"/>
    <col min="63" max="64" width="9.140625" style="37" customWidth="1"/>
    <col min="65" max="16384" width="9.140625" style="37"/>
  </cols>
  <sheetData>
    <row r="1" spans="1:16" ht="21.75" customHeight="1" x14ac:dyDescent="0.25">
      <c r="A1" s="32"/>
      <c r="B1" s="32" t="s">
        <v>45</v>
      </c>
      <c r="C1" s="32" t="s">
        <v>46</v>
      </c>
      <c r="D1" s="32"/>
      <c r="E1" s="32" t="s">
        <v>43</v>
      </c>
      <c r="F1" s="36"/>
      <c r="O1" s="29" t="s">
        <v>44</v>
      </c>
      <c r="P1" s="29" t="str">
        <f>"&lt;table&gt;" &amp;O1 &amp; P2 &amp; "&lt;/table&gt;"</f>
        <v>&lt;table&gt;&lt;th&gt;View Name&lt;/th&gt;&lt;/table&gt;</v>
      </c>
    </row>
    <row r="2" spans="1:16" ht="209.25" customHeight="1" x14ac:dyDescent="0.25">
      <c r="A2" s="37">
        <v>1</v>
      </c>
      <c r="B2" s="33"/>
      <c r="G2" s="29" t="str">
        <f t="shared" ref="G2:G33" si="0">"""" &amp; B2 &amp; """"</f>
        <v>""</v>
      </c>
      <c r="H2" s="29" t="str">
        <f t="shared" ref="H2:H65" si="1">SUBSTITUTE(CLEAN(SUBSTITUTE(C2,CHAR(10), " " )),"""","")</f>
        <v/>
      </c>
      <c r="I2" s="29" t="str">
        <f t="shared" ref="I2:I65" si="2">IF(B2="", "","CREATE OR REPLACE VIEW " &amp; REPLACE_TARGET_DATABASE_NAME &amp;"." &amp; B2 &amp; " AS " &amp; H2)</f>
        <v/>
      </c>
      <c r="J2" s="29" t="str">
        <f t="shared" ref="J2:J33" si="3">IF(I2="","",""""&amp;I2&amp;"""")</f>
        <v/>
      </c>
      <c r="K2" s="29" t="str">
        <f t="shared" ref="K2:K33" si="4">IF(B2="","","{ ""name"" :"&amp;G2&amp;","&amp;"""q"":"&amp;J2&amp;"}")</f>
        <v/>
      </c>
      <c r="L2" s="29" t="str">
        <f>_xlfn.TEXTJOIN(",",TRUE,K2:K52)</f>
        <v/>
      </c>
      <c r="M2" s="29" t="str">
        <f t="shared" ref="M2:M33" si="5">B2 &amp; "_view.html"</f>
        <v>_view.html</v>
      </c>
      <c r="N2" s="29" t="str">
        <f t="shared" ref="N2:N33" si="6">IF(B2="","", "&lt;tr&gt;&lt;td&gt;&lt;a href='"&amp;M2 &amp; " '&gt;" &amp;B2 &amp;"&lt;/a&gt;&lt;/td&gt;&lt;/tr&gt;")</f>
        <v/>
      </c>
      <c r="P2" s="29" t="str">
        <f>_xlfn.TEXTJOIN("",TRUE,N2:N56)</f>
        <v/>
      </c>
    </row>
    <row r="3" spans="1:16" ht="210.75" customHeight="1" x14ac:dyDescent="0.25">
      <c r="A3" s="37">
        <v>2</v>
      </c>
      <c r="B3" s="34"/>
      <c r="G3" s="29" t="str">
        <f t="shared" si="0"/>
        <v>""</v>
      </c>
      <c r="H3" s="29" t="str">
        <f t="shared" si="1"/>
        <v/>
      </c>
      <c r="I3" s="29" t="str">
        <f t="shared" si="2"/>
        <v/>
      </c>
      <c r="J3" s="29" t="str">
        <f t="shared" si="3"/>
        <v/>
      </c>
      <c r="K3" s="29" t="str">
        <f t="shared" si="4"/>
        <v/>
      </c>
      <c r="L3" s="35" t="str">
        <f>"[" &amp; L2 &amp; "]"</f>
        <v>[]</v>
      </c>
      <c r="M3" s="29" t="str">
        <f t="shared" si="5"/>
        <v>_view.html</v>
      </c>
      <c r="N3" s="29" t="str">
        <f t="shared" si="6"/>
        <v/>
      </c>
    </row>
    <row r="4" spans="1:16" ht="52.5" customHeight="1" x14ac:dyDescent="0.25">
      <c r="A4" s="37">
        <v>3</v>
      </c>
      <c r="B4" s="34"/>
      <c r="G4" s="29" t="str">
        <f t="shared" si="0"/>
        <v>""</v>
      </c>
      <c r="H4" s="29" t="str">
        <f t="shared" si="1"/>
        <v/>
      </c>
      <c r="I4" s="29" t="str">
        <f t="shared" si="2"/>
        <v/>
      </c>
      <c r="J4" s="29" t="str">
        <f t="shared" si="3"/>
        <v/>
      </c>
      <c r="K4" s="29" t="str">
        <f t="shared" si="4"/>
        <v/>
      </c>
      <c r="M4" s="29" t="str">
        <f t="shared" si="5"/>
        <v>_view.html</v>
      </c>
      <c r="N4" s="29" t="str">
        <f t="shared" si="6"/>
        <v/>
      </c>
    </row>
    <row r="5" spans="1:16" ht="52.5" customHeight="1" x14ac:dyDescent="0.25">
      <c r="A5" s="37">
        <v>4</v>
      </c>
      <c r="B5" s="34"/>
      <c r="G5" s="29" t="str">
        <f t="shared" si="0"/>
        <v>""</v>
      </c>
      <c r="H5" s="29" t="str">
        <f t="shared" si="1"/>
        <v/>
      </c>
      <c r="I5" s="29" t="str">
        <f t="shared" si="2"/>
        <v/>
      </c>
      <c r="J5" s="29" t="str">
        <f t="shared" si="3"/>
        <v/>
      </c>
      <c r="K5" s="29" t="str">
        <f t="shared" si="4"/>
        <v/>
      </c>
      <c r="M5" s="29" t="str">
        <f t="shared" si="5"/>
        <v>_view.html</v>
      </c>
      <c r="N5" s="29" t="str">
        <f t="shared" si="6"/>
        <v/>
      </c>
    </row>
    <row r="6" spans="1:16" ht="52.5" customHeight="1" x14ac:dyDescent="0.25">
      <c r="A6" s="37">
        <v>5</v>
      </c>
      <c r="B6" s="34"/>
      <c r="G6" s="29" t="str">
        <f t="shared" si="0"/>
        <v>""</v>
      </c>
      <c r="H6" s="29" t="str">
        <f t="shared" si="1"/>
        <v/>
      </c>
      <c r="I6" s="29" t="str">
        <f t="shared" si="2"/>
        <v/>
      </c>
      <c r="J6" s="29" t="str">
        <f t="shared" si="3"/>
        <v/>
      </c>
      <c r="K6" s="29" t="str">
        <f t="shared" si="4"/>
        <v/>
      </c>
      <c r="M6" s="29" t="str">
        <f t="shared" si="5"/>
        <v>_view.html</v>
      </c>
      <c r="N6" s="29" t="str">
        <f t="shared" si="6"/>
        <v/>
      </c>
    </row>
    <row r="7" spans="1:16" ht="52.5" customHeight="1" x14ac:dyDescent="0.25">
      <c r="A7" s="37">
        <v>6</v>
      </c>
      <c r="B7" s="34"/>
      <c r="G7" s="29" t="str">
        <f t="shared" si="0"/>
        <v>""</v>
      </c>
      <c r="H7" s="29" t="str">
        <f t="shared" si="1"/>
        <v/>
      </c>
      <c r="I7" s="29" t="str">
        <f t="shared" si="2"/>
        <v/>
      </c>
      <c r="J7" s="29" t="str">
        <f t="shared" si="3"/>
        <v/>
      </c>
      <c r="K7" s="29" t="str">
        <f t="shared" si="4"/>
        <v/>
      </c>
      <c r="M7" s="29" t="str">
        <f t="shared" si="5"/>
        <v>_view.html</v>
      </c>
      <c r="N7" s="29" t="str">
        <f t="shared" si="6"/>
        <v/>
      </c>
    </row>
    <row r="8" spans="1:16" ht="52.5" customHeight="1" x14ac:dyDescent="0.25">
      <c r="A8" s="37">
        <v>7</v>
      </c>
      <c r="B8" s="34"/>
      <c r="G8" s="29" t="str">
        <f t="shared" si="0"/>
        <v>""</v>
      </c>
      <c r="H8" s="29" t="str">
        <f t="shared" si="1"/>
        <v/>
      </c>
      <c r="I8" s="29" t="str">
        <f t="shared" si="2"/>
        <v/>
      </c>
      <c r="J8" s="29" t="str">
        <f t="shared" si="3"/>
        <v/>
      </c>
      <c r="K8" s="29" t="str">
        <f t="shared" si="4"/>
        <v/>
      </c>
      <c r="M8" s="29" t="str">
        <f t="shared" si="5"/>
        <v>_view.html</v>
      </c>
      <c r="N8" s="29" t="str">
        <f t="shared" si="6"/>
        <v/>
      </c>
    </row>
    <row r="9" spans="1:16" ht="52.5" customHeight="1" x14ac:dyDescent="0.25">
      <c r="A9" s="37">
        <v>8</v>
      </c>
      <c r="B9" s="34"/>
      <c r="G9" s="29" t="str">
        <f t="shared" si="0"/>
        <v>""</v>
      </c>
      <c r="H9" s="29" t="str">
        <f t="shared" si="1"/>
        <v/>
      </c>
      <c r="I9" s="29" t="str">
        <f t="shared" si="2"/>
        <v/>
      </c>
      <c r="J9" s="29" t="str">
        <f t="shared" si="3"/>
        <v/>
      </c>
      <c r="K9" s="29" t="str">
        <f t="shared" si="4"/>
        <v/>
      </c>
      <c r="M9" s="29" t="str">
        <f t="shared" si="5"/>
        <v>_view.html</v>
      </c>
      <c r="N9" s="29" t="str">
        <f t="shared" si="6"/>
        <v/>
      </c>
    </row>
    <row r="10" spans="1:16" ht="52.5" customHeight="1" x14ac:dyDescent="0.25">
      <c r="A10" s="37">
        <v>9</v>
      </c>
      <c r="B10" s="34"/>
      <c r="G10" s="29" t="str">
        <f t="shared" si="0"/>
        <v>""</v>
      </c>
      <c r="H10" s="29" t="str">
        <f t="shared" si="1"/>
        <v/>
      </c>
      <c r="I10" s="29" t="str">
        <f t="shared" si="2"/>
        <v/>
      </c>
      <c r="J10" s="29" t="str">
        <f t="shared" si="3"/>
        <v/>
      </c>
      <c r="K10" s="29" t="str">
        <f t="shared" si="4"/>
        <v/>
      </c>
      <c r="M10" s="29" t="str">
        <f t="shared" si="5"/>
        <v>_view.html</v>
      </c>
      <c r="N10" s="29" t="str">
        <f t="shared" si="6"/>
        <v/>
      </c>
    </row>
    <row r="11" spans="1:16" ht="52.5" customHeight="1" x14ac:dyDescent="0.25">
      <c r="A11" s="37">
        <v>10</v>
      </c>
      <c r="B11" s="34"/>
      <c r="G11" s="29" t="str">
        <f t="shared" si="0"/>
        <v>""</v>
      </c>
      <c r="H11" s="29" t="str">
        <f t="shared" si="1"/>
        <v/>
      </c>
      <c r="I11" s="29" t="str">
        <f t="shared" si="2"/>
        <v/>
      </c>
      <c r="J11" s="29" t="str">
        <f t="shared" si="3"/>
        <v/>
      </c>
      <c r="K11" s="29" t="str">
        <f t="shared" si="4"/>
        <v/>
      </c>
      <c r="M11" s="29" t="str">
        <f t="shared" si="5"/>
        <v>_view.html</v>
      </c>
      <c r="N11" s="29" t="str">
        <f t="shared" si="6"/>
        <v/>
      </c>
    </row>
    <row r="12" spans="1:16" ht="52.5" customHeight="1" x14ac:dyDescent="0.25">
      <c r="A12" s="37">
        <v>11</v>
      </c>
      <c r="B12" s="34"/>
      <c r="G12" s="29" t="str">
        <f t="shared" si="0"/>
        <v>""</v>
      </c>
      <c r="H12" s="29" t="str">
        <f t="shared" si="1"/>
        <v/>
      </c>
      <c r="I12" s="29" t="str">
        <f t="shared" si="2"/>
        <v/>
      </c>
      <c r="J12" s="29" t="str">
        <f t="shared" si="3"/>
        <v/>
      </c>
      <c r="K12" s="29" t="str">
        <f t="shared" si="4"/>
        <v/>
      </c>
      <c r="M12" s="29" t="str">
        <f t="shared" si="5"/>
        <v>_view.html</v>
      </c>
      <c r="N12" s="29" t="str">
        <f t="shared" si="6"/>
        <v/>
      </c>
    </row>
    <row r="13" spans="1:16" ht="52.5" customHeight="1" x14ac:dyDescent="0.25">
      <c r="A13" s="37">
        <v>12</v>
      </c>
      <c r="B13" s="34"/>
      <c r="G13" s="29" t="str">
        <f t="shared" si="0"/>
        <v>""</v>
      </c>
      <c r="H13" s="29" t="str">
        <f t="shared" si="1"/>
        <v/>
      </c>
      <c r="I13" s="29" t="str">
        <f t="shared" si="2"/>
        <v/>
      </c>
      <c r="J13" s="29" t="str">
        <f t="shared" si="3"/>
        <v/>
      </c>
      <c r="K13" s="29" t="str">
        <f t="shared" si="4"/>
        <v/>
      </c>
      <c r="M13" s="29" t="str">
        <f t="shared" si="5"/>
        <v>_view.html</v>
      </c>
      <c r="N13" s="29" t="str">
        <f t="shared" si="6"/>
        <v/>
      </c>
    </row>
    <row r="14" spans="1:16" ht="52.5" customHeight="1" x14ac:dyDescent="0.25">
      <c r="A14" s="37">
        <v>13</v>
      </c>
      <c r="B14" s="34"/>
      <c r="G14" s="29" t="str">
        <f t="shared" si="0"/>
        <v>""</v>
      </c>
      <c r="H14" s="29" t="str">
        <f t="shared" si="1"/>
        <v/>
      </c>
      <c r="I14" s="29" t="str">
        <f t="shared" si="2"/>
        <v/>
      </c>
      <c r="J14" s="29" t="str">
        <f t="shared" si="3"/>
        <v/>
      </c>
      <c r="K14" s="29" t="str">
        <f t="shared" si="4"/>
        <v/>
      </c>
      <c r="M14" s="29" t="str">
        <f t="shared" si="5"/>
        <v>_view.html</v>
      </c>
      <c r="N14" s="29" t="str">
        <f t="shared" si="6"/>
        <v/>
      </c>
    </row>
    <row r="15" spans="1:16" ht="52.5" customHeight="1" x14ac:dyDescent="0.25">
      <c r="A15" s="37">
        <v>14</v>
      </c>
      <c r="B15" s="34"/>
      <c r="G15" s="29" t="str">
        <f t="shared" si="0"/>
        <v>""</v>
      </c>
      <c r="H15" s="29" t="str">
        <f t="shared" si="1"/>
        <v/>
      </c>
      <c r="I15" s="29" t="str">
        <f t="shared" si="2"/>
        <v/>
      </c>
      <c r="J15" s="29" t="str">
        <f t="shared" si="3"/>
        <v/>
      </c>
      <c r="K15" s="29" t="str">
        <f t="shared" si="4"/>
        <v/>
      </c>
      <c r="M15" s="29" t="str">
        <f t="shared" si="5"/>
        <v>_view.html</v>
      </c>
      <c r="N15" s="29" t="str">
        <f t="shared" si="6"/>
        <v/>
      </c>
    </row>
    <row r="16" spans="1:16" ht="52.5" customHeight="1" x14ac:dyDescent="0.25">
      <c r="A16" s="37">
        <v>15</v>
      </c>
      <c r="B16" s="34"/>
      <c r="G16" s="29" t="str">
        <f t="shared" si="0"/>
        <v>""</v>
      </c>
      <c r="H16" s="29" t="str">
        <f t="shared" si="1"/>
        <v/>
      </c>
      <c r="I16" s="29" t="str">
        <f t="shared" si="2"/>
        <v/>
      </c>
      <c r="J16" s="29" t="str">
        <f t="shared" si="3"/>
        <v/>
      </c>
      <c r="K16" s="29" t="str">
        <f t="shared" si="4"/>
        <v/>
      </c>
      <c r="M16" s="29" t="str">
        <f t="shared" si="5"/>
        <v>_view.html</v>
      </c>
      <c r="N16" s="29" t="str">
        <f t="shared" si="6"/>
        <v/>
      </c>
    </row>
    <row r="17" spans="1:14" ht="52.5" customHeight="1" x14ac:dyDescent="0.25">
      <c r="A17" s="37">
        <v>16</v>
      </c>
      <c r="B17" s="34"/>
      <c r="G17" s="29" t="str">
        <f t="shared" si="0"/>
        <v>""</v>
      </c>
      <c r="H17" s="29" t="str">
        <f t="shared" si="1"/>
        <v/>
      </c>
      <c r="I17" s="29" t="str">
        <f t="shared" si="2"/>
        <v/>
      </c>
      <c r="J17" s="29" t="str">
        <f t="shared" si="3"/>
        <v/>
      </c>
      <c r="K17" s="29" t="str">
        <f t="shared" si="4"/>
        <v/>
      </c>
      <c r="M17" s="29" t="str">
        <f t="shared" si="5"/>
        <v>_view.html</v>
      </c>
      <c r="N17" s="29" t="str">
        <f t="shared" si="6"/>
        <v/>
      </c>
    </row>
    <row r="18" spans="1:14" ht="52.5" customHeight="1" x14ac:dyDescent="0.25">
      <c r="A18" s="37">
        <v>17</v>
      </c>
      <c r="B18" s="34"/>
      <c r="G18" s="29" t="str">
        <f t="shared" si="0"/>
        <v>""</v>
      </c>
      <c r="H18" s="29" t="str">
        <f t="shared" si="1"/>
        <v/>
      </c>
      <c r="I18" s="29" t="str">
        <f t="shared" si="2"/>
        <v/>
      </c>
      <c r="J18" s="29" t="str">
        <f t="shared" si="3"/>
        <v/>
      </c>
      <c r="K18" s="29" t="str">
        <f t="shared" si="4"/>
        <v/>
      </c>
      <c r="M18" s="29" t="str">
        <f t="shared" si="5"/>
        <v>_view.html</v>
      </c>
      <c r="N18" s="29" t="str">
        <f t="shared" si="6"/>
        <v/>
      </c>
    </row>
    <row r="19" spans="1:14" ht="52.5" customHeight="1" x14ac:dyDescent="0.25">
      <c r="A19" s="37">
        <v>18</v>
      </c>
      <c r="B19" s="34"/>
      <c r="G19" s="29" t="str">
        <f t="shared" si="0"/>
        <v>""</v>
      </c>
      <c r="H19" s="29" t="str">
        <f t="shared" si="1"/>
        <v/>
      </c>
      <c r="I19" s="29" t="str">
        <f t="shared" si="2"/>
        <v/>
      </c>
      <c r="J19" s="29" t="str">
        <f t="shared" si="3"/>
        <v/>
      </c>
      <c r="K19" s="29" t="str">
        <f t="shared" si="4"/>
        <v/>
      </c>
      <c r="M19" s="29" t="str">
        <f t="shared" si="5"/>
        <v>_view.html</v>
      </c>
      <c r="N19" s="29" t="str">
        <f t="shared" si="6"/>
        <v/>
      </c>
    </row>
    <row r="20" spans="1:14" ht="52.5" customHeight="1" x14ac:dyDescent="0.25">
      <c r="A20" s="37">
        <v>19</v>
      </c>
      <c r="B20" s="34"/>
      <c r="G20" s="29" t="str">
        <f t="shared" si="0"/>
        <v>""</v>
      </c>
      <c r="H20" s="29" t="str">
        <f t="shared" si="1"/>
        <v/>
      </c>
      <c r="I20" s="29" t="str">
        <f t="shared" si="2"/>
        <v/>
      </c>
      <c r="J20" s="29" t="str">
        <f t="shared" si="3"/>
        <v/>
      </c>
      <c r="K20" s="29" t="str">
        <f t="shared" si="4"/>
        <v/>
      </c>
      <c r="M20" s="29" t="str">
        <f t="shared" si="5"/>
        <v>_view.html</v>
      </c>
      <c r="N20" s="29" t="str">
        <f t="shared" si="6"/>
        <v/>
      </c>
    </row>
    <row r="21" spans="1:14" ht="52.5" customHeight="1" x14ac:dyDescent="0.25">
      <c r="A21" s="37">
        <v>20</v>
      </c>
      <c r="B21" s="34"/>
      <c r="G21" s="29" t="str">
        <f t="shared" si="0"/>
        <v>""</v>
      </c>
      <c r="H21" s="29" t="str">
        <f t="shared" si="1"/>
        <v/>
      </c>
      <c r="I21" s="29" t="str">
        <f t="shared" si="2"/>
        <v/>
      </c>
      <c r="J21" s="29" t="str">
        <f t="shared" si="3"/>
        <v/>
      </c>
      <c r="K21" s="29" t="str">
        <f t="shared" si="4"/>
        <v/>
      </c>
      <c r="M21" s="29" t="str">
        <f t="shared" si="5"/>
        <v>_view.html</v>
      </c>
      <c r="N21" s="29" t="str">
        <f t="shared" si="6"/>
        <v/>
      </c>
    </row>
    <row r="22" spans="1:14" ht="52.5" customHeight="1" x14ac:dyDescent="0.25">
      <c r="A22" s="37">
        <v>21</v>
      </c>
      <c r="G22" s="29" t="str">
        <f t="shared" si="0"/>
        <v>""</v>
      </c>
      <c r="H22" s="29" t="str">
        <f t="shared" si="1"/>
        <v/>
      </c>
      <c r="I22" s="29" t="str">
        <f t="shared" si="2"/>
        <v/>
      </c>
      <c r="J22" s="29" t="str">
        <f t="shared" si="3"/>
        <v/>
      </c>
      <c r="K22" s="29" t="str">
        <f t="shared" si="4"/>
        <v/>
      </c>
      <c r="M22" s="29" t="str">
        <f t="shared" si="5"/>
        <v>_view.html</v>
      </c>
      <c r="N22" s="29" t="str">
        <f t="shared" si="6"/>
        <v/>
      </c>
    </row>
    <row r="23" spans="1:14" ht="52.5" customHeight="1" x14ac:dyDescent="0.25">
      <c r="A23" s="37">
        <v>22</v>
      </c>
      <c r="G23" s="29" t="str">
        <f t="shared" si="0"/>
        <v>""</v>
      </c>
      <c r="H23" s="29" t="str">
        <f t="shared" si="1"/>
        <v/>
      </c>
      <c r="I23" s="29" t="str">
        <f t="shared" si="2"/>
        <v/>
      </c>
      <c r="J23" s="29" t="str">
        <f t="shared" si="3"/>
        <v/>
      </c>
      <c r="K23" s="29" t="str">
        <f t="shared" si="4"/>
        <v/>
      </c>
      <c r="M23" s="29" t="str">
        <f t="shared" si="5"/>
        <v>_view.html</v>
      </c>
      <c r="N23" s="29" t="str">
        <f t="shared" si="6"/>
        <v/>
      </c>
    </row>
    <row r="24" spans="1:14" ht="52.5" customHeight="1" x14ac:dyDescent="0.25">
      <c r="A24" s="37">
        <v>23</v>
      </c>
      <c r="G24" s="29" t="str">
        <f t="shared" si="0"/>
        <v>""</v>
      </c>
      <c r="H24" s="29" t="str">
        <f t="shared" si="1"/>
        <v/>
      </c>
      <c r="I24" s="29" t="str">
        <f t="shared" si="2"/>
        <v/>
      </c>
      <c r="J24" s="29" t="str">
        <f t="shared" si="3"/>
        <v/>
      </c>
      <c r="K24" s="29" t="str">
        <f t="shared" si="4"/>
        <v/>
      </c>
      <c r="M24" s="29" t="str">
        <f t="shared" si="5"/>
        <v>_view.html</v>
      </c>
      <c r="N24" s="29" t="str">
        <f t="shared" si="6"/>
        <v/>
      </c>
    </row>
    <row r="25" spans="1:14" ht="52.5" customHeight="1" x14ac:dyDescent="0.25">
      <c r="A25" s="37">
        <v>24</v>
      </c>
      <c r="G25" s="29" t="str">
        <f t="shared" si="0"/>
        <v>""</v>
      </c>
      <c r="H25" s="29" t="str">
        <f t="shared" si="1"/>
        <v/>
      </c>
      <c r="I25" s="29" t="str">
        <f t="shared" si="2"/>
        <v/>
      </c>
      <c r="J25" s="29" t="str">
        <f t="shared" si="3"/>
        <v/>
      </c>
      <c r="K25" s="29" t="str">
        <f t="shared" si="4"/>
        <v/>
      </c>
      <c r="M25" s="29" t="str">
        <f t="shared" si="5"/>
        <v>_view.html</v>
      </c>
      <c r="N25" s="29" t="str">
        <f t="shared" si="6"/>
        <v/>
      </c>
    </row>
    <row r="26" spans="1:14" ht="52.5" customHeight="1" x14ac:dyDescent="0.25">
      <c r="A26" s="37">
        <v>25</v>
      </c>
      <c r="G26" s="29" t="str">
        <f t="shared" si="0"/>
        <v>""</v>
      </c>
      <c r="H26" s="29" t="str">
        <f t="shared" si="1"/>
        <v/>
      </c>
      <c r="I26" s="29" t="str">
        <f t="shared" si="2"/>
        <v/>
      </c>
      <c r="J26" s="29" t="str">
        <f t="shared" si="3"/>
        <v/>
      </c>
      <c r="K26" s="29" t="str">
        <f t="shared" si="4"/>
        <v/>
      </c>
      <c r="M26" s="29" t="str">
        <f t="shared" si="5"/>
        <v>_view.html</v>
      </c>
      <c r="N26" s="29" t="str">
        <f t="shared" si="6"/>
        <v/>
      </c>
    </row>
    <row r="27" spans="1:14" ht="52.5" customHeight="1" x14ac:dyDescent="0.25">
      <c r="A27" s="37">
        <v>26</v>
      </c>
      <c r="G27" s="29" t="str">
        <f t="shared" si="0"/>
        <v>""</v>
      </c>
      <c r="H27" s="29" t="str">
        <f t="shared" si="1"/>
        <v/>
      </c>
      <c r="I27" s="29" t="str">
        <f t="shared" si="2"/>
        <v/>
      </c>
      <c r="J27" s="29" t="str">
        <f t="shared" si="3"/>
        <v/>
      </c>
      <c r="K27" s="29" t="str">
        <f t="shared" si="4"/>
        <v/>
      </c>
      <c r="M27" s="29" t="str">
        <f t="shared" si="5"/>
        <v>_view.html</v>
      </c>
      <c r="N27" s="29" t="str">
        <f t="shared" si="6"/>
        <v/>
      </c>
    </row>
    <row r="28" spans="1:14" ht="52.5" customHeight="1" x14ac:dyDescent="0.25">
      <c r="A28" s="37">
        <v>27</v>
      </c>
      <c r="G28" s="29" t="str">
        <f t="shared" si="0"/>
        <v>""</v>
      </c>
      <c r="H28" s="29" t="str">
        <f t="shared" si="1"/>
        <v/>
      </c>
      <c r="I28" s="29" t="str">
        <f t="shared" si="2"/>
        <v/>
      </c>
      <c r="J28" s="29" t="str">
        <f t="shared" si="3"/>
        <v/>
      </c>
      <c r="K28" s="29" t="str">
        <f t="shared" si="4"/>
        <v/>
      </c>
      <c r="M28" s="29" t="str">
        <f t="shared" si="5"/>
        <v>_view.html</v>
      </c>
      <c r="N28" s="29" t="str">
        <f t="shared" si="6"/>
        <v/>
      </c>
    </row>
    <row r="29" spans="1:14" ht="52.5" customHeight="1" x14ac:dyDescent="0.25">
      <c r="A29" s="37">
        <v>28</v>
      </c>
      <c r="G29" s="29" t="str">
        <f t="shared" si="0"/>
        <v>""</v>
      </c>
      <c r="H29" s="29" t="str">
        <f t="shared" si="1"/>
        <v/>
      </c>
      <c r="I29" s="29" t="str">
        <f t="shared" si="2"/>
        <v/>
      </c>
      <c r="J29" s="29" t="str">
        <f t="shared" si="3"/>
        <v/>
      </c>
      <c r="K29" s="29" t="str">
        <f t="shared" si="4"/>
        <v/>
      </c>
      <c r="M29" s="29" t="str">
        <f t="shared" si="5"/>
        <v>_view.html</v>
      </c>
      <c r="N29" s="29" t="str">
        <f t="shared" si="6"/>
        <v/>
      </c>
    </row>
    <row r="30" spans="1:14" ht="52.5" customHeight="1" x14ac:dyDescent="0.25">
      <c r="A30" s="37">
        <v>29</v>
      </c>
      <c r="G30" s="29" t="str">
        <f t="shared" si="0"/>
        <v>""</v>
      </c>
      <c r="H30" s="29" t="str">
        <f t="shared" si="1"/>
        <v/>
      </c>
      <c r="I30" s="29" t="str">
        <f t="shared" si="2"/>
        <v/>
      </c>
      <c r="J30" s="29" t="str">
        <f t="shared" si="3"/>
        <v/>
      </c>
      <c r="K30" s="29" t="str">
        <f t="shared" si="4"/>
        <v/>
      </c>
      <c r="M30" s="29" t="str">
        <f t="shared" si="5"/>
        <v>_view.html</v>
      </c>
      <c r="N30" s="29" t="str">
        <f t="shared" si="6"/>
        <v/>
      </c>
    </row>
    <row r="31" spans="1:14" ht="52.5" customHeight="1" x14ac:dyDescent="0.25">
      <c r="A31" s="37">
        <v>30</v>
      </c>
      <c r="G31" s="29" t="str">
        <f t="shared" si="0"/>
        <v>""</v>
      </c>
      <c r="H31" s="29" t="str">
        <f t="shared" si="1"/>
        <v/>
      </c>
      <c r="I31" s="29" t="str">
        <f t="shared" si="2"/>
        <v/>
      </c>
      <c r="J31" s="29" t="str">
        <f t="shared" si="3"/>
        <v/>
      </c>
      <c r="K31" s="29" t="str">
        <f t="shared" si="4"/>
        <v/>
      </c>
      <c r="M31" s="29" t="str">
        <f t="shared" si="5"/>
        <v>_view.html</v>
      </c>
      <c r="N31" s="29" t="str">
        <f t="shared" si="6"/>
        <v/>
      </c>
    </row>
    <row r="32" spans="1:14" ht="52.5" customHeight="1" x14ac:dyDescent="0.25">
      <c r="A32" s="37">
        <v>31</v>
      </c>
      <c r="G32" s="29" t="str">
        <f t="shared" si="0"/>
        <v>""</v>
      </c>
      <c r="H32" s="29" t="str">
        <f t="shared" si="1"/>
        <v/>
      </c>
      <c r="I32" s="29" t="str">
        <f t="shared" si="2"/>
        <v/>
      </c>
      <c r="J32" s="29" t="str">
        <f t="shared" si="3"/>
        <v/>
      </c>
      <c r="K32" s="29" t="str">
        <f t="shared" si="4"/>
        <v/>
      </c>
      <c r="M32" s="29" t="str">
        <f t="shared" si="5"/>
        <v>_view.html</v>
      </c>
      <c r="N32" s="29" t="str">
        <f t="shared" si="6"/>
        <v/>
      </c>
    </row>
    <row r="33" spans="1:14" ht="52.5" customHeight="1" x14ac:dyDescent="0.25">
      <c r="A33" s="37">
        <v>32</v>
      </c>
      <c r="G33" s="29" t="str">
        <f t="shared" si="0"/>
        <v>""</v>
      </c>
      <c r="H33" s="29" t="str">
        <f t="shared" si="1"/>
        <v/>
      </c>
      <c r="I33" s="29" t="str">
        <f t="shared" si="2"/>
        <v/>
      </c>
      <c r="J33" s="29" t="str">
        <f t="shared" si="3"/>
        <v/>
      </c>
      <c r="K33" s="29" t="str">
        <f t="shared" si="4"/>
        <v/>
      </c>
      <c r="M33" s="29" t="str">
        <f t="shared" si="5"/>
        <v>_view.html</v>
      </c>
      <c r="N33" s="29" t="str">
        <f t="shared" si="6"/>
        <v/>
      </c>
    </row>
    <row r="34" spans="1:14" ht="52.5" customHeight="1" x14ac:dyDescent="0.25">
      <c r="A34" s="37">
        <v>33</v>
      </c>
      <c r="G34" s="29" t="str">
        <f t="shared" ref="G34:G62" si="7">"""" &amp; B34 &amp; """"</f>
        <v>""</v>
      </c>
      <c r="H34" s="29" t="str">
        <f t="shared" si="1"/>
        <v/>
      </c>
      <c r="I34" s="29" t="str">
        <f t="shared" si="2"/>
        <v/>
      </c>
      <c r="J34" s="29" t="str">
        <f t="shared" ref="J34:J52" si="8">IF(I34="","",""""&amp;I34&amp;"""")</f>
        <v/>
      </c>
      <c r="K34" s="29" t="str">
        <f t="shared" ref="K34:K65" si="9">IF(B34="","","{ ""name"" :"&amp;G34&amp;","&amp;"""q"":"&amp;J34&amp;"}")</f>
        <v/>
      </c>
      <c r="M34" s="29" t="str">
        <f t="shared" ref="M34:M65" si="10">B34 &amp; "_view.html"</f>
        <v>_view.html</v>
      </c>
      <c r="N34" s="29" t="str">
        <f t="shared" ref="N34:N65" si="11">IF(B34="","", "&lt;tr&gt;&lt;td&gt;&lt;a href='"&amp;M34 &amp; " '&gt;" &amp;B34 &amp;"&lt;/a&gt;&lt;/td&gt;&lt;/tr&gt;")</f>
        <v/>
      </c>
    </row>
    <row r="35" spans="1:14" ht="52.5" customHeight="1" x14ac:dyDescent="0.25">
      <c r="A35" s="37">
        <v>34</v>
      </c>
      <c r="G35" s="29" t="str">
        <f t="shared" si="7"/>
        <v>""</v>
      </c>
      <c r="H35" s="29" t="str">
        <f t="shared" si="1"/>
        <v/>
      </c>
      <c r="I35" s="29" t="str">
        <f t="shared" si="2"/>
        <v/>
      </c>
      <c r="J35" s="29" t="str">
        <f t="shared" si="8"/>
        <v/>
      </c>
      <c r="K35" s="29" t="str">
        <f t="shared" si="9"/>
        <v/>
      </c>
      <c r="M35" s="29" t="str">
        <f t="shared" si="10"/>
        <v>_view.html</v>
      </c>
      <c r="N35" s="29" t="str">
        <f t="shared" si="11"/>
        <v/>
      </c>
    </row>
    <row r="36" spans="1:14" ht="52.5" customHeight="1" x14ac:dyDescent="0.25">
      <c r="A36" s="37">
        <v>35</v>
      </c>
      <c r="G36" s="29" t="str">
        <f t="shared" si="7"/>
        <v>""</v>
      </c>
      <c r="H36" s="29" t="str">
        <f t="shared" si="1"/>
        <v/>
      </c>
      <c r="I36" s="29" t="str">
        <f t="shared" si="2"/>
        <v/>
      </c>
      <c r="J36" s="29" t="str">
        <f t="shared" si="8"/>
        <v/>
      </c>
      <c r="K36" s="29" t="str">
        <f t="shared" si="9"/>
        <v/>
      </c>
      <c r="M36" s="29" t="str">
        <f t="shared" si="10"/>
        <v>_view.html</v>
      </c>
      <c r="N36" s="29" t="str">
        <f t="shared" si="11"/>
        <v/>
      </c>
    </row>
    <row r="37" spans="1:14" ht="52.5" customHeight="1" x14ac:dyDescent="0.25">
      <c r="A37" s="37">
        <v>36</v>
      </c>
      <c r="G37" s="29" t="str">
        <f t="shared" si="7"/>
        <v>""</v>
      </c>
      <c r="H37" s="29" t="str">
        <f t="shared" si="1"/>
        <v/>
      </c>
      <c r="I37" s="29" t="str">
        <f t="shared" si="2"/>
        <v/>
      </c>
      <c r="J37" s="29" t="str">
        <f t="shared" si="8"/>
        <v/>
      </c>
      <c r="K37" s="29" t="str">
        <f t="shared" si="9"/>
        <v/>
      </c>
      <c r="M37" s="29" t="str">
        <f t="shared" si="10"/>
        <v>_view.html</v>
      </c>
      <c r="N37" s="29" t="str">
        <f t="shared" si="11"/>
        <v/>
      </c>
    </row>
    <row r="38" spans="1:14" ht="52.5" customHeight="1" x14ac:dyDescent="0.25">
      <c r="A38" s="37">
        <v>37</v>
      </c>
      <c r="G38" s="29" t="str">
        <f t="shared" si="7"/>
        <v>""</v>
      </c>
      <c r="H38" s="29" t="str">
        <f t="shared" si="1"/>
        <v/>
      </c>
      <c r="I38" s="29" t="str">
        <f t="shared" si="2"/>
        <v/>
      </c>
      <c r="J38" s="29" t="str">
        <f t="shared" si="8"/>
        <v/>
      </c>
      <c r="K38" s="29" t="str">
        <f t="shared" si="9"/>
        <v/>
      </c>
      <c r="M38" s="29" t="str">
        <f t="shared" si="10"/>
        <v>_view.html</v>
      </c>
      <c r="N38" s="29" t="str">
        <f t="shared" si="11"/>
        <v/>
      </c>
    </row>
    <row r="39" spans="1:14" ht="52.5" customHeight="1" x14ac:dyDescent="0.25">
      <c r="A39" s="37">
        <v>38</v>
      </c>
      <c r="G39" s="29" t="str">
        <f t="shared" si="7"/>
        <v>""</v>
      </c>
      <c r="H39" s="29" t="str">
        <f t="shared" si="1"/>
        <v/>
      </c>
      <c r="I39" s="29" t="str">
        <f t="shared" si="2"/>
        <v/>
      </c>
      <c r="J39" s="29" t="str">
        <f t="shared" si="8"/>
        <v/>
      </c>
      <c r="K39" s="29" t="str">
        <f t="shared" si="9"/>
        <v/>
      </c>
      <c r="M39" s="29" t="str">
        <f t="shared" si="10"/>
        <v>_view.html</v>
      </c>
      <c r="N39" s="29" t="str">
        <f t="shared" si="11"/>
        <v/>
      </c>
    </row>
    <row r="40" spans="1:14" ht="52.5" customHeight="1" x14ac:dyDescent="0.25">
      <c r="A40" s="37">
        <v>39</v>
      </c>
      <c r="G40" s="29" t="str">
        <f t="shared" si="7"/>
        <v>""</v>
      </c>
      <c r="H40" s="29" t="str">
        <f t="shared" si="1"/>
        <v/>
      </c>
      <c r="I40" s="29" t="str">
        <f t="shared" si="2"/>
        <v/>
      </c>
      <c r="J40" s="29" t="str">
        <f t="shared" si="8"/>
        <v/>
      </c>
      <c r="K40" s="29" t="str">
        <f t="shared" si="9"/>
        <v/>
      </c>
      <c r="M40" s="29" t="str">
        <f t="shared" si="10"/>
        <v>_view.html</v>
      </c>
      <c r="N40" s="29" t="str">
        <f t="shared" si="11"/>
        <v/>
      </c>
    </row>
    <row r="41" spans="1:14" ht="52.5" customHeight="1" x14ac:dyDescent="0.25">
      <c r="A41" s="37">
        <v>40</v>
      </c>
      <c r="G41" s="29" t="str">
        <f t="shared" si="7"/>
        <v>""</v>
      </c>
      <c r="H41" s="29" t="str">
        <f t="shared" si="1"/>
        <v/>
      </c>
      <c r="I41" s="29" t="str">
        <f t="shared" si="2"/>
        <v/>
      </c>
      <c r="J41" s="29" t="str">
        <f t="shared" si="8"/>
        <v/>
      </c>
      <c r="K41" s="29" t="str">
        <f t="shared" si="9"/>
        <v/>
      </c>
      <c r="M41" s="29" t="str">
        <f t="shared" si="10"/>
        <v>_view.html</v>
      </c>
      <c r="N41" s="29" t="str">
        <f t="shared" si="11"/>
        <v/>
      </c>
    </row>
    <row r="42" spans="1:14" ht="52.5" customHeight="1" x14ac:dyDescent="0.25">
      <c r="A42" s="37">
        <v>41</v>
      </c>
      <c r="G42" s="29" t="str">
        <f t="shared" si="7"/>
        <v>""</v>
      </c>
      <c r="H42" s="29" t="str">
        <f t="shared" si="1"/>
        <v/>
      </c>
      <c r="I42" s="29" t="str">
        <f t="shared" si="2"/>
        <v/>
      </c>
      <c r="J42" s="29" t="str">
        <f t="shared" si="8"/>
        <v/>
      </c>
      <c r="K42" s="29" t="str">
        <f t="shared" si="9"/>
        <v/>
      </c>
      <c r="M42" s="29" t="str">
        <f t="shared" si="10"/>
        <v>_view.html</v>
      </c>
      <c r="N42" s="29" t="str">
        <f t="shared" si="11"/>
        <v/>
      </c>
    </row>
    <row r="43" spans="1:14" ht="52.5" customHeight="1" x14ac:dyDescent="0.25">
      <c r="A43" s="37">
        <v>42</v>
      </c>
      <c r="G43" s="29" t="str">
        <f t="shared" si="7"/>
        <v>""</v>
      </c>
      <c r="H43" s="29" t="str">
        <f t="shared" si="1"/>
        <v/>
      </c>
      <c r="I43" s="29" t="str">
        <f t="shared" si="2"/>
        <v/>
      </c>
      <c r="J43" s="29" t="str">
        <f t="shared" si="8"/>
        <v/>
      </c>
      <c r="K43" s="29" t="str">
        <f t="shared" si="9"/>
        <v/>
      </c>
      <c r="M43" s="29" t="str">
        <f t="shared" si="10"/>
        <v>_view.html</v>
      </c>
      <c r="N43" s="29" t="str">
        <f t="shared" si="11"/>
        <v/>
      </c>
    </row>
    <row r="44" spans="1:14" ht="52.5" customHeight="1" x14ac:dyDescent="0.25">
      <c r="A44" s="37">
        <v>43</v>
      </c>
      <c r="G44" s="29" t="str">
        <f t="shared" si="7"/>
        <v>""</v>
      </c>
      <c r="H44" s="29" t="str">
        <f t="shared" si="1"/>
        <v/>
      </c>
      <c r="I44" s="29" t="str">
        <f t="shared" si="2"/>
        <v/>
      </c>
      <c r="J44" s="29" t="str">
        <f t="shared" si="8"/>
        <v/>
      </c>
      <c r="K44" s="29" t="str">
        <f t="shared" si="9"/>
        <v/>
      </c>
      <c r="M44" s="29" t="str">
        <f t="shared" si="10"/>
        <v>_view.html</v>
      </c>
      <c r="N44" s="29" t="str">
        <f t="shared" si="11"/>
        <v/>
      </c>
    </row>
    <row r="45" spans="1:14" ht="52.5" customHeight="1" x14ac:dyDescent="0.25">
      <c r="A45" s="37">
        <v>44</v>
      </c>
      <c r="G45" s="29" t="str">
        <f t="shared" si="7"/>
        <v>""</v>
      </c>
      <c r="H45" s="29" t="str">
        <f t="shared" si="1"/>
        <v/>
      </c>
      <c r="I45" s="29" t="str">
        <f t="shared" si="2"/>
        <v/>
      </c>
      <c r="J45" s="29" t="str">
        <f t="shared" si="8"/>
        <v/>
      </c>
      <c r="K45" s="29" t="str">
        <f t="shared" si="9"/>
        <v/>
      </c>
      <c r="M45" s="29" t="str">
        <f t="shared" si="10"/>
        <v>_view.html</v>
      </c>
      <c r="N45" s="29" t="str">
        <f t="shared" si="11"/>
        <v/>
      </c>
    </row>
    <row r="46" spans="1:14" ht="52.5" customHeight="1" x14ac:dyDescent="0.25">
      <c r="A46" s="37">
        <v>45</v>
      </c>
      <c r="G46" s="29" t="str">
        <f t="shared" si="7"/>
        <v>""</v>
      </c>
      <c r="H46" s="29" t="str">
        <f t="shared" si="1"/>
        <v/>
      </c>
      <c r="I46" s="29" t="str">
        <f t="shared" si="2"/>
        <v/>
      </c>
      <c r="J46" s="29" t="str">
        <f t="shared" si="8"/>
        <v/>
      </c>
      <c r="K46" s="29" t="str">
        <f t="shared" si="9"/>
        <v/>
      </c>
      <c r="M46" s="29" t="str">
        <f t="shared" si="10"/>
        <v>_view.html</v>
      </c>
      <c r="N46" s="29" t="str">
        <f t="shared" si="11"/>
        <v/>
      </c>
    </row>
    <row r="47" spans="1:14" ht="52.5" customHeight="1" x14ac:dyDescent="0.25">
      <c r="A47" s="37">
        <v>46</v>
      </c>
      <c r="G47" s="29" t="str">
        <f t="shared" si="7"/>
        <v>""</v>
      </c>
      <c r="H47" s="29" t="str">
        <f t="shared" si="1"/>
        <v/>
      </c>
      <c r="I47" s="29" t="str">
        <f t="shared" si="2"/>
        <v/>
      </c>
      <c r="J47" s="29" t="str">
        <f t="shared" si="8"/>
        <v/>
      </c>
      <c r="K47" s="29" t="str">
        <f t="shared" si="9"/>
        <v/>
      </c>
      <c r="M47" s="29" t="str">
        <f t="shared" si="10"/>
        <v>_view.html</v>
      </c>
      <c r="N47" s="29" t="str">
        <f t="shared" si="11"/>
        <v/>
      </c>
    </row>
    <row r="48" spans="1:14" ht="52.5" customHeight="1" x14ac:dyDescent="0.25">
      <c r="A48" s="37">
        <v>47</v>
      </c>
      <c r="G48" s="29" t="str">
        <f t="shared" si="7"/>
        <v>""</v>
      </c>
      <c r="H48" s="29" t="str">
        <f t="shared" si="1"/>
        <v/>
      </c>
      <c r="I48" s="29" t="str">
        <f t="shared" si="2"/>
        <v/>
      </c>
      <c r="J48" s="29" t="str">
        <f t="shared" si="8"/>
        <v/>
      </c>
      <c r="K48" s="29" t="str">
        <f t="shared" si="9"/>
        <v/>
      </c>
      <c r="M48" s="29" t="str">
        <f t="shared" si="10"/>
        <v>_view.html</v>
      </c>
      <c r="N48" s="29" t="str">
        <f t="shared" si="11"/>
        <v/>
      </c>
    </row>
    <row r="49" spans="1:14" ht="52.5" customHeight="1" x14ac:dyDescent="0.25">
      <c r="A49" s="37">
        <v>48</v>
      </c>
      <c r="G49" s="29" t="str">
        <f t="shared" si="7"/>
        <v>""</v>
      </c>
      <c r="H49" s="29" t="str">
        <f t="shared" si="1"/>
        <v/>
      </c>
      <c r="I49" s="29" t="str">
        <f t="shared" si="2"/>
        <v/>
      </c>
      <c r="J49" s="29" t="str">
        <f t="shared" si="8"/>
        <v/>
      </c>
      <c r="K49" s="29" t="str">
        <f t="shared" si="9"/>
        <v/>
      </c>
      <c r="M49" s="29" t="str">
        <f t="shared" si="10"/>
        <v>_view.html</v>
      </c>
      <c r="N49" s="29" t="str">
        <f t="shared" si="11"/>
        <v/>
      </c>
    </row>
    <row r="50" spans="1:14" ht="52.5" customHeight="1" x14ac:dyDescent="0.25">
      <c r="A50" s="37">
        <v>49</v>
      </c>
      <c r="G50" s="29" t="str">
        <f t="shared" si="7"/>
        <v>""</v>
      </c>
      <c r="H50" s="29" t="str">
        <f t="shared" si="1"/>
        <v/>
      </c>
      <c r="I50" s="29" t="str">
        <f t="shared" si="2"/>
        <v/>
      </c>
      <c r="J50" s="29" t="str">
        <f t="shared" si="8"/>
        <v/>
      </c>
      <c r="K50" s="29" t="str">
        <f t="shared" si="9"/>
        <v/>
      </c>
      <c r="M50" s="29" t="str">
        <f t="shared" si="10"/>
        <v>_view.html</v>
      </c>
      <c r="N50" s="29" t="str">
        <f t="shared" si="11"/>
        <v/>
      </c>
    </row>
    <row r="51" spans="1:14" ht="52.5" customHeight="1" x14ac:dyDescent="0.25">
      <c r="G51" s="29" t="str">
        <f t="shared" si="7"/>
        <v>""</v>
      </c>
      <c r="H51" s="29" t="str">
        <f t="shared" si="1"/>
        <v/>
      </c>
      <c r="I51" s="29" t="str">
        <f t="shared" si="2"/>
        <v/>
      </c>
      <c r="J51" s="29" t="str">
        <f t="shared" si="8"/>
        <v/>
      </c>
      <c r="K51" s="29" t="str">
        <f t="shared" si="9"/>
        <v/>
      </c>
      <c r="M51" s="29" t="str">
        <f t="shared" si="10"/>
        <v>_view.html</v>
      </c>
      <c r="N51" s="29" t="str">
        <f t="shared" si="11"/>
        <v/>
      </c>
    </row>
    <row r="52" spans="1:14" ht="52.5" customHeight="1" x14ac:dyDescent="0.25">
      <c r="G52" s="29" t="str">
        <f t="shared" si="7"/>
        <v>""</v>
      </c>
      <c r="H52" s="29" t="str">
        <f t="shared" si="1"/>
        <v/>
      </c>
      <c r="I52" s="29" t="str">
        <f t="shared" si="2"/>
        <v/>
      </c>
      <c r="J52" s="29" t="str">
        <f t="shared" si="8"/>
        <v/>
      </c>
      <c r="K52" s="29" t="str">
        <f t="shared" si="9"/>
        <v/>
      </c>
      <c r="M52" s="29" t="str">
        <f t="shared" si="10"/>
        <v>_view.html</v>
      </c>
      <c r="N52" s="29" t="str">
        <f t="shared" si="11"/>
        <v/>
      </c>
    </row>
    <row r="53" spans="1:14" ht="52.5" customHeight="1" x14ac:dyDescent="0.25">
      <c r="G53" s="29" t="str">
        <f t="shared" si="7"/>
        <v>""</v>
      </c>
      <c r="H53" s="29" t="str">
        <f t="shared" si="1"/>
        <v/>
      </c>
      <c r="I53" s="29" t="str">
        <f t="shared" si="2"/>
        <v/>
      </c>
      <c r="K53" s="29" t="str">
        <f t="shared" si="9"/>
        <v/>
      </c>
      <c r="M53" s="29" t="str">
        <f t="shared" si="10"/>
        <v>_view.html</v>
      </c>
      <c r="N53" s="29" t="str">
        <f t="shared" si="11"/>
        <v/>
      </c>
    </row>
    <row r="54" spans="1:14" ht="52.5" customHeight="1" x14ac:dyDescent="0.25">
      <c r="G54" s="29" t="str">
        <f t="shared" si="7"/>
        <v>""</v>
      </c>
      <c r="H54" s="29" t="str">
        <f t="shared" si="1"/>
        <v/>
      </c>
      <c r="I54" s="29" t="str">
        <f t="shared" si="2"/>
        <v/>
      </c>
      <c r="K54" s="29" t="str">
        <f t="shared" si="9"/>
        <v/>
      </c>
      <c r="M54" s="29" t="str">
        <f t="shared" si="10"/>
        <v>_view.html</v>
      </c>
      <c r="N54" s="29" t="str">
        <f t="shared" si="11"/>
        <v/>
      </c>
    </row>
    <row r="55" spans="1:14" ht="52.5" customHeight="1" x14ac:dyDescent="0.25">
      <c r="G55" s="29" t="str">
        <f t="shared" si="7"/>
        <v>""</v>
      </c>
      <c r="H55" s="29" t="str">
        <f t="shared" si="1"/>
        <v/>
      </c>
      <c r="I55" s="29" t="str">
        <f t="shared" si="2"/>
        <v/>
      </c>
      <c r="K55" s="29" t="str">
        <f t="shared" si="9"/>
        <v/>
      </c>
      <c r="M55" s="29" t="str">
        <f t="shared" si="10"/>
        <v>_view.html</v>
      </c>
      <c r="N55" s="29" t="str">
        <f t="shared" si="11"/>
        <v/>
      </c>
    </row>
    <row r="56" spans="1:14" ht="52.5" customHeight="1" x14ac:dyDescent="0.25">
      <c r="G56" s="29" t="str">
        <f t="shared" si="7"/>
        <v>""</v>
      </c>
      <c r="H56" s="29" t="str">
        <f t="shared" si="1"/>
        <v/>
      </c>
      <c r="I56" s="29" t="str">
        <f t="shared" si="2"/>
        <v/>
      </c>
      <c r="K56" s="29" t="str">
        <f t="shared" si="9"/>
        <v/>
      </c>
      <c r="M56" s="29" t="str">
        <f t="shared" si="10"/>
        <v>_view.html</v>
      </c>
      <c r="N56" s="29" t="str">
        <f t="shared" si="11"/>
        <v/>
      </c>
    </row>
    <row r="57" spans="1:14" ht="52.5" customHeight="1" x14ac:dyDescent="0.25">
      <c r="G57" s="29" t="str">
        <f t="shared" si="7"/>
        <v>""</v>
      </c>
      <c r="H57" s="29" t="str">
        <f t="shared" si="1"/>
        <v/>
      </c>
      <c r="I57" s="29" t="str">
        <f t="shared" si="2"/>
        <v/>
      </c>
      <c r="K57" s="29" t="str">
        <f t="shared" si="9"/>
        <v/>
      </c>
      <c r="M57" s="29" t="str">
        <f t="shared" si="10"/>
        <v>_view.html</v>
      </c>
      <c r="N57" s="29" t="str">
        <f t="shared" si="11"/>
        <v/>
      </c>
    </row>
    <row r="58" spans="1:14" ht="52.5" customHeight="1" x14ac:dyDescent="0.25">
      <c r="G58" s="29" t="str">
        <f t="shared" si="7"/>
        <v>""</v>
      </c>
      <c r="H58" s="29" t="str">
        <f t="shared" si="1"/>
        <v/>
      </c>
      <c r="I58" s="29" t="str">
        <f t="shared" si="2"/>
        <v/>
      </c>
      <c r="K58" s="29" t="str">
        <f t="shared" si="9"/>
        <v/>
      </c>
      <c r="M58" s="29" t="str">
        <f t="shared" si="10"/>
        <v>_view.html</v>
      </c>
      <c r="N58" s="29" t="str">
        <f t="shared" si="11"/>
        <v/>
      </c>
    </row>
    <row r="59" spans="1:14" ht="52.5" customHeight="1" x14ac:dyDescent="0.25">
      <c r="G59" s="29" t="str">
        <f t="shared" si="7"/>
        <v>""</v>
      </c>
      <c r="H59" s="29" t="str">
        <f t="shared" si="1"/>
        <v/>
      </c>
      <c r="I59" s="29" t="str">
        <f t="shared" si="2"/>
        <v/>
      </c>
      <c r="K59" s="29" t="str">
        <f t="shared" si="9"/>
        <v/>
      </c>
      <c r="M59" s="29" t="str">
        <f t="shared" si="10"/>
        <v>_view.html</v>
      </c>
      <c r="N59" s="29" t="str">
        <f t="shared" si="11"/>
        <v/>
      </c>
    </row>
    <row r="60" spans="1:14" ht="52.5" customHeight="1" x14ac:dyDescent="0.25">
      <c r="G60" s="29" t="str">
        <f t="shared" si="7"/>
        <v>""</v>
      </c>
      <c r="H60" s="29" t="str">
        <f t="shared" si="1"/>
        <v/>
      </c>
      <c r="I60" s="29" t="str">
        <f t="shared" si="2"/>
        <v/>
      </c>
      <c r="K60" s="29" t="str">
        <f t="shared" si="9"/>
        <v/>
      </c>
      <c r="M60" s="29" t="str">
        <f t="shared" si="10"/>
        <v>_view.html</v>
      </c>
      <c r="N60" s="29" t="str">
        <f t="shared" si="11"/>
        <v/>
      </c>
    </row>
    <row r="61" spans="1:14" ht="52.5" customHeight="1" x14ac:dyDescent="0.25">
      <c r="G61" s="29" t="str">
        <f t="shared" si="7"/>
        <v>""</v>
      </c>
      <c r="H61" s="29" t="str">
        <f t="shared" si="1"/>
        <v/>
      </c>
      <c r="I61" s="29" t="str">
        <f t="shared" si="2"/>
        <v/>
      </c>
      <c r="K61" s="29" t="str">
        <f t="shared" si="9"/>
        <v/>
      </c>
      <c r="M61" s="29" t="str">
        <f t="shared" si="10"/>
        <v>_view.html</v>
      </c>
      <c r="N61" s="29" t="str">
        <f t="shared" si="11"/>
        <v/>
      </c>
    </row>
    <row r="62" spans="1:14" ht="52.5" customHeight="1" x14ac:dyDescent="0.25">
      <c r="G62" s="29" t="str">
        <f t="shared" si="7"/>
        <v>""</v>
      </c>
      <c r="H62" s="29" t="str">
        <f t="shared" si="1"/>
        <v/>
      </c>
      <c r="I62" s="29" t="str">
        <f t="shared" si="2"/>
        <v/>
      </c>
      <c r="K62" s="29" t="str">
        <f t="shared" si="9"/>
        <v/>
      </c>
      <c r="M62" s="29" t="str">
        <f t="shared" si="10"/>
        <v>_view.html</v>
      </c>
      <c r="N62" s="29" t="str">
        <f t="shared" si="11"/>
        <v/>
      </c>
    </row>
    <row r="63" spans="1:14" ht="52.5" customHeight="1" x14ac:dyDescent="0.25">
      <c r="H63" s="29" t="str">
        <f t="shared" si="1"/>
        <v/>
      </c>
      <c r="I63" s="29" t="str">
        <f t="shared" si="2"/>
        <v/>
      </c>
      <c r="K63" s="29" t="str">
        <f t="shared" si="9"/>
        <v/>
      </c>
      <c r="M63" s="29" t="str">
        <f t="shared" si="10"/>
        <v>_view.html</v>
      </c>
      <c r="N63" s="29" t="str">
        <f t="shared" si="11"/>
        <v/>
      </c>
    </row>
    <row r="64" spans="1:14" ht="52.5" customHeight="1" x14ac:dyDescent="0.25">
      <c r="H64" s="29" t="str">
        <f t="shared" si="1"/>
        <v/>
      </c>
      <c r="I64" s="29" t="str">
        <f t="shared" si="2"/>
        <v/>
      </c>
      <c r="K64" s="29" t="str">
        <f t="shared" si="9"/>
        <v/>
      </c>
      <c r="M64" s="29" t="str">
        <f t="shared" si="10"/>
        <v>_view.html</v>
      </c>
      <c r="N64" s="29" t="str">
        <f t="shared" si="11"/>
        <v/>
      </c>
    </row>
    <row r="65" spans="8:14" ht="52.5" customHeight="1" x14ac:dyDescent="0.25">
      <c r="H65" s="29" t="str">
        <f t="shared" si="1"/>
        <v/>
      </c>
      <c r="I65" s="29" t="str">
        <f t="shared" si="2"/>
        <v/>
      </c>
      <c r="K65" s="29" t="str">
        <f t="shared" si="9"/>
        <v/>
      </c>
      <c r="M65" s="29" t="str">
        <f t="shared" si="10"/>
        <v>_view.html</v>
      </c>
      <c r="N65" s="29" t="str">
        <f t="shared" si="11"/>
        <v/>
      </c>
    </row>
    <row r="66" spans="8:14" ht="52.5" customHeight="1" x14ac:dyDescent="0.25">
      <c r="H66" s="29" t="str">
        <f t="shared" ref="H66:H129" si="12">SUBSTITUTE(CLEAN(SUBSTITUTE(C66,CHAR(10), " " )),"""","")</f>
        <v/>
      </c>
      <c r="I66" s="29" t="str">
        <f t="shared" ref="I66:I129" si="13">IF(B66="", "","CREATE OR REPLACE VIEW " &amp; REPLACE_TARGET_DATABASE_NAME &amp;"." &amp; B66 &amp; " AS " &amp; H66)</f>
        <v/>
      </c>
      <c r="K66" s="29" t="str">
        <f t="shared" ref="K66:K76" si="14">IF(B66="","","{ ""name"" :"&amp;G66&amp;","&amp;"""q"":"&amp;J66&amp;"}")</f>
        <v/>
      </c>
      <c r="M66" s="29" t="str">
        <f t="shared" ref="M66:M94" si="15">B66 &amp; "_view.html"</f>
        <v>_view.html</v>
      </c>
      <c r="N66" s="29" t="str">
        <f t="shared" ref="N66:N97" si="16">IF(B66="","", "&lt;tr&gt;&lt;td&gt;&lt;a href='"&amp;M66 &amp; " '&gt;" &amp;B66 &amp;"&lt;/a&gt;&lt;/td&gt;&lt;/tr&gt;")</f>
        <v/>
      </c>
    </row>
    <row r="67" spans="8:14" ht="52.5" customHeight="1" x14ac:dyDescent="0.25">
      <c r="H67" s="29" t="str">
        <f t="shared" si="12"/>
        <v/>
      </c>
      <c r="I67" s="29" t="str">
        <f t="shared" si="13"/>
        <v/>
      </c>
      <c r="K67" s="29" t="str">
        <f t="shared" si="14"/>
        <v/>
      </c>
      <c r="M67" s="29" t="str">
        <f t="shared" si="15"/>
        <v>_view.html</v>
      </c>
      <c r="N67" s="29" t="str">
        <f t="shared" si="16"/>
        <v/>
      </c>
    </row>
    <row r="68" spans="8:14" ht="52.5" customHeight="1" x14ac:dyDescent="0.25">
      <c r="H68" s="29" t="str">
        <f t="shared" si="12"/>
        <v/>
      </c>
      <c r="I68" s="29" t="str">
        <f t="shared" si="13"/>
        <v/>
      </c>
      <c r="K68" s="29" t="str">
        <f t="shared" si="14"/>
        <v/>
      </c>
      <c r="M68" s="29" t="str">
        <f t="shared" si="15"/>
        <v>_view.html</v>
      </c>
      <c r="N68" s="29" t="str">
        <f t="shared" si="16"/>
        <v/>
      </c>
    </row>
    <row r="69" spans="8:14" ht="52.5" customHeight="1" x14ac:dyDescent="0.25">
      <c r="H69" s="29" t="str">
        <f t="shared" si="12"/>
        <v/>
      </c>
      <c r="I69" s="29" t="str">
        <f t="shared" si="13"/>
        <v/>
      </c>
      <c r="K69" s="29" t="str">
        <f t="shared" si="14"/>
        <v/>
      </c>
      <c r="M69" s="29" t="str">
        <f t="shared" si="15"/>
        <v>_view.html</v>
      </c>
      <c r="N69" s="29" t="str">
        <f t="shared" si="16"/>
        <v/>
      </c>
    </row>
    <row r="70" spans="8:14" ht="52.5" customHeight="1" x14ac:dyDescent="0.25">
      <c r="H70" s="29" t="str">
        <f t="shared" si="12"/>
        <v/>
      </c>
      <c r="I70" s="29" t="str">
        <f t="shared" si="13"/>
        <v/>
      </c>
      <c r="K70" s="29" t="str">
        <f t="shared" si="14"/>
        <v/>
      </c>
      <c r="M70" s="29" t="str">
        <f t="shared" si="15"/>
        <v>_view.html</v>
      </c>
      <c r="N70" s="29" t="str">
        <f t="shared" si="16"/>
        <v/>
      </c>
    </row>
    <row r="71" spans="8:14" ht="52.5" customHeight="1" x14ac:dyDescent="0.25">
      <c r="H71" s="29" t="str">
        <f t="shared" si="12"/>
        <v/>
      </c>
      <c r="I71" s="29" t="str">
        <f t="shared" si="13"/>
        <v/>
      </c>
      <c r="K71" s="29" t="str">
        <f t="shared" si="14"/>
        <v/>
      </c>
      <c r="M71" s="29" t="str">
        <f t="shared" si="15"/>
        <v>_view.html</v>
      </c>
      <c r="N71" s="29" t="str">
        <f t="shared" si="16"/>
        <v/>
      </c>
    </row>
    <row r="72" spans="8:14" ht="52.5" customHeight="1" x14ac:dyDescent="0.25">
      <c r="H72" s="29" t="str">
        <f t="shared" si="12"/>
        <v/>
      </c>
      <c r="I72" s="29" t="str">
        <f t="shared" si="13"/>
        <v/>
      </c>
      <c r="K72" s="29" t="str">
        <f t="shared" si="14"/>
        <v/>
      </c>
      <c r="M72" s="29" t="str">
        <f t="shared" si="15"/>
        <v>_view.html</v>
      </c>
      <c r="N72" s="29" t="str">
        <f t="shared" si="16"/>
        <v/>
      </c>
    </row>
    <row r="73" spans="8:14" ht="52.5" customHeight="1" x14ac:dyDescent="0.25">
      <c r="H73" s="29" t="str">
        <f t="shared" si="12"/>
        <v/>
      </c>
      <c r="I73" s="29" t="str">
        <f t="shared" si="13"/>
        <v/>
      </c>
      <c r="K73" s="29" t="str">
        <f t="shared" si="14"/>
        <v/>
      </c>
      <c r="M73" s="29" t="str">
        <f t="shared" si="15"/>
        <v>_view.html</v>
      </c>
      <c r="N73" s="29" t="str">
        <f t="shared" si="16"/>
        <v/>
      </c>
    </row>
    <row r="74" spans="8:14" ht="52.5" customHeight="1" x14ac:dyDescent="0.25">
      <c r="H74" s="29" t="str">
        <f t="shared" si="12"/>
        <v/>
      </c>
      <c r="I74" s="29" t="str">
        <f t="shared" si="13"/>
        <v/>
      </c>
      <c r="K74" s="29" t="str">
        <f t="shared" si="14"/>
        <v/>
      </c>
      <c r="M74" s="29" t="str">
        <f t="shared" si="15"/>
        <v>_view.html</v>
      </c>
      <c r="N74" s="29" t="str">
        <f t="shared" si="16"/>
        <v/>
      </c>
    </row>
    <row r="75" spans="8:14" ht="52.5" customHeight="1" x14ac:dyDescent="0.25">
      <c r="H75" s="29" t="str">
        <f t="shared" si="12"/>
        <v/>
      </c>
      <c r="I75" s="29" t="str">
        <f t="shared" si="13"/>
        <v/>
      </c>
      <c r="K75" s="29" t="str">
        <f t="shared" si="14"/>
        <v/>
      </c>
      <c r="M75" s="29" t="str">
        <f t="shared" si="15"/>
        <v>_view.html</v>
      </c>
      <c r="N75" s="29" t="str">
        <f t="shared" si="16"/>
        <v/>
      </c>
    </row>
    <row r="76" spans="8:14" ht="52.5" customHeight="1" x14ac:dyDescent="0.25">
      <c r="H76" s="29" t="str">
        <f t="shared" si="12"/>
        <v/>
      </c>
      <c r="I76" s="29" t="str">
        <f t="shared" si="13"/>
        <v/>
      </c>
      <c r="K76" s="29" t="str">
        <f t="shared" si="14"/>
        <v/>
      </c>
      <c r="M76" s="29" t="str">
        <f t="shared" si="15"/>
        <v>_view.html</v>
      </c>
      <c r="N76" s="29" t="str">
        <f t="shared" si="16"/>
        <v/>
      </c>
    </row>
    <row r="77" spans="8:14" ht="52.5" customHeight="1" x14ac:dyDescent="0.25">
      <c r="H77" s="29" t="str">
        <f t="shared" si="12"/>
        <v/>
      </c>
      <c r="I77" s="29" t="str">
        <f t="shared" si="13"/>
        <v/>
      </c>
      <c r="K77" s="29" t="str">
        <f t="shared" ref="K77:K108" si="17">IF(B78="","","{ ""name"" :"&amp;G78&amp;","&amp;"""q"":"&amp;J78&amp;"}")</f>
        <v/>
      </c>
      <c r="M77" s="29" t="str">
        <f t="shared" si="15"/>
        <v>_view.html</v>
      </c>
      <c r="N77" s="29" t="str">
        <f t="shared" si="16"/>
        <v/>
      </c>
    </row>
    <row r="78" spans="8:14" ht="52.5" customHeight="1" x14ac:dyDescent="0.25">
      <c r="H78" s="29" t="str">
        <f t="shared" si="12"/>
        <v/>
      </c>
      <c r="I78" s="29" t="str">
        <f t="shared" si="13"/>
        <v/>
      </c>
      <c r="K78" s="29" t="str">
        <f t="shared" si="17"/>
        <v/>
      </c>
      <c r="M78" s="29" t="str">
        <f t="shared" si="15"/>
        <v>_view.html</v>
      </c>
      <c r="N78" s="29" t="str">
        <f t="shared" si="16"/>
        <v/>
      </c>
    </row>
    <row r="79" spans="8:14" ht="52.5" customHeight="1" x14ac:dyDescent="0.25">
      <c r="H79" s="29" t="str">
        <f t="shared" si="12"/>
        <v/>
      </c>
      <c r="I79" s="29" t="str">
        <f t="shared" si="13"/>
        <v/>
      </c>
      <c r="K79" s="29" t="str">
        <f t="shared" si="17"/>
        <v/>
      </c>
      <c r="M79" s="29" t="str">
        <f t="shared" si="15"/>
        <v>_view.html</v>
      </c>
      <c r="N79" s="29" t="str">
        <f t="shared" si="16"/>
        <v/>
      </c>
    </row>
    <row r="80" spans="8:14" ht="52.5" customHeight="1" x14ac:dyDescent="0.25">
      <c r="H80" s="29" t="str">
        <f t="shared" si="12"/>
        <v/>
      </c>
      <c r="I80" s="29" t="str">
        <f t="shared" si="13"/>
        <v/>
      </c>
      <c r="K80" s="29" t="str">
        <f t="shared" si="17"/>
        <v/>
      </c>
      <c r="M80" s="29" t="str">
        <f t="shared" si="15"/>
        <v>_view.html</v>
      </c>
      <c r="N80" s="29" t="str">
        <f t="shared" si="16"/>
        <v/>
      </c>
    </row>
    <row r="81" spans="8:14" ht="52.5" customHeight="1" x14ac:dyDescent="0.25">
      <c r="H81" s="29" t="str">
        <f t="shared" si="12"/>
        <v/>
      </c>
      <c r="I81" s="29" t="str">
        <f t="shared" si="13"/>
        <v/>
      </c>
      <c r="K81" s="29" t="str">
        <f t="shared" si="17"/>
        <v/>
      </c>
      <c r="M81" s="29" t="str">
        <f t="shared" si="15"/>
        <v>_view.html</v>
      </c>
      <c r="N81" s="29" t="str">
        <f t="shared" si="16"/>
        <v/>
      </c>
    </row>
    <row r="82" spans="8:14" ht="52.5" customHeight="1" x14ac:dyDescent="0.25">
      <c r="H82" s="29" t="str">
        <f t="shared" si="12"/>
        <v/>
      </c>
      <c r="I82" s="29" t="str">
        <f t="shared" si="13"/>
        <v/>
      </c>
      <c r="K82" s="29" t="str">
        <f t="shared" si="17"/>
        <v/>
      </c>
      <c r="M82" s="29" t="str">
        <f t="shared" si="15"/>
        <v>_view.html</v>
      </c>
      <c r="N82" s="29" t="str">
        <f t="shared" si="16"/>
        <v/>
      </c>
    </row>
    <row r="83" spans="8:14" ht="52.5" customHeight="1" x14ac:dyDescent="0.25">
      <c r="H83" s="29" t="str">
        <f t="shared" si="12"/>
        <v/>
      </c>
      <c r="I83" s="29" t="str">
        <f t="shared" si="13"/>
        <v/>
      </c>
      <c r="K83" s="29" t="str">
        <f t="shared" si="17"/>
        <v/>
      </c>
      <c r="M83" s="29" t="str">
        <f t="shared" si="15"/>
        <v>_view.html</v>
      </c>
      <c r="N83" s="29" t="str">
        <f t="shared" si="16"/>
        <v/>
      </c>
    </row>
    <row r="84" spans="8:14" ht="52.5" customHeight="1" x14ac:dyDescent="0.25">
      <c r="H84" s="29" t="str">
        <f t="shared" si="12"/>
        <v/>
      </c>
      <c r="I84" s="29" t="str">
        <f t="shared" si="13"/>
        <v/>
      </c>
      <c r="K84" s="29" t="str">
        <f t="shared" si="17"/>
        <v/>
      </c>
      <c r="M84" s="29" t="str">
        <f t="shared" si="15"/>
        <v>_view.html</v>
      </c>
      <c r="N84" s="29" t="str">
        <f t="shared" si="16"/>
        <v/>
      </c>
    </row>
    <row r="85" spans="8:14" ht="52.5" customHeight="1" x14ac:dyDescent="0.25">
      <c r="H85" s="29" t="str">
        <f t="shared" si="12"/>
        <v/>
      </c>
      <c r="I85" s="29" t="str">
        <f t="shared" si="13"/>
        <v/>
      </c>
      <c r="K85" s="29" t="str">
        <f t="shared" si="17"/>
        <v/>
      </c>
      <c r="M85" s="29" t="str">
        <f t="shared" si="15"/>
        <v>_view.html</v>
      </c>
      <c r="N85" s="29" t="str">
        <f t="shared" si="16"/>
        <v/>
      </c>
    </row>
    <row r="86" spans="8:14" ht="52.5" customHeight="1" x14ac:dyDescent="0.25">
      <c r="H86" s="29" t="str">
        <f t="shared" si="12"/>
        <v/>
      </c>
      <c r="I86" s="29" t="str">
        <f t="shared" si="13"/>
        <v/>
      </c>
      <c r="K86" s="29" t="str">
        <f t="shared" si="17"/>
        <v/>
      </c>
      <c r="M86" s="29" t="str">
        <f t="shared" si="15"/>
        <v>_view.html</v>
      </c>
      <c r="N86" s="29" t="str">
        <f t="shared" si="16"/>
        <v/>
      </c>
    </row>
    <row r="87" spans="8:14" ht="52.5" customHeight="1" x14ac:dyDescent="0.25">
      <c r="H87" s="29" t="str">
        <f t="shared" si="12"/>
        <v/>
      </c>
      <c r="I87" s="29" t="str">
        <f t="shared" si="13"/>
        <v/>
      </c>
      <c r="K87" s="29" t="str">
        <f t="shared" si="17"/>
        <v/>
      </c>
      <c r="M87" s="29" t="str">
        <f t="shared" si="15"/>
        <v>_view.html</v>
      </c>
      <c r="N87" s="29" t="str">
        <f t="shared" si="16"/>
        <v/>
      </c>
    </row>
    <row r="88" spans="8:14" ht="52.5" customHeight="1" x14ac:dyDescent="0.25">
      <c r="H88" s="29" t="str">
        <f t="shared" si="12"/>
        <v/>
      </c>
      <c r="I88" s="29" t="str">
        <f t="shared" si="13"/>
        <v/>
      </c>
      <c r="K88" s="29" t="str">
        <f t="shared" si="17"/>
        <v/>
      </c>
      <c r="M88" s="29" t="str">
        <f t="shared" si="15"/>
        <v>_view.html</v>
      </c>
      <c r="N88" s="29" t="str">
        <f t="shared" si="16"/>
        <v/>
      </c>
    </row>
    <row r="89" spans="8:14" ht="52.5" customHeight="1" x14ac:dyDescent="0.25">
      <c r="H89" s="29" t="str">
        <f t="shared" si="12"/>
        <v/>
      </c>
      <c r="I89" s="29" t="str">
        <f t="shared" si="13"/>
        <v/>
      </c>
      <c r="K89" s="29" t="str">
        <f t="shared" si="17"/>
        <v/>
      </c>
      <c r="M89" s="29" t="str">
        <f t="shared" si="15"/>
        <v>_view.html</v>
      </c>
      <c r="N89" s="29" t="str">
        <f t="shared" si="16"/>
        <v/>
      </c>
    </row>
    <row r="90" spans="8:14" ht="52.5" customHeight="1" x14ac:dyDescent="0.25">
      <c r="H90" s="29" t="str">
        <f t="shared" si="12"/>
        <v/>
      </c>
      <c r="I90" s="29" t="str">
        <f t="shared" si="13"/>
        <v/>
      </c>
      <c r="K90" s="29" t="str">
        <f t="shared" si="17"/>
        <v/>
      </c>
      <c r="M90" s="29" t="str">
        <f t="shared" si="15"/>
        <v>_view.html</v>
      </c>
      <c r="N90" s="29" t="str">
        <f t="shared" si="16"/>
        <v/>
      </c>
    </row>
    <row r="91" spans="8:14" ht="52.5" customHeight="1" x14ac:dyDescent="0.25">
      <c r="H91" s="29" t="str">
        <f t="shared" si="12"/>
        <v/>
      </c>
      <c r="I91" s="29" t="str">
        <f t="shared" si="13"/>
        <v/>
      </c>
      <c r="K91" s="29" t="str">
        <f t="shared" si="17"/>
        <v/>
      </c>
      <c r="M91" s="29" t="str">
        <f t="shared" si="15"/>
        <v>_view.html</v>
      </c>
      <c r="N91" s="29" t="str">
        <f t="shared" si="16"/>
        <v/>
      </c>
    </row>
    <row r="92" spans="8:14" ht="52.5" customHeight="1" x14ac:dyDescent="0.25">
      <c r="H92" s="29" t="str">
        <f t="shared" si="12"/>
        <v/>
      </c>
      <c r="I92" s="29" t="str">
        <f t="shared" si="13"/>
        <v/>
      </c>
      <c r="K92" s="29" t="str">
        <f t="shared" si="17"/>
        <v/>
      </c>
      <c r="M92" s="29" t="str">
        <f t="shared" si="15"/>
        <v>_view.html</v>
      </c>
      <c r="N92" s="29" t="str">
        <f t="shared" si="16"/>
        <v/>
      </c>
    </row>
    <row r="93" spans="8:14" ht="52.5" customHeight="1" x14ac:dyDescent="0.25">
      <c r="H93" s="29" t="str">
        <f t="shared" si="12"/>
        <v/>
      </c>
      <c r="I93" s="29" t="str">
        <f t="shared" si="13"/>
        <v/>
      </c>
      <c r="K93" s="29" t="str">
        <f t="shared" si="17"/>
        <v/>
      </c>
      <c r="M93" s="29" t="str">
        <f t="shared" si="15"/>
        <v>_view.html</v>
      </c>
      <c r="N93" s="29" t="str">
        <f t="shared" si="16"/>
        <v/>
      </c>
    </row>
    <row r="94" spans="8:14" ht="52.5" customHeight="1" x14ac:dyDescent="0.25">
      <c r="H94" s="29" t="str">
        <f t="shared" si="12"/>
        <v/>
      </c>
      <c r="I94" s="29" t="str">
        <f t="shared" si="13"/>
        <v/>
      </c>
      <c r="K94" s="29" t="str">
        <f t="shared" si="17"/>
        <v/>
      </c>
      <c r="M94" s="29" t="str">
        <f t="shared" si="15"/>
        <v>_view.html</v>
      </c>
      <c r="N94" s="29" t="str">
        <f t="shared" si="16"/>
        <v/>
      </c>
    </row>
    <row r="95" spans="8:14" ht="52.5" customHeight="1" x14ac:dyDescent="0.25">
      <c r="H95" s="29" t="str">
        <f t="shared" si="12"/>
        <v/>
      </c>
      <c r="I95" s="29" t="str">
        <f t="shared" si="13"/>
        <v/>
      </c>
      <c r="K95" s="29" t="str">
        <f t="shared" si="17"/>
        <v/>
      </c>
      <c r="N95" s="29" t="str">
        <f t="shared" si="16"/>
        <v/>
      </c>
    </row>
    <row r="96" spans="8:14" ht="52.5" customHeight="1" x14ac:dyDescent="0.25">
      <c r="H96" s="29" t="str">
        <f t="shared" si="12"/>
        <v/>
      </c>
      <c r="I96" s="29" t="str">
        <f t="shared" si="13"/>
        <v/>
      </c>
      <c r="K96" s="29" t="str">
        <f t="shared" si="17"/>
        <v/>
      </c>
      <c r="N96" s="29" t="str">
        <f t="shared" si="16"/>
        <v/>
      </c>
    </row>
    <row r="97" spans="8:14" ht="52.5" customHeight="1" x14ac:dyDescent="0.25">
      <c r="H97" s="29" t="str">
        <f t="shared" si="12"/>
        <v/>
      </c>
      <c r="I97" s="29" t="str">
        <f t="shared" si="13"/>
        <v/>
      </c>
      <c r="K97" s="29" t="str">
        <f t="shared" si="17"/>
        <v/>
      </c>
      <c r="N97" s="29" t="str">
        <f t="shared" si="16"/>
        <v/>
      </c>
    </row>
    <row r="98" spans="8:14" ht="52.5" customHeight="1" x14ac:dyDescent="0.25">
      <c r="H98" s="29" t="str">
        <f t="shared" si="12"/>
        <v/>
      </c>
      <c r="I98" s="29" t="str">
        <f t="shared" si="13"/>
        <v/>
      </c>
      <c r="K98" s="29" t="str">
        <f t="shared" si="17"/>
        <v/>
      </c>
      <c r="N98" s="29" t="str">
        <f t="shared" ref="N98:N129" si="18">IF(B98="","", "&lt;tr&gt;&lt;td&gt;&lt;a href='"&amp;M98 &amp; " '&gt;" &amp;B98 &amp;"&lt;/a&gt;&lt;/td&gt;&lt;/tr&gt;")</f>
        <v/>
      </c>
    </row>
    <row r="99" spans="8:14" ht="52.5" customHeight="1" x14ac:dyDescent="0.25">
      <c r="H99" s="29" t="str">
        <f t="shared" si="12"/>
        <v/>
      </c>
      <c r="I99" s="29" t="str">
        <f t="shared" si="13"/>
        <v/>
      </c>
      <c r="K99" s="29" t="str">
        <f t="shared" si="17"/>
        <v/>
      </c>
      <c r="N99" s="29" t="str">
        <f t="shared" si="18"/>
        <v/>
      </c>
    </row>
    <row r="100" spans="8:14" ht="52.5" customHeight="1" x14ac:dyDescent="0.25">
      <c r="H100" s="29" t="str">
        <f t="shared" si="12"/>
        <v/>
      </c>
      <c r="I100" s="29" t="str">
        <f t="shared" si="13"/>
        <v/>
      </c>
      <c r="K100" s="29" t="str">
        <f t="shared" si="17"/>
        <v/>
      </c>
      <c r="N100" s="29" t="str">
        <f t="shared" si="18"/>
        <v/>
      </c>
    </row>
    <row r="101" spans="8:14" ht="52.5" customHeight="1" x14ac:dyDescent="0.25">
      <c r="H101" s="29" t="str">
        <f t="shared" si="12"/>
        <v/>
      </c>
      <c r="I101" s="29" t="str">
        <f t="shared" si="13"/>
        <v/>
      </c>
      <c r="K101" s="29" t="str">
        <f t="shared" si="17"/>
        <v/>
      </c>
      <c r="N101" s="29" t="str">
        <f t="shared" si="18"/>
        <v/>
      </c>
    </row>
    <row r="102" spans="8:14" ht="52.5" customHeight="1" x14ac:dyDescent="0.25">
      <c r="H102" s="29" t="str">
        <f t="shared" si="12"/>
        <v/>
      </c>
      <c r="I102" s="29" t="str">
        <f t="shared" si="13"/>
        <v/>
      </c>
      <c r="K102" s="29" t="str">
        <f t="shared" si="17"/>
        <v/>
      </c>
      <c r="N102" s="29" t="str">
        <f t="shared" si="18"/>
        <v/>
      </c>
    </row>
    <row r="103" spans="8:14" ht="52.5" customHeight="1" x14ac:dyDescent="0.25">
      <c r="H103" s="29" t="str">
        <f t="shared" si="12"/>
        <v/>
      </c>
      <c r="I103" s="29" t="str">
        <f t="shared" si="13"/>
        <v/>
      </c>
      <c r="K103" s="29" t="str">
        <f t="shared" si="17"/>
        <v/>
      </c>
      <c r="N103" s="29" t="str">
        <f t="shared" si="18"/>
        <v/>
      </c>
    </row>
    <row r="104" spans="8:14" ht="52.5" customHeight="1" x14ac:dyDescent="0.25">
      <c r="H104" s="29" t="str">
        <f t="shared" si="12"/>
        <v/>
      </c>
      <c r="I104" s="29" t="str">
        <f t="shared" si="13"/>
        <v/>
      </c>
      <c r="K104" s="29" t="str">
        <f t="shared" si="17"/>
        <v/>
      </c>
      <c r="N104" s="29" t="str">
        <f t="shared" si="18"/>
        <v/>
      </c>
    </row>
    <row r="105" spans="8:14" ht="52.5" customHeight="1" x14ac:dyDescent="0.25">
      <c r="H105" s="29" t="str">
        <f t="shared" si="12"/>
        <v/>
      </c>
      <c r="I105" s="29" t="str">
        <f t="shared" si="13"/>
        <v/>
      </c>
      <c r="K105" s="29" t="str">
        <f t="shared" si="17"/>
        <v/>
      </c>
      <c r="N105" s="29" t="str">
        <f t="shared" si="18"/>
        <v/>
      </c>
    </row>
    <row r="106" spans="8:14" ht="52.5" customHeight="1" x14ac:dyDescent="0.25">
      <c r="H106" s="29" t="str">
        <f t="shared" si="12"/>
        <v/>
      </c>
      <c r="I106" s="29" t="str">
        <f t="shared" si="13"/>
        <v/>
      </c>
      <c r="K106" s="29" t="str">
        <f t="shared" si="17"/>
        <v/>
      </c>
      <c r="N106" s="29" t="str">
        <f t="shared" si="18"/>
        <v/>
      </c>
    </row>
    <row r="107" spans="8:14" ht="52.5" customHeight="1" x14ac:dyDescent="0.25">
      <c r="H107" s="29" t="str">
        <f t="shared" si="12"/>
        <v/>
      </c>
      <c r="I107" s="29" t="str">
        <f t="shared" si="13"/>
        <v/>
      </c>
      <c r="K107" s="29" t="str">
        <f t="shared" si="17"/>
        <v/>
      </c>
      <c r="N107" s="29" t="str">
        <f t="shared" si="18"/>
        <v/>
      </c>
    </row>
    <row r="108" spans="8:14" ht="52.5" customHeight="1" x14ac:dyDescent="0.25">
      <c r="H108" s="29" t="str">
        <f t="shared" si="12"/>
        <v/>
      </c>
      <c r="I108" s="29" t="str">
        <f t="shared" si="13"/>
        <v/>
      </c>
      <c r="K108" s="29" t="str">
        <f t="shared" si="17"/>
        <v/>
      </c>
      <c r="N108" s="29" t="str">
        <f t="shared" si="18"/>
        <v/>
      </c>
    </row>
    <row r="109" spans="8:14" ht="52.5" customHeight="1" x14ac:dyDescent="0.25">
      <c r="H109" s="29" t="str">
        <f t="shared" si="12"/>
        <v/>
      </c>
      <c r="I109" s="29" t="str">
        <f t="shared" si="13"/>
        <v/>
      </c>
      <c r="K109" s="29" t="str">
        <f t="shared" ref="K109:K129" si="19">IF(B110="","","{ ""name"" :"&amp;G110&amp;","&amp;"""q"":"&amp;J110&amp;"}")</f>
        <v/>
      </c>
      <c r="N109" s="29" t="str">
        <f t="shared" si="18"/>
        <v/>
      </c>
    </row>
    <row r="110" spans="8:14" ht="52.5" customHeight="1" x14ac:dyDescent="0.25">
      <c r="H110" s="29" t="str">
        <f t="shared" si="12"/>
        <v/>
      </c>
      <c r="I110" s="29" t="str">
        <f t="shared" si="13"/>
        <v/>
      </c>
      <c r="K110" s="29" t="str">
        <f t="shared" si="19"/>
        <v/>
      </c>
      <c r="N110" s="29" t="str">
        <f t="shared" si="18"/>
        <v/>
      </c>
    </row>
    <row r="111" spans="8:14" ht="52.5" customHeight="1" x14ac:dyDescent="0.25">
      <c r="H111" s="29" t="str">
        <f t="shared" si="12"/>
        <v/>
      </c>
      <c r="I111" s="29" t="str">
        <f t="shared" si="13"/>
        <v/>
      </c>
      <c r="K111" s="29" t="str">
        <f t="shared" si="19"/>
        <v/>
      </c>
      <c r="N111" s="29" t="str">
        <f t="shared" si="18"/>
        <v/>
      </c>
    </row>
    <row r="112" spans="8:14" ht="52.5" customHeight="1" x14ac:dyDescent="0.25">
      <c r="H112" s="29" t="str">
        <f t="shared" si="12"/>
        <v/>
      </c>
      <c r="I112" s="29" t="str">
        <f t="shared" si="13"/>
        <v/>
      </c>
      <c r="K112" s="29" t="str">
        <f t="shared" si="19"/>
        <v/>
      </c>
      <c r="N112" s="29" t="str">
        <f t="shared" si="18"/>
        <v/>
      </c>
    </row>
    <row r="113" spans="8:14" ht="52.5" customHeight="1" x14ac:dyDescent="0.25">
      <c r="H113" s="29" t="str">
        <f t="shared" si="12"/>
        <v/>
      </c>
      <c r="I113" s="29" t="str">
        <f t="shared" si="13"/>
        <v/>
      </c>
      <c r="K113" s="29" t="str">
        <f t="shared" si="19"/>
        <v/>
      </c>
      <c r="N113" s="29" t="str">
        <f t="shared" si="18"/>
        <v/>
      </c>
    </row>
    <row r="114" spans="8:14" ht="52.5" customHeight="1" x14ac:dyDescent="0.25">
      <c r="H114" s="29" t="str">
        <f t="shared" si="12"/>
        <v/>
      </c>
      <c r="I114" s="29" t="str">
        <f t="shared" si="13"/>
        <v/>
      </c>
      <c r="K114" s="29" t="str">
        <f t="shared" si="19"/>
        <v/>
      </c>
      <c r="N114" s="29" t="str">
        <f t="shared" si="18"/>
        <v/>
      </c>
    </row>
    <row r="115" spans="8:14" ht="52.5" customHeight="1" x14ac:dyDescent="0.25">
      <c r="H115" s="29" t="str">
        <f t="shared" si="12"/>
        <v/>
      </c>
      <c r="I115" s="29" t="str">
        <f t="shared" si="13"/>
        <v/>
      </c>
      <c r="K115" s="29" t="str">
        <f t="shared" si="19"/>
        <v/>
      </c>
      <c r="N115" s="29" t="str">
        <f t="shared" si="18"/>
        <v/>
      </c>
    </row>
    <row r="116" spans="8:14" ht="52.5" customHeight="1" x14ac:dyDescent="0.25">
      <c r="H116" s="29" t="str">
        <f t="shared" si="12"/>
        <v/>
      </c>
      <c r="I116" s="29" t="str">
        <f t="shared" si="13"/>
        <v/>
      </c>
      <c r="K116" s="29" t="str">
        <f t="shared" si="19"/>
        <v/>
      </c>
      <c r="N116" s="29" t="str">
        <f t="shared" si="18"/>
        <v/>
      </c>
    </row>
    <row r="117" spans="8:14" ht="52.5" customHeight="1" x14ac:dyDescent="0.25">
      <c r="H117" s="29" t="str">
        <f t="shared" si="12"/>
        <v/>
      </c>
      <c r="I117" s="29" t="str">
        <f t="shared" si="13"/>
        <v/>
      </c>
      <c r="K117" s="29" t="str">
        <f t="shared" si="19"/>
        <v/>
      </c>
      <c r="N117" s="29" t="str">
        <f t="shared" si="18"/>
        <v/>
      </c>
    </row>
    <row r="118" spans="8:14" ht="52.5" customHeight="1" x14ac:dyDescent="0.25">
      <c r="H118" s="29" t="str">
        <f t="shared" si="12"/>
        <v/>
      </c>
      <c r="I118" s="29" t="str">
        <f t="shared" si="13"/>
        <v/>
      </c>
      <c r="K118" s="29" t="str">
        <f t="shared" si="19"/>
        <v/>
      </c>
      <c r="N118" s="29" t="str">
        <f t="shared" si="18"/>
        <v/>
      </c>
    </row>
    <row r="119" spans="8:14" ht="52.5" customHeight="1" x14ac:dyDescent="0.25">
      <c r="H119" s="29" t="str">
        <f t="shared" si="12"/>
        <v/>
      </c>
      <c r="I119" s="29" t="str">
        <f t="shared" si="13"/>
        <v/>
      </c>
      <c r="K119" s="29" t="str">
        <f t="shared" si="19"/>
        <v/>
      </c>
      <c r="N119" s="29" t="str">
        <f t="shared" si="18"/>
        <v/>
      </c>
    </row>
    <row r="120" spans="8:14" ht="52.5" customHeight="1" x14ac:dyDescent="0.25">
      <c r="H120" s="29" t="str">
        <f t="shared" si="12"/>
        <v/>
      </c>
      <c r="I120" s="29" t="str">
        <f t="shared" si="13"/>
        <v/>
      </c>
      <c r="K120" s="29" t="str">
        <f t="shared" si="19"/>
        <v/>
      </c>
      <c r="N120" s="29" t="str">
        <f t="shared" si="18"/>
        <v/>
      </c>
    </row>
    <row r="121" spans="8:14" ht="52.5" customHeight="1" x14ac:dyDescent="0.25">
      <c r="H121" s="29" t="str">
        <f t="shared" si="12"/>
        <v/>
      </c>
      <c r="I121" s="29" t="str">
        <f t="shared" si="13"/>
        <v/>
      </c>
      <c r="K121" s="29" t="str">
        <f t="shared" si="19"/>
        <v/>
      </c>
      <c r="N121" s="29" t="str">
        <f t="shared" si="18"/>
        <v/>
      </c>
    </row>
    <row r="122" spans="8:14" ht="52.5" customHeight="1" x14ac:dyDescent="0.25">
      <c r="H122" s="29" t="str">
        <f t="shared" si="12"/>
        <v/>
      </c>
      <c r="I122" s="29" t="str">
        <f t="shared" si="13"/>
        <v/>
      </c>
      <c r="K122" s="29" t="str">
        <f t="shared" si="19"/>
        <v/>
      </c>
      <c r="N122" s="29" t="str">
        <f t="shared" si="18"/>
        <v/>
      </c>
    </row>
    <row r="123" spans="8:14" ht="52.5" customHeight="1" x14ac:dyDescent="0.25">
      <c r="H123" s="29" t="str">
        <f t="shared" si="12"/>
        <v/>
      </c>
      <c r="I123" s="29" t="str">
        <f t="shared" si="13"/>
        <v/>
      </c>
      <c r="K123" s="29" t="str">
        <f t="shared" si="19"/>
        <v/>
      </c>
      <c r="N123" s="29" t="str">
        <f t="shared" si="18"/>
        <v/>
      </c>
    </row>
    <row r="124" spans="8:14" ht="52.5" customHeight="1" x14ac:dyDescent="0.25">
      <c r="H124" s="29" t="str">
        <f t="shared" si="12"/>
        <v/>
      </c>
      <c r="I124" s="29" t="str">
        <f t="shared" si="13"/>
        <v/>
      </c>
      <c r="K124" s="29" t="str">
        <f t="shared" si="19"/>
        <v/>
      </c>
      <c r="N124" s="29" t="str">
        <f t="shared" si="18"/>
        <v/>
      </c>
    </row>
    <row r="125" spans="8:14" ht="52.5" customHeight="1" x14ac:dyDescent="0.25">
      <c r="H125" s="29" t="str">
        <f t="shared" si="12"/>
        <v/>
      </c>
      <c r="I125" s="29" t="str">
        <f t="shared" si="13"/>
        <v/>
      </c>
      <c r="K125" s="29" t="str">
        <f t="shared" si="19"/>
        <v/>
      </c>
      <c r="N125" s="29" t="str">
        <f t="shared" si="18"/>
        <v/>
      </c>
    </row>
    <row r="126" spans="8:14" ht="52.5" customHeight="1" x14ac:dyDescent="0.25">
      <c r="H126" s="29" t="str">
        <f t="shared" si="12"/>
        <v/>
      </c>
      <c r="I126" s="29" t="str">
        <f t="shared" si="13"/>
        <v/>
      </c>
      <c r="K126" s="29" t="str">
        <f t="shared" si="19"/>
        <v/>
      </c>
      <c r="N126" s="29" t="str">
        <f t="shared" si="18"/>
        <v/>
      </c>
    </row>
    <row r="127" spans="8:14" ht="52.5" customHeight="1" x14ac:dyDescent="0.25">
      <c r="H127" s="29" t="str">
        <f t="shared" si="12"/>
        <v/>
      </c>
      <c r="I127" s="29" t="str">
        <f t="shared" si="13"/>
        <v/>
      </c>
      <c r="K127" s="29" t="str">
        <f t="shared" si="19"/>
        <v/>
      </c>
      <c r="N127" s="29" t="str">
        <f t="shared" si="18"/>
        <v/>
      </c>
    </row>
    <row r="128" spans="8:14" ht="52.5" customHeight="1" x14ac:dyDescent="0.25">
      <c r="H128" s="29" t="str">
        <f t="shared" si="12"/>
        <v/>
      </c>
      <c r="I128" s="29" t="str">
        <f t="shared" si="13"/>
        <v/>
      </c>
      <c r="K128" s="29" t="str">
        <f t="shared" si="19"/>
        <v/>
      </c>
      <c r="N128" s="29" t="str">
        <f t="shared" si="18"/>
        <v/>
      </c>
    </row>
    <row r="129" spans="8:14" ht="52.5" customHeight="1" x14ac:dyDescent="0.25">
      <c r="H129" s="29" t="str">
        <f t="shared" si="12"/>
        <v/>
      </c>
      <c r="I129" s="29" t="str">
        <f t="shared" si="13"/>
        <v/>
      </c>
      <c r="K129" s="29" t="str">
        <f t="shared" si="19"/>
        <v/>
      </c>
      <c r="N129" s="29" t="str">
        <f t="shared" si="18"/>
        <v/>
      </c>
    </row>
    <row r="130" spans="8:14" x14ac:dyDescent="0.25">
      <c r="H130" s="29" t="str">
        <f t="shared" ref="H130:H193" si="20">SUBSTITUTE(CLEAN(SUBSTITUTE(C130,CHAR(10), " " )),"""","")</f>
        <v/>
      </c>
      <c r="I130" s="29" t="str">
        <f t="shared" ref="I130:I193" si="21">IF(B130="", "","CREATE OR REPLACE VIEW " &amp; REPLACE_TARGET_DATABASE_NAME &amp;"." &amp; B130 &amp; " AS " &amp; H130)</f>
        <v/>
      </c>
    </row>
    <row r="131" spans="8:14" x14ac:dyDescent="0.25">
      <c r="H131" s="29" t="str">
        <f t="shared" si="20"/>
        <v/>
      </c>
      <c r="I131" s="29" t="str">
        <f t="shared" si="21"/>
        <v/>
      </c>
    </row>
    <row r="132" spans="8:14" x14ac:dyDescent="0.25">
      <c r="H132" s="29" t="str">
        <f t="shared" si="20"/>
        <v/>
      </c>
      <c r="I132" s="29" t="str">
        <f t="shared" si="21"/>
        <v/>
      </c>
    </row>
    <row r="133" spans="8:14" x14ac:dyDescent="0.25">
      <c r="H133" s="29" t="str">
        <f t="shared" si="20"/>
        <v/>
      </c>
      <c r="I133" s="29" t="str">
        <f t="shared" si="21"/>
        <v/>
      </c>
    </row>
    <row r="134" spans="8:14" x14ac:dyDescent="0.25">
      <c r="H134" s="29" t="str">
        <f t="shared" si="20"/>
        <v/>
      </c>
      <c r="I134" s="29" t="str">
        <f t="shared" si="21"/>
        <v/>
      </c>
    </row>
    <row r="135" spans="8:14" x14ac:dyDescent="0.25">
      <c r="H135" s="29" t="str">
        <f t="shared" si="20"/>
        <v/>
      </c>
      <c r="I135" s="29" t="str">
        <f t="shared" si="21"/>
        <v/>
      </c>
    </row>
    <row r="136" spans="8:14" x14ac:dyDescent="0.25">
      <c r="H136" s="29" t="str">
        <f t="shared" si="20"/>
        <v/>
      </c>
      <c r="I136" s="29" t="str">
        <f t="shared" si="21"/>
        <v/>
      </c>
    </row>
    <row r="137" spans="8:14" x14ac:dyDescent="0.25">
      <c r="H137" s="29" t="str">
        <f t="shared" si="20"/>
        <v/>
      </c>
      <c r="I137" s="29" t="str">
        <f t="shared" si="21"/>
        <v/>
      </c>
    </row>
    <row r="138" spans="8:14" x14ac:dyDescent="0.25">
      <c r="H138" s="29" t="str">
        <f t="shared" si="20"/>
        <v/>
      </c>
      <c r="I138" s="29" t="str">
        <f t="shared" si="21"/>
        <v/>
      </c>
    </row>
    <row r="139" spans="8:14" x14ac:dyDescent="0.25">
      <c r="H139" s="29" t="str">
        <f t="shared" si="20"/>
        <v/>
      </c>
      <c r="I139" s="29" t="str">
        <f t="shared" si="21"/>
        <v/>
      </c>
    </row>
    <row r="140" spans="8:14" x14ac:dyDescent="0.25">
      <c r="H140" s="29" t="str">
        <f t="shared" si="20"/>
        <v/>
      </c>
      <c r="I140" s="29" t="str">
        <f t="shared" si="21"/>
        <v/>
      </c>
    </row>
    <row r="141" spans="8:14" x14ac:dyDescent="0.25">
      <c r="H141" s="29" t="str">
        <f t="shared" si="20"/>
        <v/>
      </c>
      <c r="I141" s="29" t="str">
        <f t="shared" si="21"/>
        <v/>
      </c>
    </row>
    <row r="142" spans="8:14" x14ac:dyDescent="0.25">
      <c r="H142" s="29" t="str">
        <f t="shared" si="20"/>
        <v/>
      </c>
      <c r="I142" s="29" t="str">
        <f t="shared" si="21"/>
        <v/>
      </c>
    </row>
    <row r="143" spans="8:14" x14ac:dyDescent="0.25">
      <c r="H143" s="29" t="str">
        <f t="shared" si="20"/>
        <v/>
      </c>
      <c r="I143" s="29" t="str">
        <f t="shared" si="21"/>
        <v/>
      </c>
    </row>
    <row r="144" spans="8:14" x14ac:dyDescent="0.25">
      <c r="H144" s="29" t="str">
        <f t="shared" si="20"/>
        <v/>
      </c>
      <c r="I144" s="29" t="str">
        <f t="shared" si="21"/>
        <v/>
      </c>
    </row>
    <row r="145" spans="8:9" x14ac:dyDescent="0.25">
      <c r="H145" s="29" t="str">
        <f t="shared" si="20"/>
        <v/>
      </c>
      <c r="I145" s="29" t="str">
        <f t="shared" si="21"/>
        <v/>
      </c>
    </row>
    <row r="146" spans="8:9" x14ac:dyDescent="0.25">
      <c r="H146" s="29" t="str">
        <f t="shared" si="20"/>
        <v/>
      </c>
      <c r="I146" s="29" t="str">
        <f t="shared" si="21"/>
        <v/>
      </c>
    </row>
    <row r="147" spans="8:9" x14ac:dyDescent="0.25">
      <c r="H147" s="29" t="str">
        <f t="shared" si="20"/>
        <v/>
      </c>
      <c r="I147" s="29" t="str">
        <f t="shared" si="21"/>
        <v/>
      </c>
    </row>
    <row r="148" spans="8:9" x14ac:dyDescent="0.25">
      <c r="H148" s="29" t="str">
        <f t="shared" si="20"/>
        <v/>
      </c>
      <c r="I148" s="29" t="str">
        <f t="shared" si="21"/>
        <v/>
      </c>
    </row>
    <row r="149" spans="8:9" x14ac:dyDescent="0.25">
      <c r="H149" s="29" t="str">
        <f t="shared" si="20"/>
        <v/>
      </c>
      <c r="I149" s="29" t="str">
        <f t="shared" si="21"/>
        <v/>
      </c>
    </row>
    <row r="150" spans="8:9" x14ac:dyDescent="0.25">
      <c r="H150" s="29" t="str">
        <f t="shared" si="20"/>
        <v/>
      </c>
      <c r="I150" s="29" t="str">
        <f t="shared" si="21"/>
        <v/>
      </c>
    </row>
    <row r="151" spans="8:9" x14ac:dyDescent="0.25">
      <c r="H151" s="29" t="str">
        <f t="shared" si="20"/>
        <v/>
      </c>
      <c r="I151" s="29" t="str">
        <f t="shared" si="21"/>
        <v/>
      </c>
    </row>
    <row r="152" spans="8:9" x14ac:dyDescent="0.25">
      <c r="H152" s="29" t="str">
        <f t="shared" si="20"/>
        <v/>
      </c>
      <c r="I152" s="29" t="str">
        <f t="shared" si="21"/>
        <v/>
      </c>
    </row>
    <row r="153" spans="8:9" x14ac:dyDescent="0.25">
      <c r="H153" s="29" t="str">
        <f t="shared" si="20"/>
        <v/>
      </c>
      <c r="I153" s="29" t="str">
        <f t="shared" si="21"/>
        <v/>
      </c>
    </row>
    <row r="154" spans="8:9" x14ac:dyDescent="0.25">
      <c r="H154" s="29" t="str">
        <f t="shared" si="20"/>
        <v/>
      </c>
      <c r="I154" s="29" t="str">
        <f t="shared" si="21"/>
        <v/>
      </c>
    </row>
    <row r="155" spans="8:9" x14ac:dyDescent="0.25">
      <c r="H155" s="29" t="str">
        <f t="shared" si="20"/>
        <v/>
      </c>
      <c r="I155" s="29" t="str">
        <f t="shared" si="21"/>
        <v/>
      </c>
    </row>
    <row r="156" spans="8:9" x14ac:dyDescent="0.25">
      <c r="H156" s="29" t="str">
        <f t="shared" si="20"/>
        <v/>
      </c>
      <c r="I156" s="29" t="str">
        <f t="shared" si="21"/>
        <v/>
      </c>
    </row>
    <row r="157" spans="8:9" x14ac:dyDescent="0.25">
      <c r="H157" s="29" t="str">
        <f t="shared" si="20"/>
        <v/>
      </c>
      <c r="I157" s="29" t="str">
        <f t="shared" si="21"/>
        <v/>
      </c>
    </row>
    <row r="158" spans="8:9" x14ac:dyDescent="0.25">
      <c r="H158" s="29" t="str">
        <f t="shared" si="20"/>
        <v/>
      </c>
      <c r="I158" s="29" t="str">
        <f t="shared" si="21"/>
        <v/>
      </c>
    </row>
    <row r="159" spans="8:9" x14ac:dyDescent="0.25">
      <c r="H159" s="29" t="str">
        <f t="shared" si="20"/>
        <v/>
      </c>
      <c r="I159" s="29" t="str">
        <f t="shared" si="21"/>
        <v/>
      </c>
    </row>
    <row r="160" spans="8:9" x14ac:dyDescent="0.25">
      <c r="H160" s="29" t="str">
        <f t="shared" si="20"/>
        <v/>
      </c>
      <c r="I160" s="29" t="str">
        <f t="shared" si="21"/>
        <v/>
      </c>
    </row>
    <row r="161" spans="8:9" x14ac:dyDescent="0.25">
      <c r="H161" s="29" t="str">
        <f t="shared" si="20"/>
        <v/>
      </c>
      <c r="I161" s="29" t="str">
        <f t="shared" si="21"/>
        <v/>
      </c>
    </row>
    <row r="162" spans="8:9" x14ac:dyDescent="0.25">
      <c r="H162" s="29" t="str">
        <f t="shared" si="20"/>
        <v/>
      </c>
      <c r="I162" s="29" t="str">
        <f t="shared" si="21"/>
        <v/>
      </c>
    </row>
    <row r="163" spans="8:9" x14ac:dyDescent="0.25">
      <c r="H163" s="29" t="str">
        <f t="shared" si="20"/>
        <v/>
      </c>
      <c r="I163" s="29" t="str">
        <f t="shared" si="21"/>
        <v/>
      </c>
    </row>
    <row r="164" spans="8:9" x14ac:dyDescent="0.25">
      <c r="H164" s="29" t="str">
        <f t="shared" si="20"/>
        <v/>
      </c>
      <c r="I164" s="29" t="str">
        <f t="shared" si="21"/>
        <v/>
      </c>
    </row>
    <row r="165" spans="8:9" x14ac:dyDescent="0.25">
      <c r="H165" s="29" t="str">
        <f t="shared" si="20"/>
        <v/>
      </c>
      <c r="I165" s="29" t="str">
        <f t="shared" si="21"/>
        <v/>
      </c>
    </row>
    <row r="166" spans="8:9" x14ac:dyDescent="0.25">
      <c r="H166" s="29" t="str">
        <f t="shared" si="20"/>
        <v/>
      </c>
      <c r="I166" s="29" t="str">
        <f t="shared" si="21"/>
        <v/>
      </c>
    </row>
    <row r="167" spans="8:9" x14ac:dyDescent="0.25">
      <c r="H167" s="29" t="str">
        <f t="shared" si="20"/>
        <v/>
      </c>
      <c r="I167" s="29" t="str">
        <f t="shared" si="21"/>
        <v/>
      </c>
    </row>
    <row r="168" spans="8:9" x14ac:dyDescent="0.25">
      <c r="H168" s="29" t="str">
        <f t="shared" si="20"/>
        <v/>
      </c>
      <c r="I168" s="29" t="str">
        <f t="shared" si="21"/>
        <v/>
      </c>
    </row>
    <row r="169" spans="8:9" x14ac:dyDescent="0.25">
      <c r="H169" s="29" t="str">
        <f t="shared" si="20"/>
        <v/>
      </c>
      <c r="I169" s="29" t="str">
        <f t="shared" si="21"/>
        <v/>
      </c>
    </row>
    <row r="170" spans="8:9" x14ac:dyDescent="0.25">
      <c r="H170" s="29" t="str">
        <f t="shared" si="20"/>
        <v/>
      </c>
      <c r="I170" s="29" t="str">
        <f t="shared" si="21"/>
        <v/>
      </c>
    </row>
    <row r="171" spans="8:9" x14ac:dyDescent="0.25">
      <c r="H171" s="29" t="str">
        <f t="shared" si="20"/>
        <v/>
      </c>
      <c r="I171" s="29" t="str">
        <f t="shared" si="21"/>
        <v/>
      </c>
    </row>
    <row r="172" spans="8:9" x14ac:dyDescent="0.25">
      <c r="H172" s="29" t="str">
        <f t="shared" si="20"/>
        <v/>
      </c>
      <c r="I172" s="29" t="str">
        <f t="shared" si="21"/>
        <v/>
      </c>
    </row>
    <row r="173" spans="8:9" x14ac:dyDescent="0.25">
      <c r="H173" s="29" t="str">
        <f t="shared" si="20"/>
        <v/>
      </c>
      <c r="I173" s="29" t="str">
        <f t="shared" si="21"/>
        <v/>
      </c>
    </row>
    <row r="174" spans="8:9" x14ac:dyDescent="0.25">
      <c r="H174" s="29" t="str">
        <f t="shared" si="20"/>
        <v/>
      </c>
      <c r="I174" s="29" t="str">
        <f t="shared" si="21"/>
        <v/>
      </c>
    </row>
    <row r="175" spans="8:9" x14ac:dyDescent="0.25">
      <c r="H175" s="29" t="str">
        <f t="shared" si="20"/>
        <v/>
      </c>
      <c r="I175" s="29" t="str">
        <f t="shared" si="21"/>
        <v/>
      </c>
    </row>
    <row r="176" spans="8:9" x14ac:dyDescent="0.25">
      <c r="H176" s="29" t="str">
        <f t="shared" si="20"/>
        <v/>
      </c>
      <c r="I176" s="29" t="str">
        <f t="shared" si="21"/>
        <v/>
      </c>
    </row>
    <row r="177" spans="8:9" x14ac:dyDescent="0.25">
      <c r="H177" s="29" t="str">
        <f t="shared" si="20"/>
        <v/>
      </c>
      <c r="I177" s="29" t="str">
        <f t="shared" si="21"/>
        <v/>
      </c>
    </row>
    <row r="178" spans="8:9" x14ac:dyDescent="0.25">
      <c r="H178" s="29" t="str">
        <f t="shared" si="20"/>
        <v/>
      </c>
      <c r="I178" s="29" t="str">
        <f t="shared" si="21"/>
        <v/>
      </c>
    </row>
    <row r="179" spans="8:9" x14ac:dyDescent="0.25">
      <c r="H179" s="29" t="str">
        <f t="shared" si="20"/>
        <v/>
      </c>
      <c r="I179" s="29" t="str">
        <f t="shared" si="21"/>
        <v/>
      </c>
    </row>
    <row r="180" spans="8:9" x14ac:dyDescent="0.25">
      <c r="H180" s="29" t="str">
        <f t="shared" si="20"/>
        <v/>
      </c>
      <c r="I180" s="29" t="str">
        <f t="shared" si="21"/>
        <v/>
      </c>
    </row>
    <row r="181" spans="8:9" x14ac:dyDescent="0.25">
      <c r="H181" s="29" t="str">
        <f t="shared" si="20"/>
        <v/>
      </c>
      <c r="I181" s="29" t="str">
        <f t="shared" si="21"/>
        <v/>
      </c>
    </row>
    <row r="182" spans="8:9" x14ac:dyDescent="0.25">
      <c r="H182" s="29" t="str">
        <f t="shared" si="20"/>
        <v/>
      </c>
      <c r="I182" s="29" t="str">
        <f t="shared" si="21"/>
        <v/>
      </c>
    </row>
    <row r="183" spans="8:9" x14ac:dyDescent="0.25">
      <c r="H183" s="29" t="str">
        <f t="shared" si="20"/>
        <v/>
      </c>
      <c r="I183" s="29" t="str">
        <f t="shared" si="21"/>
        <v/>
      </c>
    </row>
    <row r="184" spans="8:9" x14ac:dyDescent="0.25">
      <c r="H184" s="29" t="str">
        <f t="shared" si="20"/>
        <v/>
      </c>
      <c r="I184" s="29" t="str">
        <f t="shared" si="21"/>
        <v/>
      </c>
    </row>
    <row r="185" spans="8:9" x14ac:dyDescent="0.25">
      <c r="H185" s="29" t="str">
        <f t="shared" si="20"/>
        <v/>
      </c>
      <c r="I185" s="29" t="str">
        <f t="shared" si="21"/>
        <v/>
      </c>
    </row>
    <row r="186" spans="8:9" x14ac:dyDescent="0.25">
      <c r="H186" s="29" t="str">
        <f t="shared" si="20"/>
        <v/>
      </c>
      <c r="I186" s="29" t="str">
        <f t="shared" si="21"/>
        <v/>
      </c>
    </row>
    <row r="187" spans="8:9" x14ac:dyDescent="0.25">
      <c r="H187" s="29" t="str">
        <f t="shared" si="20"/>
        <v/>
      </c>
      <c r="I187" s="29" t="str">
        <f t="shared" si="21"/>
        <v/>
      </c>
    </row>
    <row r="188" spans="8:9" x14ac:dyDescent="0.25">
      <c r="H188" s="29" t="str">
        <f t="shared" si="20"/>
        <v/>
      </c>
      <c r="I188" s="29" t="str">
        <f t="shared" si="21"/>
        <v/>
      </c>
    </row>
    <row r="189" spans="8:9" x14ac:dyDescent="0.25">
      <c r="H189" s="29" t="str">
        <f t="shared" si="20"/>
        <v/>
      </c>
      <c r="I189" s="29" t="str">
        <f t="shared" si="21"/>
        <v/>
      </c>
    </row>
    <row r="190" spans="8:9" x14ac:dyDescent="0.25">
      <c r="H190" s="29" t="str">
        <f t="shared" si="20"/>
        <v/>
      </c>
      <c r="I190" s="29" t="str">
        <f t="shared" si="21"/>
        <v/>
      </c>
    </row>
    <row r="191" spans="8:9" x14ac:dyDescent="0.25">
      <c r="H191" s="29" t="str">
        <f t="shared" si="20"/>
        <v/>
      </c>
      <c r="I191" s="29" t="str">
        <f t="shared" si="21"/>
        <v/>
      </c>
    </row>
    <row r="192" spans="8:9" x14ac:dyDescent="0.25">
      <c r="H192" s="29" t="str">
        <f t="shared" si="20"/>
        <v/>
      </c>
      <c r="I192" s="29" t="str">
        <f t="shared" si="21"/>
        <v/>
      </c>
    </row>
    <row r="193" spans="8:9" x14ac:dyDescent="0.25">
      <c r="H193" s="29" t="str">
        <f t="shared" si="20"/>
        <v/>
      </c>
      <c r="I193" s="29" t="str">
        <f t="shared" si="21"/>
        <v/>
      </c>
    </row>
    <row r="194" spans="8:9" x14ac:dyDescent="0.25">
      <c r="H194" s="29" t="str">
        <f t="shared" ref="H194:H257" si="22">SUBSTITUTE(CLEAN(SUBSTITUTE(C194,CHAR(10), " " )),"""","")</f>
        <v/>
      </c>
      <c r="I194" s="29" t="str">
        <f t="shared" ref="I194:I257" si="23">IF(B194="", "","CREATE OR REPLACE VIEW " &amp; REPLACE_TARGET_DATABASE_NAME &amp;"." &amp; B194 &amp; " AS " &amp; H194)</f>
        <v/>
      </c>
    </row>
    <row r="195" spans="8:9" x14ac:dyDescent="0.25">
      <c r="H195" s="29" t="str">
        <f t="shared" si="22"/>
        <v/>
      </c>
      <c r="I195" s="29" t="str">
        <f t="shared" si="23"/>
        <v/>
      </c>
    </row>
    <row r="196" spans="8:9" x14ac:dyDescent="0.25">
      <c r="H196" s="29" t="str">
        <f t="shared" si="22"/>
        <v/>
      </c>
      <c r="I196" s="29" t="str">
        <f t="shared" si="23"/>
        <v/>
      </c>
    </row>
    <row r="197" spans="8:9" x14ac:dyDescent="0.25">
      <c r="H197" s="29" t="str">
        <f t="shared" si="22"/>
        <v/>
      </c>
      <c r="I197" s="29" t="str">
        <f t="shared" si="23"/>
        <v/>
      </c>
    </row>
    <row r="198" spans="8:9" x14ac:dyDescent="0.25">
      <c r="H198" s="29" t="str">
        <f t="shared" si="22"/>
        <v/>
      </c>
      <c r="I198" s="29" t="str">
        <f t="shared" si="23"/>
        <v/>
      </c>
    </row>
    <row r="199" spans="8:9" x14ac:dyDescent="0.25">
      <c r="H199" s="29" t="str">
        <f t="shared" si="22"/>
        <v/>
      </c>
      <c r="I199" s="29" t="str">
        <f t="shared" si="23"/>
        <v/>
      </c>
    </row>
    <row r="200" spans="8:9" x14ac:dyDescent="0.25">
      <c r="H200" s="29" t="str">
        <f t="shared" si="22"/>
        <v/>
      </c>
      <c r="I200" s="29" t="str">
        <f t="shared" si="23"/>
        <v/>
      </c>
    </row>
    <row r="201" spans="8:9" x14ac:dyDescent="0.25">
      <c r="H201" s="29" t="str">
        <f t="shared" si="22"/>
        <v/>
      </c>
      <c r="I201" s="29" t="str">
        <f t="shared" si="23"/>
        <v/>
      </c>
    </row>
    <row r="202" spans="8:9" x14ac:dyDescent="0.25">
      <c r="H202" s="29" t="str">
        <f t="shared" si="22"/>
        <v/>
      </c>
      <c r="I202" s="29" t="str">
        <f t="shared" si="23"/>
        <v/>
      </c>
    </row>
    <row r="203" spans="8:9" x14ac:dyDescent="0.25">
      <c r="H203" s="29" t="str">
        <f t="shared" si="22"/>
        <v/>
      </c>
      <c r="I203" s="29" t="str">
        <f t="shared" si="23"/>
        <v/>
      </c>
    </row>
    <row r="204" spans="8:9" x14ac:dyDescent="0.25">
      <c r="H204" s="29" t="str">
        <f t="shared" si="22"/>
        <v/>
      </c>
      <c r="I204" s="29" t="str">
        <f t="shared" si="23"/>
        <v/>
      </c>
    </row>
    <row r="205" spans="8:9" x14ac:dyDescent="0.25">
      <c r="H205" s="29" t="str">
        <f t="shared" si="22"/>
        <v/>
      </c>
      <c r="I205" s="29" t="str">
        <f t="shared" si="23"/>
        <v/>
      </c>
    </row>
    <row r="206" spans="8:9" x14ac:dyDescent="0.25">
      <c r="H206" s="29" t="str">
        <f t="shared" si="22"/>
        <v/>
      </c>
      <c r="I206" s="29" t="str">
        <f t="shared" si="23"/>
        <v/>
      </c>
    </row>
    <row r="207" spans="8:9" x14ac:dyDescent="0.25">
      <c r="H207" s="29" t="str">
        <f t="shared" si="22"/>
        <v/>
      </c>
      <c r="I207" s="29" t="str">
        <f t="shared" si="23"/>
        <v/>
      </c>
    </row>
    <row r="208" spans="8:9" x14ac:dyDescent="0.25">
      <c r="H208" s="29" t="str">
        <f t="shared" si="22"/>
        <v/>
      </c>
      <c r="I208" s="29" t="str">
        <f t="shared" si="23"/>
        <v/>
      </c>
    </row>
    <row r="209" spans="8:9" x14ac:dyDescent="0.25">
      <c r="H209" s="29" t="str">
        <f t="shared" si="22"/>
        <v/>
      </c>
      <c r="I209" s="29" t="str">
        <f t="shared" si="23"/>
        <v/>
      </c>
    </row>
    <row r="210" spans="8:9" x14ac:dyDescent="0.25">
      <c r="H210" s="29" t="str">
        <f t="shared" si="22"/>
        <v/>
      </c>
      <c r="I210" s="29" t="str">
        <f t="shared" si="23"/>
        <v/>
      </c>
    </row>
    <row r="211" spans="8:9" x14ac:dyDescent="0.25">
      <c r="H211" s="29" t="str">
        <f t="shared" si="22"/>
        <v/>
      </c>
      <c r="I211" s="29" t="str">
        <f t="shared" si="23"/>
        <v/>
      </c>
    </row>
    <row r="212" spans="8:9" x14ac:dyDescent="0.25">
      <c r="H212" s="29" t="str">
        <f t="shared" si="22"/>
        <v/>
      </c>
      <c r="I212" s="29" t="str">
        <f t="shared" si="23"/>
        <v/>
      </c>
    </row>
    <row r="213" spans="8:9" x14ac:dyDescent="0.25">
      <c r="H213" s="29" t="str">
        <f t="shared" si="22"/>
        <v/>
      </c>
      <c r="I213" s="29" t="str">
        <f t="shared" si="23"/>
        <v/>
      </c>
    </row>
    <row r="214" spans="8:9" x14ac:dyDescent="0.25">
      <c r="H214" s="29" t="str">
        <f t="shared" si="22"/>
        <v/>
      </c>
      <c r="I214" s="29" t="str">
        <f t="shared" si="23"/>
        <v/>
      </c>
    </row>
    <row r="215" spans="8:9" x14ac:dyDescent="0.25">
      <c r="H215" s="29" t="str">
        <f t="shared" si="22"/>
        <v/>
      </c>
      <c r="I215" s="29" t="str">
        <f t="shared" si="23"/>
        <v/>
      </c>
    </row>
    <row r="216" spans="8:9" x14ac:dyDescent="0.25">
      <c r="H216" s="29" t="str">
        <f t="shared" si="22"/>
        <v/>
      </c>
      <c r="I216" s="29" t="str">
        <f t="shared" si="23"/>
        <v/>
      </c>
    </row>
    <row r="217" spans="8:9" x14ac:dyDescent="0.25">
      <c r="H217" s="29" t="str">
        <f t="shared" si="22"/>
        <v/>
      </c>
      <c r="I217" s="29" t="str">
        <f t="shared" si="23"/>
        <v/>
      </c>
    </row>
    <row r="218" spans="8:9" x14ac:dyDescent="0.25">
      <c r="H218" s="29" t="str">
        <f t="shared" si="22"/>
        <v/>
      </c>
      <c r="I218" s="29" t="str">
        <f t="shared" si="23"/>
        <v/>
      </c>
    </row>
    <row r="219" spans="8:9" x14ac:dyDescent="0.25">
      <c r="H219" s="29" t="str">
        <f t="shared" si="22"/>
        <v/>
      </c>
      <c r="I219" s="29" t="str">
        <f t="shared" si="23"/>
        <v/>
      </c>
    </row>
    <row r="220" spans="8:9" x14ac:dyDescent="0.25">
      <c r="H220" s="29" t="str">
        <f t="shared" si="22"/>
        <v/>
      </c>
      <c r="I220" s="29" t="str">
        <f t="shared" si="23"/>
        <v/>
      </c>
    </row>
    <row r="221" spans="8:9" x14ac:dyDescent="0.25">
      <c r="H221" s="29" t="str">
        <f t="shared" si="22"/>
        <v/>
      </c>
      <c r="I221" s="29" t="str">
        <f t="shared" si="23"/>
        <v/>
      </c>
    </row>
    <row r="222" spans="8:9" x14ac:dyDescent="0.25">
      <c r="H222" s="29" t="str">
        <f t="shared" si="22"/>
        <v/>
      </c>
      <c r="I222" s="29" t="str">
        <f t="shared" si="23"/>
        <v/>
      </c>
    </row>
    <row r="223" spans="8:9" x14ac:dyDescent="0.25">
      <c r="H223" s="29" t="str">
        <f t="shared" si="22"/>
        <v/>
      </c>
      <c r="I223" s="29" t="str">
        <f t="shared" si="23"/>
        <v/>
      </c>
    </row>
    <row r="224" spans="8:9" x14ac:dyDescent="0.25">
      <c r="H224" s="29" t="str">
        <f t="shared" si="22"/>
        <v/>
      </c>
      <c r="I224" s="29" t="str">
        <f t="shared" si="23"/>
        <v/>
      </c>
    </row>
    <row r="225" spans="8:9" x14ac:dyDescent="0.25">
      <c r="H225" s="29" t="str">
        <f t="shared" si="22"/>
        <v/>
      </c>
      <c r="I225" s="29" t="str">
        <f t="shared" si="23"/>
        <v/>
      </c>
    </row>
    <row r="226" spans="8:9" x14ac:dyDescent="0.25">
      <c r="H226" s="29" t="str">
        <f t="shared" si="22"/>
        <v/>
      </c>
      <c r="I226" s="29" t="str">
        <f t="shared" si="23"/>
        <v/>
      </c>
    </row>
    <row r="227" spans="8:9" x14ac:dyDescent="0.25">
      <c r="H227" s="29" t="str">
        <f t="shared" si="22"/>
        <v/>
      </c>
      <c r="I227" s="29" t="str">
        <f t="shared" si="23"/>
        <v/>
      </c>
    </row>
    <row r="228" spans="8:9" x14ac:dyDescent="0.25">
      <c r="H228" s="29" t="str">
        <f t="shared" si="22"/>
        <v/>
      </c>
      <c r="I228" s="29" t="str">
        <f t="shared" si="23"/>
        <v/>
      </c>
    </row>
    <row r="229" spans="8:9" x14ac:dyDescent="0.25">
      <c r="H229" s="29" t="str">
        <f t="shared" si="22"/>
        <v/>
      </c>
      <c r="I229" s="29" t="str">
        <f t="shared" si="23"/>
        <v/>
      </c>
    </row>
    <row r="230" spans="8:9" x14ac:dyDescent="0.25">
      <c r="H230" s="29" t="str">
        <f t="shared" si="22"/>
        <v/>
      </c>
      <c r="I230" s="29" t="str">
        <f t="shared" si="23"/>
        <v/>
      </c>
    </row>
    <row r="231" spans="8:9" x14ac:dyDescent="0.25">
      <c r="H231" s="29" t="str">
        <f t="shared" si="22"/>
        <v/>
      </c>
      <c r="I231" s="29" t="str">
        <f t="shared" si="23"/>
        <v/>
      </c>
    </row>
    <row r="232" spans="8:9" x14ac:dyDescent="0.25">
      <c r="H232" s="29" t="str">
        <f t="shared" si="22"/>
        <v/>
      </c>
      <c r="I232" s="29" t="str">
        <f t="shared" si="23"/>
        <v/>
      </c>
    </row>
    <row r="233" spans="8:9" x14ac:dyDescent="0.25">
      <c r="H233" s="29" t="str">
        <f t="shared" si="22"/>
        <v/>
      </c>
      <c r="I233" s="29" t="str">
        <f t="shared" si="23"/>
        <v/>
      </c>
    </row>
    <row r="234" spans="8:9" x14ac:dyDescent="0.25">
      <c r="H234" s="29" t="str">
        <f t="shared" si="22"/>
        <v/>
      </c>
      <c r="I234" s="29" t="str">
        <f t="shared" si="23"/>
        <v/>
      </c>
    </row>
    <row r="235" spans="8:9" x14ac:dyDescent="0.25">
      <c r="H235" s="29" t="str">
        <f t="shared" si="22"/>
        <v/>
      </c>
      <c r="I235" s="29" t="str">
        <f t="shared" si="23"/>
        <v/>
      </c>
    </row>
    <row r="236" spans="8:9" x14ac:dyDescent="0.25">
      <c r="H236" s="29" t="str">
        <f t="shared" si="22"/>
        <v/>
      </c>
      <c r="I236" s="29" t="str">
        <f t="shared" si="23"/>
        <v/>
      </c>
    </row>
    <row r="237" spans="8:9" x14ac:dyDescent="0.25">
      <c r="H237" s="29" t="str">
        <f t="shared" si="22"/>
        <v/>
      </c>
      <c r="I237" s="29" t="str">
        <f t="shared" si="23"/>
        <v/>
      </c>
    </row>
    <row r="238" spans="8:9" x14ac:dyDescent="0.25">
      <c r="H238" s="29" t="str">
        <f t="shared" si="22"/>
        <v/>
      </c>
      <c r="I238" s="29" t="str">
        <f t="shared" si="23"/>
        <v/>
      </c>
    </row>
    <row r="239" spans="8:9" x14ac:dyDescent="0.25">
      <c r="H239" s="29" t="str">
        <f t="shared" si="22"/>
        <v/>
      </c>
      <c r="I239" s="29" t="str">
        <f t="shared" si="23"/>
        <v/>
      </c>
    </row>
    <row r="240" spans="8:9" x14ac:dyDescent="0.25">
      <c r="H240" s="29" t="str">
        <f t="shared" si="22"/>
        <v/>
      </c>
      <c r="I240" s="29" t="str">
        <f t="shared" si="23"/>
        <v/>
      </c>
    </row>
    <row r="241" spans="8:9" x14ac:dyDescent="0.25">
      <c r="H241" s="29" t="str">
        <f t="shared" si="22"/>
        <v/>
      </c>
      <c r="I241" s="29" t="str">
        <f t="shared" si="23"/>
        <v/>
      </c>
    </row>
    <row r="242" spans="8:9" x14ac:dyDescent="0.25">
      <c r="H242" s="29" t="str">
        <f t="shared" si="22"/>
        <v/>
      </c>
      <c r="I242" s="29" t="str">
        <f t="shared" si="23"/>
        <v/>
      </c>
    </row>
    <row r="243" spans="8:9" x14ac:dyDescent="0.25">
      <c r="H243" s="29" t="str">
        <f t="shared" si="22"/>
        <v/>
      </c>
      <c r="I243" s="29" t="str">
        <f t="shared" si="23"/>
        <v/>
      </c>
    </row>
    <row r="244" spans="8:9" x14ac:dyDescent="0.25">
      <c r="H244" s="29" t="str">
        <f t="shared" si="22"/>
        <v/>
      </c>
      <c r="I244" s="29" t="str">
        <f t="shared" si="23"/>
        <v/>
      </c>
    </row>
    <row r="245" spans="8:9" x14ac:dyDescent="0.25">
      <c r="H245" s="29" t="str">
        <f t="shared" si="22"/>
        <v/>
      </c>
      <c r="I245" s="29" t="str">
        <f t="shared" si="23"/>
        <v/>
      </c>
    </row>
    <row r="246" spans="8:9" x14ac:dyDescent="0.25">
      <c r="H246" s="29" t="str">
        <f t="shared" si="22"/>
        <v/>
      </c>
      <c r="I246" s="29" t="str">
        <f t="shared" si="23"/>
        <v/>
      </c>
    </row>
    <row r="247" spans="8:9" x14ac:dyDescent="0.25">
      <c r="H247" s="29" t="str">
        <f t="shared" si="22"/>
        <v/>
      </c>
      <c r="I247" s="29" t="str">
        <f t="shared" si="23"/>
        <v/>
      </c>
    </row>
    <row r="248" spans="8:9" x14ac:dyDescent="0.25">
      <c r="H248" s="29" t="str">
        <f t="shared" si="22"/>
        <v/>
      </c>
      <c r="I248" s="29" t="str">
        <f t="shared" si="23"/>
        <v/>
      </c>
    </row>
    <row r="249" spans="8:9" x14ac:dyDescent="0.25">
      <c r="H249" s="29" t="str">
        <f t="shared" si="22"/>
        <v/>
      </c>
      <c r="I249" s="29" t="str">
        <f t="shared" si="23"/>
        <v/>
      </c>
    </row>
    <row r="250" spans="8:9" x14ac:dyDescent="0.25">
      <c r="H250" s="29" t="str">
        <f t="shared" si="22"/>
        <v/>
      </c>
      <c r="I250" s="29" t="str">
        <f t="shared" si="23"/>
        <v/>
      </c>
    </row>
    <row r="251" spans="8:9" x14ac:dyDescent="0.25">
      <c r="H251" s="29" t="str">
        <f t="shared" si="22"/>
        <v/>
      </c>
      <c r="I251" s="29" t="str">
        <f t="shared" si="23"/>
        <v/>
      </c>
    </row>
    <row r="252" spans="8:9" x14ac:dyDescent="0.25">
      <c r="H252" s="29" t="str">
        <f t="shared" si="22"/>
        <v/>
      </c>
      <c r="I252" s="29" t="str">
        <f t="shared" si="23"/>
        <v/>
      </c>
    </row>
    <row r="253" spans="8:9" x14ac:dyDescent="0.25">
      <c r="H253" s="29" t="str">
        <f t="shared" si="22"/>
        <v/>
      </c>
      <c r="I253" s="29" t="str">
        <f t="shared" si="23"/>
        <v/>
      </c>
    </row>
    <row r="254" spans="8:9" x14ac:dyDescent="0.25">
      <c r="H254" s="29" t="str">
        <f t="shared" si="22"/>
        <v/>
      </c>
      <c r="I254" s="29" t="str">
        <f t="shared" si="23"/>
        <v/>
      </c>
    </row>
    <row r="255" spans="8:9" x14ac:dyDescent="0.25">
      <c r="H255" s="29" t="str">
        <f t="shared" si="22"/>
        <v/>
      </c>
      <c r="I255" s="29" t="str">
        <f t="shared" si="23"/>
        <v/>
      </c>
    </row>
    <row r="256" spans="8:9" x14ac:dyDescent="0.25">
      <c r="H256" s="29" t="str">
        <f t="shared" si="22"/>
        <v/>
      </c>
      <c r="I256" s="29" t="str">
        <f t="shared" si="23"/>
        <v/>
      </c>
    </row>
    <row r="257" spans="8:9" x14ac:dyDescent="0.25">
      <c r="H257" s="29" t="str">
        <f t="shared" si="22"/>
        <v/>
      </c>
      <c r="I257" s="29" t="str">
        <f t="shared" si="23"/>
        <v/>
      </c>
    </row>
    <row r="258" spans="8:9" x14ac:dyDescent="0.25">
      <c r="H258" s="29" t="str">
        <f t="shared" ref="H258:H292" si="24">SUBSTITUTE(CLEAN(SUBSTITUTE(C258,CHAR(10), " " )),"""","")</f>
        <v/>
      </c>
      <c r="I258" s="29" t="str">
        <f t="shared" ref="I258:I279" si="25">IF(B258="", "","CREATE OR REPLACE VIEW " &amp; REPLACE_TARGET_DATABASE_NAME &amp;"." &amp; B258 &amp; " AS " &amp; H258)</f>
        <v/>
      </c>
    </row>
    <row r="259" spans="8:9" x14ac:dyDescent="0.25">
      <c r="H259" s="29" t="str">
        <f t="shared" si="24"/>
        <v/>
      </c>
      <c r="I259" s="29" t="str">
        <f t="shared" si="25"/>
        <v/>
      </c>
    </row>
    <row r="260" spans="8:9" x14ac:dyDescent="0.25">
      <c r="H260" s="29" t="str">
        <f t="shared" si="24"/>
        <v/>
      </c>
      <c r="I260" s="29" t="str">
        <f t="shared" si="25"/>
        <v/>
      </c>
    </row>
    <row r="261" spans="8:9" x14ac:dyDescent="0.25">
      <c r="H261" s="29" t="str">
        <f t="shared" si="24"/>
        <v/>
      </c>
      <c r="I261" s="29" t="str">
        <f t="shared" si="25"/>
        <v/>
      </c>
    </row>
    <row r="262" spans="8:9" x14ac:dyDescent="0.25">
      <c r="H262" s="29" t="str">
        <f t="shared" si="24"/>
        <v/>
      </c>
      <c r="I262" s="29" t="str">
        <f t="shared" si="25"/>
        <v/>
      </c>
    </row>
    <row r="263" spans="8:9" x14ac:dyDescent="0.25">
      <c r="H263" s="29" t="str">
        <f t="shared" si="24"/>
        <v/>
      </c>
      <c r="I263" s="29" t="str">
        <f t="shared" si="25"/>
        <v/>
      </c>
    </row>
    <row r="264" spans="8:9" x14ac:dyDescent="0.25">
      <c r="H264" s="29" t="str">
        <f t="shared" si="24"/>
        <v/>
      </c>
      <c r="I264" s="29" t="str">
        <f t="shared" si="25"/>
        <v/>
      </c>
    </row>
    <row r="265" spans="8:9" x14ac:dyDescent="0.25">
      <c r="H265" s="29" t="str">
        <f t="shared" si="24"/>
        <v/>
      </c>
      <c r="I265" s="29" t="str">
        <f t="shared" si="25"/>
        <v/>
      </c>
    </row>
    <row r="266" spans="8:9" x14ac:dyDescent="0.25">
      <c r="H266" s="29" t="str">
        <f t="shared" si="24"/>
        <v/>
      </c>
      <c r="I266" s="29" t="str">
        <f t="shared" si="25"/>
        <v/>
      </c>
    </row>
    <row r="267" spans="8:9" x14ac:dyDescent="0.25">
      <c r="H267" s="29" t="str">
        <f t="shared" si="24"/>
        <v/>
      </c>
      <c r="I267" s="29" t="str">
        <f t="shared" si="25"/>
        <v/>
      </c>
    </row>
    <row r="268" spans="8:9" x14ac:dyDescent="0.25">
      <c r="H268" s="29" t="str">
        <f t="shared" si="24"/>
        <v/>
      </c>
      <c r="I268" s="29" t="str">
        <f t="shared" si="25"/>
        <v/>
      </c>
    </row>
    <row r="269" spans="8:9" x14ac:dyDescent="0.25">
      <c r="H269" s="29" t="str">
        <f t="shared" si="24"/>
        <v/>
      </c>
      <c r="I269" s="29" t="str">
        <f t="shared" si="25"/>
        <v/>
      </c>
    </row>
    <row r="270" spans="8:9" x14ac:dyDescent="0.25">
      <c r="H270" s="29" t="str">
        <f t="shared" si="24"/>
        <v/>
      </c>
      <c r="I270" s="29" t="str">
        <f t="shared" si="25"/>
        <v/>
      </c>
    </row>
    <row r="271" spans="8:9" x14ac:dyDescent="0.25">
      <c r="H271" s="29" t="str">
        <f t="shared" si="24"/>
        <v/>
      </c>
      <c r="I271" s="29" t="str">
        <f t="shared" si="25"/>
        <v/>
      </c>
    </row>
    <row r="272" spans="8:9" x14ac:dyDescent="0.25">
      <c r="H272" s="29" t="str">
        <f t="shared" si="24"/>
        <v/>
      </c>
      <c r="I272" s="29" t="str">
        <f t="shared" si="25"/>
        <v/>
      </c>
    </row>
    <row r="273" spans="8:9" x14ac:dyDescent="0.25">
      <c r="H273" s="29" t="str">
        <f t="shared" si="24"/>
        <v/>
      </c>
      <c r="I273" s="29" t="str">
        <f t="shared" si="25"/>
        <v/>
      </c>
    </row>
    <row r="274" spans="8:9" x14ac:dyDescent="0.25">
      <c r="H274" s="29" t="str">
        <f t="shared" si="24"/>
        <v/>
      </c>
      <c r="I274" s="29" t="str">
        <f t="shared" si="25"/>
        <v/>
      </c>
    </row>
    <row r="275" spans="8:9" x14ac:dyDescent="0.25">
      <c r="H275" s="29" t="str">
        <f t="shared" si="24"/>
        <v/>
      </c>
      <c r="I275" s="29" t="str">
        <f t="shared" si="25"/>
        <v/>
      </c>
    </row>
    <row r="276" spans="8:9" x14ac:dyDescent="0.25">
      <c r="H276" s="29" t="str">
        <f t="shared" si="24"/>
        <v/>
      </c>
      <c r="I276" s="29" t="str">
        <f t="shared" si="25"/>
        <v/>
      </c>
    </row>
    <row r="277" spans="8:9" x14ac:dyDescent="0.25">
      <c r="H277" s="29" t="str">
        <f t="shared" si="24"/>
        <v/>
      </c>
      <c r="I277" s="29" t="str">
        <f t="shared" si="25"/>
        <v/>
      </c>
    </row>
    <row r="278" spans="8:9" x14ac:dyDescent="0.25">
      <c r="H278" s="29" t="str">
        <f t="shared" si="24"/>
        <v/>
      </c>
      <c r="I278" s="29" t="str">
        <f t="shared" si="25"/>
        <v/>
      </c>
    </row>
    <row r="279" spans="8:9" x14ac:dyDescent="0.25">
      <c r="H279" s="29" t="str">
        <f t="shared" si="24"/>
        <v/>
      </c>
      <c r="I279" s="29" t="str">
        <f t="shared" si="25"/>
        <v/>
      </c>
    </row>
    <row r="280" spans="8:9" x14ac:dyDescent="0.25">
      <c r="H280" s="29" t="str">
        <f t="shared" si="24"/>
        <v/>
      </c>
    </row>
    <row r="281" spans="8:9" x14ac:dyDescent="0.25">
      <c r="H281" s="29" t="str">
        <f t="shared" si="24"/>
        <v/>
      </c>
    </row>
    <row r="282" spans="8:9" x14ac:dyDescent="0.25">
      <c r="H282" s="29" t="str">
        <f t="shared" si="24"/>
        <v/>
      </c>
    </row>
    <row r="283" spans="8:9" x14ac:dyDescent="0.25">
      <c r="H283" s="29" t="str">
        <f t="shared" si="24"/>
        <v/>
      </c>
    </row>
    <row r="284" spans="8:9" x14ac:dyDescent="0.25">
      <c r="H284" s="29" t="str">
        <f t="shared" si="24"/>
        <v/>
      </c>
    </row>
    <row r="285" spans="8:9" x14ac:dyDescent="0.25">
      <c r="H285" s="29" t="str">
        <f t="shared" si="24"/>
        <v/>
      </c>
    </row>
    <row r="286" spans="8:9" x14ac:dyDescent="0.25">
      <c r="H286" s="29" t="str">
        <f t="shared" si="24"/>
        <v/>
      </c>
    </row>
    <row r="287" spans="8:9" x14ac:dyDescent="0.25">
      <c r="H287" s="29" t="str">
        <f t="shared" si="24"/>
        <v/>
      </c>
    </row>
    <row r="288" spans="8:9" x14ac:dyDescent="0.25">
      <c r="H288" s="29" t="str">
        <f t="shared" si="24"/>
        <v/>
      </c>
    </row>
    <row r="289" spans="8:8" x14ac:dyDescent="0.25">
      <c r="H289" s="29" t="str">
        <f t="shared" si="24"/>
        <v/>
      </c>
    </row>
    <row r="290" spans="8:8" x14ac:dyDescent="0.25">
      <c r="H290" s="29" t="str">
        <f t="shared" si="24"/>
        <v/>
      </c>
    </row>
    <row r="291" spans="8:8" x14ac:dyDescent="0.25">
      <c r="H291" s="29" t="str">
        <f t="shared" si="24"/>
        <v/>
      </c>
    </row>
    <row r="292" spans="8:8" x14ac:dyDescent="0.25">
      <c r="H292" s="29" t="str">
        <f t="shared" si="24"/>
        <v/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B35"/>
  <sheetViews>
    <sheetView workbookViewId="0">
      <selection activeCell="B6" sqref="B6"/>
    </sheetView>
  </sheetViews>
  <sheetFormatPr defaultRowHeight="15" x14ac:dyDescent="0.25"/>
  <cols>
    <col min="1" max="1" width="83.7109375" style="50" customWidth="1"/>
    <col min="2" max="2" width="255.7109375" style="50" bestFit="1" customWidth="1"/>
  </cols>
  <sheetData>
    <row r="1" spans="1:2" x14ac:dyDescent="0.25">
      <c r="A1" t="s">
        <v>47</v>
      </c>
      <c r="B1" t="str">
        <f>Options!B2</f>
        <v>ucmaja</v>
      </c>
    </row>
    <row r="2" spans="1:2" x14ac:dyDescent="0.25">
      <c r="A2" t="s">
        <v>48</v>
      </c>
      <c r="B2">
        <f>AWS!B18</f>
        <v>0</v>
      </c>
    </row>
    <row r="3" spans="1:2" x14ac:dyDescent="0.25">
      <c r="A3" t="s">
        <v>49</v>
      </c>
      <c r="B3" t="str">
        <f>AWS!B12</f>
        <v>ucmaja-vgcs-odl-prod</v>
      </c>
    </row>
    <row r="4" spans="1:2" x14ac:dyDescent="0.25">
      <c r="A4" t="s">
        <v>50</v>
      </c>
      <c r="B4" t="str">
        <f>AWS!B13</f>
        <v>db</v>
      </c>
    </row>
    <row r="5" spans="1:2" x14ac:dyDescent="0.25">
      <c r="A5" t="s">
        <v>51</v>
      </c>
      <c r="B5" t="str">
        <f>_xlfn.TEXTJOIN(",",TRUE,DMA!A2:A16)</f>
        <v>P3,RND</v>
      </c>
    </row>
    <row r="6" spans="1:2" x14ac:dyDescent="0.25">
      <c r="A6" t="s">
        <v>52</v>
      </c>
      <c r="B6" t="str">
        <f>AWS!F14</f>
        <v>ucmaja</v>
      </c>
    </row>
    <row r="7" spans="1:2" x14ac:dyDescent="0.25">
      <c r="A7" t="s">
        <v>53</v>
      </c>
      <c r="B7" t="str">
        <f>"s3://" &amp; REPLACE_TARGET_BUCKET &amp; "/" &amp; B4</f>
        <v>s3://ucmaja-vgcs-odl-prod/db</v>
      </c>
    </row>
    <row r="8" spans="1:2" x14ac:dyDescent="0.25">
      <c r="A8" t="s">
        <v>54</v>
      </c>
      <c r="B8" t="str">
        <f>AWS!B15</f>
        <v>ucmaja</v>
      </c>
    </row>
    <row r="9" spans="1:2" x14ac:dyDescent="0.25">
      <c r="A9" t="s">
        <v>55</v>
      </c>
      <c r="B9" t="str">
        <f>AWS!F4</f>
        <v>${AWS_ACCOUNT}</v>
      </c>
    </row>
    <row r="10" spans="1:2" x14ac:dyDescent="0.25">
      <c r="A10" t="s">
        <v>56</v>
      </c>
      <c r="B10" t="str">
        <f>AWS!F5</f>
        <v>${AWS_REGION}</v>
      </c>
    </row>
    <row r="11" spans="1:2" x14ac:dyDescent="0.25">
      <c r="A11" t="s">
        <v>57</v>
      </c>
      <c r="B11" t="str">
        <f>AWS!F6</f>
        <v>odl-raw.${AWS_ENVIRONMENT_NAME}.shared.${AWS_REGION}.${AWS_ENVIRONMENT_NAME}.aws.vgthosting.net</v>
      </c>
    </row>
    <row r="12" spans="1:2" x14ac:dyDescent="0.25">
      <c r="A12" t="s">
        <v>58</v>
      </c>
      <c r="B12" t="str">
        <f>REPLACE_SOLUTION_NAME &amp; ".html"</f>
        <v>ucmaja.html</v>
      </c>
    </row>
    <row r="13" spans="1:2" x14ac:dyDescent="0.25">
      <c r="A13" t="s">
        <v>59</v>
      </c>
      <c r="B13">
        <v>0</v>
      </c>
    </row>
    <row r="14" spans="1:2" x14ac:dyDescent="0.25">
      <c r="A14" t="s">
        <v>60</v>
      </c>
    </row>
    <row r="15" spans="1:2" x14ac:dyDescent="0.25">
      <c r="A15" t="s">
        <v>61</v>
      </c>
      <c r="B15" t="str">
        <f>REPLACE_SOLUTION_NAME&amp;"_main_steps"</f>
        <v>ucmaja_main_steps</v>
      </c>
    </row>
    <row r="16" spans="1:2" x14ac:dyDescent="0.25">
      <c r="A16" t="s">
        <v>62</v>
      </c>
      <c r="B16" t="str">
        <f>Options!B4</f>
        <v>https://oogwaycode.com</v>
      </c>
    </row>
    <row r="17" spans="1:2" x14ac:dyDescent="0.25">
      <c r="A17" s="22" t="s">
        <v>63</v>
      </c>
      <c r="B17">
        <f>Version!B1</f>
        <v>122</v>
      </c>
    </row>
    <row r="18" spans="1:2" x14ac:dyDescent="0.25">
      <c r="A18" t="s">
        <v>64</v>
      </c>
      <c r="B18" t="str">
        <f>Options!B3</f>
        <v>master oogway</v>
      </c>
    </row>
    <row r="19" spans="1:2" x14ac:dyDescent="0.25">
      <c r="A19" t="s">
        <v>65</v>
      </c>
    </row>
    <row r="20" spans="1:2" x14ac:dyDescent="0.25">
      <c r="A20" t="s">
        <v>66</v>
      </c>
      <c r="B20" t="str">
        <f>IF(TRIM(USERINPUT_USECASE_COMMENT)="","",USERINPUT_USECASE_COMMENT)</f>
        <v/>
      </c>
    </row>
    <row r="21" spans="1:2" x14ac:dyDescent="0.25">
      <c r="A21" t="s">
        <v>67</v>
      </c>
      <c r="B21" t="str">
        <f>AWS!B8</f>
        <v>staged-odl-prod</v>
      </c>
    </row>
    <row r="22" spans="1:2" x14ac:dyDescent="0.25">
      <c r="A22" t="s">
        <v>68</v>
      </c>
      <c r="B22" t="str">
        <f>AWS!B7</f>
        <v>raw-dms-odl-prod</v>
      </c>
    </row>
    <row r="23" spans="1:2" x14ac:dyDescent="0.25">
      <c r="A23" t="s">
        <v>69</v>
      </c>
      <c r="B23">
        <v>0</v>
      </c>
    </row>
    <row r="24" spans="1:2" x14ac:dyDescent="0.25">
      <c r="A24" t="s">
        <v>70</v>
      </c>
      <c r="B24" t="str">
        <f>Options!B7</f>
        <v>*</v>
      </c>
    </row>
    <row r="25" spans="1:2" x14ac:dyDescent="0.25">
      <c r="A25" t="s">
        <v>71</v>
      </c>
      <c r="B25" s="23" t="str">
        <f ca="1">TEXT(NOW(),"åååå-MM-DD tt:mm")</f>
        <v>2024-01-31 08:26</v>
      </c>
    </row>
    <row r="26" spans="1:2" x14ac:dyDescent="0.25">
      <c r="A26" t="s">
        <v>72</v>
      </c>
      <c r="B26" t="str">
        <f>AWS!B10</f>
        <v>usecases</v>
      </c>
    </row>
    <row r="27" spans="1:2" x14ac:dyDescent="0.25">
      <c r="A27" t="s">
        <v>73</v>
      </c>
      <c r="B27" t="str">
        <f>REPLACE_AWS_ROLE_PREFIX</f>
        <v>usecases</v>
      </c>
    </row>
    <row r="28" spans="1:2" x14ac:dyDescent="0.25">
      <c r="A28" t="s">
        <v>74</v>
      </c>
      <c r="B28" t="str">
        <f>CREATE_STEPS_JOB_VIEW</f>
        <v>CREATE OR REPLACE VIEW 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'ucmaja%')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29" spans="1:2" x14ac:dyDescent="0.25">
      <c r="A29" t="s">
        <v>75</v>
      </c>
      <c r="B29" t="str">
        <f>ARRAY_OF_VIEWS</f>
        <v>[]</v>
      </c>
    </row>
    <row r="30" spans="1:2" x14ac:dyDescent="0.25">
      <c r="A30" t="s">
        <v>76</v>
      </c>
      <c r="B30" t="str">
        <f>Views!P1</f>
        <v>&lt;table&gt;&lt;th&gt;View Name&lt;/th&gt;&lt;/table&gt;</v>
      </c>
    </row>
    <row r="31" spans="1:2" x14ac:dyDescent="0.25">
      <c r="A31" t="s">
        <v>77</v>
      </c>
      <c r="B31">
        <f>REPLACE_ICEBERG_MAX_SNAPSHOT_AGE_SECONDS</f>
        <v>259200</v>
      </c>
    </row>
    <row r="32" spans="1:2" x14ac:dyDescent="0.25">
      <c r="A32" t="s">
        <v>78</v>
      </c>
      <c r="B32" s="62" t="s">
        <v>79</v>
      </c>
    </row>
    <row r="33" spans="1:2" x14ac:dyDescent="0.25">
      <c r="A33" t="s">
        <v>80</v>
      </c>
      <c r="B33" t="str">
        <f>"s3://" &amp; REPLACE_TARGET_BUCKET &amp; "/athena_output"</f>
        <v>s3://ucmaja-vgcs-odl-prod/athena_output</v>
      </c>
    </row>
    <row r="34" spans="1:2" x14ac:dyDescent="0.25">
      <c r="A34" t="s">
        <v>81</v>
      </c>
      <c r="B34" t="str">
        <f>UPPER( AWS!F3)</f>
        <v>CDK</v>
      </c>
    </row>
    <row r="35" spans="1:2" x14ac:dyDescent="0.25">
      <c r="A35" t="s">
        <v>82</v>
      </c>
      <c r="B35" t="str">
        <f>InView!L3</f>
        <v>[]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57</vt:i4>
      </vt:variant>
    </vt:vector>
  </HeadingPairs>
  <TitlesOfParts>
    <vt:vector size="74" baseType="lpstr">
      <vt:lpstr>Options</vt:lpstr>
      <vt:lpstr>DMA</vt:lpstr>
      <vt:lpstr>AdvOptions</vt:lpstr>
      <vt:lpstr>IcebergOptions</vt:lpstr>
      <vt:lpstr>CRON</vt:lpstr>
      <vt:lpstr>Custom Source View</vt:lpstr>
      <vt:lpstr>Views</vt:lpstr>
      <vt:lpstr>InView</vt:lpstr>
      <vt:lpstr>OUTPUT</vt:lpstr>
      <vt:lpstr>Code</vt:lpstr>
      <vt:lpstr>AWS</vt:lpstr>
      <vt:lpstr>Azure</vt:lpstr>
      <vt:lpstr>GCP</vt:lpstr>
      <vt:lpstr>Databricks</vt:lpstr>
      <vt:lpstr>StepsLogView</vt:lpstr>
      <vt:lpstr>Version</vt:lpstr>
      <vt:lpstr>Values</vt:lpstr>
      <vt:lpstr>ARRAY_OF_VIEWS</vt:lpstr>
      <vt:lpstr>CREATE_STEPS_JOB_VIEW</vt:lpstr>
      <vt:lpstr>REPLACE_ARRAY_OF_INCOMING_VIEWS</vt:lpstr>
      <vt:lpstr>REPLACE_ARRAY_OF_VIEWS</vt:lpstr>
      <vt:lpstr>REPLACE_ATHENA_OUTPUT_LOCATION</vt:lpstr>
      <vt:lpstr>REPLACE_AWS_ACCOUNT_NUMBER</vt:lpstr>
      <vt:lpstr>REPLACE_AWS_ATHENA_WORKGROUP</vt:lpstr>
      <vt:lpstr>REPLACE_AWS_ENVIRONMENT_UPPERCASE</vt:lpstr>
      <vt:lpstr>REPLACE_AWS_RAW_API_BUCKET</vt:lpstr>
      <vt:lpstr>REPLACE_AWS_RAW_BUCKET</vt:lpstr>
      <vt:lpstr>REPLACE_AWS_REGION</vt:lpstr>
      <vt:lpstr>REPLACE_AWS_ROLE_PREFIX</vt:lpstr>
      <vt:lpstr>REPLACE_AWS_STEPS_LOOP_NAME</vt:lpstr>
      <vt:lpstr>REPLACE_AWS_STEPS_NAME</vt:lpstr>
      <vt:lpstr>REPLACE_CODEGEN_VERSION</vt:lpstr>
      <vt:lpstr>REPLACE_COMMENT</vt:lpstr>
      <vt:lpstr>REPLACE_CRON_DAY</vt:lpstr>
      <vt:lpstr>REPLACE_CRON_HOUR</vt:lpstr>
      <vt:lpstr>REPLACE_CRON_MINUTE</vt:lpstr>
      <vt:lpstr>REPLACE_CRON_MONTH</vt:lpstr>
      <vt:lpstr>REPLACE_CRON_YEAR</vt:lpstr>
      <vt:lpstr>REPLACE_DEPLOY_TO</vt:lpstr>
      <vt:lpstr>REPLACE_EXTERNAL_DOCUMENTATION_URL</vt:lpstr>
      <vt:lpstr>REPLACE_FULL_S3_PATH</vt:lpstr>
      <vt:lpstr>REPLACE_HTML_DOC_FILENAME</vt:lpstr>
      <vt:lpstr>REPLACE_HTML_TABLE_VIEWS</vt:lpstr>
      <vt:lpstr>REPLACE_ICEBERG_MAX_SNAPSHOT_AGE_SECONDS</vt:lpstr>
      <vt:lpstr>REPLACE_ICEBERG_REWRITE_DELETE_FILE_THRESHOLD</vt:lpstr>
      <vt:lpstr>REPLACE_ICEBERG_TARGET_DATA_FILE_SIZE_BYTES</vt:lpstr>
      <vt:lpstr>REPLACE_LIST_OF_PURPOSE_CODES</vt:lpstr>
      <vt:lpstr>REPLACE_RAW_DMS_BUCKET_NAME</vt:lpstr>
      <vt:lpstr>REPLACE_ROLE_DB_DEPENDENCIES</vt:lpstr>
      <vt:lpstr>REPLACE_ROLE_PREFIX</vt:lpstr>
      <vt:lpstr>REPLACE_SOLUTION_LONG_NAME</vt:lpstr>
      <vt:lpstr>REPLACE_SOLUTION_NAME</vt:lpstr>
      <vt:lpstr>REPLACE_SOURCE_VIEW_VISABILITY</vt:lpstr>
      <vt:lpstr>REPLACE_STAGED_BUCKET_NAME</vt:lpstr>
      <vt:lpstr>REPLACE_STEPS_JOB_VIEW</vt:lpstr>
      <vt:lpstr>REPLACE_TARGET_BUCKET</vt:lpstr>
      <vt:lpstr>REPLACE_TARGET_DATABASE_NAME</vt:lpstr>
      <vt:lpstr>REPLACE_TARGET_PREFIX</vt:lpstr>
      <vt:lpstr>REPLACE_TARGET_TABLE_NAME</vt:lpstr>
      <vt:lpstr>REPLACE_TEMPLATE_NUMBER</vt:lpstr>
      <vt:lpstr>REPLACE_TEMPLATE_PLATFORM_RESOURCE_IDENTIFIER_AWS_STEPS</vt:lpstr>
      <vt:lpstr>STEPS_JOB_VIEW</vt:lpstr>
      <vt:lpstr>STEPS_VIEW_CLEANED</vt:lpstr>
      <vt:lpstr>STEPS_VIEW_NOT_CLEANED</vt:lpstr>
      <vt:lpstr>STEPS_VIEW_UNCLEANED</vt:lpstr>
      <vt:lpstr>USERINPUT_CUSTOM_SOURCE_VIEW</vt:lpstr>
      <vt:lpstr>USERINPUT_DATABASE_NAME</vt:lpstr>
      <vt:lpstr>USERINPUT_ODL_MONITORING_ATHENA_DATABASE</vt:lpstr>
      <vt:lpstr>USERINPUT_S3_PREFIX</vt:lpstr>
      <vt:lpstr>USERINPUT_SOLUTION_NAME</vt:lpstr>
      <vt:lpstr>USERINPUT_SOLUTIONNAME_LONG</vt:lpstr>
      <vt:lpstr>USERINPUT_STEPS_JOB_VIEW</vt:lpstr>
      <vt:lpstr>USERINPUT_USECASE_COMMENT</vt:lpstr>
      <vt:lpstr>USERINPUT_USECASE_HOMEPAGE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2024-01-31T07:26:34Z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2023-06-19T15:02:57Z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9d599ccc-9d49-488d-bed3-257eb52f86ba</vt:lpwstr>
  </property>
  <property fmtid="{D5CDD505-2E9C-101B-9397-08002B2CF9AE}" pid="8" name="MSIP_Label_19540963-e559-4020-8a90-fe8a502c2801_ContentBits">
    <vt:lpwstr>0</vt:lpwstr>
  </property>
</Properties>
</file>