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سناریو لایحه 1401 پنکو" sheetId="1" state="visible" r:id="rId2"/>
    <sheet name="داده" sheetId="2" state="visible" r:id="rId3"/>
    <sheet name="هزینه" sheetId="3" state="visible" r:id="rId4"/>
    <sheet name="فایل خام ساتع" sheetId="4" state="visible" r:id="rId5"/>
    <sheet name="تعهدی صانعی" sheetId="5" state="visible" r:id="rId6"/>
    <sheet name="سید" sheetId="6" state="visible" r:id="rId7"/>
    <sheet name="قراردادها" sheetId="7" state="visible" r:id="rId8"/>
  </sheets>
  <definedNames>
    <definedName function="false" hidden="true" localSheetId="0" name="_xlnm._FilterDatabase" vbProcedure="false">'سناریو لایحه 1401 پنکو'!$A$1:$S$174</definedName>
    <definedName function="false" hidden="true" localSheetId="6" name="_xlnm._FilterDatabase" vbProcedure="false">قراردادها!$A$1:$K$1</definedName>
    <definedName function="false" hidden="true" localSheetId="2" name="_xlnm._FilterDatabase" vbProcedure="false">هزینه!$A$1:$J$555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<sst xmlns="http://schemas.openxmlformats.org/spreadsheetml/2006/main" count="3842" uniqueCount="1358">
  <si>
    <t xml:space="preserve">دوره آموزشي علمي و مهارتي تبليغ در فضاي مجازي</t>
  </si>
  <si>
    <t xml:space="preserve">مرکز هنر و رسانه</t>
  </si>
  <si>
    <t xml:space="preserve">اداره آموزش</t>
  </si>
  <si>
    <t xml:space="preserve">غيرقطبي</t>
  </si>
  <si>
    <t xml:space="preserve">برگزاري دوره پودماني تربيت مبلغ مصرف فرهنگي</t>
  </si>
  <si>
    <t xml:space="preserve">قطبي</t>
  </si>
  <si>
    <t xml:space="preserve">قطب اخلاق، خانواده و سبك زندگي</t>
  </si>
  <si>
    <t xml:space="preserve">ميز تخصصي سبك زندگي اسلامي</t>
  </si>
  <si>
    <t xml:space="preserve">دوره آموزشي طراحي</t>
  </si>
  <si>
    <r>
      <rPr>
        <sz val="11"/>
        <color rgb="FF000000"/>
        <rFont val="FreeSans"/>
        <family val="2"/>
        <charset val="1"/>
      </rPr>
      <t xml:space="preserve">مشاركت در توليد برنامه تلوزيوني مناظره با موضوع ازدواج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؟</t>
    </r>
    <r>
      <rPr>
        <sz val="11"/>
        <color rgb="FF000000"/>
        <rFont val="B Nazanin"/>
        <family val="0"/>
        <charset val="178"/>
      </rPr>
      <t xml:space="preserve">)</t>
    </r>
  </si>
  <si>
    <t xml:space="preserve">اداره هنرهای تصویری</t>
  </si>
  <si>
    <t xml:space="preserve">ميز تخصصي عفاف</t>
  </si>
  <si>
    <t xml:space="preserve">دوره آموزشي ويرايش فيلم</t>
  </si>
  <si>
    <t xml:space="preserve">دوره آموزشي سواد رسانه‌اي</t>
  </si>
  <si>
    <t xml:space="preserve">توليد و تأمين محتواي سامانه آموزش مجازي اشراق</t>
  </si>
  <si>
    <t xml:space="preserve">توليد مجموعه مستند تلويزيوني چندقسمتي با موضوع تهديدات نظام تعليم و تربيت</t>
  </si>
  <si>
    <t xml:space="preserve">قطب بنيادهاي نظري و نظام متقن علوم اسلامي و انساني</t>
  </si>
  <si>
    <t xml:space="preserve">ميز تخصصي آموزش و پرورش</t>
  </si>
  <si>
    <t xml:space="preserve">تدوين درسنامه جامع سواد فضاي مجازي</t>
  </si>
  <si>
    <t xml:space="preserve">توليد فيلم كوتاه ازدواج بهنگام</t>
  </si>
  <si>
    <t xml:space="preserve">توليد برنامه‌هاي تبليغي رسانه‌اي مقابله با عرفان‌هاي نوظهور</t>
  </si>
  <si>
    <t xml:space="preserve">قطب تعميق باور ديني و مبارزه با جريان هاي انحرافي</t>
  </si>
  <si>
    <t xml:space="preserve">ميز مقابله با فرق انحرافي</t>
  </si>
  <si>
    <t xml:space="preserve">توليد فيلم كوتاه با موضوع عفاف براي دختران و پسران نوجوان و جوان</t>
  </si>
  <si>
    <t xml:space="preserve">اداره تولیدات رسانه ای</t>
  </si>
  <si>
    <t xml:space="preserve">توليد فيلم كوتاه با موضوع اخلاق تبليغ دين</t>
  </si>
  <si>
    <t xml:space="preserve">ميز تخصصي اخلاق</t>
  </si>
  <si>
    <t xml:space="preserve">ديوارنوشته با موضوع اهتمام براي ازدواج به‌هنگام و شايسته فرزندان</t>
  </si>
  <si>
    <t xml:space="preserve">اداره هنرهای تجسمی</t>
  </si>
  <si>
    <t xml:space="preserve">دوره آموزشي نويسندگي</t>
  </si>
  <si>
    <t xml:space="preserve">امور مربوط به انجمن سواد رسانه‌اي</t>
  </si>
  <si>
    <t xml:space="preserve">اداره پشتیبانی و تعاملات رسانه ای</t>
  </si>
  <si>
    <t xml:space="preserve">حمايت از توليد فعاليت‌هاي رسانه‌اي و مجازي در زمينه مقابله جريان‌هاي افراطي و تعميق باورهاي ديني</t>
  </si>
  <si>
    <t xml:space="preserve">ميز تخصصي تعميق باورهاي ديني</t>
  </si>
  <si>
    <t xml:space="preserve">برگزاري جشنواره فيلم اشراق</t>
  </si>
  <si>
    <t xml:space="preserve">امور مربوط به راديوي اينترنتي اشراق</t>
  </si>
  <si>
    <r>
      <rPr>
        <sz val="11"/>
        <color rgb="FF000000"/>
        <rFont val="FreeSans"/>
        <family val="2"/>
        <charset val="1"/>
      </rPr>
      <t xml:space="preserve">امور مربوط به تامين محتواي ديني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ارزشي در حوزه توليد فيلم و سريال</t>
    </r>
  </si>
  <si>
    <t xml:space="preserve">اداره مشاوره و تامین محتوا</t>
  </si>
  <si>
    <t xml:space="preserve">برگزاري كارگاه فيلمنامه نويسي و مستند سازي</t>
  </si>
  <si>
    <t xml:space="preserve">دوره آموزشي خوشنويسي</t>
  </si>
  <si>
    <t xml:space="preserve">دوره آموزشي گرافيک</t>
  </si>
  <si>
    <t xml:space="preserve">امور اطلاع رساني</t>
  </si>
  <si>
    <t xml:space="preserve">امور مربوط به مشاوره قرآني ويژه تهيه كنندگان و توليد كنندگان آثار</t>
  </si>
  <si>
    <t xml:space="preserve">ميز تخصصي توسعه و تعميق فرهنگ قرآن</t>
  </si>
  <si>
    <t xml:space="preserve">امور مربوط به توليد آثار انجمن‌هاي هنري طلاب</t>
  </si>
  <si>
    <t xml:space="preserve">انجمن ها</t>
  </si>
  <si>
    <t xml:space="preserve">امور مربوط به داستانك با موضوعات خانواده</t>
  </si>
  <si>
    <t xml:space="preserve">ميز تخصصي تحكيم نظام خانواده</t>
  </si>
  <si>
    <t xml:space="preserve">امور مربوط به توليد كليپ با موضوع اخلاق تبليغ</t>
  </si>
  <si>
    <t xml:space="preserve">امور مربوط به توليد محتواي ويژه‌نامه عدالت در مجلات دفتر</t>
  </si>
  <si>
    <t xml:space="preserve">اداره نشریات</t>
  </si>
  <si>
    <t xml:space="preserve">قطب نظام سياسي و اجتماعي اسلام و ايران</t>
  </si>
  <si>
    <r>
      <rPr>
        <sz val="11"/>
        <color rgb="FF000000"/>
        <rFont val="FreeSans"/>
        <family val="2"/>
        <charset val="1"/>
      </rPr>
      <t xml:space="preserve">ميز تخصصي مسايل اجتماعي اسلام و ايران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عدالت</t>
    </r>
    <r>
      <rPr>
        <sz val="11"/>
        <color rgb="FF000000"/>
        <rFont val="B Nazanin"/>
        <family val="0"/>
        <charset val="178"/>
      </rPr>
      <t xml:space="preserve">)</t>
    </r>
  </si>
  <si>
    <t xml:space="preserve">برگزاري ورك‌شاپ‌‌ توسط انجمن‌هاي هنري طلاب</t>
  </si>
  <si>
    <t xml:space="preserve">توليد محتواي فيلم‌نامه با موضوع مصرف كالاهاي فرهنگي</t>
  </si>
  <si>
    <t xml:space="preserve">حمايت از توليد ‌محتوا و انتشار داستان‌هاي شب كودك با موضوع قرآني</t>
  </si>
  <si>
    <t xml:space="preserve">امور مربوط به توليد كليپ تصويري رسانه ايي</t>
  </si>
  <si>
    <t xml:space="preserve">توليد برنامه‌هاي تبليغي رسانه‌اي</t>
  </si>
  <si>
    <t xml:space="preserve">ايجاد بانك اطلاعات ايميلي گروه‌هاي مخاطب و رسانه</t>
  </si>
  <si>
    <t xml:space="preserve">امور مربوط به توليد برنامه تلويزيوني قصه هاي آسماني</t>
  </si>
  <si>
    <t xml:space="preserve">امور مربوط به توليد برنامه تلويزيوني مادران آسماني</t>
  </si>
  <si>
    <t xml:space="preserve">امور مربوط به برگزاري وبينار مرتبط با پاسخ به شبهات رسانه اي</t>
  </si>
  <si>
    <r>
      <rPr>
        <sz val="11"/>
        <color rgb="FF000000"/>
        <rFont val="FreeSans"/>
        <family val="2"/>
        <charset val="1"/>
      </rPr>
      <t xml:space="preserve">امور مربوط به توليد محتواي مجله پوپك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</si>
  <si>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توليد محتواي مجله سلام بچه‌ها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</si>
  <si>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توليد محتواي مجله پيام زن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</si>
  <si>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t xml:space="preserve">حمايت از مبلغان رسانه‌اي در سطح كشوري و استاني</t>
  </si>
  <si>
    <t xml:space="preserve">دوره آموزشي داستان نويسي</t>
  </si>
  <si>
    <t xml:space="preserve">اداره هنرهای ادبی</t>
  </si>
  <si>
    <t xml:space="preserve">برگزاري دوره‌ و كارگاه‌هاي آموزشي نقد فيلم با رويكرد قرآني</t>
  </si>
  <si>
    <r>
      <rPr>
        <sz val="11"/>
        <color rgb="FF000000"/>
        <rFont val="FreeSans"/>
        <family val="2"/>
        <charset val="1"/>
      </rPr>
      <t xml:space="preserve">امور مربوط به توليد محتواي مجله سنجاقك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</si>
  <si>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t xml:space="preserve">امور مربوط به انجمن شعر</t>
  </si>
  <si>
    <t xml:space="preserve">دوره آموزشي نقد و تحليل فيلم</t>
  </si>
  <si>
    <t xml:space="preserve">برگزاري شب نويسنده انجمن داستان</t>
  </si>
  <si>
    <t xml:space="preserve">برگزاري جلسات نقد شعر</t>
  </si>
  <si>
    <t xml:space="preserve">امور مربوط به انجمن داستان</t>
  </si>
  <si>
    <t xml:space="preserve">برگزاري جلسات نقد كتب هنري</t>
  </si>
  <si>
    <t xml:space="preserve">برگزاري كارگاه در انجمن‌هاي هنري طلاب</t>
  </si>
  <si>
    <t xml:space="preserve">دوره آموزشي ادبيات رسانه اي</t>
  </si>
  <si>
    <t xml:space="preserve">دوره آموزشي شعر</t>
  </si>
  <si>
    <t xml:space="preserve">برگزاري اردو براي انجمن‌هاي هنري طلاب</t>
  </si>
  <si>
    <t xml:space="preserve">جشنواره شعر اشراق</t>
  </si>
  <si>
    <t xml:space="preserve">امور مربوط به توليد برنامه تلوزيوني موكب كلمات</t>
  </si>
  <si>
    <t xml:space="preserve">امور مربوط به توليد برنامه تلويزيوني سلام مادر</t>
  </si>
  <si>
    <t xml:space="preserve">توليد و تأمين محتواي سايت جشنواره خاطره اشراق</t>
  </si>
  <si>
    <t xml:space="preserve">برگزاري كارگاه آموزش پويانمايي</t>
  </si>
  <si>
    <t xml:space="preserve">امور مربوط به انجمن خوشنويسي</t>
  </si>
  <si>
    <t xml:space="preserve">امور مربوط به انجمن هنرهاي تجسمي</t>
  </si>
  <si>
    <t xml:space="preserve">طراحي آثار هنري با موضوع مصرف فرهنگي</t>
  </si>
  <si>
    <t xml:space="preserve">امور عمومي و مديريتي گروه هنرهاي تجسمي و تصويري</t>
  </si>
  <si>
    <t xml:space="preserve">برگزاري نشست در انجمن‌هاي هنري طلاب</t>
  </si>
  <si>
    <t xml:space="preserve">مشاركت در توليد برنامه‌هاي تبليغي رسانه‌اي</t>
  </si>
  <si>
    <t xml:space="preserve">دوره آموزشي ويرايش ادبي</t>
  </si>
  <si>
    <t xml:space="preserve">دوره آموزشي عکاسي</t>
  </si>
  <si>
    <t xml:space="preserve">امور مربوط به تلويزيون اينترنتي اشراق</t>
  </si>
  <si>
    <t xml:space="preserve">توليد كليپ تصويري با موضوع حل اختلافات خانوادگي و طلاق</t>
  </si>
  <si>
    <t xml:space="preserve">توليد و تأمين محتواي سايت موبايل كودك</t>
  </si>
  <si>
    <r>
      <rPr>
        <sz val="11"/>
        <color rgb="FF000000"/>
        <rFont val="FreeSans"/>
        <family val="2"/>
        <charset val="1"/>
      </rPr>
      <t xml:space="preserve">رصد وضعيت صداقت در هنر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فيلم و سريال</t>
    </r>
    <r>
      <rPr>
        <sz val="11"/>
        <color rgb="FF000000"/>
        <rFont val="B Nazanin"/>
        <family val="0"/>
        <charset val="178"/>
      </rPr>
      <t xml:space="preserve">)</t>
    </r>
  </si>
  <si>
    <t xml:space="preserve">توليد و تأمين محتواي سايت كودك</t>
  </si>
  <si>
    <t xml:space="preserve">توليد و تأمين محتواي سايت نگارستان اشراق</t>
  </si>
  <si>
    <t xml:space="preserve">برگزاري نشست نقد و تحليل فيلم با موضوع خانواده و سبك زندگي</t>
  </si>
  <si>
    <t xml:space="preserve">توليد و تأمين محتواي سايت جشنواره فيلم اشراق</t>
  </si>
  <si>
    <t xml:space="preserve">توليد و تأمين محتواي سايت جشنواره تجسمي اشراق</t>
  </si>
  <si>
    <t xml:space="preserve">برگزاري شب شعر انجمن شعر</t>
  </si>
  <si>
    <t xml:space="preserve">توليد انيميشن كوتاه با موضوع صداقت</t>
  </si>
  <si>
    <t xml:space="preserve">توليد موشن‌گرافي با موضوع صداقت</t>
  </si>
  <si>
    <t xml:space="preserve">توليد فيلم كوتاه با موضوع صداقت</t>
  </si>
  <si>
    <t xml:space="preserve">امور مربوط به مستند رستخيز عظيم</t>
  </si>
  <si>
    <t xml:space="preserve">مستند صدق صادق</t>
  </si>
  <si>
    <t xml:space="preserve">توليد و تأمين محتواي سايت جشنواره هنر و تبليغ اشراق</t>
  </si>
  <si>
    <t xml:space="preserve">توليد و تأمين محتواي پورتال تجميع كننده اشراق</t>
  </si>
  <si>
    <t xml:space="preserve">توليد و تأمين محتواي سايت شبكه اجتماعي نشريات</t>
  </si>
  <si>
    <t xml:space="preserve">توليد و تأمين محتواي سايت جشنواره شعر اشراق</t>
  </si>
  <si>
    <t xml:space="preserve">توليد و تأمين محتواي كانال رسمي آپارات</t>
  </si>
  <si>
    <t xml:space="preserve">امور مربوط به عرضه ويژه نامه قرآني براي نوجوانان در مجله سلام بچه ها</t>
  </si>
  <si>
    <t xml:space="preserve">امور مربوط به عرضه ويژه نامه تحكيم نظام خانواده با محوريت پيشگيري از طلاق در مجله پيام زن</t>
  </si>
  <si>
    <t xml:space="preserve">هزينه‌هاي اداري و عمومي</t>
  </si>
  <si>
    <t xml:space="preserve">مدیریت امور اجرایی</t>
  </si>
  <si>
    <t xml:space="preserve">هزینه اداری عمومی</t>
  </si>
  <si>
    <t xml:space="preserve">امور مربوط به ارتباطات و شبكه</t>
  </si>
  <si>
    <t xml:space="preserve">اداره فناوری اطلاعات</t>
  </si>
  <si>
    <t xml:space="preserve">امور مربوط به خريد تجهيزات سخت افزار</t>
  </si>
  <si>
    <r>
      <rPr>
        <sz val="11"/>
        <color rgb="FF000000"/>
        <rFont val="FreeSans"/>
        <family val="2"/>
        <charset val="1"/>
      </rPr>
      <t xml:space="preserve">اداره فناوری اطلاعات</t>
    </r>
    <r>
      <rPr>
        <sz val="11"/>
        <color rgb="FF000000"/>
        <rFont val="B Nazanin"/>
        <family val="0"/>
        <charset val="178"/>
      </rPr>
      <t xml:space="preserve">/</t>
    </r>
    <r>
      <rPr>
        <sz val="11"/>
        <color rgb="FF000000"/>
        <rFont val="FreeSans"/>
        <family val="2"/>
        <charset val="1"/>
      </rPr>
      <t xml:space="preserve">خرید تجهیزات</t>
    </r>
  </si>
  <si>
    <r>
      <rPr>
        <sz val="11"/>
        <color rgb="FF000000"/>
        <rFont val="FreeSans"/>
        <family val="2"/>
        <charset val="1"/>
      </rPr>
      <t xml:space="preserve">امور مربوط به عرضه مجله پوپك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</si>
  <si>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t xml:space="preserve">اداره عرضه محصولات فرهنگی هنری</t>
  </si>
  <si>
    <r>
      <rPr>
        <sz val="11"/>
        <color rgb="FF000000"/>
        <rFont val="FreeSans"/>
        <family val="2"/>
        <charset val="1"/>
      </rPr>
      <t xml:space="preserve">امور مربوط به عرضه مجله سلام بچه‌ها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</si>
  <si>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عرضه مجله پيام زن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</si>
  <si>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t xml:space="preserve">امور توزيع محصولات فرهنگي</t>
  </si>
  <si>
    <t xml:space="preserve">امور مربوط به نگارستان اشراق</t>
  </si>
  <si>
    <t xml:space="preserve">امور مربوط به شركت در نمايشگاه‌ها</t>
  </si>
  <si>
    <r>
      <rPr>
        <sz val="11"/>
        <color rgb="FF000000"/>
        <rFont val="FreeSans"/>
        <family val="2"/>
        <charset val="1"/>
      </rPr>
      <t xml:space="preserve">امور مربوط به عرضه مجله سنجاقك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</si>
  <si>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t xml:space="preserve">پشتيباني از پورتال تجميع كننده اشراق</t>
  </si>
  <si>
    <t xml:space="preserve">توليد و توسعه پورتال تجميع كننده اشراق</t>
  </si>
  <si>
    <t xml:space="preserve">توليد و توسعه سامانه وب اشراق</t>
  </si>
  <si>
    <t xml:space="preserve">توليد و توسعه سامانه تيكت اشراق</t>
  </si>
  <si>
    <t xml:space="preserve">پشتيباني از سامانه تيكت اشراق</t>
  </si>
  <si>
    <t xml:space="preserve">پشتيباني از سامانه وب اشراق</t>
  </si>
  <si>
    <t xml:space="preserve">توليد و توسعه سامانه اكانت اشراق</t>
  </si>
  <si>
    <t xml:space="preserve">پشتيباني از سامانه اكانت اشراق</t>
  </si>
  <si>
    <t xml:space="preserve">توليد و توسعه سامانه فعاليت هاي جمعي اشراق</t>
  </si>
  <si>
    <t xml:space="preserve">پشتيباني از سامانه فعاليت هاي جمعي اشراق</t>
  </si>
  <si>
    <t xml:space="preserve">توليد و توسعه سامانه آموزش مجازي اشراق</t>
  </si>
  <si>
    <t xml:space="preserve">پشتيباني از سامانه آموزش مجازي اشراق</t>
  </si>
  <si>
    <t xml:space="preserve">توليد و توسعه سامانه رزرو اشراق</t>
  </si>
  <si>
    <t xml:space="preserve">پشتيباني از سامانه رزرو اشراق</t>
  </si>
  <si>
    <t xml:space="preserve">امور مربوط به پشتيباني سخت افزار</t>
  </si>
  <si>
    <t xml:space="preserve">خريد كتاب و نشريات</t>
  </si>
  <si>
    <t xml:space="preserve">واحد کتابخانه</t>
  </si>
  <si>
    <t xml:space="preserve">پشتيباني از سامانه مديريت ارسال پيامك</t>
  </si>
  <si>
    <t xml:space="preserve">توليد و تأمين محتواي سايت فروشگاه محصولات فرهنگي</t>
  </si>
  <si>
    <t xml:space="preserve">برگزاري جشنواره فرهنگي هنري عفاف و حجاب</t>
  </si>
  <si>
    <t xml:space="preserve">حوزه معاونت</t>
  </si>
  <si>
    <t xml:space="preserve">برگزاري دوره‌ها و كارگاه هاي آموزشي در عرصه پيشگيري از آسيب هاي اجتماعي</t>
  </si>
  <si>
    <t xml:space="preserve">وزارت كشور</t>
  </si>
  <si>
    <r>
      <rPr>
        <sz val="11"/>
        <color rgb="FF000000"/>
        <rFont val="FreeSans"/>
        <family val="2"/>
        <charset val="1"/>
      </rPr>
      <t xml:space="preserve">خريد تجهيزات و كالاهاي سرمايه‌اي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غير آي تي</t>
    </r>
    <r>
      <rPr>
        <sz val="11"/>
        <color rgb="FF000000"/>
        <rFont val="B Nazanin"/>
        <family val="0"/>
        <charset val="178"/>
      </rPr>
      <t xml:space="preserve">)</t>
    </r>
  </si>
  <si>
    <t xml:space="preserve">امور برنامه‌ريزي و بودجه فرهنگي و تبليغي</t>
  </si>
  <si>
    <t xml:space="preserve">گروه برنامه و بودجه</t>
  </si>
  <si>
    <t xml:space="preserve">امور مربوط به توليد گزارش‌هاي راهبردي</t>
  </si>
  <si>
    <t xml:space="preserve">مدیریت راهبردی</t>
  </si>
  <si>
    <t xml:space="preserve">جشنواره خلق ايده‌هاي نو در حوزه توليد محصولات قرآني</t>
  </si>
  <si>
    <t xml:space="preserve">توليد و تأمين محتواي سايت اسناد</t>
  </si>
  <si>
    <t xml:space="preserve">توليد محتواي تبليغي تخصصي براي عموم با موضوع مصرف فرهنگي</t>
  </si>
  <si>
    <t xml:space="preserve">ارزيابي فعاليت ها، نشستها و همايش ها و محصولات فرهنگي و تبليغي</t>
  </si>
  <si>
    <t xml:space="preserve">حمايت از سازمان‌ها، نهادها و افراد در راستاي اهداف دفتر</t>
  </si>
  <si>
    <t xml:space="preserve">نظارت بر اجراي سياست هاي دفتر در مجلات فرهنگي، هنري و تبليغي</t>
  </si>
  <si>
    <t xml:space="preserve">امور مربوط به كانال و گروه‌هاي تلگرامي تخصصي مهارت‌افزايي آموزشي و ترويجي خانواده و روابط همسران</t>
  </si>
  <si>
    <t xml:space="preserve">اداره کل فضای مجازی</t>
  </si>
  <si>
    <t xml:space="preserve">اداره تولید و تامین برنامه و محتوای فضای مجازی</t>
  </si>
  <si>
    <t xml:space="preserve">امور مربوط به توليد كليپ تصويري در فضاي مجازي با موضوعات مناسبتي</t>
  </si>
  <si>
    <t xml:space="preserve">امور مربوط به پايش و رصد فضاي مجازي</t>
  </si>
  <si>
    <t xml:space="preserve">اداره پایش و رصد فضای مجازی</t>
  </si>
  <si>
    <t xml:space="preserve">امور مربوط به توليد متن كوتاه در فضاي مجازي با موضوعات مناسبتي</t>
  </si>
  <si>
    <t xml:space="preserve">خريد نرم افزار رصد</t>
  </si>
  <si>
    <t xml:space="preserve">امور مربوط به توليد عكس نوشته در فضاي مجازي با موضوعات مناسبتي</t>
  </si>
  <si>
    <t xml:space="preserve">حمايت از گروه‌هاي تبليغ تخصصي فضاي مجازي در حوزه سواد مصرف كالاهاي فرهنگي</t>
  </si>
  <si>
    <t xml:space="preserve">امور مربوط به توليد موشن گرافي در فضاي مجازي با موضوعات مناسبتي</t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</si>
  <si>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مشاوره و سبك زندگي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0"/>
        <charset val="178"/>
      </rPr>
      <t xml:space="preserve">)</t>
    </r>
  </si>
  <si>
    <t xml:space="preserve">امور مربوط به حمايت مالي از فعاليت‌هاي مجازي تبليغ ديني</t>
  </si>
  <si>
    <t xml:space="preserve">امور مربوط به توليد پوستر در فضاي مجازي با موضوعات مناسبتي</t>
  </si>
  <si>
    <t xml:space="preserve">امور مربوط به توليد كليپ صوتي در فضاي مجازي با موضوعات مناسبتي</t>
  </si>
  <si>
    <t xml:space="preserve">برگزاري كارگاه آموزشي توليد محصولات گرافيكي در فضاي مجازي</t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</si>
  <si>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كلام، وهابيت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</si>
  <si>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قرآن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0"/>
        <charset val="178"/>
      </rPr>
      <t xml:space="preserve">)</t>
    </r>
  </si>
  <si>
    <t xml:space="preserve">حمايت از فعاليت‌هاي گروه‌هاي تبليغ مجازي و نوين در حوزه قرآن</t>
  </si>
  <si>
    <t xml:space="preserve">برگزاري كارگاه آموزشي توليد محتواي متني در فضاي مجازي</t>
  </si>
  <si>
    <t xml:space="preserve">امور مربوط به توليد اينفوگرافي در فضاي مجازي با موضوعات مناسبتي</t>
  </si>
  <si>
    <t xml:space="preserve">امور مربوط به مسابقه سايت، وبلاگ و فعاليت شبكه‌هاي اجتماعي نقد وهابيت</t>
  </si>
  <si>
    <t xml:space="preserve">ميز تخصصي وهابيت</t>
  </si>
  <si>
    <t xml:space="preserve">امور مربوط به توليد عكس نوشته، در نقد جريان‌هاي افراطي و تكفيري و وهابيت</t>
  </si>
  <si>
    <r>
      <rPr>
        <sz val="11"/>
        <color rgb="FF000000"/>
        <rFont val="FreeSans"/>
        <family val="2"/>
        <charset val="1"/>
      </rPr>
      <t xml:space="preserve">فعاليت‌هاي تبليغ ديني مقابله با وهابيت در فضاي مجازي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قطب تعميق</t>
    </r>
    <r>
      <rPr>
        <sz val="11"/>
        <color rgb="FF000000"/>
        <rFont val="B Nazanin"/>
        <family val="0"/>
        <charset val="178"/>
      </rPr>
      <t xml:space="preserve">)</t>
    </r>
  </si>
  <si>
    <t xml:space="preserve">امور مربوط به توليد تابلو مقاله در فضاي مجازي با موضوعات مناسبتي</t>
  </si>
  <si>
    <t xml:space="preserve">حمايت از گروه‌هاي مجازي شبكه‌هاي اجتماعي فعال در موضوع صداقت</t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</si>
  <si>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اخلاق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</si>
  <si>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عدالت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0"/>
        <charset val="178"/>
      </rPr>
      <t xml:space="preserve">)</t>
    </r>
  </si>
  <si>
    <t xml:space="preserve">توليد و انتشار عكس‌نوشته از علما و مبلغان نمونه با موضوع اخلاق تبليغ دين</t>
  </si>
  <si>
    <t xml:space="preserve">امور مربوط به سايت جامع خانواده</t>
  </si>
  <si>
    <t xml:space="preserve">امور مربوط به تهيه و انتشار جملات كوتاه اخلاقي براي مبلغان</t>
  </si>
  <si>
    <t xml:space="preserve">امور مربوط به توليد داستان‌ كوتاه در زمينه آموزش مهارت زندگي</t>
  </si>
  <si>
    <t xml:space="preserve">ساماندهي و تشكيل گروه هاي تبليغ مجازي</t>
  </si>
  <si>
    <t xml:space="preserve">اداره جذب و توسعه فعالان فضای مجازی</t>
  </si>
  <si>
    <r>
      <rPr>
        <sz val="11"/>
        <color rgb="FF000000"/>
        <rFont val="FreeSans"/>
        <family val="2"/>
        <charset val="1"/>
      </rPr>
      <t xml:space="preserve">امور مربوط به برگزاري سوگواره مجازي محرم و صفر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اشراق</t>
    </r>
    <r>
      <rPr>
        <sz val="11"/>
        <color rgb="FF000000"/>
        <rFont val="B Nazanin"/>
        <family val="0"/>
        <charset val="178"/>
      </rPr>
      <t xml:space="preserve">)</t>
    </r>
  </si>
  <si>
    <t xml:space="preserve">اداره همکاری های فضای مجازی</t>
  </si>
  <si>
    <r>
      <rPr>
        <sz val="11"/>
        <color rgb="FF000000"/>
        <rFont val="FreeSans"/>
        <family val="2"/>
        <charset val="1"/>
      </rPr>
      <t xml:space="preserve">امور مربوط به پويش </t>
    </r>
    <r>
      <rPr>
        <sz val="11"/>
        <color rgb="FF000000"/>
        <rFont val="B Nazanin"/>
        <family val="0"/>
        <charset val="178"/>
      </rPr>
      <t xml:space="preserve">"</t>
    </r>
    <r>
      <rPr>
        <sz val="11"/>
        <color rgb="FF000000"/>
        <rFont val="FreeSans"/>
        <family val="2"/>
        <charset val="1"/>
      </rPr>
      <t xml:space="preserve">سرباز حسينم</t>
    </r>
    <r>
      <rPr>
        <sz val="11"/>
        <color rgb="FF000000"/>
        <rFont val="B Nazanin"/>
        <family val="0"/>
        <charset val="178"/>
      </rPr>
      <t xml:space="preserve">"</t>
    </r>
  </si>
  <si>
    <t xml:space="preserve">امور مربوط به برگزاري مسابقات مرتبط با تبليغ ديني در فضاي مجازي</t>
  </si>
  <si>
    <r>
      <rPr>
        <sz val="11"/>
        <color rgb="FF000000"/>
        <rFont val="FreeSans"/>
        <family val="2"/>
        <charset val="1"/>
      </rPr>
      <t xml:space="preserve">امور مربوط به برگزاري نشست هاي آموزشي تحليلي فعالان مجازي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رسانو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</si>
  <si>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پويش لبيك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پويش سلام</t>
    </r>
    <r>
      <rPr>
        <sz val="11"/>
        <color rgb="FF000000"/>
        <rFont val="B Nazanin"/>
        <family val="0"/>
        <charset val="178"/>
      </rPr>
      <t xml:space="preserve">)</t>
    </r>
  </si>
  <si>
    <t xml:space="preserve">توليد و تأمين محتواي سايت سوگواره اشراق</t>
  </si>
  <si>
    <r>
      <rPr>
        <sz val="11"/>
        <color rgb="FF000000"/>
        <rFont val="FreeSans"/>
        <family val="2"/>
        <charset val="1"/>
      </rPr>
      <t xml:space="preserve">برگزاري اردو‌هاي كشوري و استاني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فرهنگي آموزشي</t>
    </r>
    <r>
      <rPr>
        <sz val="11"/>
        <color rgb="FF000000"/>
        <rFont val="B Nazanin"/>
        <family val="0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فعالان و شخصيت‌هاي مؤثر فرهنگي در عرصه پيشگيري از آسيب هاي اجتماعي</t>
    </r>
  </si>
  <si>
    <t xml:space="preserve">حمايت از گروه هاي تبليغ تخصصي و جهادي در عرصه پيشگيري از آسيب هاي اجتماعي</t>
  </si>
  <si>
    <t xml:space="preserve">امور مربوط به برنامه مجازي گفتگو محور</t>
  </si>
  <si>
    <t xml:space="preserve">برگزاري جشنواره تبليغ نوين</t>
  </si>
  <si>
    <t xml:space="preserve">امور مربوط به حمايت از فعاليت‌هاي گروه‌هاي تبليغ مجازي</t>
  </si>
  <si>
    <t xml:space="preserve">توليد و تأمين محتواي سايت انجمن سواد رسانه اي</t>
  </si>
  <si>
    <t xml:space="preserve">توليد و تأمين محتواي سايت انجمن مطالعات نظري</t>
  </si>
  <si>
    <r>
      <rPr>
        <sz val="11"/>
        <color rgb="FF000000"/>
        <rFont val="FreeSans"/>
        <family val="2"/>
        <charset val="1"/>
      </rPr>
      <t xml:space="preserve">امور مربوط به كنشگري در فضاي مجازي با محتواي ديني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تبليغ مجازي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</si>
  <si>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برگزاري كارگاه آموزشي پيشگيري از طلاق در </t>
    </r>
    <r>
      <rPr>
        <sz val="11"/>
        <color rgb="FF000000"/>
        <rFont val="B Nazanin"/>
        <family val="0"/>
        <charset val="178"/>
      </rPr>
      <t xml:space="preserve">5 </t>
    </r>
    <r>
      <rPr>
        <sz val="11"/>
        <color rgb="FF000000"/>
        <rFont val="FreeSans"/>
        <family val="2"/>
        <charset val="1"/>
      </rPr>
      <t xml:space="preserve">سال آغازين زندگي</t>
    </r>
  </si>
  <si>
    <t xml:space="preserve">کد فعالیت</t>
  </si>
  <si>
    <r>
      <rPr>
        <sz val="11"/>
        <color rgb="FF000000"/>
        <rFont val="Calibri"/>
        <family val="2"/>
        <charset val="1"/>
      </rPr>
      <t xml:space="preserve">Sum of </t>
    </r>
    <r>
      <rPr>
        <sz val="11"/>
        <color rgb="FF000000"/>
        <rFont val="FreeSans"/>
        <family val="2"/>
        <charset val="1"/>
      </rPr>
      <t xml:space="preserve">مبلغ</t>
    </r>
  </si>
  <si>
    <t xml:space="preserve">(empty)</t>
  </si>
  <si>
    <t xml:space="preserve">Total Result</t>
  </si>
  <si>
    <t xml:space="preserve">ردیف </t>
  </si>
  <si>
    <t xml:space="preserve">عنوان فعالیت</t>
  </si>
  <si>
    <t xml:space="preserve">شماره نامه کارتابل</t>
  </si>
  <si>
    <t xml:space="preserve">موضوع نامه </t>
  </si>
  <si>
    <t xml:space="preserve">مبلغ</t>
  </si>
  <si>
    <t xml:space="preserve">نام شخص</t>
  </si>
  <si>
    <r>
      <rPr>
        <b val="true"/>
        <sz val="11"/>
        <color rgb="FF000000"/>
        <rFont val="FreeSans"/>
        <family val="2"/>
        <charset val="1"/>
      </rPr>
      <t xml:space="preserve">شماره قراداد</t>
    </r>
    <r>
      <rPr>
        <b val="true"/>
        <sz val="11"/>
        <color rgb="FF000000"/>
        <rFont val="B Nazanin"/>
        <family val="0"/>
        <charset val="178"/>
      </rPr>
      <t xml:space="preserve">/</t>
    </r>
    <r>
      <rPr>
        <b val="true"/>
        <sz val="11"/>
        <color rgb="FF000000"/>
        <rFont val="FreeSans"/>
        <family val="2"/>
        <charset val="1"/>
      </rPr>
      <t xml:space="preserve">کدملی</t>
    </r>
  </si>
  <si>
    <r>
      <rPr>
        <b val="true"/>
        <sz val="10"/>
        <color rgb="FF000000"/>
        <rFont val="FreeSans"/>
        <family val="2"/>
        <charset val="1"/>
      </rPr>
      <t xml:space="preserve">دستور پرداخت</t>
    </r>
    <r>
      <rPr>
        <b val="true"/>
        <sz val="10"/>
        <color rgb="FF000000"/>
        <rFont val="B Nazanin"/>
        <family val="0"/>
        <charset val="178"/>
      </rPr>
      <t xml:space="preserve">/</t>
    </r>
    <r>
      <rPr>
        <b val="true"/>
        <sz val="10"/>
        <color rgb="FF000000"/>
        <rFont val="FreeSans"/>
        <family val="2"/>
        <charset val="1"/>
      </rPr>
      <t xml:space="preserve">پروژه ای</t>
    </r>
  </si>
  <si>
    <t xml:space="preserve">توضیحات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</si>
  <si>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/399/66</t>
    </r>
  </si>
  <si>
    <t xml:space="preserve">لیست پرداخت حق الزحمه نشست، ورکشاپ و نمایشگاه بهار معنویت</t>
  </si>
  <si>
    <t xml:space="preserve">بهار معنویت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</si>
  <si>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و</t>
    </r>
    <r>
      <rPr>
        <sz val="8"/>
        <color rgb="FF717171"/>
        <rFont val="Yekan"/>
        <family val="0"/>
        <charset val="1"/>
      </rPr>
      <t xml:space="preserve">/129/5</t>
    </r>
  </si>
  <si>
    <t xml:space="preserve">درخواست تسویه قرارداد تولید برنامه دسترنج</t>
  </si>
  <si>
    <t xml:space="preserve">حسین احمدی </t>
  </si>
  <si>
    <t xml:space="preserve">برنامه دسترنج</t>
  </si>
  <si>
    <t xml:space="preserve">امور مربوط به ارتباطات و شبکه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</si>
  <si>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/360/115</t>
    </r>
  </si>
  <si>
    <t xml:space="preserve">پرداخت فاکتور اجاره سرور بک آپ معاونت در دیتا سنترامین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</si>
  <si>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/345/10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</si>
  <si>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</t>
    </r>
    <r>
      <rPr>
        <sz val="11"/>
        <color rgb="FF000000"/>
        <rFont val="B Nazanin"/>
        <family val="0"/>
        <charset val="178"/>
      </rPr>
      <t xml:space="preserve">11492/11493</t>
    </r>
  </si>
  <si>
    <t xml:space="preserve">عرضه سلام بچه ها</t>
  </si>
  <si>
    <r>
      <rPr>
        <sz val="11"/>
        <color rgb="FF000000"/>
        <rFont val="FreeSans"/>
        <family val="2"/>
        <charset val="1"/>
      </rPr>
      <t xml:space="preserve">فروردین </t>
    </r>
    <r>
      <rPr>
        <sz val="11"/>
        <color rgb="FF000000"/>
        <rFont val="Calibri"/>
        <family val="2"/>
        <charset val="1"/>
      </rPr>
      <t xml:space="preserve">1401</t>
    </r>
  </si>
  <si>
    <t xml:space="preserve">عرضه پوپک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</si>
  <si>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/143/7</t>
    </r>
  </si>
  <si>
    <r>
      <rPr>
        <sz val="11"/>
        <color rgb="FF000000"/>
        <rFont val="FreeSans"/>
        <family val="2"/>
        <charset val="1"/>
      </rPr>
      <t xml:space="preserve">هماهنگی برگزاری هشتاد و ششمین محفل هفتگی شعر حوزه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</si>
  <si>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t xml:space="preserve">سیدمحمد جواد شرافت</t>
  </si>
  <si>
    <t xml:space="preserve">مشارق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</si>
  <si>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/143/12</t>
    </r>
  </si>
  <si>
    <r>
      <rPr>
        <sz val="11"/>
        <color rgb="FF000000"/>
        <rFont val="FreeSans"/>
        <family val="2"/>
        <charset val="1"/>
      </rPr>
      <t xml:space="preserve">پرداختی کارگاه های رواق ، بهار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</si>
  <si>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رواق</t>
  </si>
  <si>
    <r>
      <rPr>
        <sz val="8"/>
        <color rgb="FF717171"/>
        <rFont val="Yekan"/>
        <family val="0"/>
        <charset val="1"/>
      </rPr>
      <t xml:space="preserve">1400/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/345/377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</si>
  <si>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 </t>
    </r>
    <r>
      <rPr>
        <sz val="11"/>
        <color rgb="FF000000"/>
        <rFont val="B Nazanin"/>
        <family val="0"/>
        <charset val="178"/>
      </rPr>
      <t xml:space="preserve">11410/11411</t>
    </r>
  </si>
  <si>
    <r>
      <rPr>
        <sz val="11"/>
        <color rgb="FF000000"/>
        <rFont val="FreeSans"/>
        <family val="2"/>
        <charset val="1"/>
      </rPr>
      <t xml:space="preserve">اسفند </t>
    </r>
    <r>
      <rPr>
        <sz val="11"/>
        <color rgb="FF000000"/>
        <rFont val="Calibri"/>
        <family val="2"/>
        <charset val="1"/>
      </rPr>
      <t xml:space="preserve">1400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</si>
  <si>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/143/10</t>
    </r>
  </si>
  <si>
    <r>
      <rPr>
        <sz val="11"/>
        <color rgb="FF000000"/>
        <rFont val="FreeSans"/>
        <family val="2"/>
        <charset val="1"/>
      </rPr>
      <t xml:space="preserve">هماهنگی برگزاری محفل هفتگی شعر حوزه </t>
    </r>
    <r>
      <rPr>
        <sz val="11"/>
        <color rgb="FF000000"/>
        <rFont val="B Nazanin"/>
        <family val="0"/>
        <charset val="178"/>
      </rPr>
      <t xml:space="preserve">«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»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</si>
  <si>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/143/13</t>
    </r>
  </si>
  <si>
    <r>
      <rPr>
        <sz val="11"/>
        <color rgb="FF000000"/>
        <rFont val="FreeSans"/>
        <family val="2"/>
        <charset val="1"/>
      </rPr>
      <t xml:space="preserve">هماهنگی برگزاری هشتاد و هشتمین محفل هفتگی شعر حوزه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</si>
  <si>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/383/257</t>
    </r>
  </si>
  <si>
    <t xml:space="preserve">درخواست پرداخت قرارداد آفای غفاری زاده</t>
  </si>
  <si>
    <t xml:space="preserve">مهدی غفاری زاده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</si>
  <si>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/326/233</t>
    </r>
  </si>
  <si>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FreeSans"/>
        <family val="2"/>
        <charset val="1"/>
      </rPr>
      <t xml:space="preserve">درصد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</si>
  <si>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/143/15</t>
    </r>
  </si>
  <si>
    <r>
      <rPr>
        <sz val="11"/>
        <color rgb="FF000000"/>
        <rFont val="FreeSans"/>
        <family val="2"/>
        <charset val="1"/>
      </rPr>
      <t xml:space="preserve">درخواست پرداخت </t>
    </r>
    <r>
      <rPr>
        <sz val="11"/>
        <color rgb="FF000000"/>
        <rFont val="B Nazanin"/>
        <family val="0"/>
        <charset val="178"/>
      </rPr>
      <t xml:space="preserve">20% </t>
    </r>
    <r>
      <rPr>
        <sz val="11"/>
        <color rgb="FF000000"/>
        <rFont val="FreeSans"/>
        <family val="2"/>
        <charset val="1"/>
      </rPr>
      <t xml:space="preserve">از قرارداد آقای نقیب</t>
    </r>
  </si>
  <si>
    <t xml:space="preserve">نقیب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</si>
  <si>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/326/234</t>
    </r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</si>
  <si>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FreeSans"/>
        <family val="2"/>
        <charset val="1"/>
      </rPr>
      <t xml:space="preserve">درصد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</si>
  <si>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/369/244</t>
    </r>
  </si>
  <si>
    <r>
      <rPr>
        <sz val="11"/>
        <color rgb="FF000000"/>
        <rFont val="FreeSans"/>
        <family val="2"/>
        <charset val="1"/>
      </rPr>
      <t xml:space="preserve">پرداخت قرارداد محصول محور آقای تائبی به شماره </t>
    </r>
    <r>
      <rPr>
        <sz val="11"/>
        <color rgb="FF000000"/>
        <rFont val="B Nazanin"/>
        <family val="0"/>
        <charset val="178"/>
      </rPr>
      <t xml:space="preserve">1401/ </t>
    </r>
    <r>
      <rPr>
        <sz val="11"/>
        <color rgb="FF000000"/>
        <rFont val="FreeSans"/>
        <family val="2"/>
        <charset val="1"/>
      </rPr>
      <t xml:space="preserve">د </t>
    </r>
    <r>
      <rPr>
        <sz val="11"/>
        <color rgb="FF000000"/>
        <rFont val="B Nazanin"/>
        <family val="0"/>
        <charset val="178"/>
      </rPr>
      <t xml:space="preserve">/326/242</t>
    </r>
  </si>
  <si>
    <t xml:space="preserve">محمدامین تائبی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</si>
  <si>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/326/242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</si>
  <si>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/362/260</t>
    </r>
  </si>
  <si>
    <r>
      <rPr>
        <sz val="11"/>
        <color rgb="FF000000"/>
        <rFont val="FreeSans"/>
        <family val="2"/>
        <charset val="1"/>
      </rPr>
      <t xml:space="preserve">پرداخت  کنشگران فضای مجازی فروردین و اردیبهشت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</si>
  <si>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کنشگری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</si>
  <si>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/143/17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</si>
  <si>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/141/263</t>
    </r>
  </si>
  <si>
    <r>
      <rPr>
        <sz val="11"/>
        <color rgb="FF000000"/>
        <rFont val="FreeSans"/>
        <family val="2"/>
        <charset val="1"/>
      </rPr>
      <t xml:space="preserve">پرداخت صفحه‌آرایی نشریه سلام‌بچه‌ها مرحله اول و دوم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</si>
  <si>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فاطمه حجازیان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</si>
  <si>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/326/252</t>
    </r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</si>
  <si>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FreeSans"/>
        <family val="2"/>
        <charset val="1"/>
      </rPr>
      <t xml:space="preserve">درصد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</si>
  <si>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/141/268</t>
    </r>
  </si>
  <si>
    <r>
      <rPr>
        <sz val="11"/>
        <color rgb="FF000000"/>
        <rFont val="FreeSans"/>
        <family val="2"/>
        <charset val="1"/>
      </rPr>
      <t xml:space="preserve">پرداخت نیروهای پروژه‌ای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محصول محور</t>
    </r>
    <r>
      <rPr>
        <sz val="11"/>
        <color rgb="FF000000"/>
        <rFont val="B Nazanin"/>
        <family val="0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نشریه سلام‌بچه‌ها مرحله اول و دوم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</si>
  <si>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مرضیه ویلانی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</si>
  <si>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/326/254</t>
    </r>
  </si>
  <si>
    <t xml:space="preserve">فاطمه بختیاری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</si>
  <si>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/326/253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</si>
  <si>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/141/264</t>
    </r>
  </si>
  <si>
    <r>
      <rPr>
        <sz val="11"/>
        <color rgb="FF000000"/>
        <rFont val="FreeSans"/>
        <family val="2"/>
        <charset val="1"/>
      </rPr>
      <t xml:space="preserve">پرداخت صفحه‌آرایی نشریه پوپک مرحله اول و دوم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</si>
  <si>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حمیده سلیمانی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</si>
  <si>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/326/255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</si>
  <si>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/141/267</t>
    </r>
  </si>
  <si>
    <r>
      <rPr>
        <sz val="11"/>
        <color rgb="FF000000"/>
        <rFont val="FreeSans"/>
        <family val="2"/>
        <charset val="1"/>
      </rPr>
      <t xml:space="preserve">پرداخت نیروی پروژه‌ای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محصول محور</t>
    </r>
    <r>
      <rPr>
        <sz val="11"/>
        <color rgb="FF000000"/>
        <rFont val="B Nazanin"/>
        <family val="0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نشریه پوپک مرحله اول و دوم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</si>
  <si>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مریم عزتی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</si>
  <si>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/326/256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</si>
  <si>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/366/285</t>
    </r>
  </si>
  <si>
    <t xml:space="preserve">درخواست پرداخت مرحله پنجم قرارداد آقای همایونفر</t>
  </si>
  <si>
    <t xml:space="preserve">محمد همایونفر</t>
  </si>
  <si>
    <r>
      <rPr>
        <sz val="11"/>
        <color rgb="FF000000"/>
        <rFont val="Calibri"/>
        <family val="2"/>
        <charset val="1"/>
      </rPr>
      <t xml:space="preserve">1400/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/326/170</t>
    </r>
  </si>
  <si>
    <t xml:space="preserve">تسویه این قرارداد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</si>
  <si>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/368/295</t>
    </r>
  </si>
  <si>
    <t xml:space="preserve">پرداخت مرحله اول قرارداد جناب آقای روستایی</t>
  </si>
  <si>
    <t xml:space="preserve">محمدجواد روستایی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</si>
  <si>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/326/294</t>
    </r>
  </si>
  <si>
    <t xml:space="preserve">پرداخت مرحله اول قرارداد جناب آقای هادی</t>
  </si>
  <si>
    <t xml:space="preserve">مسعود هادی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</si>
  <si>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/326/293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</si>
  <si>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/141/288</t>
    </r>
  </si>
  <si>
    <r>
      <rPr>
        <sz val="11"/>
        <color rgb="FF000000"/>
        <rFont val="FreeSans"/>
        <family val="2"/>
        <charset val="1"/>
      </rPr>
      <t xml:space="preserve">پرداخت حق الزحمه نویسندگان و تصویرگران نشریه پوپک ـ فروردین ماه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</si>
  <si>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پوپک</t>
  </si>
  <si>
    <t xml:space="preserve">فروردین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</si>
  <si>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/141/292</t>
    </r>
  </si>
  <si>
    <r>
      <rPr>
        <sz val="11"/>
        <color rgb="FF000000"/>
        <rFont val="FreeSans"/>
        <family val="2"/>
        <charset val="1"/>
      </rPr>
      <t xml:space="preserve">لیست پرداخت حق‌الزحمه نشریه سلام‌بچه‌ها مرحله یکم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فروردین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</si>
  <si>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سلام بچه ها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</si>
  <si>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/143/19</t>
    </r>
  </si>
  <si>
    <t xml:space="preserve">برگزاری محفل شعر هفتگی مشارق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</si>
  <si>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/399/297</t>
    </r>
  </si>
  <si>
    <t xml:space="preserve">اعزام  خوشنویس ها به نمایشگاه تخصصی خوشنویسی کرسی در تهران</t>
  </si>
  <si>
    <t xml:space="preserve">اردو خشونویسان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</si>
  <si>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/143/20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</si>
  <si>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و</t>
    </r>
    <r>
      <rPr>
        <sz val="8"/>
        <color rgb="FF717171"/>
        <rFont val="Yekan"/>
        <family val="0"/>
        <charset val="1"/>
      </rPr>
      <t xml:space="preserve">/129/11</t>
    </r>
  </si>
  <si>
    <t xml:space="preserve">درخواست ضبط مصاحبه مستند در استودیو معاونت فضای مجازی آقای رادنیک</t>
  </si>
  <si>
    <t xml:space="preserve">رادنیک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</si>
  <si>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/141/322</t>
    </r>
  </si>
  <si>
    <r>
      <rPr>
        <sz val="11"/>
        <color rgb="FF000000"/>
        <rFont val="FreeSans"/>
        <family val="2"/>
        <charset val="1"/>
      </rPr>
      <t xml:space="preserve">پرداخت صفحه‌آرایی نشریه سلام‌بچه‌ها مرحله سوم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</si>
  <si>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11"/>
        <color rgb="FF000000"/>
        <rFont val="Calibri"/>
        <family val="2"/>
        <charset val="1"/>
      </rPr>
      <t xml:space="preserve">25</t>
    </r>
    <r>
      <rPr>
        <sz val="11"/>
        <color rgb="FF000000"/>
        <rFont val="FreeSans"/>
        <family val="2"/>
        <charset val="1"/>
      </rPr>
      <t xml:space="preserve">درصد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</si>
  <si>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/141/319</t>
    </r>
  </si>
  <si>
    <r>
      <rPr>
        <sz val="11"/>
        <color rgb="FF000000"/>
        <rFont val="FreeSans"/>
        <family val="2"/>
        <charset val="1"/>
      </rPr>
      <t xml:space="preserve">پرداخت نیروی پروژه‌ای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محصول محور</t>
    </r>
    <r>
      <rPr>
        <sz val="11"/>
        <color rgb="FF000000"/>
        <rFont val="B Nazanin"/>
        <family val="0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نشریه پوپک مرحله سوم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</si>
  <si>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/141/318</t>
    </r>
  </si>
  <si>
    <r>
      <rPr>
        <sz val="11"/>
        <color rgb="FF000000"/>
        <rFont val="FreeSans"/>
        <family val="2"/>
        <charset val="1"/>
      </rPr>
      <t xml:space="preserve">پرداخت صفحه‌آرایی نشریه پوپک مرحله سوم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</si>
  <si>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/141/320</t>
    </r>
  </si>
  <si>
    <r>
      <rPr>
        <sz val="11"/>
        <color rgb="FF000000"/>
        <rFont val="FreeSans"/>
        <family val="2"/>
        <charset val="1"/>
      </rPr>
      <t xml:space="preserve">پرداخت نیروهای پروژه‌ای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محصول محور</t>
    </r>
    <r>
      <rPr>
        <sz val="11"/>
        <color rgb="FF000000"/>
        <rFont val="B Nazanin"/>
        <family val="0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نشریه سلام‌بچه‌ها مرحله سوم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</si>
  <si>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/367/325</t>
    </r>
  </si>
  <si>
    <r>
      <rPr>
        <sz val="11"/>
        <color rgb="FF000000"/>
        <rFont val="FreeSans"/>
        <family val="2"/>
        <charset val="1"/>
      </rPr>
      <t xml:space="preserve">لیست پرداخت فعالیت های رمضان خرداد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</si>
  <si>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رمضان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</si>
  <si>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/409/321</t>
    </r>
  </si>
  <si>
    <r>
      <rPr>
        <sz val="11"/>
        <color rgb="FF000000"/>
        <rFont val="FreeSans"/>
        <family val="2"/>
        <charset val="1"/>
      </rPr>
      <t xml:space="preserve">دستور پرداخت </t>
    </r>
    <r>
      <rPr>
        <sz val="11"/>
        <color rgb="FF000000"/>
        <rFont val="B Nazanin"/>
        <family val="0"/>
        <charset val="178"/>
      </rPr>
      <t xml:space="preserve">_ </t>
    </r>
    <r>
      <rPr>
        <sz val="11"/>
        <color rgb="FF000000"/>
        <rFont val="FreeSans"/>
        <family val="2"/>
        <charset val="1"/>
      </rPr>
      <t xml:space="preserve">خرداد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</si>
  <si>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تیم فعالیت جمعی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</si>
  <si>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/360/339</t>
    </r>
  </si>
  <si>
    <t xml:space="preserve">دستور پرداخت مرحله اول و دوم قرارداد آقای ایران پور </t>
  </si>
  <si>
    <t xml:space="preserve">علی ایران پور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</si>
  <si>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/326/334</t>
    </r>
  </si>
  <si>
    <r>
      <rPr>
        <sz val="11"/>
        <color rgb="FF000000"/>
        <rFont val="Calibri"/>
        <family val="2"/>
        <charset val="1"/>
      </rPr>
      <t xml:space="preserve">34</t>
    </r>
    <r>
      <rPr>
        <sz val="11"/>
        <color rgb="FF000000"/>
        <rFont val="FreeSans"/>
        <family val="2"/>
        <charset val="1"/>
      </rPr>
      <t xml:space="preserve">درصد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</si>
  <si>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/360/338</t>
    </r>
  </si>
  <si>
    <t xml:space="preserve">دستور پرداخت مرحله اول و دوم قرارداد آقای خانمحمدی </t>
  </si>
  <si>
    <t xml:space="preserve">علی رضا خان محمدی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</si>
  <si>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/326/335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</si>
  <si>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/360/337</t>
    </r>
  </si>
  <si>
    <t xml:space="preserve">پرداخت مرحله اول و دوم  قرارداد سیدخلیل حسینی </t>
  </si>
  <si>
    <t xml:space="preserve">سید خلیل حسینی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</si>
  <si>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/326/336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</si>
  <si>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/399/323</t>
    </r>
  </si>
  <si>
    <t xml:space="preserve">لیست پرداخت حق الزحمه برگزیدگان مسابقه خوشنویسی کرامت</t>
  </si>
  <si>
    <t xml:space="preserve">خوشنویسی کرامت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</si>
  <si>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/141/326</t>
    </r>
  </si>
  <si>
    <r>
      <rPr>
        <sz val="11"/>
        <color rgb="FF000000"/>
        <rFont val="FreeSans"/>
        <family val="2"/>
        <charset val="1"/>
      </rPr>
      <t xml:space="preserve">پرداخت حق الزحمه نویسندگان و تصویرگران پوپک 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اردیبهشت ماه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</si>
  <si>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اردیبهشت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</si>
  <si>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/345/85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</si>
  <si>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 </t>
    </r>
    <r>
      <rPr>
        <sz val="11"/>
        <color rgb="FF000000"/>
        <rFont val="B Nazanin"/>
        <family val="0"/>
        <charset val="178"/>
      </rPr>
      <t xml:space="preserve">11733/11734</t>
    </r>
  </si>
  <si>
    <t xml:space="preserve">خرداد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</si>
  <si>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/132/299</t>
    </r>
  </si>
  <si>
    <t xml:space="preserve">درخواست حق الزحمه اساتید و تدوینگران پادکست‌های رادیو اشراق</t>
  </si>
  <si>
    <t xml:space="preserve">رادیو اشراق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</si>
  <si>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/369/365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</si>
  <si>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/414/356</t>
    </r>
  </si>
  <si>
    <t xml:space="preserve">پرداخت مربوط به کنشگران اداره رصد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</si>
  <si>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/368/349</t>
    </r>
  </si>
  <si>
    <t xml:space="preserve">پرداخت مرحله دوم قرارداد حجت الاسلام و المسلمین روستایی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</si>
  <si>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/368/350</t>
    </r>
  </si>
  <si>
    <t xml:space="preserve">پرداخت مرحله دوم قرارداد جناب آقای هادی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</si>
  <si>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/141/360</t>
    </r>
  </si>
  <si>
    <r>
      <rPr>
        <sz val="11"/>
        <color rgb="FF000000"/>
        <rFont val="FreeSans"/>
        <family val="2"/>
        <charset val="1"/>
      </rPr>
      <t xml:space="preserve">حق الزحمه نویسندگان و تصویرگران نشریه پوپک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خرداد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</si>
  <si>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/141/343</t>
    </r>
  </si>
  <si>
    <r>
      <rPr>
        <sz val="11"/>
        <color rgb="FF000000"/>
        <rFont val="FreeSans"/>
        <family val="2"/>
        <charset val="1"/>
      </rPr>
      <t xml:space="preserve">لیست پرداخت حق‌الزحمه نشریه سلام‌بچه‌ها مرحله دوم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اردیبهشت </t>
    </r>
    <r>
      <rPr>
        <sz val="11"/>
        <color rgb="FF000000"/>
        <rFont val="B Nazanin"/>
        <family val="0"/>
        <charset val="178"/>
      </rPr>
      <t xml:space="preserve">1401)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</si>
  <si>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/360/378</t>
    </r>
  </si>
  <si>
    <t xml:space="preserve">دستور پرداخت مرحله اول و دوم قرارداد آقای سیدمهدی مدبری</t>
  </si>
  <si>
    <t xml:space="preserve">مدبری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</si>
  <si>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/326/374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</si>
  <si>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/141/369</t>
    </r>
  </si>
  <si>
    <r>
      <rPr>
        <sz val="11"/>
        <color rgb="FF000000"/>
        <rFont val="FreeSans"/>
        <family val="2"/>
        <charset val="1"/>
      </rPr>
      <t xml:space="preserve">لیست پرداخت حق‌الزحمه نشریه سلام‌بچه‌ها مرحله سوم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خرداد </t>
    </r>
    <r>
      <rPr>
        <sz val="11"/>
        <color rgb="FF000000"/>
        <rFont val="B Nazanin"/>
        <family val="0"/>
        <charset val="178"/>
      </rPr>
      <t xml:space="preserve">1401)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</si>
  <si>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/143/23</t>
    </r>
  </si>
  <si>
    <t xml:space="preserve">درخواست برگزاری ششمین محفل هفتگی مشارق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</si>
  <si>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/360/362</t>
    </r>
  </si>
  <si>
    <t xml:space="preserve">خرید غیر سرمایه ای برای اداره فناوری اطلاعات </t>
  </si>
  <si>
    <t xml:space="preserve">موس و فلش کابل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</si>
  <si>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/132/388</t>
    </r>
  </si>
  <si>
    <t xml:space="preserve">مستند شهید موسوی</t>
  </si>
  <si>
    <t xml:space="preserve">مصطفی موسوی تبار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</si>
  <si>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/132/396</t>
    </r>
  </si>
  <si>
    <t xml:space="preserve">اتمام قرارداد اقای محمد دریایی</t>
  </si>
  <si>
    <t xml:space="preserve">محمد دریایی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</si>
  <si>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/326/345</t>
    </r>
  </si>
  <si>
    <t xml:space="preserve">ازدواج به هنگام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</si>
  <si>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/143/24</t>
    </r>
  </si>
  <si>
    <r>
      <rPr>
        <sz val="11"/>
        <color rgb="FF000000"/>
        <rFont val="FreeSans"/>
        <family val="2"/>
        <charset val="1"/>
      </rPr>
      <t xml:space="preserve">برگزاری هفتمین محفل هفتگی شعر حوزه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</si>
  <si>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/143/25</t>
    </r>
  </si>
  <si>
    <r>
      <rPr>
        <sz val="11"/>
        <color rgb="FF000000"/>
        <rFont val="FreeSans"/>
        <family val="2"/>
        <charset val="1"/>
      </rPr>
      <t xml:space="preserve">هماهنگی برگزاری عصر شعر</t>
    </r>
    <r>
      <rPr>
        <sz val="11"/>
        <color rgb="FF000000"/>
        <rFont val="B Nazanin"/>
        <family val="0"/>
        <charset val="178"/>
      </rPr>
      <t xml:space="preserve">«</t>
    </r>
    <r>
      <rPr>
        <sz val="11"/>
        <color rgb="FF000000"/>
        <rFont val="FreeSans"/>
        <family val="2"/>
        <charset val="1"/>
      </rPr>
      <t xml:space="preserve">دریا در غدیر</t>
    </r>
    <r>
      <rPr>
        <sz val="11"/>
        <color rgb="FF000000"/>
        <rFont val="B Nazanin"/>
        <family val="0"/>
        <charset val="178"/>
      </rPr>
      <t xml:space="preserve">» </t>
    </r>
    <r>
      <rPr>
        <sz val="11"/>
        <color rgb="FF000000"/>
        <rFont val="FreeSans"/>
        <family val="2"/>
        <charset val="1"/>
      </rPr>
      <t xml:space="preserve">از سلسله برنامه های ماهانه حجره های ساحلی</t>
    </r>
  </si>
  <si>
    <t xml:space="preserve">دریا در غدیر</t>
  </si>
  <si>
    <t xml:space="preserve">شعرای افغان و ایرانی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</si>
  <si>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/141/419</t>
    </r>
  </si>
  <si>
    <r>
      <rPr>
        <sz val="11"/>
        <color rgb="FF000000"/>
        <rFont val="FreeSans"/>
        <family val="2"/>
        <charset val="1"/>
      </rPr>
      <t xml:space="preserve">پرداخت نیروی پروژه‌ای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محصول محور</t>
    </r>
    <r>
      <rPr>
        <sz val="11"/>
        <color rgb="FF000000"/>
        <rFont val="B Nazanin"/>
        <family val="0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نشریه پوپک مرحله چهارم 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</si>
  <si>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/141/421</t>
    </r>
  </si>
  <si>
    <r>
      <rPr>
        <sz val="11"/>
        <color rgb="FF000000"/>
        <rFont val="FreeSans"/>
        <family val="2"/>
        <charset val="1"/>
      </rPr>
      <t xml:space="preserve">پرداخت نیروهای پروژه‌ای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محصول محور</t>
    </r>
    <r>
      <rPr>
        <sz val="11"/>
        <color rgb="FF000000"/>
        <rFont val="B Nazanin"/>
        <family val="0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نشریه سلام‌بچه‌ها مرحله چهارم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</si>
  <si>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/141/422</t>
    </r>
  </si>
  <si>
    <r>
      <rPr>
        <sz val="11"/>
        <color rgb="FF000000"/>
        <rFont val="FreeSans"/>
        <family val="2"/>
        <charset val="1"/>
      </rPr>
      <t xml:space="preserve">پرداخت صفحه‌آرایی نشریه سلام‌بچه‌ها مرحله چهارم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</si>
  <si>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/141/420</t>
    </r>
  </si>
  <si>
    <r>
      <rPr>
        <sz val="11"/>
        <color rgb="FF000000"/>
        <rFont val="FreeSans"/>
        <family val="2"/>
        <charset val="1"/>
      </rPr>
      <t xml:space="preserve">پرداخت صفحه‌آرایی نشریه پوپک مرحله چهارم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</si>
  <si>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1400/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/386/1861</t>
    </r>
  </si>
  <si>
    <t xml:space="preserve">درخواست عقد قرارداد</t>
  </si>
  <si>
    <t xml:space="preserve">مهدی امینی</t>
  </si>
  <si>
    <t xml:space="preserve">پرداخت قطب تعمیق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</si>
  <si>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/414/426</t>
    </r>
  </si>
  <si>
    <t xml:space="preserve">پرداخت محمد معصوم احمدی</t>
  </si>
  <si>
    <t xml:space="preserve">محمد معصوم احمدی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</si>
  <si>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/366/456</t>
    </r>
  </si>
  <si>
    <t xml:space="preserve">دستور پرداخت مرحله اول خانم مریم مرتضوی</t>
  </si>
  <si>
    <t xml:space="preserve">مریم مرتضوی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</si>
  <si>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/326/434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</si>
  <si>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/383/461</t>
    </r>
  </si>
  <si>
    <t xml:space="preserve">درخواست پرداخت مرحله سوم قرارداد آقای مهدی غفاری زاده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</si>
  <si>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/410/452</t>
    </r>
  </si>
  <si>
    <t xml:space="preserve">لیست پرداخت کنشگران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</si>
  <si>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/410/448</t>
    </r>
  </si>
  <si>
    <t xml:space="preserve">لیست پرداخت هدیه اساتید کرسی های رسانو</t>
  </si>
  <si>
    <t xml:space="preserve">کارت هدیه</t>
  </si>
  <si>
    <t xml:space="preserve">دستجانی امامیان الهی اشتری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</si>
  <si>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/143/29</t>
    </r>
  </si>
  <si>
    <r>
      <rPr>
        <sz val="11"/>
        <color rgb="FF000000"/>
        <rFont val="FreeSans"/>
        <family val="2"/>
        <charset val="1"/>
      </rPr>
      <t xml:space="preserve">پرداخت حق الزحمه استادان کارگاه های داستانی رواق مرحله اول تیرماه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</si>
  <si>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/409/453</t>
    </r>
  </si>
  <si>
    <r>
      <rPr>
        <sz val="11"/>
        <color rgb="FF000000"/>
        <rFont val="FreeSans"/>
        <family val="2"/>
        <charset val="1"/>
      </rPr>
      <t xml:space="preserve">دستور پرداخت تیر ماه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فعالیت جمعی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</si>
  <si>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/143/28</t>
    </r>
  </si>
  <si>
    <r>
      <rPr>
        <sz val="11"/>
        <color rgb="FF000000"/>
        <rFont val="FreeSans"/>
        <family val="2"/>
        <charset val="1"/>
      </rPr>
      <t xml:space="preserve">درخواست پرداخت </t>
    </r>
    <r>
      <rPr>
        <sz val="11"/>
        <color rgb="FF000000"/>
        <rFont val="Calibri"/>
        <family val="2"/>
        <charset val="1"/>
      </rPr>
      <t xml:space="preserve">20% </t>
    </r>
    <r>
      <rPr>
        <sz val="11"/>
        <color rgb="FF000000"/>
        <rFont val="FreeSans"/>
        <family val="2"/>
        <charset val="1"/>
      </rPr>
      <t xml:space="preserve">از قرارداد آقای نقیب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</si>
  <si>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/360/471</t>
    </r>
  </si>
  <si>
    <t xml:space="preserve">پرداخت حق الزحمه سوم و چهارم آقای علی ایران پور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</si>
  <si>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/360/472</t>
    </r>
  </si>
  <si>
    <t xml:space="preserve">پرداخت حق الزحمه آقای سوم و چهارم علیرضا خان محمدی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</si>
  <si>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/360/473</t>
    </r>
  </si>
  <si>
    <t xml:space="preserve">پرداخت حق الزحمه سوم و چهارم سید خلیل حسینی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</si>
  <si>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/360/470</t>
    </r>
  </si>
  <si>
    <t xml:space="preserve">پرداخت مرحله سوم و چهارم آقای سید مهدی مدبری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</si>
  <si>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/141/466</t>
    </r>
  </si>
  <si>
    <r>
      <rPr>
        <sz val="11"/>
        <color rgb="FF000000"/>
        <rFont val="FreeSans"/>
        <family val="2"/>
        <charset val="1"/>
      </rPr>
      <t xml:space="preserve">ارسال لیست حق الزحمه نویسندگان و تصویرگران نشریه پوپک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تیرماه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</si>
  <si>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تیرماه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</si>
  <si>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/360/483</t>
    </r>
  </si>
  <si>
    <t xml:space="preserve">پرداخت مرحله اول ، دوم ، سوم و چهارم قراداد سلمان یوسفی </t>
  </si>
  <si>
    <t xml:space="preserve">سلمان یوسفی</t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</si>
  <si>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/326/482</t>
    </r>
  </si>
  <si>
    <r>
      <rPr>
        <sz val="11"/>
        <color rgb="FF000000"/>
        <rFont val="Calibri"/>
        <family val="2"/>
        <charset val="1"/>
      </rPr>
      <t xml:space="preserve">68</t>
    </r>
    <r>
      <rPr>
        <sz val="11"/>
        <color rgb="FF000000"/>
        <rFont val="FreeSans"/>
        <family val="2"/>
        <charset val="1"/>
      </rPr>
      <t xml:space="preserve">درصد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</si>
  <si>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و</t>
    </r>
    <r>
      <rPr>
        <sz val="8"/>
        <color rgb="FF717171"/>
        <rFont val="Yekan"/>
        <family val="0"/>
        <charset val="1"/>
      </rPr>
      <t xml:space="preserve">/129/26</t>
    </r>
  </si>
  <si>
    <t xml:space="preserve">درخواست مساعدت </t>
  </si>
  <si>
    <r>
      <rPr>
        <b val="true"/>
        <sz val="12"/>
        <color rgb="FF000000"/>
        <rFont val="FreeSans"/>
        <family val="2"/>
        <charset val="1"/>
      </rPr>
      <t xml:space="preserve">گروه نجم </t>
    </r>
    <r>
      <rPr>
        <b val="true"/>
        <sz val="12"/>
        <color rgb="FF000000"/>
        <rFont val="B Nazanin"/>
        <family val="0"/>
        <charset val="178"/>
      </rPr>
      <t xml:space="preserve">( </t>
    </r>
    <r>
      <rPr>
        <b val="true"/>
        <sz val="12"/>
        <color rgb="FF000000"/>
        <rFont val="FreeSans"/>
        <family val="2"/>
        <charset val="1"/>
      </rPr>
      <t xml:space="preserve">محسنی </t>
    </r>
    <r>
      <rPr>
        <b val="true"/>
        <sz val="12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</si>
  <si>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/141/508</t>
    </r>
  </si>
  <si>
    <r>
      <rPr>
        <sz val="11"/>
        <color rgb="FF000000"/>
        <rFont val="FreeSans"/>
        <family val="2"/>
        <charset val="1"/>
      </rPr>
      <t xml:space="preserve">لیست پرداخت حق‌الزحمه نشریه سلام‌بچه‌ها مرحله چهارم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تیر </t>
    </r>
    <r>
      <rPr>
        <sz val="11"/>
        <color rgb="FF000000"/>
        <rFont val="B Nazanin"/>
        <family val="0"/>
        <charset val="178"/>
      </rPr>
      <t xml:space="preserve">1401)</t>
    </r>
  </si>
  <si>
    <t xml:space="preserve">تیر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</si>
  <si>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/399/493</t>
    </r>
  </si>
  <si>
    <t xml:space="preserve">لیست پرداخت حق الزحمه داور و برگزیدگان فراخوان عید تا عید</t>
  </si>
  <si>
    <t xml:space="preserve">عید تا عید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</si>
  <si>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/360/513</t>
    </r>
  </si>
  <si>
    <t xml:space="preserve">دستور پرداخت مشاوره آقایان علی ایران پور و سلمان یوسفی </t>
  </si>
  <si>
    <r>
      <rPr>
        <b val="true"/>
        <sz val="12"/>
        <color rgb="FF000000"/>
        <rFont val="FreeSans"/>
        <family val="2"/>
        <charset val="1"/>
      </rPr>
      <t xml:space="preserve">سلمان یوسفی</t>
    </r>
    <r>
      <rPr>
        <b val="true"/>
        <sz val="12"/>
        <color rgb="FF000000"/>
        <rFont val="B Nazanin"/>
        <family val="0"/>
        <charset val="178"/>
      </rPr>
      <t xml:space="preserve">+</t>
    </r>
    <r>
      <rPr>
        <b val="true"/>
        <sz val="12"/>
        <color rgb="FF000000"/>
        <rFont val="FreeSans"/>
        <family val="2"/>
        <charset val="1"/>
      </rPr>
      <t xml:space="preserve">ایرانپور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</si>
  <si>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/367/526</t>
    </r>
  </si>
  <si>
    <r>
      <rPr>
        <sz val="11"/>
        <color rgb="FF000000"/>
        <rFont val="FreeSans"/>
        <family val="2"/>
        <charset val="1"/>
      </rPr>
      <t xml:space="preserve">درخواست کارت هدیه داوران دومین  سوگواره بین المللی ملت امام حسین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ع</t>
    </r>
    <r>
      <rPr>
        <sz val="11"/>
        <color rgb="FF000000"/>
        <rFont val="B Nazanin"/>
        <family val="0"/>
        <charset val="178"/>
      </rPr>
      <t xml:space="preserve">)</t>
    </r>
  </si>
  <si>
    <t xml:space="preserve">داوران سوگواره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</si>
  <si>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/367/524</t>
    </r>
  </si>
  <si>
    <r>
      <rPr>
        <sz val="11"/>
        <color rgb="FF000000"/>
        <rFont val="FreeSans"/>
        <family val="2"/>
        <charset val="1"/>
      </rPr>
      <t xml:space="preserve">لیست پرداخت مرتبط با فعالیت های فضای مجازی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لیست تیرماه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</si>
  <si>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/362/505</t>
    </r>
  </si>
  <si>
    <t xml:space="preserve">پرداخت کنشگران فضای مجازی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</si>
  <si>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/367/525</t>
    </r>
  </si>
  <si>
    <t xml:space="preserve">لیست پرداخت فعالیت های گروههای تبلیغی </t>
  </si>
  <si>
    <t xml:space="preserve">گروه تبلیغی مبنا</t>
  </si>
  <si>
    <t xml:space="preserve">مصطفی غروی</t>
  </si>
  <si>
    <t xml:space="preserve">گروه تبلیغی حلقه هنری مثال</t>
  </si>
  <si>
    <t xml:space="preserve">محمدمهدی تقی پور بروجنی</t>
  </si>
  <si>
    <t xml:space="preserve">گروه تبلیغی سبل السلام</t>
  </si>
  <si>
    <t xml:space="preserve">حسین رضایی</t>
  </si>
  <si>
    <t xml:space="preserve">گروه تبلیغی نسیم رحمت</t>
  </si>
  <si>
    <t xml:space="preserve">حسین اکبرزاده</t>
  </si>
  <si>
    <t xml:space="preserve">گروه تبلیغی منجی دوازدهم</t>
  </si>
  <si>
    <t xml:space="preserve">صادق سلیمانی</t>
  </si>
  <si>
    <t xml:space="preserve">گروه تبلیغی ذوالفقار</t>
  </si>
  <si>
    <t xml:space="preserve">سید محمد حسینی نژاد</t>
  </si>
  <si>
    <t xml:space="preserve">گروه تبلیغی جواد الائمه</t>
  </si>
  <si>
    <t xml:space="preserve">مهدی ملائی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</si>
  <si>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/369/542</t>
    </r>
  </si>
  <si>
    <r>
      <rPr>
        <sz val="11"/>
        <color rgb="FF000000"/>
        <rFont val="FreeSans"/>
        <family val="2"/>
        <charset val="1"/>
      </rPr>
      <t xml:space="preserve">پرداخت مرحله چهارم قرارداد محصول محور آقای تائبی به شماره </t>
    </r>
    <r>
      <rPr>
        <sz val="11"/>
        <color rgb="FF000000"/>
        <rFont val="B Nazanin"/>
        <family val="0"/>
        <charset val="178"/>
      </rPr>
      <t xml:space="preserve">1401/ </t>
    </r>
    <r>
      <rPr>
        <sz val="11"/>
        <color rgb="FF000000"/>
        <rFont val="FreeSans"/>
        <family val="2"/>
        <charset val="1"/>
      </rPr>
      <t xml:space="preserve">د </t>
    </r>
    <r>
      <rPr>
        <sz val="11"/>
        <color rgb="FF000000"/>
        <rFont val="B Nazanin"/>
        <family val="0"/>
        <charset val="178"/>
      </rPr>
      <t xml:space="preserve">/326/242</t>
    </r>
  </si>
  <si>
    <t xml:space="preserve">مرحله چهارم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</si>
  <si>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/362/552</t>
    </r>
  </si>
  <si>
    <t xml:space="preserve">درخواست تهیه قاب لوح تقدیر</t>
  </si>
  <si>
    <t xml:space="preserve">لوح تقدیر سوگواره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</si>
  <si>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/141/551</t>
    </r>
  </si>
  <si>
    <r>
      <rPr>
        <sz val="11"/>
        <color rgb="FF000000"/>
        <rFont val="FreeSans"/>
        <family val="2"/>
        <charset val="1"/>
      </rPr>
      <t xml:space="preserve">درخواست پرداخت قرارداد نیروهای محصول محور نشریه پیام زن</t>
    </r>
    <r>
      <rPr>
        <sz val="11"/>
        <color rgb="FF000000"/>
        <rFont val="B Nazanin"/>
        <family val="0"/>
        <charset val="178"/>
      </rPr>
      <t xml:space="preserve">.</t>
    </r>
  </si>
  <si>
    <t xml:space="preserve">جلالوندی زمانی حضرتی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</si>
  <si>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/410/553</t>
    </r>
  </si>
  <si>
    <t xml:space="preserve">لیست پرداخت حمایتی گروه های تبلیغی</t>
  </si>
  <si>
    <t xml:space="preserve">گروه تبلیغی همسر خوبم رسانو رایه الهدی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</si>
  <si>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/360/558</t>
    </r>
  </si>
  <si>
    <t xml:space="preserve">پرداخت اجاره سالیانه سرور مجازی معاونت </t>
  </si>
  <si>
    <t xml:space="preserve">سرور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</si>
  <si>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/345/107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</si>
  <si>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 </t>
    </r>
    <r>
      <rPr>
        <sz val="11"/>
        <color rgb="FF000000"/>
        <rFont val="B Nazanin"/>
        <family val="0"/>
        <charset val="178"/>
      </rPr>
      <t xml:space="preserve">11853/11854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</si>
  <si>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/409/459</t>
    </r>
  </si>
  <si>
    <r>
      <rPr>
        <sz val="11"/>
        <color rgb="FF000000"/>
        <rFont val="FreeSans"/>
        <family val="2"/>
        <charset val="1"/>
      </rPr>
      <t xml:space="preserve">دستور پرداخت تیر </t>
    </r>
    <r>
      <rPr>
        <sz val="11"/>
        <color rgb="FF000000"/>
        <rFont val="B Nazanin"/>
        <family val="0"/>
        <charset val="178"/>
      </rPr>
      <t xml:space="preserve">/ </t>
    </r>
    <r>
      <rPr>
        <sz val="11"/>
        <color rgb="FF000000"/>
        <rFont val="FreeSans"/>
        <family val="2"/>
        <charset val="1"/>
      </rPr>
      <t xml:space="preserve">گروه شهید علمدار</t>
    </r>
  </si>
  <si>
    <t xml:space="preserve">گروه تبلیغی علمدار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</si>
  <si>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/409/458</t>
    </r>
  </si>
  <si>
    <r>
      <rPr>
        <sz val="11"/>
        <color rgb="FF000000"/>
        <rFont val="FreeSans"/>
        <family val="2"/>
        <charset val="1"/>
      </rPr>
      <t xml:space="preserve">دستور پرداخت تیر </t>
    </r>
    <r>
      <rPr>
        <sz val="11"/>
        <color rgb="FF000000"/>
        <rFont val="B Nazanin"/>
        <family val="0"/>
        <charset val="178"/>
      </rPr>
      <t xml:space="preserve">/ </t>
    </r>
    <r>
      <rPr>
        <sz val="11"/>
        <color rgb="FF000000"/>
        <rFont val="FreeSans"/>
        <family val="2"/>
        <charset val="1"/>
      </rPr>
      <t xml:space="preserve">گروه سبل السلام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</si>
  <si>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/143/26</t>
    </r>
  </si>
  <si>
    <t xml:space="preserve">تجلیل از برگزیدگان فراخوان شعرکوتاه رضوی از سلسله برنامه های ماهانه حجره های ساحلی</t>
  </si>
  <si>
    <t xml:space="preserve">حجره های ساحلی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</si>
  <si>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/360/540</t>
    </r>
  </si>
  <si>
    <t xml:space="preserve">پرداخت فاکتورهای اتاق جلسات هنر و رسانه و کلاس های آموزش معاونت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</si>
  <si>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/368/563</t>
    </r>
  </si>
  <si>
    <t xml:space="preserve">پرداخت مرحله سوم جناب حجت الاسلام و المسلمین روستایی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</si>
  <si>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/368/562</t>
    </r>
  </si>
  <si>
    <t xml:space="preserve">پرداخت مرحله سوم جناب آقای هادی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</si>
  <si>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/141/570</t>
    </r>
  </si>
  <si>
    <r>
      <rPr>
        <sz val="11"/>
        <color rgb="FF000000"/>
        <rFont val="FreeSans"/>
        <family val="2"/>
        <charset val="1"/>
      </rPr>
      <t xml:space="preserve">درخواست پرداخت مرحله اول قرارداد خانم فاطمه بختیاری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</si>
  <si>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/326/543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</si>
  <si>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/141/569</t>
    </r>
  </si>
  <si>
    <r>
      <rPr>
        <sz val="11"/>
        <color rgb="FF000000"/>
        <rFont val="FreeSans"/>
        <family val="2"/>
        <charset val="1"/>
      </rPr>
      <t xml:space="preserve">درخواست پرداخت مرحله اول نیروهای محصول محور نشریات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</si>
  <si>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/143/30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</si>
  <si>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/383/598</t>
    </r>
  </si>
  <si>
    <t xml:space="preserve">درخواست پرداخت قسط چهارم از قرارداد آقای غفاری زاده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</si>
  <si>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/363/599</t>
    </r>
  </si>
  <si>
    <t xml:space="preserve">درخواست دستور پرداخت به آقای علی مظفری مطابق قرارداد پیوست</t>
  </si>
  <si>
    <t xml:space="preserve">علی مظفری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</si>
  <si>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FreeSans"/>
        <family val="2"/>
        <charset val="1"/>
      </rPr>
      <t xml:space="preserve">درصد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</si>
  <si>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/143/32</t>
    </r>
  </si>
  <si>
    <r>
      <rPr>
        <sz val="11"/>
        <color rgb="FF000000"/>
        <rFont val="FreeSans"/>
        <family val="2"/>
        <charset val="1"/>
      </rPr>
      <t xml:space="preserve">نامه پرداخت اساتید کارگاه های رواق مرداد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</si>
  <si>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/143/33</t>
    </r>
  </si>
  <si>
    <t xml:space="preserve">نهمین محفل مشارق</t>
  </si>
  <si>
    <t xml:space="preserve">اساتید آموزش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</si>
  <si>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/397/625</t>
    </r>
  </si>
  <si>
    <r>
      <rPr>
        <sz val="11"/>
        <color rgb="FF000000"/>
        <rFont val="FreeSans"/>
        <family val="2"/>
        <charset val="1"/>
      </rPr>
      <t xml:space="preserve">پرداخت حق التدریس اساتید آموزش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شش ماهه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</si>
  <si>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/360/630</t>
    </r>
  </si>
  <si>
    <t xml:space="preserve">پرداخت مرحله پنجم و ششم قرارداد خان محمدی </t>
  </si>
  <si>
    <r>
      <rPr>
        <sz val="11"/>
        <color rgb="FF000000"/>
        <rFont val="Calibri"/>
        <family val="2"/>
        <charset val="1"/>
      </rPr>
      <t xml:space="preserve">32</t>
    </r>
    <r>
      <rPr>
        <sz val="11"/>
        <color rgb="FF000000"/>
        <rFont val="FreeSans"/>
        <family val="2"/>
        <charset val="1"/>
      </rPr>
      <t xml:space="preserve">درصد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</si>
  <si>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/360/631</t>
    </r>
  </si>
  <si>
    <t xml:space="preserve">پرداخت مرحله پنجم و ششم قرارداد سید خلیل حسینی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</si>
  <si>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/360/627</t>
    </r>
  </si>
  <si>
    <t xml:space="preserve">پرداخت مرحله پنجم و ششم قرارداد سلمان یوسفی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</si>
  <si>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/360/629</t>
    </r>
  </si>
  <si>
    <t xml:space="preserve">پرداخت مرحله پنجم و ششم قرارداد ایران پور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</si>
  <si>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/360/628</t>
    </r>
  </si>
  <si>
    <t xml:space="preserve">پرداخت مرحله پنجم و ششم قرارداد سید مهدی مدبری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</si>
  <si>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/141/632</t>
    </r>
  </si>
  <si>
    <t xml:space="preserve">پرداخت حق الزحمه نویسندگان و تصویرگران نشریه پیام زن</t>
  </si>
  <si>
    <t xml:space="preserve">پیام زن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</si>
  <si>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/369/637</t>
    </r>
  </si>
  <si>
    <r>
      <rPr>
        <sz val="11"/>
        <color rgb="FF000000"/>
        <rFont val="FreeSans"/>
        <family val="2"/>
        <charset val="1"/>
      </rPr>
      <t xml:space="preserve">پرداخت مرحله پنجم قرارداد محصول محور آقای تائبی به شماره </t>
    </r>
    <r>
      <rPr>
        <sz val="11"/>
        <color rgb="FF000000"/>
        <rFont val="B Nazanin"/>
        <family val="0"/>
        <charset val="178"/>
      </rPr>
      <t xml:space="preserve">1401/ </t>
    </r>
    <r>
      <rPr>
        <sz val="11"/>
        <color rgb="FF000000"/>
        <rFont val="FreeSans"/>
        <family val="2"/>
        <charset val="1"/>
      </rPr>
      <t xml:space="preserve">د </t>
    </r>
    <r>
      <rPr>
        <sz val="11"/>
        <color rgb="FF000000"/>
        <rFont val="B Nazanin"/>
        <family val="0"/>
        <charset val="178"/>
      </rPr>
      <t xml:space="preserve">/326/242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</si>
  <si>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/367/613</t>
    </r>
  </si>
  <si>
    <t xml:space="preserve">لیست پرداخت فعالیت های قطبی و غیر قطبی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</si>
  <si>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/367/640</t>
    </r>
  </si>
  <si>
    <r>
      <rPr>
        <sz val="11"/>
        <color rgb="FF000000"/>
        <rFont val="FreeSans"/>
        <family val="2"/>
        <charset val="1"/>
      </rPr>
      <t xml:space="preserve">فاکتور پرداخت مرتبط با بخش گرافیک سوگواره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شعبه اصفهان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</si>
  <si>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/386/606</t>
    </r>
  </si>
  <si>
    <t xml:space="preserve">درخواست تعمیر کیس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</si>
  <si>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/409/639</t>
    </r>
  </si>
  <si>
    <r>
      <rPr>
        <sz val="11"/>
        <color rgb="FF000000"/>
        <rFont val="FreeSans"/>
        <family val="2"/>
        <charset val="1"/>
      </rPr>
      <t xml:space="preserve">دستور پرداخت شهریور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</si>
  <si>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/141/638</t>
    </r>
  </si>
  <si>
    <r>
      <rPr>
        <sz val="11"/>
        <color rgb="FF000000"/>
        <rFont val="FreeSans"/>
        <family val="2"/>
        <charset val="1"/>
      </rPr>
      <t xml:space="preserve">پرداخت حق الزحمه نویسندگان و تصویرگران پوپک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مردادماه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</si>
  <si>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/143/35</t>
    </r>
  </si>
  <si>
    <t xml:space="preserve">هماهنگی فراخوان کنگره شعر اربعین حسینی از برنامه های حجره های ساحلی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</si>
  <si>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/366/656</t>
    </r>
  </si>
  <si>
    <t xml:space="preserve">پرداخت دوم خانم مرتضوی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</si>
  <si>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/367/611</t>
    </r>
  </si>
  <si>
    <t xml:space="preserve">گزارش و هزینه  سفر مشهد کمیته رسانه ای و آموزش و علمی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</si>
  <si>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/367/653</t>
    </r>
  </si>
  <si>
    <r>
      <rPr>
        <sz val="11"/>
        <color rgb="FF000000"/>
        <rFont val="FreeSans"/>
        <family val="2"/>
        <charset val="1"/>
      </rPr>
      <t xml:space="preserve">دستور خرید </t>
    </r>
    <r>
      <rPr>
        <sz val="11"/>
        <color rgb="FF000000"/>
        <rFont val="B Nazanin"/>
        <family val="0"/>
        <charset val="178"/>
      </rPr>
      <t xml:space="preserve">160 </t>
    </r>
    <r>
      <rPr>
        <sz val="11"/>
        <color rgb="FF000000"/>
        <rFont val="FreeSans"/>
        <family val="2"/>
        <charset val="1"/>
      </rPr>
      <t xml:space="preserve">فلش کارت طرح پیکسل کارگاه های دومین سوگواره ملت امام حسین علیه السلام</t>
    </r>
  </si>
  <si>
    <t xml:space="preserve">فلش سوگواره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</si>
  <si>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/367/677</t>
    </r>
  </si>
  <si>
    <t xml:space="preserve">لیست هزینه های اجرایی کارگاه برگزار شده تولید استیکر در اصفهان</t>
  </si>
  <si>
    <t xml:space="preserve">اجرایی سوگواره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</si>
  <si>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/345/120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</si>
  <si>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 </t>
    </r>
    <r>
      <rPr>
        <sz val="11"/>
        <color rgb="FF000000"/>
        <rFont val="B Nazanin"/>
        <family val="0"/>
        <charset val="178"/>
      </rPr>
      <t xml:space="preserve">11954/11994/11995</t>
    </r>
  </si>
  <si>
    <t xml:space="preserve">شهریور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</si>
  <si>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/367/680</t>
    </r>
  </si>
  <si>
    <t xml:space="preserve">پراخت امور چاپ پوستر و بنرهای سوگواره ملت امام حسین علیه السلام</t>
  </si>
  <si>
    <t xml:space="preserve">بنر سوگواره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</si>
  <si>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/360/63</t>
    </r>
  </si>
  <si>
    <t xml:space="preserve">اختصاص بودجه فوری تجهیزات یو پی اس و  باطری به اتاق سرور معاونت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</si>
  <si>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/141/701</t>
    </r>
  </si>
  <si>
    <r>
      <rPr>
        <sz val="11"/>
        <color rgb="FF000000"/>
        <rFont val="FreeSans"/>
        <family val="2"/>
        <charset val="1"/>
      </rPr>
      <t xml:space="preserve">ارسال لیست پرداخت پوپک شهریور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</si>
  <si>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پوپک شهریور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</si>
  <si>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/143/37</t>
    </r>
  </si>
  <si>
    <r>
      <rPr>
        <sz val="11"/>
        <color rgb="FF000000"/>
        <rFont val="FreeSans"/>
        <family val="2"/>
        <charset val="1"/>
      </rPr>
      <t xml:space="preserve">درخواست پرداخت </t>
    </r>
    <r>
      <rPr>
        <sz val="11"/>
        <color rgb="FF000000"/>
        <rFont val="B Nazanin"/>
        <family val="0"/>
        <charset val="178"/>
      </rPr>
      <t xml:space="preserve">20% </t>
    </r>
    <r>
      <rPr>
        <sz val="11"/>
        <color rgb="FF000000"/>
        <rFont val="FreeSans"/>
        <family val="2"/>
        <charset val="1"/>
      </rPr>
      <t xml:space="preserve">پایانی قرارداد آقای نقیب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</si>
  <si>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/360/713</t>
    </r>
  </si>
  <si>
    <t xml:space="preserve">پرداخت اجاره ی فضای نگهداری سرور فیزیکی معاونت در دیتا سنتر امین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</si>
  <si>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/141/709</t>
    </r>
  </si>
  <si>
    <r>
      <rPr>
        <sz val="11"/>
        <color rgb="FF000000"/>
        <rFont val="FreeSans"/>
        <family val="2"/>
        <charset val="1"/>
      </rPr>
      <t xml:space="preserve">درخواست پرداخت مرحله دوم نیروهای محصول محور نشریات</t>
    </r>
    <r>
      <rPr>
        <sz val="11"/>
        <color rgb="FF000000"/>
        <rFont val="B Nazanin"/>
        <family val="0"/>
        <charset val="178"/>
      </rPr>
      <t xml:space="preserve">.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</si>
  <si>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/326/550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</si>
  <si>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/326/545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</si>
  <si>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/141/707</t>
    </r>
  </si>
  <si>
    <r>
      <rPr>
        <sz val="11"/>
        <color rgb="FF000000"/>
        <rFont val="FreeSans"/>
        <family val="2"/>
        <charset val="1"/>
      </rPr>
      <t xml:space="preserve">درخواست پرداخت مرحله دوم قرارداد خانم فاطمه بختیاری</t>
    </r>
    <r>
      <rPr>
        <sz val="11"/>
        <color rgb="FF000000"/>
        <rFont val="B Nazanin"/>
        <family val="0"/>
        <charset val="178"/>
      </rPr>
      <t xml:space="preserve">.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</si>
  <si>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/326/543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</si>
  <si>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/141/710</t>
    </r>
  </si>
  <si>
    <r>
      <rPr>
        <sz val="11"/>
        <color rgb="FF000000"/>
        <rFont val="FreeSans"/>
        <family val="2"/>
        <charset val="1"/>
      </rPr>
      <t xml:space="preserve">پرداخت مرحله اول قرارداد صفحه‌آرایی نشریه پوپک</t>
    </r>
    <r>
      <rPr>
        <sz val="11"/>
        <color rgb="FF000000"/>
        <rFont val="B Nazanin"/>
        <family val="0"/>
        <charset val="178"/>
      </rPr>
      <t xml:space="preserve">.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</si>
  <si>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/326/548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</si>
  <si>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/141/708</t>
    </r>
  </si>
  <si>
    <r>
      <rPr>
        <sz val="11"/>
        <color rgb="FF000000"/>
        <rFont val="FreeSans"/>
        <family val="2"/>
        <charset val="1"/>
      </rPr>
      <t xml:space="preserve">درخواست پرداخت مرحله اول قرارداد خانم حجازیان صفحه آرای نشریه سلام بچه‌ها</t>
    </r>
    <r>
      <rPr>
        <sz val="11"/>
        <color rgb="FF000000"/>
        <rFont val="B Nazanin"/>
        <family val="0"/>
        <charset val="178"/>
      </rPr>
      <t xml:space="preserve">.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</si>
  <si>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/326/544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</si>
  <si>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/383/724</t>
    </r>
  </si>
  <si>
    <t xml:space="preserve">درخواست قسط مرحله آخر قرارداد آقای غفاری زاده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</si>
  <si>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/368/735</t>
    </r>
  </si>
  <si>
    <t xml:space="preserve">تسویه با جناب حجت الاسلام و المسلمین روستایی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</si>
  <si>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/141/743</t>
    </r>
  </si>
  <si>
    <r>
      <rPr>
        <sz val="11"/>
        <color rgb="FF000000"/>
        <rFont val="FreeSans"/>
        <family val="2"/>
        <charset val="1"/>
      </rPr>
      <t xml:space="preserve">لیست پرداخت حق‌الزحمه نشریه سلام‌بچه‌ها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مردادماه </t>
    </r>
    <r>
      <rPr>
        <sz val="11"/>
        <color rgb="FF000000"/>
        <rFont val="B Nazanin"/>
        <family val="0"/>
        <charset val="178"/>
      </rPr>
      <t xml:space="preserve">1401)</t>
    </r>
  </si>
  <si>
    <t xml:space="preserve">مرداد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</si>
  <si>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/367/623</t>
    </r>
  </si>
  <si>
    <t xml:space="preserve">پرداخت مرتبط با سوگواره ملت امام حسین علیه السلام</t>
  </si>
  <si>
    <t xml:space="preserve">سوگواره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</si>
  <si>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/367/676</t>
    </r>
  </si>
  <si>
    <t xml:space="preserve">تهیه کارت هدیه اساتید کارگاه های سوگواره ملت امام حسین علیه السلام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</si>
  <si>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/143/67</t>
    </r>
  </si>
  <si>
    <t xml:space="preserve">برگزاری دوازدهمین محفل هفتگی  شعر مشارق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</si>
  <si>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/397/773</t>
    </r>
  </si>
  <si>
    <r>
      <rPr>
        <sz val="11"/>
        <color rgb="FF000000"/>
        <rFont val="FreeSans"/>
        <family val="2"/>
        <charset val="1"/>
      </rPr>
      <t xml:space="preserve">پرداخت مکمل </t>
    </r>
    <r>
      <rPr>
        <sz val="11"/>
        <color rgb="FF000000"/>
        <rFont val="B Nazanin"/>
        <family val="0"/>
        <charset val="178"/>
      </rPr>
      <t xml:space="preserve">1401 - </t>
    </r>
    <r>
      <rPr>
        <sz val="11"/>
        <color rgb="FF000000"/>
        <rFont val="FreeSans"/>
        <family val="2"/>
        <charset val="1"/>
      </rPr>
      <t xml:space="preserve">شش ماهه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</si>
  <si>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/399/775</t>
    </r>
  </si>
  <si>
    <r>
      <rPr>
        <sz val="11"/>
        <color rgb="FF000000"/>
        <rFont val="FreeSans"/>
        <family val="2"/>
        <charset val="1"/>
      </rPr>
      <t xml:space="preserve">درخواست مشارکت در برگزاری اردوی آموزشی خطوط قرآنی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نسخ و ثلث</t>
    </r>
    <r>
      <rPr>
        <sz val="11"/>
        <color rgb="FF000000"/>
        <rFont val="B Nazanin"/>
        <family val="0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در حرم حضرت عبدالعظیم حسنی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</si>
  <si>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/360/712</t>
    </r>
  </si>
  <si>
    <t xml:space="preserve">پرداخت فاکتور سیم ها و اتصالات اتاق سرور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</si>
  <si>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/360/764</t>
    </r>
  </si>
  <si>
    <t xml:space="preserve">شارژ پنل پیامک معاونت </t>
  </si>
  <si>
    <t xml:space="preserve">پیامک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</si>
  <si>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/143/62</t>
    </r>
  </si>
  <si>
    <r>
      <rPr>
        <sz val="11"/>
        <color rgb="FF000000"/>
        <rFont val="FreeSans"/>
        <family val="2"/>
        <charset val="1"/>
      </rPr>
      <t xml:space="preserve">نامه پرداخت اساتید کارگاه های رواق شهریور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</si>
  <si>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/383/660</t>
    </r>
  </si>
  <si>
    <t xml:space="preserve">فاکتور دوربین</t>
  </si>
  <si>
    <t xml:space="preserve">دوربین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</si>
  <si>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/367/767</t>
    </r>
  </si>
  <si>
    <r>
      <rPr>
        <sz val="11"/>
        <color rgb="FF000000"/>
        <rFont val="FreeSans"/>
        <family val="2"/>
        <charset val="1"/>
      </rPr>
      <t xml:space="preserve">لیست پرداخت مرتبط با سوگواره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برگزیدگان کارگاه ها و تولیدات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</si>
  <si>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/143/36</t>
    </r>
  </si>
  <si>
    <t xml:space="preserve">دهمین محفل هفتگی مشارق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</si>
  <si>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/143/55</t>
    </r>
  </si>
  <si>
    <t xml:space="preserve">برگزاری یازدهمین محفل هفتگی شعر مشارق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</si>
  <si>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/141/816</t>
    </r>
  </si>
  <si>
    <r>
      <rPr>
        <sz val="11"/>
        <color rgb="FF000000"/>
        <rFont val="FreeSans"/>
        <family val="2"/>
        <charset val="1"/>
      </rPr>
      <t xml:space="preserve">پرداخت مرحله دوم و سوم قرارداد خانم حجازیان صفحه‌آرای نشریه سلام‌بچه‌ها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</si>
  <si>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/141/817</t>
    </r>
  </si>
  <si>
    <r>
      <rPr>
        <sz val="11"/>
        <color rgb="FF000000"/>
        <rFont val="FreeSans"/>
        <family val="2"/>
        <charset val="1"/>
      </rPr>
      <t xml:space="preserve">درخواست پرداخت مرحله سوم قرارداد خانم فاطمه بختیاری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</si>
  <si>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/141/820</t>
    </r>
  </si>
  <si>
    <r>
      <rPr>
        <sz val="11"/>
        <color rgb="FF000000"/>
        <rFont val="FreeSans"/>
        <family val="2"/>
        <charset val="1"/>
      </rPr>
      <t xml:space="preserve">درخواست پرداخت مرحله سوم نیروهای محصول محور نشریات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</si>
  <si>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/141/821</t>
    </r>
  </si>
  <si>
    <r>
      <rPr>
        <sz val="11"/>
        <color rgb="FF000000"/>
        <rFont val="FreeSans"/>
        <family val="2"/>
        <charset val="1"/>
      </rPr>
      <t xml:space="preserve">پرداخت صفحه‌آرایی نشریه پوپک مرحله دوم و سوم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</si>
  <si>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/141/814</t>
    </r>
  </si>
  <si>
    <r>
      <rPr>
        <sz val="11"/>
        <color rgb="FF000000"/>
        <rFont val="FreeSans"/>
        <family val="2"/>
        <charset val="1"/>
      </rPr>
      <t xml:space="preserve">لیست پرداخت حق‌الزحمه نشریه سلام‌بچه‌ها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شهریورماه </t>
    </r>
    <r>
      <rPr>
        <sz val="11"/>
        <color rgb="FF000000"/>
        <rFont val="B Nazanin"/>
        <family val="0"/>
        <charset val="178"/>
      </rPr>
      <t xml:space="preserve">1401).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</si>
  <si>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/367/848</t>
    </r>
  </si>
  <si>
    <t xml:space="preserve">پرداخت فاکتورهای کمیته هنری و رسانه ای سوگواره ملت امام حسین علیه السلام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</si>
  <si>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/399/824</t>
    </r>
  </si>
  <si>
    <t xml:space="preserve">لیست پرداخت حق الزحمه استاد ورکشاپ تخصصی خوشنویسی خاتم</t>
  </si>
  <si>
    <t xml:space="preserve">خوشنویسی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</si>
  <si>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/143/99</t>
    </r>
  </si>
  <si>
    <r>
      <rPr>
        <sz val="11"/>
        <color rgb="FF000000"/>
        <rFont val="FreeSans"/>
        <family val="2"/>
        <charset val="1"/>
      </rPr>
      <t xml:space="preserve">درخواست برگزاری پانزدهمین محفل هفتگی شعر حوزه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</si>
  <si>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/367/888</t>
    </r>
  </si>
  <si>
    <r>
      <rPr>
        <sz val="11"/>
        <color rgb="FF000000"/>
        <rFont val="FreeSans"/>
        <family val="2"/>
        <charset val="1"/>
      </rPr>
      <t xml:space="preserve">پرداخت مرحله اول تفاهم نامه برگزاری جشنواره فرهنگی هنری عفاف و حجاب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سید عباس سید نژاد</t>
    </r>
  </si>
  <si>
    <t xml:space="preserve">سیدعباس سید نژاد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</si>
  <si>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/368/892</t>
    </r>
  </si>
  <si>
    <t xml:space="preserve">تسویه با جناب آقای مسعود هادی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</si>
  <si>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/386/850</t>
    </r>
  </si>
  <si>
    <t xml:space="preserve">پرداخت اول قرارداد موسسه زمانه</t>
  </si>
  <si>
    <t xml:space="preserve">موسسه زمانه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</si>
  <si>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/143/107</t>
    </r>
  </si>
  <si>
    <r>
      <rPr>
        <sz val="11"/>
        <color rgb="FF000000"/>
        <rFont val="FreeSans"/>
        <family val="2"/>
        <charset val="1"/>
      </rPr>
      <t xml:space="preserve">برگزاری پانزدهمین محفل هفتگی شعر حوزه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</si>
  <si>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/129/919</t>
    </r>
  </si>
  <si>
    <r>
      <rPr>
        <sz val="11"/>
        <color rgb="FF000000"/>
        <rFont val="FreeSans"/>
        <family val="2"/>
        <charset val="1"/>
      </rPr>
      <t xml:space="preserve">درخواست برای اختصاص هدیه روز کتابدار</t>
    </r>
    <r>
      <rPr>
        <sz val="11"/>
        <color rgb="FF000000"/>
        <rFont val="B Nazanin"/>
        <family val="0"/>
        <charset val="178"/>
      </rPr>
      <t xml:space="preserve">.</t>
    </r>
  </si>
  <si>
    <t xml:space="preserve">روز کتابدار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</si>
  <si>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/360/305</t>
    </r>
  </si>
  <si>
    <t xml:space="preserve">خرید لایسنس دایرکت ادمین برای سرور سامانه های اشراق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</si>
  <si>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/410/826</t>
    </r>
  </si>
  <si>
    <t xml:space="preserve">حمایت از گروه فاطمه الزهرا س</t>
  </si>
  <si>
    <t xml:space="preserve">گروه فاطمه الزهرا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</si>
  <si>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/143/127</t>
    </r>
  </si>
  <si>
    <r>
      <rPr>
        <sz val="11"/>
        <color rgb="FF000000"/>
        <rFont val="FreeSans"/>
        <family val="2"/>
        <charset val="1"/>
      </rPr>
      <t xml:space="preserve">درخواست پرداخت </t>
    </r>
    <r>
      <rPr>
        <sz val="11"/>
        <color rgb="FF000000"/>
        <rFont val="B Nazanin"/>
        <family val="0"/>
        <charset val="178"/>
      </rPr>
      <t xml:space="preserve">40% </t>
    </r>
    <r>
      <rPr>
        <sz val="11"/>
        <color rgb="FF000000"/>
        <rFont val="FreeSans"/>
        <family val="2"/>
        <charset val="1"/>
      </rPr>
      <t xml:space="preserve">از قرارداد کارشناس شعر اداره هنرهای ادبی جناب آقای نقیب</t>
    </r>
  </si>
  <si>
    <r>
      <rPr>
        <sz val="11"/>
        <color rgb="FF000000"/>
        <rFont val="Calibri"/>
        <family val="2"/>
        <charset val="1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Calibri"/>
        <family val="2"/>
        <charset val="1"/>
      </rPr>
      <t xml:space="preserve">/326/940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</si>
  <si>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/367/822</t>
    </r>
  </si>
  <si>
    <t xml:space="preserve">لیست پراخت فعالیت های مرتبط با اداره تولید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</si>
  <si>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/360/880</t>
    </r>
  </si>
  <si>
    <t xml:space="preserve">پرداخت فاکتور سرویس پشتیبان گیری سرورهای مجازی و فیزیکی پرتال های اشراق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</si>
  <si>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/409/956</t>
    </r>
  </si>
  <si>
    <t xml:space="preserve">دستور پرداخت آبان ماه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</si>
  <si>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/362/957</t>
    </r>
  </si>
  <si>
    <t xml:space="preserve">پرداخت اداره پایش و رصد فضای مجازی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</si>
  <si>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/141/903</t>
    </r>
  </si>
  <si>
    <r>
      <rPr>
        <sz val="11"/>
        <color rgb="FF000000"/>
        <rFont val="FreeSans"/>
        <family val="2"/>
        <charset val="1"/>
      </rPr>
      <t xml:space="preserve">لیست یرداختی نویسندگان و تصویرگران مجله سلام بچه ها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مهر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</si>
  <si>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سلام بچه ها مهرماه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</si>
  <si>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/141/886</t>
    </r>
  </si>
  <si>
    <r>
      <rPr>
        <sz val="11"/>
        <color rgb="FF000000"/>
        <rFont val="FreeSans"/>
        <family val="2"/>
        <charset val="1"/>
      </rPr>
      <t xml:space="preserve">پرداخت حق الزحمه نویسندگان و تصویرگران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مهرماه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</si>
  <si>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پوپک مهرماه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</si>
  <si>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/369/983</t>
    </r>
  </si>
  <si>
    <r>
      <rPr>
        <sz val="11"/>
        <color rgb="FF000000"/>
        <rFont val="FreeSans"/>
        <family val="2"/>
        <charset val="1"/>
      </rPr>
      <t xml:space="preserve">پرداخت قرارداد محصول محور آقای تائبی به شماره </t>
    </r>
    <r>
      <rPr>
        <sz val="11"/>
        <color rgb="FF000000"/>
        <rFont val="B Nazanin"/>
        <family val="0"/>
        <charset val="178"/>
      </rPr>
      <t xml:space="preserve">1401/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B Nazanin"/>
        <family val="0"/>
        <charset val="178"/>
      </rPr>
      <t xml:space="preserve">/326/966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</si>
  <si>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/386/857</t>
    </r>
  </si>
  <si>
    <t xml:space="preserve">سه فقره پرداخت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</si>
  <si>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/383/962</t>
    </r>
  </si>
  <si>
    <t xml:space="preserve">درخواست پرداخت قرارداد آقای غفاری زاده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</si>
  <si>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/143/138</t>
    </r>
  </si>
  <si>
    <t xml:space="preserve">برگزاری هفدهمین محفل هفتگی شعر حوزه مشارق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</si>
  <si>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/141/931</t>
    </r>
  </si>
  <si>
    <r>
      <rPr>
        <sz val="11"/>
        <color rgb="FF000000"/>
        <rFont val="FreeSans"/>
        <family val="2"/>
        <charset val="1"/>
      </rPr>
      <t xml:space="preserve">درخواست پرداخت مرحله چهارم قرارداد خانم فاطمه بختیاری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</si>
  <si>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/141/927</t>
    </r>
  </si>
  <si>
    <r>
      <rPr>
        <sz val="11"/>
        <color rgb="FF000000"/>
        <rFont val="FreeSans"/>
        <family val="2"/>
        <charset val="1"/>
      </rPr>
      <t xml:space="preserve">درخواست پرداخت مرحله چهارم نیروهای محصول محور نشریات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</si>
  <si>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/141/928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</si>
  <si>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/141/932</t>
    </r>
  </si>
  <si>
    <r>
      <rPr>
        <sz val="11"/>
        <color rgb="FF000000"/>
        <rFont val="FreeSans"/>
        <family val="2"/>
        <charset val="1"/>
      </rPr>
      <t xml:space="preserve">پرداخت مرحله چهارم قرارداد خانم حجازیان صفحه‌آرای نشریه سلام‌بچه‌ها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</si>
  <si>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/367/874</t>
    </r>
  </si>
  <si>
    <r>
      <rPr>
        <sz val="11"/>
        <color rgb="FF000000"/>
        <rFont val="FreeSans"/>
        <family val="2"/>
        <charset val="1"/>
      </rPr>
      <t xml:space="preserve">مساعدت در خصوص برگزاری کارگاه رصد و تحلیل شبکه های اجتماعی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اکتشافی در اعماق رسانه ها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</si>
  <si>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/386/849</t>
    </r>
  </si>
  <si>
    <t xml:space="preserve">پرداخت خانم احمدی</t>
  </si>
  <si>
    <t xml:space="preserve">فاطمه احمدی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</si>
  <si>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/143/146</t>
    </r>
  </si>
  <si>
    <r>
      <rPr>
        <sz val="11"/>
        <color rgb="FF000000"/>
        <rFont val="FreeSans"/>
        <family val="2"/>
        <charset val="1"/>
      </rPr>
      <t xml:space="preserve">برگزاری هجدمین محفل هفتگی شعر حوزه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</si>
  <si>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/367/1041</t>
    </r>
  </si>
  <si>
    <r>
      <rPr>
        <sz val="11"/>
        <color rgb="FF000000"/>
        <rFont val="FreeSans"/>
        <family val="2"/>
        <charset val="1"/>
      </rPr>
      <t xml:space="preserve">لیست پرداخت فعالیت های قطبی و غیر قطبی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</si>
  <si>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/360/1034</t>
    </r>
  </si>
  <si>
    <t xml:space="preserve">پرداخت حق الزحمه سیدمهدی مدبری مرحله اول ، دوم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</si>
  <si>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/360/1036</t>
    </r>
  </si>
  <si>
    <t xml:space="preserve">پرداخت حق الزحمه علیرضا خانمحمدی مرحله اول ، دوم ، سوم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</si>
  <si>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/360/1035</t>
    </r>
  </si>
  <si>
    <r>
      <rPr>
        <sz val="11"/>
        <color rgb="FF000000"/>
        <rFont val="FreeSans"/>
        <family val="2"/>
        <charset val="1"/>
      </rPr>
      <t xml:space="preserve">پرداخت حق الزحمه علی ایران پور 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مرحله اول و دوم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</si>
  <si>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/360/1033</t>
    </r>
  </si>
  <si>
    <t xml:space="preserve">پرداخت حق الزحمه سیدخلیل حسینی مرحله اول ، دوم ، سوم </t>
  </si>
  <si>
    <t xml:space="preserve">سیدخلیل حسینی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</si>
  <si>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/367/1043</t>
    </r>
  </si>
  <si>
    <r>
      <rPr>
        <sz val="11"/>
        <color rgb="FF000000"/>
        <rFont val="FreeSans"/>
        <family val="2"/>
        <charset val="1"/>
      </rPr>
      <t xml:space="preserve">لیست پرداخت فعالیت های قطبی و غیر قطبی آذر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</si>
  <si>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/410/1039</t>
    </r>
  </si>
  <si>
    <t xml:space="preserve">لیست پرداخت امور مربوط به پویش سرباز حسینم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</si>
  <si>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/143/150</t>
    </r>
  </si>
  <si>
    <t xml:space="preserve">برگزاری شب شعر حجره های ساحلی در اهواز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</si>
  <si>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/143/132</t>
    </r>
  </si>
  <si>
    <r>
      <rPr>
        <sz val="11"/>
        <color rgb="FF000000"/>
        <rFont val="FreeSans"/>
        <family val="2"/>
        <charset val="1"/>
      </rPr>
      <t xml:space="preserve">پرداخت اساتید کارگاه های رواق مهر و آبان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</si>
  <si>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/409/1013</t>
    </r>
  </si>
  <si>
    <t xml:space="preserve">دستور پرداخت اول فعالیت جمعی محرم و صفر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</si>
  <si>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/409/1014</t>
    </r>
  </si>
  <si>
    <t xml:space="preserve">دستور پرداخت دوم فعالیت جمعی محرم و صفر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</si>
  <si>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/409/1018</t>
    </r>
  </si>
  <si>
    <t xml:space="preserve">دستور پرداخت سوم فعالیت جمعی محرم و صفر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</si>
  <si>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/409/1019</t>
    </r>
  </si>
  <si>
    <t xml:space="preserve">دستور پرداخت چهارم فعالیت جمعی محرم و صفر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</si>
  <si>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/345/181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</si>
  <si>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 </t>
    </r>
    <r>
      <rPr>
        <sz val="11"/>
        <color rgb="FF000000"/>
        <rFont val="B Nazanin"/>
        <family val="0"/>
        <charset val="178"/>
      </rPr>
      <t xml:space="preserve">12136/12137/12202/12203/12295/12296</t>
    </r>
  </si>
  <si>
    <t xml:space="preserve">مهر سلام بچه ها</t>
  </si>
  <si>
    <t xml:space="preserve">مهر پوپک</t>
  </si>
  <si>
    <t xml:space="preserve">آبان سلام بچه ها</t>
  </si>
  <si>
    <t xml:space="preserve">آبان پوپک</t>
  </si>
  <si>
    <t xml:space="preserve">آذر سلام بچه ها</t>
  </si>
  <si>
    <t xml:space="preserve">آذر پوپک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</si>
  <si>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/143/159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</si>
  <si>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/141/1069</t>
    </r>
  </si>
  <si>
    <r>
      <rPr>
        <sz val="11"/>
        <color rgb="FF000000"/>
        <rFont val="FreeSans"/>
        <family val="2"/>
        <charset val="1"/>
      </rPr>
      <t xml:space="preserve">لیست پرداخت حق الزحمه نویسندگان و تصویرگران سلام بچه های آبان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</si>
  <si>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محتوا سلام بچه ها آبان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</si>
  <si>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/399/1052</t>
    </r>
  </si>
  <si>
    <t xml:space="preserve">درخواست پرداخت هزینه مأموریت به مشهد مقدس</t>
  </si>
  <si>
    <t xml:space="preserve">شاه نظر ماموریت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</si>
  <si>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/399/1047</t>
    </r>
  </si>
  <si>
    <t xml:space="preserve">برگزاری نمایشگاه ایثار و شهادت</t>
  </si>
  <si>
    <t xml:space="preserve">نمایشگاه ایثار و شهادت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</si>
  <si>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/132/1074</t>
    </r>
  </si>
  <si>
    <t xml:space="preserve">تهیه کارت هدیه خبرنگاران ویژه جشنواره فیلم اشراق</t>
  </si>
  <si>
    <t xml:space="preserve">کارت هدیه خبرنگاران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</si>
  <si>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/366/1093</t>
    </r>
  </si>
  <si>
    <t xml:space="preserve">درخواست پرداخت مرحله اول قرارداد آقای بایرامی</t>
  </si>
  <si>
    <t xml:space="preserve">حمید بایرامی</t>
  </si>
  <si>
    <t xml:space="preserve">هزینه شیرین و غذا و بشقاب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</si>
  <si>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/141/1135</t>
    </r>
  </si>
  <si>
    <t xml:space="preserve">پرداخت مرحله اول قرارداد پروژه ای نشریه پیام زن</t>
  </si>
  <si>
    <t xml:space="preserve">میرصمدی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</si>
  <si>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/383/1132</t>
    </r>
  </si>
  <si>
    <t xml:space="preserve">درخواست پرداخت مرحله آخر از قرارداد آقای مهدی غفاری زاده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</si>
  <si>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/143/167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</si>
  <si>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/143/165</t>
    </r>
  </si>
  <si>
    <r>
      <rPr>
        <sz val="11"/>
        <color rgb="FF000000"/>
        <rFont val="FreeSans"/>
        <family val="2"/>
        <charset val="1"/>
      </rPr>
      <t xml:space="preserve">برگزاری نوزدهمین محفل هفتگی شعرحوزه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</si>
  <si>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/399/1089</t>
    </r>
  </si>
  <si>
    <t xml:space="preserve">تهیه مایحتاج نمایشگاه تخصصی خط سرخ</t>
  </si>
  <si>
    <t xml:space="preserve">نمایشگاه خط سرخ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</si>
  <si>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/141/1107</t>
    </r>
  </si>
  <si>
    <r>
      <rPr>
        <sz val="11"/>
        <color rgb="FF000000"/>
        <rFont val="FreeSans"/>
        <family val="2"/>
        <charset val="1"/>
      </rPr>
      <t xml:space="preserve">پرداخت حق الزحمه نویسندگان و تصویرگران نشریه پوپک آبان</t>
    </r>
    <r>
      <rPr>
        <sz val="11"/>
        <color rgb="FF000000"/>
        <rFont val="B Nazanin"/>
        <family val="0"/>
        <charset val="178"/>
      </rPr>
      <t xml:space="preserve">- 1401</t>
    </r>
  </si>
  <si>
    <t xml:space="preserve">پوپک آبان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</si>
  <si>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/410/1150</t>
    </r>
  </si>
  <si>
    <t xml:space="preserve">لیست پرداخت آذرماه</t>
  </si>
  <si>
    <t xml:space="preserve">فضای مجازی پرداخت آذر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</si>
  <si>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/369/1200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</si>
  <si>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/367/1195</t>
    </r>
  </si>
  <si>
    <r>
      <rPr>
        <sz val="11"/>
        <color rgb="FF000000"/>
        <rFont val="FreeSans"/>
        <family val="2"/>
        <charset val="1"/>
      </rPr>
      <t xml:space="preserve">پرداخت مرحله دوم تفاهم نامه برگزاری جشنواره عفاف و حجاب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سیدعباس سیدنژاد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</si>
  <si>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/345/192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</si>
  <si>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 </t>
    </r>
    <r>
      <rPr>
        <sz val="11"/>
        <color rgb="FF000000"/>
        <rFont val="B Nazanin"/>
        <family val="0"/>
        <charset val="178"/>
      </rPr>
      <t xml:space="preserve">12421/12422</t>
    </r>
  </si>
  <si>
    <t xml:space="preserve">چاپ سلام بچه ها دی</t>
  </si>
  <si>
    <t xml:space="preserve">چاپ پوپک 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</si>
  <si>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/143/176</t>
    </r>
  </si>
  <si>
    <t xml:space="preserve">برگزاری بیستمین محفل هفتگی شعر حوزه مشارق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</si>
  <si>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/141/1222</t>
    </r>
  </si>
  <si>
    <r>
      <rPr>
        <sz val="11"/>
        <color rgb="FF000000"/>
        <rFont val="FreeSans"/>
        <family val="2"/>
        <charset val="1"/>
      </rPr>
      <t xml:space="preserve">پرداخت حق الزحمه نویسندگان و تصویرگران پوپک آذرماه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</si>
  <si>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پوپک آذر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</si>
  <si>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/141/1224</t>
    </r>
  </si>
  <si>
    <r>
      <rPr>
        <sz val="11"/>
        <color rgb="FF000000"/>
        <rFont val="FreeSans"/>
        <family val="2"/>
        <charset val="1"/>
      </rPr>
      <t xml:space="preserve">لیست یرداختی مجله سلام بچه ها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آذر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</si>
  <si>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سلام بچه ها آذر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</si>
  <si>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/141/1232</t>
    </r>
  </si>
  <si>
    <t xml:space="preserve">پرداخت حق الزحمه بازبین نهایی نشریه پیام زن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</si>
  <si>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/141/1203</t>
    </r>
  </si>
  <si>
    <t xml:space="preserve">پرداخت حق الزحمه ویراستار نشریه پیام زن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</si>
  <si>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/397/965</t>
    </r>
  </si>
  <si>
    <t xml:space="preserve">پرداخت حق التدریس سیدمحسن ربیعی هاشمی</t>
  </si>
  <si>
    <t xml:space="preserve">سید هانی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</si>
  <si>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/141/1234</t>
    </r>
  </si>
  <si>
    <t xml:space="preserve">پرداخت حق الزحمه صفحه آرا نشریه پیام زن</t>
  </si>
  <si>
    <t xml:space="preserve">اکرم جلالوندی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</si>
  <si>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/143/195</t>
    </r>
  </si>
  <si>
    <t xml:space="preserve">برگزاری عصر شعر مقاومت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</si>
  <si>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/362/1259</t>
    </r>
  </si>
  <si>
    <t xml:space="preserve"> پرداخت اداره  پایش و رصد فضای مجازی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</si>
  <si>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/132/1270</t>
    </r>
  </si>
  <si>
    <r>
      <rPr>
        <sz val="11"/>
        <color rgb="FF000000"/>
        <rFont val="FreeSans"/>
        <family val="2"/>
        <charset val="1"/>
      </rPr>
      <t xml:space="preserve">در خواست هزینه فاکتور هزینه های  مربوط به برگزاری مشترک نشت تخصص </t>
    </r>
    <r>
      <rPr>
        <sz val="11"/>
        <color rgb="FF000000"/>
        <rFont val="B Nazanin"/>
        <family val="0"/>
        <charset val="178"/>
      </rPr>
      <t xml:space="preserve">( </t>
    </r>
    <r>
      <rPr>
        <sz val="11"/>
        <color rgb="FF000000"/>
        <rFont val="FreeSans"/>
        <family val="2"/>
        <charset val="1"/>
      </rPr>
      <t xml:space="preserve">راهکارهای تحقق مطالبه رهبری در تشکیل ید واحده توسط کنشگران رسانه ای </t>
    </r>
    <r>
      <rPr>
        <sz val="11"/>
        <color rgb="FF000000"/>
        <rFont val="B Nazanin"/>
        <family val="0"/>
        <charset val="178"/>
      </rPr>
      <t xml:space="preserve">)  </t>
    </r>
    <r>
      <rPr>
        <sz val="11"/>
        <color rgb="FF000000"/>
        <rFont val="FreeSans"/>
        <family val="2"/>
        <charset val="1"/>
      </rPr>
      <t xml:space="preserve">خبرنگاری رسا </t>
    </r>
    <r>
      <rPr>
        <sz val="11"/>
        <color rgb="FF000000"/>
        <rFont val="B Nazanin"/>
        <family val="0"/>
        <charset val="178"/>
      </rPr>
      <t xml:space="preserve">....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</si>
  <si>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/143/171</t>
    </r>
  </si>
  <si>
    <r>
      <rPr>
        <sz val="11"/>
        <color rgb="FF000000"/>
        <rFont val="FreeSans"/>
        <family val="2"/>
        <charset val="1"/>
      </rPr>
      <t xml:space="preserve">پرداخت کارگاه های رواق آذر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</si>
  <si>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حامد اشتری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</si>
  <si>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/353/1291</t>
    </r>
  </si>
  <si>
    <t xml:space="preserve">واریز آخرین مرحله بودجه خرید کتاب </t>
  </si>
  <si>
    <t xml:space="preserve">خرید کتاب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</si>
  <si>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/363/1283</t>
    </r>
  </si>
  <si>
    <t xml:space="preserve">پرداخت مرحله اول و دوم قرارداد آقای حصاری</t>
  </si>
  <si>
    <t xml:space="preserve">احسان حصاری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</si>
  <si>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/367/1254</t>
    </r>
  </si>
  <si>
    <t xml:space="preserve">لیست پرداخت فعالیت قطبی و غیر قطبی فعالان فضای مجازی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</si>
  <si>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/132/1295</t>
    </r>
  </si>
  <si>
    <r>
      <rPr>
        <sz val="11"/>
        <color rgb="FF000000"/>
        <rFont val="FreeSans"/>
        <family val="2"/>
        <charset val="1"/>
      </rPr>
      <t xml:space="preserve">درخواست پرداخت مبلغ فاکتور  اجاره تجهیزات تصویر برداری </t>
    </r>
    <r>
      <rPr>
        <sz val="11"/>
        <color rgb="FF000000"/>
        <rFont val="B Nazanin"/>
        <family val="0"/>
        <charset val="178"/>
      </rPr>
      <t xml:space="preserve">( </t>
    </r>
    <r>
      <rPr>
        <sz val="11"/>
        <color rgb="FF000000"/>
        <rFont val="FreeSans"/>
        <family val="2"/>
        <charset val="1"/>
      </rPr>
      <t xml:space="preserve">غفاری زاده 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</si>
  <si>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/143/202</t>
    </r>
  </si>
  <si>
    <r>
      <rPr>
        <sz val="11"/>
        <color rgb="FF000000"/>
        <rFont val="FreeSans"/>
        <family val="2"/>
        <charset val="1"/>
      </rPr>
      <t xml:space="preserve">برگزاری بیست و یکمین محفل هفتگی شعرحوزه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</si>
  <si>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/386/1307</t>
    </r>
  </si>
  <si>
    <t xml:space="preserve">پرداخت قرارداد آقای قنبری نژاد</t>
  </si>
  <si>
    <t xml:space="preserve">قنبری نژاد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</si>
  <si>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/360/1321</t>
    </r>
  </si>
  <si>
    <r>
      <rPr>
        <sz val="11"/>
        <color rgb="FF000000"/>
        <rFont val="FreeSans"/>
        <family val="2"/>
        <charset val="1"/>
      </rPr>
      <t xml:space="preserve">پرداخت حق الزحمه سید مهدی مدبری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مرحله سوم 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</si>
  <si>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/360/1326</t>
    </r>
  </si>
  <si>
    <r>
      <rPr>
        <sz val="11"/>
        <color rgb="FF000000"/>
        <rFont val="FreeSans"/>
        <family val="2"/>
        <charset val="1"/>
      </rPr>
      <t xml:space="preserve">پرداخت حق الزحمه حسین رحیمی صفری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مرحله اول ، دوم</t>
    </r>
  </si>
  <si>
    <t xml:space="preserve">رحیمی صفری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</si>
  <si>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/360/1323</t>
    </r>
  </si>
  <si>
    <r>
      <rPr>
        <sz val="11"/>
        <color rgb="FF000000"/>
        <rFont val="FreeSans"/>
        <family val="2"/>
        <charset val="1"/>
      </rPr>
      <t xml:space="preserve">پرداخت حق الزحمه علی ایران پور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مرحله سوم 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</si>
  <si>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/360/1324</t>
    </r>
  </si>
  <si>
    <r>
      <rPr>
        <sz val="11"/>
        <color rgb="FF000000"/>
        <rFont val="FreeSans"/>
        <family val="2"/>
        <charset val="1"/>
      </rPr>
      <t xml:space="preserve">پرداخت حق الزحمه علیرضا خانمحمدی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مرحله چهارم 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</si>
  <si>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/360/1320</t>
    </r>
  </si>
  <si>
    <r>
      <rPr>
        <sz val="11"/>
        <color rgb="FF000000"/>
        <rFont val="FreeSans"/>
        <family val="2"/>
        <charset val="1"/>
      </rPr>
      <t xml:space="preserve">پرداخت حق الزحمه سیدخلیل حسینی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مرحله چهارم 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</si>
  <si>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/409/1333</t>
    </r>
  </si>
  <si>
    <r>
      <rPr>
        <sz val="11"/>
        <color rgb="FF000000"/>
        <rFont val="FreeSans"/>
        <family val="2"/>
        <charset val="1"/>
      </rPr>
      <t xml:space="preserve">پرداخت خدمات فعالیت جمعی محرم و صفر دیماه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طراحی </t>
    </r>
    <r>
      <rPr>
        <sz val="11"/>
        <color rgb="FF000000"/>
        <rFont val="B Nazanin"/>
        <family val="0"/>
        <charset val="178"/>
      </rPr>
      <t xml:space="preserve">/ </t>
    </r>
    <r>
      <rPr>
        <sz val="11"/>
        <color rgb="FF000000"/>
        <rFont val="FreeSans"/>
        <family val="2"/>
        <charset val="1"/>
      </rPr>
      <t xml:space="preserve">تبلیغات </t>
    </r>
    <r>
      <rPr>
        <sz val="11"/>
        <color rgb="FF000000"/>
        <rFont val="B Nazanin"/>
        <family val="0"/>
        <charset val="178"/>
      </rPr>
      <t xml:space="preserve">/ </t>
    </r>
    <r>
      <rPr>
        <sz val="11"/>
        <color rgb="FF000000"/>
        <rFont val="FreeSans"/>
        <family val="2"/>
        <charset val="1"/>
      </rPr>
      <t xml:space="preserve">مشاوره 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</si>
  <si>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/366/1348</t>
    </r>
  </si>
  <si>
    <t xml:space="preserve">دستور پرداخت اول آقای فلاح تفتی</t>
  </si>
  <si>
    <t xml:space="preserve">فلاح تفتی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</si>
  <si>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/366/1347</t>
    </r>
  </si>
  <si>
    <t xml:space="preserve">درخواست پرداخت آقای لاجوردی</t>
  </si>
  <si>
    <t xml:space="preserve">لاجوردی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</si>
  <si>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/367/1334</t>
    </r>
  </si>
  <si>
    <r>
      <rPr>
        <sz val="11"/>
        <color rgb="FF000000"/>
        <rFont val="FreeSans"/>
        <family val="2"/>
        <charset val="1"/>
      </rPr>
      <t xml:space="preserve">لیست پرداخت فعالیت های قطبی و غیر قطبی دی ماه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</si>
  <si>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/143/210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</si>
  <si>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/396/1354</t>
    </r>
  </si>
  <si>
    <r>
      <rPr>
        <sz val="11"/>
        <color rgb="FF000000"/>
        <rFont val="FreeSans"/>
        <family val="2"/>
        <charset val="1"/>
      </rPr>
      <t xml:space="preserve">پرداخت </t>
    </r>
    <r>
      <rPr>
        <sz val="11"/>
        <color rgb="FF000000"/>
        <rFont val="B Nazanin"/>
        <family val="0"/>
        <charset val="178"/>
      </rPr>
      <t xml:space="preserve">30 </t>
    </r>
    <r>
      <rPr>
        <sz val="11"/>
        <color rgb="FF000000"/>
        <rFont val="FreeSans"/>
        <family val="2"/>
        <charset val="1"/>
      </rPr>
      <t xml:space="preserve">درصد از قرارداد مهدی حاجیان</t>
    </r>
  </si>
  <si>
    <t xml:space="preserve">حاجیان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</si>
  <si>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/362/1331</t>
    </r>
  </si>
  <si>
    <t xml:space="preserve">برگزاری جلسه شورای هم افزایی فعالان فضای مجازی</t>
  </si>
  <si>
    <t xml:space="preserve">صبحانه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</si>
  <si>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/143/215</t>
    </r>
  </si>
  <si>
    <r>
      <rPr>
        <sz val="11"/>
        <color rgb="FF000000"/>
        <rFont val="FreeSans"/>
        <family val="2"/>
        <charset val="1"/>
      </rPr>
      <t xml:space="preserve">برگزاری بیست و دومین محفل هفتگی شعر حوزه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</si>
  <si>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/399/1115</t>
    </r>
  </si>
  <si>
    <t xml:space="preserve">تهیه مایحتاج کارگاه قطعه سازی آثار خوشنویسی و نگارگری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</si>
  <si>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/141/1375</t>
    </r>
  </si>
  <si>
    <t xml:space="preserve">پرداخت مرحله  دوم نشریه پیام زن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</si>
  <si>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/132/1363</t>
    </r>
  </si>
  <si>
    <t xml:space="preserve">درخواست پرداخت مرحله اول قرارداد تصویر برداری آقای مهدی غفاری زاده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</si>
  <si>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/410/1220</t>
    </r>
  </si>
  <si>
    <t xml:space="preserve">هماهنگی برگزاری برنامه گفتگو محور با موضوع فیلترینگ</t>
  </si>
  <si>
    <t xml:space="preserve">کیک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</si>
  <si>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/399/1280</t>
    </r>
  </si>
  <si>
    <t xml:space="preserve">تهیه مایحتاج نمایشگاه تخصصی مهربانو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</si>
  <si>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/143/199</t>
    </r>
  </si>
  <si>
    <r>
      <rPr>
        <sz val="11"/>
        <color rgb="FF000000"/>
        <rFont val="FreeSans"/>
        <family val="2"/>
        <charset val="1"/>
      </rPr>
      <t xml:space="preserve">هماهنگی برگزاری کارگاه های داستان و خاطره رواق زمستان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</si>
  <si>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/397/1391</t>
    </r>
  </si>
  <si>
    <r>
      <rPr>
        <sz val="11"/>
        <color rgb="FF000000"/>
        <rFont val="FreeSans"/>
        <family val="2"/>
        <charset val="1"/>
      </rPr>
      <t xml:space="preserve">درخواست پذیرایی کارگاه </t>
    </r>
    <r>
      <rPr>
        <sz val="11"/>
        <color rgb="FF000000"/>
        <rFont val="B Nazanin"/>
        <family val="0"/>
        <charset val="178"/>
      </rPr>
      <t xml:space="preserve">5</t>
    </r>
    <r>
      <rPr>
        <sz val="11"/>
        <color rgb="FF000000"/>
        <rFont val="FreeSans"/>
        <family val="2"/>
        <charset val="1"/>
      </rPr>
      <t xml:space="preserve">شنبه</t>
    </r>
    <r>
      <rPr>
        <sz val="11"/>
        <color rgb="FF000000"/>
        <rFont val="B Nazanin"/>
        <family val="0"/>
        <charset val="178"/>
      </rPr>
      <t xml:space="preserve">6</t>
    </r>
    <r>
      <rPr>
        <sz val="11"/>
        <color rgb="FF000000"/>
        <rFont val="FreeSans"/>
        <family val="2"/>
        <charset val="1"/>
      </rPr>
      <t xml:space="preserve">بهمن</t>
    </r>
  </si>
  <si>
    <t xml:space="preserve">دهنادی ناهار و پذیرایی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</si>
  <si>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/383/1376</t>
    </r>
  </si>
  <si>
    <t xml:space="preserve">درخواست پرداخت فاکتورهای اجاره تجهیزات فیلم برداری از گارگاه قطب اخلاق</t>
  </si>
  <si>
    <t xml:space="preserve">تجهیزات فیلم برداری قطب خلاق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</si>
  <si>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/386/1010</t>
    </r>
  </si>
  <si>
    <t xml:space="preserve">پرداخت دوم قرارداد زمانه</t>
  </si>
  <si>
    <t xml:space="preserve">سعید عبدالهی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</si>
  <si>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/362/1231</t>
    </r>
  </si>
  <si>
    <t xml:space="preserve">درخواست چاپ طرح سوگواره</t>
  </si>
  <si>
    <t xml:space="preserve">چاپ پوستر سوگواره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</si>
  <si>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/141/1384</t>
    </r>
  </si>
  <si>
    <t xml:space="preserve">چاپ پوستر تبلیغاتی نشریه پیام زن</t>
  </si>
  <si>
    <t xml:space="preserve">چاپ پوستر پیام زن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</si>
  <si>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/143/207</t>
    </r>
  </si>
  <si>
    <r>
      <rPr>
        <sz val="11"/>
        <color rgb="FF000000"/>
        <rFont val="FreeSans"/>
        <family val="2"/>
        <charset val="1"/>
      </rPr>
      <t xml:space="preserve">برگزاری اولین برنامه نقد کتاب ادبی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طلوع</t>
    </r>
    <r>
      <rPr>
        <sz val="11"/>
        <color rgb="FF000000"/>
        <rFont val="B Nazanin"/>
        <family val="0"/>
        <charset val="178"/>
      </rPr>
      <t xml:space="preserve">)</t>
    </r>
  </si>
  <si>
    <t xml:space="preserve">نقد کتاب ادبی طلوع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</si>
  <si>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/397/1241</t>
    </r>
  </si>
  <si>
    <r>
      <rPr>
        <sz val="11"/>
        <color rgb="FF000000"/>
        <rFont val="FreeSans"/>
        <family val="2"/>
        <charset val="1"/>
      </rPr>
      <t xml:space="preserve">پرینت پوستر کارگاه ها و توزیع آنها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با قید فوریت</t>
    </r>
    <r>
      <rPr>
        <sz val="11"/>
        <color rgb="FF000000"/>
        <rFont val="B Nazanin"/>
        <family val="0"/>
        <charset val="178"/>
      </rPr>
      <t xml:space="preserve">)</t>
    </r>
  </si>
  <si>
    <t xml:space="preserve">چاپ پوستر خوشنویسی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</si>
  <si>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/362/1392</t>
    </r>
  </si>
  <si>
    <t xml:space="preserve">تمهیدات لازم جهت برگزاری نشست خانه بهانش</t>
  </si>
  <si>
    <r>
      <rPr>
        <b val="true"/>
        <sz val="12"/>
        <color rgb="FF000000"/>
        <rFont val="FreeSans"/>
        <family val="2"/>
        <charset val="1"/>
      </rPr>
      <t xml:space="preserve">ناهار </t>
    </r>
    <r>
      <rPr>
        <b val="true"/>
        <sz val="12"/>
        <color rgb="FF000000"/>
        <rFont val="B Nazanin"/>
        <family val="0"/>
        <charset val="178"/>
      </rPr>
      <t xml:space="preserve">40 </t>
    </r>
    <r>
      <rPr>
        <b val="true"/>
        <sz val="12"/>
        <color rgb="FF000000"/>
        <rFont val="FreeSans"/>
        <family val="2"/>
        <charset val="1"/>
      </rPr>
      <t xml:space="preserve">نفره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</si>
  <si>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/399/1053</t>
    </r>
  </si>
  <si>
    <t xml:space="preserve">درخواست تهیه و نصب تابلوی اطلاع رسانی و سر در نگارستان اشراق</t>
  </si>
  <si>
    <t xml:space="preserve">سردر نگارستان اشراق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</si>
  <si>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/410/1401</t>
    </r>
  </si>
  <si>
    <t xml:space="preserve">شرکت در نمایشگاه فناوری‌های محتوایی فضای مجازی</t>
  </si>
  <si>
    <t xml:space="preserve">نمایشگاه تهران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</si>
  <si>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/360/1403</t>
    </r>
  </si>
  <si>
    <t xml:space="preserve">تمدید اجاره لاینس دایرکت ادمین و اس اس ال برای سرورهای معاونت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</si>
  <si>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/399/1360</t>
    </r>
  </si>
  <si>
    <t xml:space="preserve">تهیه اقلام مورد نیاز جهت استفاده در نگارستان اشراق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</si>
  <si>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/143/221</t>
    </r>
  </si>
  <si>
    <r>
      <rPr>
        <sz val="11"/>
        <color rgb="FF000000"/>
        <rFont val="FreeSans"/>
        <family val="2"/>
        <charset val="1"/>
      </rPr>
      <t xml:space="preserve">برگزاری بیست و سومین محفل هفتگی شعر حوزه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</si>
  <si>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در خواست هزینه فاکتور هزینه های  مربوط به برگزاری مشترک نشت تخصص </t>
    </r>
    <r>
      <rPr>
        <sz val="11"/>
        <color rgb="FF000000"/>
        <rFont val="B Nazanin"/>
        <family val="0"/>
        <charset val="178"/>
      </rPr>
      <t xml:space="preserve">( </t>
    </r>
    <r>
      <rPr>
        <sz val="11"/>
        <color rgb="FF000000"/>
        <rFont val="FreeSans"/>
        <family val="2"/>
        <charset val="1"/>
      </rPr>
      <t xml:space="preserve">راهکارهای تحقق مطالبه رهبری در تشکیل ید واحده توسط کنشگران رسانه ای </t>
    </r>
    <r>
      <rPr>
        <sz val="11"/>
        <color rgb="FF000000"/>
        <rFont val="B Nazanin"/>
        <family val="0"/>
        <charset val="178"/>
      </rPr>
      <t xml:space="preserve">)  </t>
    </r>
    <r>
      <rPr>
        <sz val="11"/>
        <color rgb="FF000000"/>
        <rFont val="FreeSans"/>
        <family val="2"/>
        <charset val="1"/>
      </rPr>
      <t xml:space="preserve">خبرگزاری رسا </t>
    </r>
    <r>
      <rPr>
        <sz val="11"/>
        <color rgb="FF000000"/>
        <rFont val="B Nazanin"/>
        <family val="0"/>
        <charset val="178"/>
      </rPr>
      <t xml:space="preserve">....</t>
    </r>
  </si>
  <si>
    <t xml:space="preserve">خبرگزاری رسا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</si>
  <si>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/369/1402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</si>
  <si>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/409/1389</t>
    </r>
  </si>
  <si>
    <t xml:space="preserve">دستور پرداخت فعالیت جمعی بهمن</t>
  </si>
  <si>
    <t xml:space="preserve">گروه سبل السلام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</si>
  <si>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/366/1400</t>
    </r>
  </si>
  <si>
    <r>
      <rPr>
        <sz val="11"/>
        <color rgb="FF000000"/>
        <rFont val="FreeSans"/>
        <family val="2"/>
        <charset val="1"/>
      </rPr>
      <t xml:space="preserve">درخواست آقای میراحمدی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گروه سرود</t>
    </r>
  </si>
  <si>
    <t xml:space="preserve">میراحمدی گروه سرود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</si>
  <si>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/143/226</t>
    </r>
  </si>
  <si>
    <r>
      <rPr>
        <sz val="11"/>
        <color rgb="FF000000"/>
        <rFont val="FreeSans"/>
        <family val="2"/>
        <charset val="1"/>
      </rPr>
      <t xml:space="preserve">پرداختی برنامه طلوع </t>
    </r>
    <r>
      <rPr>
        <sz val="11"/>
        <color rgb="FF000000"/>
        <rFont val="B Nazanin"/>
        <family val="0"/>
        <charset val="178"/>
      </rPr>
      <t xml:space="preserve">1</t>
    </r>
  </si>
  <si>
    <t xml:space="preserve">دخانچی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</si>
  <si>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/143/227</t>
    </r>
  </si>
  <si>
    <r>
      <rPr>
        <sz val="11"/>
        <color rgb="FF000000"/>
        <rFont val="FreeSans"/>
        <family val="2"/>
        <charset val="1"/>
      </rPr>
      <t xml:space="preserve">هماهنگی برای برگزاری دومین جلسه مراسم نقد و بررسی کتاب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طلوع </t>
    </r>
    <r>
      <rPr>
        <sz val="11"/>
        <color rgb="FF000000"/>
        <rFont val="B Nazanin"/>
        <family val="0"/>
        <charset val="178"/>
      </rPr>
      <t xml:space="preserve">)</t>
    </r>
  </si>
  <si>
    <t xml:space="preserve">طلوع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</si>
  <si>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/143/224</t>
    </r>
  </si>
  <si>
    <r>
      <rPr>
        <sz val="11"/>
        <color rgb="FF000000"/>
        <rFont val="FreeSans"/>
        <family val="2"/>
        <charset val="1"/>
      </rPr>
      <t xml:space="preserve">برگزاری محفل ماهانه شعر </t>
    </r>
    <r>
      <rPr>
        <sz val="11"/>
        <color rgb="FF000000"/>
        <rFont val="B Nazanin"/>
        <family val="0"/>
        <charset val="178"/>
      </rPr>
      <t xml:space="preserve">"</t>
    </r>
    <r>
      <rPr>
        <sz val="11"/>
        <color rgb="FF000000"/>
        <rFont val="FreeSans"/>
        <family val="2"/>
        <charset val="1"/>
      </rPr>
      <t xml:space="preserve">حجره‌های ساحلی</t>
    </r>
    <r>
      <rPr>
        <sz val="11"/>
        <color rgb="FF000000"/>
        <rFont val="B Nazanin"/>
        <family val="0"/>
        <charset val="178"/>
      </rPr>
      <t xml:space="preserve">" </t>
    </r>
    <r>
      <rPr>
        <sz val="11"/>
        <color rgb="FF000000"/>
        <rFont val="FreeSans"/>
        <family val="2"/>
        <charset val="1"/>
      </rPr>
      <t xml:space="preserve">با موضوع </t>
    </r>
    <r>
      <rPr>
        <sz val="11"/>
        <color rgb="FF000000"/>
        <rFont val="B Nazanin"/>
        <family val="0"/>
        <charset val="178"/>
      </rPr>
      <t xml:space="preserve">«</t>
    </r>
    <r>
      <rPr>
        <sz val="11"/>
        <color rgb="FF000000"/>
        <rFont val="FreeSans"/>
        <family val="2"/>
        <charset val="1"/>
      </rPr>
      <t xml:space="preserve">عصر شعر بین‌المللی علوی</t>
    </r>
    <r>
      <rPr>
        <sz val="11"/>
        <color rgb="FF000000"/>
        <rFont val="B Nazanin"/>
        <family val="0"/>
        <charset val="178"/>
      </rPr>
      <t xml:space="preserve">» </t>
    </r>
  </si>
  <si>
    <t xml:space="preserve">حجره ساحلی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</si>
  <si>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/366/1428</t>
    </r>
  </si>
  <si>
    <t xml:space="preserve">درخواست پرداخت مرحله دوم و سوم آقای فلاح تفتی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</si>
  <si>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/143/220</t>
    </r>
  </si>
  <si>
    <r>
      <rPr>
        <sz val="11"/>
        <color rgb="FF000000"/>
        <rFont val="FreeSans"/>
        <family val="2"/>
        <charset val="1"/>
      </rPr>
      <t xml:space="preserve">پرداختی حق الزحمه سخنرانان کارگاه های رواق دی ماه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</si>
  <si>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رواق دی</t>
  </si>
  <si>
    <t xml:space="preserve">تنخواه سید</t>
  </si>
  <si>
    <t xml:space="preserve">کرایه دوربین</t>
  </si>
  <si>
    <r>
      <rPr>
        <b val="true"/>
        <sz val="12"/>
        <color rgb="FF000000"/>
        <rFont val="FreeSans"/>
        <family val="2"/>
        <charset val="1"/>
      </rPr>
      <t xml:space="preserve">خرید مادربرد کیس و </t>
    </r>
    <r>
      <rPr>
        <b val="true"/>
        <sz val="12"/>
        <color rgb="FF000000"/>
        <rFont val="B Nazanin"/>
        <family val="0"/>
        <charset val="178"/>
      </rPr>
      <t xml:space="preserve">cpu</t>
    </r>
  </si>
  <si>
    <t xml:space="preserve">گارت گرافیک</t>
  </si>
  <si>
    <t xml:space="preserve">لایسنس نرم افزاری</t>
  </si>
  <si>
    <t xml:space="preserve">رم دوربین علی سلطانی</t>
  </si>
  <si>
    <t xml:space="preserve">غذا</t>
  </si>
  <si>
    <t xml:space="preserve">مودم</t>
  </si>
  <si>
    <t xml:space="preserve">مادربرد</t>
  </si>
  <si>
    <t xml:space="preserve">غذا تجسمی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</si>
  <si>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/143/229</t>
    </r>
  </si>
  <si>
    <r>
      <rPr>
        <sz val="11"/>
        <color rgb="FF000000"/>
        <rFont val="FreeSans"/>
        <family val="2"/>
        <charset val="1"/>
      </rPr>
      <t xml:space="preserve">برگزاری بیست و چهارمین محفل هفتگی شعر حوزه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</si>
  <si>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/366/1436</t>
    </r>
  </si>
  <si>
    <t xml:space="preserve">درخواست دستور پرداخت دوم و سوم آقای لاجوردی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</si>
  <si>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/143/234</t>
    </r>
  </si>
  <si>
    <t xml:space="preserve">برگزاری سومین جلسه طلوع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</si>
  <si>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/383/1429</t>
    </r>
  </si>
  <si>
    <r>
      <rPr>
        <sz val="11"/>
        <color rgb="FF000000"/>
        <rFont val="FreeSans"/>
        <family val="2"/>
        <charset val="1"/>
      </rPr>
      <t xml:space="preserve">پرداخت قست نهایی قرارداد تولید پادکست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موسسه زمانه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</si>
  <si>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/386/1457</t>
    </r>
  </si>
  <si>
    <t xml:space="preserve">پرداخت قسط آخر آقای جواد صالحی</t>
  </si>
  <si>
    <t xml:space="preserve">جواد صالحی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</si>
  <si>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/386/1456</t>
    </r>
  </si>
  <si>
    <t xml:space="preserve">پرداخت قسط اول خانم وزیری مقدم</t>
  </si>
  <si>
    <t xml:space="preserve">مرضیه وزیری مقدم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</si>
  <si>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/366/1473</t>
    </r>
  </si>
  <si>
    <t xml:space="preserve">درخواست پرداخت دوم آقای بایرامی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</si>
  <si>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/143/237</t>
    </r>
  </si>
  <si>
    <r>
      <rPr>
        <sz val="11"/>
        <color rgb="FF000000"/>
        <rFont val="FreeSans"/>
        <family val="2"/>
        <charset val="1"/>
      </rPr>
      <t xml:space="preserve">برگزاری بیست و چهارمین محفل هفتگی شعر حوزه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 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</si>
  <si>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/345/212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</si>
  <si>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 </t>
    </r>
    <r>
      <rPr>
        <sz val="11"/>
        <color rgb="FF000000"/>
        <rFont val="B Nazanin"/>
        <family val="0"/>
        <charset val="178"/>
      </rPr>
      <t xml:space="preserve">12543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</si>
  <si>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/397/1451</t>
    </r>
  </si>
  <si>
    <r>
      <rPr>
        <sz val="11"/>
        <color rgb="FF000000"/>
        <rFont val="FreeSans"/>
        <family val="2"/>
        <charset val="1"/>
      </rPr>
      <t xml:space="preserve">پرداخت حق التدریس اقای دهنادی کارگاه </t>
    </r>
    <r>
      <rPr>
        <sz val="11"/>
        <color rgb="FF000000"/>
        <rFont val="B Nazanin"/>
        <family val="0"/>
        <charset val="178"/>
      </rPr>
      <t xml:space="preserve">"</t>
    </r>
    <r>
      <rPr>
        <sz val="11"/>
        <color rgb="FF000000"/>
        <rFont val="FreeSans"/>
        <family val="2"/>
        <charset val="1"/>
      </rPr>
      <t xml:space="preserve">برندسازی شخصی</t>
    </r>
    <r>
      <rPr>
        <sz val="11"/>
        <color rgb="FF000000"/>
        <rFont val="B Nazanin"/>
        <family val="0"/>
        <charset val="178"/>
      </rPr>
      <t xml:space="preserve">"</t>
    </r>
  </si>
  <si>
    <t xml:space="preserve">دهناد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</si>
  <si>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/366/1502</t>
    </r>
  </si>
  <si>
    <r>
      <rPr>
        <sz val="11"/>
        <color rgb="FF000000"/>
        <rFont val="FreeSans"/>
        <family val="2"/>
        <charset val="1"/>
      </rPr>
      <t xml:space="preserve">درخواست پرداخت آقای غلامی</t>
    </r>
    <r>
      <rPr>
        <sz val="11"/>
        <color rgb="FF000000"/>
        <rFont val="B Nazanin"/>
        <family val="0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مرحله اول و دوم</t>
    </r>
  </si>
  <si>
    <t xml:space="preserve">مهدی غلامی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</si>
  <si>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/367/1484</t>
    </r>
  </si>
  <si>
    <r>
      <rPr>
        <sz val="11"/>
        <color rgb="FF000000"/>
        <rFont val="FreeSans"/>
        <family val="2"/>
        <charset val="1"/>
      </rPr>
      <t xml:space="preserve">دستور مساعد برای پرداخت حمایت خدمات هاستینگ با توجه به زمان اتمام این سرویس</t>
    </r>
    <r>
      <rPr>
        <sz val="11"/>
        <color rgb="FF000000"/>
        <rFont val="B Nazanin"/>
        <family val="0"/>
        <charset val="178"/>
      </rPr>
      <t xml:space="preserve">(12 </t>
    </r>
    <r>
      <rPr>
        <sz val="11"/>
        <color rgb="FF000000"/>
        <rFont val="FreeSans"/>
        <family val="2"/>
        <charset val="1"/>
      </rPr>
      <t xml:space="preserve">اسفند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</si>
  <si>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/410/1487</t>
    </r>
  </si>
  <si>
    <t xml:space="preserve">لیست پرداخت بهمن ماه اداره همکاری ها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</si>
  <si>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/143/239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</si>
  <si>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/397/1419</t>
    </r>
  </si>
  <si>
    <t xml:space="preserve">پرداخت معوقات حق التدریس خانم پوریزدان پرست</t>
  </si>
  <si>
    <t xml:space="preserve">پوریزدان پرست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</si>
  <si>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/143/241</t>
    </r>
  </si>
  <si>
    <r>
      <rPr>
        <sz val="11"/>
        <color rgb="FF000000"/>
        <rFont val="FreeSans"/>
        <family val="2"/>
        <charset val="1"/>
      </rPr>
      <t xml:space="preserve">برگزاری طلوع </t>
    </r>
    <r>
      <rPr>
        <sz val="11"/>
        <color rgb="FF000000"/>
        <rFont val="B Nazanin"/>
        <family val="0"/>
        <charset val="178"/>
      </rPr>
      <t xml:space="preserve">4 </t>
    </r>
    <r>
      <rPr>
        <sz val="11"/>
        <color rgb="FF000000"/>
        <rFont val="FreeSans"/>
        <family val="2"/>
        <charset val="1"/>
      </rPr>
      <t xml:space="preserve">،کتاب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شهاب دین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</si>
  <si>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/132/1509</t>
    </r>
  </si>
  <si>
    <r>
      <rPr>
        <sz val="11"/>
        <color rgb="FF000000"/>
        <rFont val="FreeSans"/>
        <family val="2"/>
        <charset val="1"/>
      </rPr>
      <t xml:space="preserve">درخواست  پرداخت مرحله دوم  قرارداد  تصویر برداری پروژهای آقای مهدی غفاری زاده  مربوط به عملکرد بهمن ماه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</si>
  <si>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/141/1512</t>
    </r>
  </si>
  <si>
    <r>
      <rPr>
        <sz val="11"/>
        <color rgb="FF000000"/>
        <rFont val="FreeSans"/>
        <family val="2"/>
        <charset val="1"/>
      </rPr>
      <t xml:space="preserve">درخواست پرداخت قرارداد نیروهای محصول محور نشریه پوپک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</si>
  <si>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/141/1510</t>
    </r>
  </si>
  <si>
    <r>
      <rPr>
        <sz val="11"/>
        <color rgb="FF000000"/>
        <rFont val="FreeSans"/>
        <family val="2"/>
        <charset val="1"/>
      </rPr>
      <t xml:space="preserve">درخواست پرداخت صفحه‌آرایی نشریه پوپک</t>
    </r>
    <r>
      <rPr>
        <sz val="11"/>
        <color rgb="FF000000"/>
        <rFont val="B Nazanin"/>
        <family val="0"/>
        <charset val="178"/>
      </rPr>
      <t xml:space="preserve">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</si>
  <si>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/360/1528</t>
    </r>
  </si>
  <si>
    <r>
      <rPr>
        <sz val="11"/>
        <color rgb="FF000000"/>
        <rFont val="FreeSans"/>
        <family val="2"/>
        <charset val="1"/>
      </rPr>
      <t xml:space="preserve">پرداخت حق الزحمه سید مهدی مدبری 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مرحله چهارم </t>
    </r>
    <r>
      <rPr>
        <sz val="11"/>
        <color rgb="FF000000"/>
        <rFont val="B Nazanin"/>
        <family val="0"/>
        <charset val="178"/>
      </rPr>
      <t xml:space="preserve">/ </t>
    </r>
    <r>
      <rPr>
        <sz val="11"/>
        <color rgb="FF000000"/>
        <rFont val="FreeSans"/>
        <family val="2"/>
        <charset val="1"/>
      </rPr>
      <t xml:space="preserve">آخر</t>
    </r>
  </si>
  <si>
    <t xml:space="preserve">مهدی مدبری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</si>
  <si>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/360/1530</t>
    </r>
  </si>
  <si>
    <r>
      <rPr>
        <sz val="11"/>
        <color rgb="FF000000"/>
        <rFont val="FreeSans"/>
        <family val="2"/>
        <charset val="1"/>
      </rPr>
      <t xml:space="preserve">پرداحت حق الزحمه حسین رحیمی صفری مرحله سوم و چهارم </t>
    </r>
    <r>
      <rPr>
        <sz val="11"/>
        <color rgb="FF000000"/>
        <rFont val="B Nazanin"/>
        <family val="0"/>
        <charset val="178"/>
      </rPr>
      <t xml:space="preserve">/ </t>
    </r>
    <r>
      <rPr>
        <sz val="11"/>
        <color rgb="FF000000"/>
        <rFont val="FreeSans"/>
        <family val="2"/>
        <charset val="1"/>
      </rPr>
      <t xml:space="preserve">آخر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</si>
  <si>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/360/1540</t>
    </r>
  </si>
  <si>
    <r>
      <rPr>
        <sz val="11"/>
        <color rgb="FF000000"/>
        <rFont val="FreeSans"/>
        <family val="2"/>
        <charset val="1"/>
      </rPr>
      <t xml:space="preserve">پرداخت حق الزحمه سلمان یوسفی مرحله اول ، دوم ، سوم و چهارم </t>
    </r>
    <r>
      <rPr>
        <sz val="11"/>
        <color rgb="FF000000"/>
        <rFont val="B Nazanin"/>
        <family val="0"/>
        <charset val="178"/>
      </rPr>
      <t xml:space="preserve">/ </t>
    </r>
    <r>
      <rPr>
        <sz val="11"/>
        <color rgb="FF000000"/>
        <rFont val="FreeSans"/>
        <family val="2"/>
        <charset val="1"/>
      </rPr>
      <t xml:space="preserve">آخر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</si>
  <si>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/360/1529</t>
    </r>
  </si>
  <si>
    <r>
      <rPr>
        <sz val="11"/>
        <color rgb="FF000000"/>
        <rFont val="FreeSans"/>
        <family val="2"/>
        <charset val="1"/>
      </rPr>
      <t xml:space="preserve">پرداخت حق الزحمه علی ایران پور مرحله چهارم </t>
    </r>
    <r>
      <rPr>
        <sz val="11"/>
        <color rgb="FF000000"/>
        <rFont val="B Nazanin"/>
        <family val="0"/>
        <charset val="178"/>
      </rPr>
      <t xml:space="preserve">/ </t>
    </r>
    <r>
      <rPr>
        <sz val="11"/>
        <color rgb="FF000000"/>
        <rFont val="FreeSans"/>
        <family val="2"/>
        <charset val="1"/>
      </rPr>
      <t xml:space="preserve">آخر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</si>
  <si>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/386/1555</t>
    </r>
  </si>
  <si>
    <t xml:space="preserve">شارژ سامانه پیامکی مرکز هنر و رسانه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</si>
  <si>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/397/1532</t>
    </r>
  </si>
  <si>
    <t xml:space="preserve">درخواست پرداخت خانم گمار</t>
  </si>
  <si>
    <t xml:space="preserve">نرجس گمار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</si>
  <si>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/363/1577</t>
    </r>
  </si>
  <si>
    <t xml:space="preserve">درخواست هارد و فلش</t>
  </si>
  <si>
    <t xml:space="preserve">فلش جشنواره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</si>
  <si>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/386/1547</t>
    </r>
  </si>
  <si>
    <t xml:space="preserve">پرداخت قسط آخر قرارداد حسین مختاری</t>
  </si>
  <si>
    <t xml:space="preserve">حسین مختاری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</si>
  <si>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/396/1564</t>
    </r>
  </si>
  <si>
    <t xml:space="preserve">تهیه کارت هدیه جشنواره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</si>
  <si>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/386/1581</t>
    </r>
  </si>
  <si>
    <t xml:space="preserve">پرداخت  برای تولید مستند خانم میر صمدی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</si>
  <si>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/397/1578</t>
    </r>
  </si>
  <si>
    <t xml:space="preserve">پرداختی آقای دهنادی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</si>
  <si>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/369/1588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</si>
  <si>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/132/1603</t>
    </r>
  </si>
  <si>
    <r>
      <rPr>
        <sz val="11"/>
        <color rgb="FF000000"/>
        <rFont val="FreeSans"/>
        <family val="2"/>
        <charset val="1"/>
      </rPr>
      <t xml:space="preserve">درخواست  پرداخت مرحله سوم  قرارداد  تصویر برداری پروژهای آقای مهدی غفاری زاده  مربوط به عملکرد بهمن ماه 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</si>
  <si>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/141/1586</t>
    </r>
  </si>
  <si>
    <r>
      <rPr>
        <sz val="11"/>
        <color rgb="FF000000"/>
        <rFont val="FreeSans"/>
        <family val="2"/>
        <charset val="1"/>
      </rPr>
      <t xml:space="preserve">پرداخت حق الزحمه نویسندگان و تصویرگران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پوپک دی ماه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</si>
  <si>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پوپک دی ماه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</si>
  <si>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/132/1527</t>
    </r>
  </si>
  <si>
    <r>
      <rPr>
        <sz val="11"/>
        <color rgb="FF000000"/>
        <rFont val="FreeSans"/>
        <family val="2"/>
        <charset val="1"/>
      </rPr>
      <t xml:space="preserve">درخواست هماهنگی برای چاپ استند مربوط به فیلم سینمایی چپ راست    </t>
    </r>
    <r>
      <rPr>
        <sz val="11"/>
        <color rgb="FF000000"/>
        <rFont val="B Nazanin"/>
        <family val="0"/>
        <charset val="178"/>
      </rPr>
      <t xml:space="preserve">......</t>
    </r>
  </si>
  <si>
    <t xml:space="preserve">فیلم سینمایی چپ و راست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</si>
  <si>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/141/1600</t>
    </r>
  </si>
  <si>
    <r>
      <rPr>
        <sz val="11"/>
        <color rgb="FF000000"/>
        <rFont val="FreeSans"/>
        <family val="2"/>
        <charset val="1"/>
      </rPr>
      <t xml:space="preserve">لیست یرداختی مجله سلام بچه ها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دی ماه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</si>
  <si>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سلام بچه ها دی ماه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</si>
  <si>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/396/1614</t>
    </r>
  </si>
  <si>
    <t xml:space="preserve">تهیه مایحتاج نشت خبری جشنواره فیلم </t>
  </si>
  <si>
    <t xml:space="preserve">کیک و آبمیوه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</si>
  <si>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/366/1619</t>
    </r>
  </si>
  <si>
    <r>
      <rPr>
        <sz val="11"/>
        <color rgb="FF000000"/>
        <rFont val="FreeSans"/>
        <family val="2"/>
        <charset val="1"/>
      </rPr>
      <t xml:space="preserve">تسویه قرارداد آقای لاجوردی</t>
    </r>
    <r>
      <rPr>
        <sz val="11"/>
        <color rgb="FF000000"/>
        <rFont val="B Nazanin"/>
        <family val="0"/>
        <charset val="178"/>
      </rPr>
      <t xml:space="preserve">-1401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</si>
  <si>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/143/245</t>
    </r>
  </si>
  <si>
    <r>
      <rPr>
        <sz val="11"/>
        <color rgb="FF000000"/>
        <rFont val="FreeSans"/>
        <family val="2"/>
        <charset val="1"/>
      </rPr>
      <t xml:space="preserve">پرداخت حق الزحمه اساتید رواق بهمن و اسفند</t>
    </r>
    <r>
      <rPr>
        <sz val="11"/>
        <color rgb="FF000000"/>
        <rFont val="B Nazanin"/>
        <family val="0"/>
        <charset val="178"/>
      </rPr>
      <t xml:space="preserve">1401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</si>
  <si>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/132/1566</t>
    </r>
  </si>
  <si>
    <r>
      <rPr>
        <sz val="11"/>
        <color rgb="FF000000"/>
        <rFont val="FreeSans"/>
        <family val="2"/>
        <charset val="1"/>
      </rPr>
      <t xml:space="preserve">درخواست پرداخت </t>
    </r>
    <r>
      <rPr>
        <sz val="11"/>
        <color rgb="FF000000"/>
        <rFont val="B Nazanin"/>
        <family val="0"/>
        <charset val="178"/>
      </rPr>
      <t xml:space="preserve">100</t>
    </r>
    <r>
      <rPr>
        <sz val="11"/>
        <color rgb="FF000000"/>
        <rFont val="FreeSans"/>
        <family val="2"/>
        <charset val="1"/>
      </rPr>
      <t xml:space="preserve">درصدی قرارداد آقای حصاری  </t>
    </r>
    <r>
      <rPr>
        <sz val="11"/>
        <color rgb="FF000000"/>
        <rFont val="B Nazanin"/>
        <family val="0"/>
        <charset val="178"/>
      </rPr>
      <t xml:space="preserve">....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</si>
  <si>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/399/1583</t>
    </r>
  </si>
  <si>
    <t xml:space="preserve">پرداخت حق الزحمه استاد گلمحمدی جهت شناسنامه دار کردن آثار هنری</t>
  </si>
  <si>
    <t xml:space="preserve">گلمحمدی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</si>
  <si>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/141/1615</t>
    </r>
  </si>
  <si>
    <r>
      <rPr>
        <sz val="11"/>
        <color rgb="FF000000"/>
        <rFont val="FreeSans"/>
        <family val="2"/>
        <charset val="1"/>
      </rPr>
      <t xml:space="preserve">لیست یرداختی نویسندگان و تصویرگران مجله سلام بچه ها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بهمن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</si>
  <si>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سلام بچه ها بهمن ماه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</si>
  <si>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/366/1623</t>
    </r>
  </si>
  <si>
    <t xml:space="preserve">درخواست تسویه قرارداد آقای فلاح</t>
  </si>
  <si>
    <r>
      <rPr>
        <b val="true"/>
        <sz val="13"/>
        <color rgb="FF000000"/>
        <rFont val="FreeSans"/>
        <family val="2"/>
        <charset val="1"/>
      </rPr>
      <t xml:space="preserve">مشاركت در توليد برنامه تلوزيوني مناظره با موضوع ازدواج</t>
    </r>
    <r>
      <rPr>
        <b val="true"/>
        <sz val="13"/>
        <color rgb="FF000000"/>
        <rFont val="B Nazanin"/>
        <family val="0"/>
        <charset val="178"/>
      </rPr>
      <t xml:space="preserve">(</t>
    </r>
    <r>
      <rPr>
        <b val="true"/>
        <sz val="13"/>
        <color rgb="FF000000"/>
        <rFont val="FreeSans"/>
        <family val="2"/>
        <charset val="1"/>
      </rPr>
      <t xml:space="preserve">؟</t>
    </r>
    <r>
      <rPr>
        <b val="true"/>
        <sz val="13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</si>
  <si>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/363/1628</t>
    </r>
  </si>
  <si>
    <t xml:space="preserve">پردخت مرحله اول و دوم قرارداد امیرحسین میر صابری</t>
  </si>
  <si>
    <t xml:space="preserve">میر صابری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</si>
  <si>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/141/1620</t>
    </r>
  </si>
  <si>
    <r>
      <rPr>
        <sz val="11"/>
        <color rgb="FF000000"/>
        <rFont val="FreeSans"/>
        <family val="2"/>
        <charset val="1"/>
      </rPr>
      <t xml:space="preserve">پرداحت حق الزحمه نویسندگان و تصویرگران نشریه پوپک بهمن ماه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</si>
  <si>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پوپک بهمن ماه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</si>
  <si>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/143/251</t>
    </r>
  </si>
  <si>
    <r>
      <rPr>
        <sz val="11"/>
        <color rgb="FF000000"/>
        <rFont val="FreeSans"/>
        <family val="2"/>
        <charset val="1"/>
      </rPr>
      <t xml:space="preserve">برگزاری بیست و هشتمین محفل هفتگی شعر حوزه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مشارق</t>
    </r>
    <r>
      <rPr>
        <sz val="11"/>
        <color rgb="FF000000"/>
        <rFont val="B Nazanin"/>
        <family val="0"/>
        <charset val="178"/>
      </rPr>
      <t xml:space="preserve">)</t>
    </r>
  </si>
  <si>
    <r>
      <rPr>
        <b val="true"/>
        <sz val="13"/>
        <color rgb="FF000000"/>
        <rFont val="FreeSans"/>
        <family val="2"/>
        <charset val="1"/>
      </rPr>
      <t xml:space="preserve">برگزاري كارگاه آموزشي پيشگيري از طلاق در </t>
    </r>
    <r>
      <rPr>
        <b val="true"/>
        <sz val="13"/>
        <color rgb="FF000000"/>
        <rFont val="B Nazanin"/>
        <family val="0"/>
        <charset val="178"/>
      </rPr>
      <t xml:space="preserve">5 </t>
    </r>
    <r>
      <rPr>
        <b val="true"/>
        <sz val="13"/>
        <color rgb="FF000000"/>
        <rFont val="FreeSans"/>
        <family val="2"/>
        <charset val="1"/>
      </rPr>
      <t xml:space="preserve">سال آغازين زندگي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</si>
  <si>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/367/1617</t>
    </r>
  </si>
  <si>
    <t xml:space="preserve">دستور مساعد جهت پرداخت فاکتور مکان برگزاری کارگاه آواتارهای پاسخگو</t>
  </si>
  <si>
    <t xml:space="preserve">آواتارهای پاسخگو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</si>
  <si>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/383/1609</t>
    </r>
  </si>
  <si>
    <t xml:space="preserve">دستور پرداخت حق الزحمه آقای مسعودی فر</t>
  </si>
  <si>
    <t xml:space="preserve">مسعودی فر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</si>
  <si>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/367/1632</t>
    </r>
  </si>
  <si>
    <t xml:space="preserve">هزینه های فاکتوری کارگاه آواتارهای پاسخگو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</si>
  <si>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/367/1631</t>
    </r>
  </si>
  <si>
    <t xml:space="preserve">لیست تهیه کارت هدیه اساتید و نفرات برتر و تولید کلیپ و ضبط کارگاه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</si>
  <si>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/132/1508</t>
    </r>
  </si>
  <si>
    <r>
      <rPr>
        <sz val="11"/>
        <color rgb="FF000000"/>
        <rFont val="FreeSans"/>
        <family val="2"/>
        <charset val="1"/>
      </rPr>
      <t xml:space="preserve">درخواست تسویه حساب با آقای سید علی حسنی </t>
    </r>
    <r>
      <rPr>
        <sz val="11"/>
        <color rgb="FF000000"/>
        <rFont val="B Nazanin"/>
        <family val="0"/>
        <charset val="178"/>
      </rPr>
      <t xml:space="preserve">..... </t>
    </r>
    <r>
      <rPr>
        <sz val="11"/>
        <color rgb="FF000000"/>
        <rFont val="FreeSans"/>
        <family val="2"/>
        <charset val="1"/>
      </rPr>
      <t xml:space="preserve">در زمینه دسته بندی و آرشیو آثار </t>
    </r>
    <r>
      <rPr>
        <sz val="11"/>
        <color rgb="FF000000"/>
        <rFont val="B Nazanin"/>
        <family val="0"/>
        <charset val="178"/>
      </rPr>
      <t xml:space="preserve">.....</t>
    </r>
  </si>
  <si>
    <t xml:space="preserve">سیدعلی حسینی بیجی کلا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</si>
  <si>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/386/1611</t>
    </r>
  </si>
  <si>
    <t xml:space="preserve">پرداخت لیست گروهی برای مشاوره</t>
  </si>
  <si>
    <t xml:space="preserve">لیست گروهی مشاوره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</si>
  <si>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/144/1626</t>
    </r>
  </si>
  <si>
    <t xml:space="preserve">درخواست خرید کاغذ</t>
  </si>
  <si>
    <t xml:space="preserve">خرید کاغذ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</si>
  <si>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/369/1646</t>
    </r>
  </si>
  <si>
    <r>
      <rPr>
        <sz val="11"/>
        <color rgb="FF000000"/>
        <rFont val="FreeSans"/>
        <family val="2"/>
        <charset val="1"/>
      </rPr>
      <t xml:space="preserve">پرداخت قرارداد محصول محور آقای تائبی به شماره </t>
    </r>
    <r>
      <rPr>
        <sz val="11"/>
        <color rgb="FF000000"/>
        <rFont val="B Nazanin"/>
        <family val="0"/>
        <charset val="178"/>
      </rPr>
      <t xml:space="preserve">1400/</t>
    </r>
    <r>
      <rPr>
        <sz val="11"/>
        <color rgb="FF000000"/>
        <rFont val="FreeSans"/>
        <family val="2"/>
        <charset val="1"/>
      </rPr>
      <t xml:space="preserve">د</t>
    </r>
    <r>
      <rPr>
        <sz val="11"/>
        <color rgb="FF000000"/>
        <rFont val="B Nazanin"/>
        <family val="0"/>
        <charset val="178"/>
      </rPr>
      <t xml:space="preserve">/326/1804 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</si>
  <si>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/141/1641</t>
    </r>
  </si>
  <si>
    <t xml:space="preserve">پرداخت حق الزحمه نویسندگان و تصویرگران ویژه نامه </t>
  </si>
  <si>
    <t xml:space="preserve">پوپک ویژه نامه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</si>
  <si>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/399/1636</t>
    </r>
  </si>
  <si>
    <t xml:space="preserve">لیست پرداخت خرید یک اثر از استاد آقامیری</t>
  </si>
  <si>
    <t xml:space="preserve">آقا میری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</si>
  <si>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/367/1645</t>
    </r>
  </si>
  <si>
    <t xml:space="preserve">خرید هدیه کارگاه برای شرکت کنندگان</t>
  </si>
  <si>
    <r>
      <rPr>
        <sz val="8"/>
        <color rgb="FF717171"/>
        <rFont val="Yekan"/>
        <family val="0"/>
        <charset val="1"/>
      </rPr>
      <t xml:space="preserve">1400/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/366/1666</t>
    </r>
  </si>
  <si>
    <t xml:space="preserve">درخواست حمایت آقای محسن صابری</t>
  </si>
  <si>
    <t xml:space="preserve">محسن صابری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</si>
  <si>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/363/1658</t>
    </r>
  </si>
  <si>
    <t xml:space="preserve">لیست اسامی هیئت انتخاب چهارمین جشنواره فیلم اشراق</t>
  </si>
  <si>
    <t xml:space="preserve">هییت انتخاب جشنواره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</si>
  <si>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/132/1653</t>
    </r>
  </si>
  <si>
    <r>
      <rPr>
        <sz val="11"/>
        <color rgb="FF000000"/>
        <rFont val="FreeSans"/>
        <family val="2"/>
        <charset val="1"/>
      </rPr>
      <t xml:space="preserve">درخواست پرداخت حق الزحمه نقد و بررسی و جلسه ی اکران فیلم مستند سینمایی بلند  زمان  </t>
    </r>
    <r>
      <rPr>
        <sz val="11"/>
        <color rgb="FF000000"/>
        <rFont val="B Nazanin"/>
        <family val="0"/>
        <charset val="178"/>
      </rPr>
      <t xml:space="preserve">....</t>
    </r>
    <r>
      <rPr>
        <sz val="11"/>
        <color rgb="FF000000"/>
        <rFont val="FreeSans"/>
        <family val="2"/>
        <charset val="1"/>
      </rPr>
      <t xml:space="preserve">از کد </t>
    </r>
    <r>
      <rPr>
        <sz val="11"/>
        <color rgb="FF000000"/>
        <rFont val="B Nazanin"/>
        <family val="0"/>
        <charset val="178"/>
      </rPr>
      <t xml:space="preserve">..</t>
    </r>
  </si>
  <si>
    <t xml:space="preserve">بلال الفت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</si>
  <si>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/132/1651</t>
    </r>
  </si>
  <si>
    <r>
      <rPr>
        <sz val="11"/>
        <color rgb="FF000000"/>
        <rFont val="FreeSans"/>
        <family val="2"/>
        <charset val="1"/>
      </rPr>
      <t xml:space="preserve">درخواست پرداخت حق الزحمه آقای سید امیر حسینی بابت تامین پادکست های رادیو اشراق ، آپلود و تولید </t>
    </r>
    <r>
      <rPr>
        <sz val="11"/>
        <color rgb="FF000000"/>
        <rFont val="B Nazanin"/>
        <family val="0"/>
        <charset val="178"/>
      </rPr>
      <t xml:space="preserve">10 </t>
    </r>
    <r>
      <rPr>
        <sz val="11"/>
        <color rgb="FF000000"/>
        <rFont val="FreeSans"/>
        <family val="2"/>
        <charset val="1"/>
      </rPr>
      <t xml:space="preserve">پادکست تخصصی </t>
    </r>
    <r>
      <rPr>
        <sz val="11"/>
        <color rgb="FF000000"/>
        <rFont val="B Nazanin"/>
        <family val="0"/>
        <charset val="178"/>
      </rPr>
      <t xml:space="preserve">....</t>
    </r>
  </si>
  <si>
    <t xml:space="preserve">امیر حسینی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</si>
  <si>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/397/1660</t>
    </r>
  </si>
  <si>
    <t xml:space="preserve">درخواست پرداخت استاد جعفری</t>
  </si>
  <si>
    <t xml:space="preserve">استاد جعفری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</si>
  <si>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/141/1567</t>
    </r>
  </si>
  <si>
    <t xml:space="preserve">پرداخت مرحله سوم قرارداد تولید نشریه پیام زن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</si>
  <si>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/141/1624</t>
    </r>
  </si>
  <si>
    <r>
      <rPr>
        <sz val="11"/>
        <color rgb="FF000000"/>
        <rFont val="FreeSans"/>
        <family val="2"/>
        <charset val="1"/>
      </rPr>
      <t xml:space="preserve">لیست یرداختی نویسندگان و تصویرگران مجله سلام بچه ها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اسفند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</si>
  <si>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سلام بچه ها اسفند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</si>
  <si>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/141/1639</t>
    </r>
  </si>
  <si>
    <r>
      <rPr>
        <sz val="11"/>
        <color rgb="FF000000"/>
        <rFont val="FreeSans"/>
        <family val="2"/>
        <charset val="1"/>
      </rPr>
      <t xml:space="preserve">پرداخت حق الزحمه نویسندگان و تصویرگران نشریه پوپک اسفند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</si>
  <si>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پوپک اسفند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</si>
  <si>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/141/1625</t>
    </r>
  </si>
  <si>
    <r>
      <rPr>
        <sz val="11"/>
        <color rgb="FF000000"/>
        <rFont val="FreeSans"/>
        <family val="2"/>
        <charset val="1"/>
      </rPr>
      <t xml:space="preserve">لیست یرداختی نویسندگان و تصویرگران مجله سلام بچه ها</t>
    </r>
    <r>
      <rPr>
        <sz val="11"/>
        <color rgb="FF000000"/>
        <rFont val="B Nazanin"/>
        <family val="0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ویژه نامه </t>
    </r>
    <r>
      <rPr>
        <sz val="11"/>
        <color rgb="FF000000"/>
        <rFont val="B Nazanin"/>
        <family val="0"/>
        <charset val="178"/>
      </rPr>
      <t xml:space="preserve">1401</t>
    </r>
  </si>
  <si>
    <t xml:space="preserve">سلام بچه ها ویژه نامه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</si>
  <si>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/141/1471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</si>
  <si>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/132/1669</t>
    </r>
  </si>
  <si>
    <r>
      <rPr>
        <sz val="11"/>
        <color rgb="FF000000"/>
        <rFont val="FreeSans"/>
        <family val="2"/>
        <charset val="1"/>
      </rPr>
      <t xml:space="preserve">درخواست تامین سالن پخش و جلسات  ، نهار و پذیرایی داوران بخش مستند  چهارمین جشنواره فیلم اشراق  مورخ یکشنبه  </t>
    </r>
    <r>
      <rPr>
        <sz val="11"/>
        <color rgb="FF000000"/>
        <rFont val="B Nazanin"/>
        <family val="0"/>
        <charset val="178"/>
      </rPr>
      <t xml:space="preserve">1401/12/21 ....</t>
    </r>
  </si>
  <si>
    <t xml:space="preserve">ناهار دست اندرکاران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</si>
  <si>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/363/1785</t>
    </r>
  </si>
  <si>
    <r>
      <rPr>
        <sz val="11"/>
        <color rgb="FF000000"/>
        <rFont val="FreeSans"/>
        <family val="2"/>
        <charset val="1"/>
      </rPr>
      <t xml:space="preserve">درخواست پرداخت فاکتور </t>
    </r>
    <r>
      <rPr>
        <sz val="11"/>
        <color rgb="FF000000"/>
        <rFont val="B Nazanin"/>
        <family val="0"/>
        <charset val="178"/>
      </rPr>
      <t xml:space="preserve">tv wall</t>
    </r>
  </si>
  <si>
    <t xml:space="preserve">تی وی وال جشنواره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</si>
  <si>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/363/1786</t>
    </r>
  </si>
  <si>
    <t xml:space="preserve">خرید فلش جهت تهیه پک ویژه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</si>
  <si>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/363/1709</t>
    </r>
  </si>
  <si>
    <t xml:space="preserve">لیست حق الزحمه داوران چهارمین جشنواره فیلم اشراق</t>
  </si>
  <si>
    <t xml:space="preserve">داوران جشنواره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</si>
  <si>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/132/1671</t>
    </r>
  </si>
  <si>
    <t xml:space="preserve">درخواست پرداخت هزینه ناقدین آثار جشنواره فیلم اشراق  آقایان  طالبی و سعادتی طبق اطلاعات لیست پیوست </t>
  </si>
  <si>
    <r>
      <rPr>
        <b val="true"/>
        <sz val="12"/>
        <color rgb="FF000000"/>
        <rFont val="FreeSans"/>
        <family val="2"/>
        <charset val="1"/>
      </rPr>
      <t xml:space="preserve">طالبی</t>
    </r>
    <r>
      <rPr>
        <b val="true"/>
        <sz val="12"/>
        <color rgb="FF000000"/>
        <rFont val="B Nazanin"/>
        <family val="0"/>
        <charset val="178"/>
      </rPr>
      <t xml:space="preserve">-</t>
    </r>
    <r>
      <rPr>
        <b val="true"/>
        <sz val="12"/>
        <color rgb="FF000000"/>
        <rFont val="FreeSans"/>
        <family val="2"/>
        <charset val="1"/>
      </rPr>
      <t xml:space="preserve">سعادتی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</si>
  <si>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/132/1707</t>
    </r>
  </si>
  <si>
    <r>
      <rPr>
        <sz val="11"/>
        <color rgb="FF000000"/>
        <rFont val="FreeSans"/>
        <family val="2"/>
        <charset val="1"/>
      </rPr>
      <t xml:space="preserve">پرداخت مرحله اول و دوم قرارداد </t>
    </r>
    <r>
      <rPr>
        <sz val="11"/>
        <color rgb="FF000000"/>
        <rFont val="B Nazanin"/>
        <family val="0"/>
        <charset val="178"/>
      </rPr>
      <t xml:space="preserve">1666 </t>
    </r>
    <r>
      <rPr>
        <sz val="11"/>
        <color rgb="FF000000"/>
        <rFont val="FreeSans"/>
        <family val="2"/>
        <charset val="1"/>
      </rPr>
      <t xml:space="preserve">آقای مهدی عالمی</t>
    </r>
  </si>
  <si>
    <t xml:space="preserve">مهدی عالمی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</si>
  <si>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/360/1792</t>
    </r>
  </si>
  <si>
    <t xml:space="preserve">شارژ سامانه پیامک معاونت برای جشنواره فیلم </t>
  </si>
  <si>
    <t xml:space="preserve">پیامک جشنواره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</si>
  <si>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/386/1580</t>
    </r>
  </si>
  <si>
    <t xml:space="preserve">پرداخت هزینه تولید آقای رسول صادقی</t>
  </si>
  <si>
    <t xml:space="preserve">رسول صادقی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</si>
  <si>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/367/1794</t>
    </r>
  </si>
  <si>
    <t xml:space="preserve">لیست پرداخت اساتید کارگاه آواتارهای پاسخگو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</si>
  <si>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/132/1674</t>
    </r>
  </si>
  <si>
    <r>
      <rPr>
        <sz val="11"/>
        <color rgb="FF000000"/>
        <rFont val="FreeSans"/>
        <family val="2"/>
        <charset val="1"/>
      </rPr>
      <t xml:space="preserve">درخواست پرداخت فاکتور مربوط به پرینت سر برگ رنگی جشنواره و فیلم نامه های مربوط به داوری  و </t>
    </r>
    <r>
      <rPr>
        <sz val="11"/>
        <color rgb="FF000000"/>
        <rFont val="B Nazanin"/>
        <family val="0"/>
        <charset val="178"/>
      </rPr>
      <t xml:space="preserve">....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</si>
  <si>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/132/1799</t>
    </r>
  </si>
  <si>
    <t xml:space="preserve">درخواست پرداخت قرارداد آقای رحمانی</t>
  </si>
  <si>
    <t xml:space="preserve">محسن رحمانی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</si>
  <si>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/363/1802</t>
    </r>
  </si>
  <si>
    <t xml:space="preserve">درخواست پرداخت عوامل و تجهیزات ضبط پخش زنده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</si>
  <si>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/363/1804</t>
    </r>
  </si>
  <si>
    <t xml:space="preserve">درخواست پرداخت ساخت کلیپ از روند جشنواره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</si>
  <si>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/363/1806</t>
    </r>
  </si>
  <si>
    <t xml:space="preserve">درخواست پرداخت حق الزحمه مجری اختتامیه چهارمین جشنواره فیلم دینی اشراق</t>
  </si>
  <si>
    <t xml:space="preserve">جشنواره محمدرضا مقدسیان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</si>
  <si>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/363/1811</t>
    </r>
  </si>
  <si>
    <t xml:space="preserve">درخواست پرداخت اساتید نشستهای تخصصی جشنواره فیلم دینی اشراق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</si>
  <si>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/363/1810</t>
    </r>
  </si>
  <si>
    <t xml:space="preserve">درخواست پرداخت آقای محمود پور سلطان جهت ساخت فتو کلیپ معرفی داوران و افراد برگزیده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</si>
  <si>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/396/1815</t>
    </r>
  </si>
  <si>
    <t xml:space="preserve">پرداخت بابت امور اجرایی اداره تعاملات رسانه ای و تهیه خبر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</si>
  <si>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/363/1820</t>
    </r>
  </si>
  <si>
    <t xml:space="preserve">درخواست پرداخت هزینه ساخت، تعمیر و راه اندازی سیستم صوت سالن آمفی تئاتر، نگارستان و اتاق فرمان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</si>
  <si>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/141/1818</t>
    </r>
  </si>
  <si>
    <t xml:space="preserve">پرداخت کامل قرارداد آقای مهدی اخلاقی</t>
  </si>
  <si>
    <t xml:space="preserve">مهدی اخلاقی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</si>
  <si>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/141/1817</t>
    </r>
  </si>
  <si>
    <t xml:space="preserve">پرداخت کامل قرارداد آقای علیرضا باقری</t>
  </si>
  <si>
    <t xml:space="preserve">علیرضا باقری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</si>
  <si>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/141/1816</t>
    </r>
  </si>
  <si>
    <t xml:space="preserve">پرداخت کامل قرارداد خرید آثار ویژه نامه عدالت</t>
  </si>
  <si>
    <t xml:space="preserve">ابراهیم یزدانی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</si>
  <si>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/132/1563</t>
    </r>
  </si>
  <si>
    <r>
      <rPr>
        <sz val="11"/>
        <color rgb="FF000000"/>
        <rFont val="FreeSans"/>
        <family val="2"/>
        <charset val="1"/>
      </rPr>
      <t xml:space="preserve">درخواست پرداخت حق الزحمه آقای مهدی کرباسی باف  بابت ساماندهی آرشیو و دیجیتال سازی و </t>
    </r>
    <r>
      <rPr>
        <sz val="11"/>
        <color rgb="FF000000"/>
        <rFont val="B Nazanin"/>
        <family val="0"/>
        <charset val="178"/>
      </rPr>
      <t xml:space="preserve">...</t>
    </r>
  </si>
  <si>
    <t xml:space="preserve">مهدی کرباسی باف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</si>
  <si>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/363/1823</t>
    </r>
  </si>
  <si>
    <t xml:space="preserve">درخواست پرداخت آقای سید عباس موسوی</t>
  </si>
  <si>
    <t xml:space="preserve">عباس موسوی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</si>
  <si>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/132/1822</t>
    </r>
  </si>
  <si>
    <r>
      <rPr>
        <sz val="11"/>
        <color rgb="FF000000"/>
        <rFont val="FreeSans"/>
        <family val="2"/>
        <charset val="1"/>
      </rPr>
      <t xml:space="preserve">پرداخت مرحله سوم و چهارم قرارداد </t>
    </r>
    <r>
      <rPr>
        <sz val="11"/>
        <color rgb="FF000000"/>
        <rFont val="B Nazanin"/>
        <family val="0"/>
        <charset val="178"/>
      </rPr>
      <t xml:space="preserve">1666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</si>
  <si>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/132/1821</t>
    </r>
  </si>
  <si>
    <r>
      <rPr>
        <sz val="11"/>
        <color rgb="FF000000"/>
        <rFont val="FreeSans"/>
        <family val="2"/>
        <charset val="1"/>
      </rPr>
      <t xml:space="preserve">پردخت مرحله سوم و چهارم قرارداد </t>
    </r>
    <r>
      <rPr>
        <sz val="11"/>
        <color rgb="FF000000"/>
        <rFont val="B Nazanin"/>
        <family val="0"/>
        <charset val="178"/>
      </rPr>
      <t xml:space="preserve">1665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</si>
  <si>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/363/1827</t>
    </r>
  </si>
  <si>
    <r>
      <rPr>
        <sz val="11"/>
        <color rgb="FF000000"/>
        <rFont val="FreeSans"/>
        <family val="2"/>
        <charset val="1"/>
      </rPr>
      <t xml:space="preserve">هزینه ایاب ذهاب خانم خداپرست </t>
    </r>
    <r>
      <rPr>
        <sz val="11"/>
        <color rgb="FF000000"/>
        <rFont val="B Nazanin"/>
        <family val="0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برگزیده جشنواره</t>
    </r>
    <r>
      <rPr>
        <sz val="11"/>
        <color rgb="FF000000"/>
        <rFont val="B Nazanin"/>
        <family val="0"/>
        <charset val="178"/>
      </rPr>
      <t xml:space="preserve">)</t>
    </r>
  </si>
  <si>
    <r>
      <rPr>
        <sz val="8"/>
        <color rgb="FF717171"/>
        <rFont val="Yekan"/>
        <family val="0"/>
        <charset val="1"/>
      </rPr>
      <t xml:space="preserve">1401/
</t>
    </r>
    <r>
      <rPr>
        <sz val="8"/>
        <color rgb="FF717171"/>
        <rFont val="FreeSans"/>
        <family val="2"/>
        <charset val="1"/>
      </rPr>
      <t xml:space="preserve">د
</t>
    </r>
    <r>
      <rPr>
        <sz val="8"/>
        <color rgb="FF717171"/>
        <rFont val="Yekan"/>
        <family val="0"/>
        <charset val="1"/>
      </rPr>
      <t xml:space="preserve">/363/1824</t>
    </r>
  </si>
  <si>
    <t xml:space="preserve">درخواست پرداخت عکاس اختتامیه جشنواره فیم 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</si>
  <si>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/363/1826</t>
    </r>
  </si>
  <si>
    <t xml:space="preserve">درخواست پرداخت تولید کتاب جشنواره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</si>
  <si>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/363/1828</t>
    </r>
  </si>
  <si>
    <r>
      <rPr>
        <sz val="11"/>
        <color rgb="FF000000"/>
        <rFont val="FreeSans"/>
        <family val="2"/>
        <charset val="1"/>
      </rPr>
      <t xml:space="preserve">درخواست پرداخت تولید </t>
    </r>
    <r>
      <rPr>
        <sz val="11"/>
        <color rgb="FF000000"/>
        <rFont val="B Nazanin"/>
        <family val="0"/>
        <charset val="178"/>
      </rPr>
      <t xml:space="preserve">100 </t>
    </r>
    <r>
      <rPr>
        <sz val="11"/>
        <color rgb="FF000000"/>
        <rFont val="FreeSans"/>
        <family val="2"/>
        <charset val="1"/>
      </rPr>
      <t xml:space="preserve">دقیقه مستند از  جهارمین جشنواره فیلم اشراق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</si>
  <si>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/132/1708</t>
    </r>
  </si>
  <si>
    <r>
      <rPr>
        <sz val="11"/>
        <color rgb="FF000000"/>
        <rFont val="FreeSans"/>
        <family val="2"/>
        <charset val="1"/>
      </rPr>
      <t xml:space="preserve">پرداخت مرحله اول و دوم قرارداد </t>
    </r>
    <r>
      <rPr>
        <sz val="11"/>
        <color rgb="FF000000"/>
        <rFont val="B Nazanin"/>
        <family val="0"/>
        <charset val="178"/>
      </rPr>
      <t xml:space="preserve">1665 </t>
    </r>
    <r>
      <rPr>
        <sz val="11"/>
        <color rgb="FF000000"/>
        <rFont val="FreeSans"/>
        <family val="2"/>
        <charset val="1"/>
      </rPr>
      <t xml:space="preserve">آقای مهدی عالمی</t>
    </r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</si>
  <si>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/362/1531</t>
    </r>
  </si>
  <si>
    <t xml:space="preserve">مجوز پرداخت حق الزحمه استاد جمشیدیان</t>
  </si>
  <si>
    <t xml:space="preserve">جمشیدیان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</si>
  <si>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/141/1831</t>
    </r>
  </si>
  <si>
    <t xml:space="preserve">پرداخت حق الزحمه صفحه آرا و دبیر بخش آسمانه نشریه سلام بچه ها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</si>
  <si>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و</t>
    </r>
    <r>
      <rPr>
        <sz val="8"/>
        <color rgb="FF717171"/>
        <rFont val="Yekan"/>
        <family val="0"/>
        <charset val="1"/>
      </rPr>
      <t xml:space="preserve">/129/68</t>
    </r>
  </si>
  <si>
    <t xml:space="preserve">درخواست پرداخت حق الزحمه شهریور ماه آقای مظفری</t>
  </si>
  <si>
    <r>
      <rPr>
        <sz val="8"/>
        <color rgb="FF717171"/>
        <rFont val="Yekan"/>
        <family val="0"/>
        <charset val="1"/>
      </rPr>
      <t xml:space="preserve">1401/</t>
    </r>
    <r>
      <rPr>
        <sz val="8"/>
        <color rgb="FF717171"/>
        <rFont val="FreeSans"/>
        <family val="2"/>
        <charset val="1"/>
      </rPr>
      <t xml:space="preserve">و</t>
    </r>
    <r>
      <rPr>
        <sz val="8"/>
        <color rgb="FF717171"/>
        <rFont val="Yekan"/>
        <family val="0"/>
        <charset val="1"/>
      </rPr>
      <t xml:space="preserve">/129/67</t>
    </r>
  </si>
  <si>
    <t xml:space="preserve">درخواست پرداخت حق الزحمه اردیبهشت آقای مظفری، </t>
  </si>
  <si>
    <r>
      <rPr>
        <sz val="8"/>
        <color rgb="FF717171"/>
        <rFont val="Yekan"/>
        <family val="0"/>
        <charset val="1"/>
      </rPr>
      <t xml:space="preserve">1402/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/363/7</t>
    </r>
  </si>
  <si>
    <t xml:space="preserve">جوایز برگزیدگان چهارمین جشنواره فیلم دینی اشراق</t>
  </si>
  <si>
    <r>
      <rPr>
        <sz val="8"/>
        <color rgb="FF717171"/>
        <rFont val="Yekan"/>
        <family val="0"/>
        <charset val="1"/>
      </rPr>
      <t xml:space="preserve">1402/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/363/14</t>
    </r>
  </si>
  <si>
    <t xml:space="preserve">پردخت حق الزحمه حمید بهمنی</t>
  </si>
  <si>
    <r>
      <rPr>
        <sz val="8"/>
        <color rgb="FF717171"/>
        <rFont val="Yekan"/>
        <family val="0"/>
        <charset val="1"/>
      </rPr>
      <t xml:space="preserve">1402/</t>
    </r>
    <r>
      <rPr>
        <sz val="8"/>
        <color rgb="FF717171"/>
        <rFont val="FreeSans"/>
        <family val="2"/>
        <charset val="1"/>
      </rPr>
      <t xml:space="preserve">ص</t>
    </r>
    <r>
      <rPr>
        <sz val="8"/>
        <color rgb="FF717171"/>
        <rFont val="Yekan"/>
        <family val="0"/>
        <charset val="1"/>
      </rPr>
      <t xml:space="preserve">/345/1</t>
    </r>
  </si>
  <si>
    <r>
      <rPr>
        <sz val="11"/>
        <color rgb="FF000000"/>
        <rFont val="FreeSans"/>
        <family val="2"/>
        <charset val="1"/>
      </rPr>
      <t xml:space="preserve">فاکتور چاپ معاونت فضای مجازی هنر و رسانه  شماره </t>
    </r>
    <r>
      <rPr>
        <sz val="11"/>
        <color rgb="FF000000"/>
        <rFont val="B Nazanin"/>
        <family val="0"/>
        <charset val="178"/>
      </rPr>
      <t xml:space="preserve">12758/12759</t>
    </r>
  </si>
  <si>
    <r>
      <rPr>
        <sz val="8"/>
        <color rgb="FF717171"/>
        <rFont val="Yekan"/>
        <family val="0"/>
        <charset val="1"/>
      </rPr>
      <t xml:space="preserve">1402/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/366/18</t>
    </r>
  </si>
  <si>
    <r>
      <rPr>
        <sz val="11"/>
        <color rgb="FF000000"/>
        <rFont val="FreeSans"/>
        <family val="2"/>
        <charset val="1"/>
      </rPr>
      <t xml:space="preserve">تسویه قرارداد آقای بایرامی</t>
    </r>
    <r>
      <rPr>
        <sz val="11"/>
        <color rgb="FF000000"/>
        <rFont val="B Nazanin"/>
        <family val="0"/>
        <charset val="178"/>
      </rPr>
      <t xml:space="preserve">-1401</t>
    </r>
  </si>
  <si>
    <r>
      <rPr>
        <sz val="8"/>
        <color rgb="FF717171"/>
        <rFont val="Yekan"/>
        <family val="0"/>
        <charset val="1"/>
      </rPr>
      <t xml:space="preserve">1402/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/141/24</t>
    </r>
  </si>
  <si>
    <t xml:space="preserve">اتمام قرارداد و پرداخت به مجری</t>
  </si>
  <si>
    <t xml:space="preserve">فاطمه رحیمی</t>
  </si>
  <si>
    <r>
      <rPr>
        <sz val="8"/>
        <color rgb="FF717171"/>
        <rFont val="Yekan"/>
        <family val="0"/>
        <charset val="1"/>
      </rPr>
      <t xml:space="preserve">1402/</t>
    </r>
    <r>
      <rPr>
        <sz val="8"/>
        <color rgb="FF717171"/>
        <rFont val="FreeSans"/>
        <family val="2"/>
        <charset val="1"/>
      </rPr>
      <t xml:space="preserve">د</t>
    </r>
    <r>
      <rPr>
        <sz val="8"/>
        <color rgb="FF717171"/>
        <rFont val="Yekan"/>
        <family val="0"/>
        <charset val="1"/>
      </rPr>
      <t xml:space="preserve">/363/29</t>
    </r>
  </si>
  <si>
    <t xml:space="preserve">درخواست تهیه کارت هدیه جهت نقد آثار برگزیده جشنواره فیلم</t>
  </si>
  <si>
    <t xml:space="preserve">دوره</t>
  </si>
  <si>
    <t xml:space="preserve">کد مرکز</t>
  </si>
  <si>
    <t xml:space="preserve">مرکز هزینه</t>
  </si>
  <si>
    <t xml:space="preserve">مبلغ مصوب</t>
  </si>
  <si>
    <t xml:space="preserve">جمع تخصیص</t>
  </si>
  <si>
    <t xml:space="preserve">تخصیص از مصوب</t>
  </si>
  <si>
    <t xml:space="preserve">عملکردی مستقیم</t>
  </si>
  <si>
    <t xml:space="preserve">عملکردی تعهدی</t>
  </si>
  <si>
    <t xml:space="preserve">عنوان قطب</t>
  </si>
  <si>
    <t xml:space="preserve">عنوان میز</t>
  </si>
  <si>
    <t xml:space="preserve">اداره منتسب</t>
  </si>
  <si>
    <t xml:space="preserve">مبلغ پرداختی</t>
  </si>
  <si>
    <t xml:space="preserve">پرداخت از تخصیص</t>
  </si>
  <si>
    <t xml:space="preserve">برچسب</t>
  </si>
  <si>
    <t xml:space="preserve">برچسب لایحه</t>
  </si>
  <si>
    <r>
      <rPr>
        <sz val="11"/>
        <color rgb="FF000000"/>
        <rFont val="FreeSans"/>
        <family val="2"/>
        <charset val="1"/>
      </rPr>
      <t xml:space="preserve">سال </t>
    </r>
    <r>
      <rPr>
        <sz val="11"/>
        <color rgb="FF000000"/>
        <rFont val="Calibri"/>
        <family val="2"/>
        <charset val="1"/>
      </rPr>
      <t xml:space="preserve">1401</t>
    </r>
  </si>
  <si>
    <t xml:space="preserve">1104</t>
  </si>
  <si>
    <t xml:space="preserve">معاونت فضاي مجازي، هنر و رسانه</t>
  </si>
  <si>
    <t xml:space="preserve"> </t>
  </si>
  <si>
    <t xml:space="preserve">0</t>
  </si>
  <si>
    <t xml:space="preserve">برنامه‌اي</t>
  </si>
  <si>
    <r>
      <rPr>
        <sz val="11"/>
        <color rgb="FF000000"/>
        <rFont val="FreeSans"/>
        <family val="2"/>
        <charset val="1"/>
      </rPr>
      <t xml:space="preserve">ميز تخصصي مسايل اجتماعي اسلام و ايران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عدالت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</si>
  <si>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برگزاري كارگاه آموزشي پيشگيري از طلاق در 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FreeSans"/>
        <family val="2"/>
        <charset val="1"/>
      </rPr>
      <t xml:space="preserve">سال آغازين زندگي</t>
    </r>
  </si>
  <si>
    <r>
      <rPr>
        <sz val="11"/>
        <color rgb="FF000000"/>
        <rFont val="FreeSans"/>
        <family val="2"/>
        <charset val="1"/>
      </rPr>
      <t xml:space="preserve">امور مربوط به برگزاري نشست هاي آموزشي تحليلي فعالان مجازي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رسانو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</si>
  <si>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فعاليت‌هاي تبليغ ديني مقابله با وهابيت در فضاي مجازي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قطب تعميق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</si>
  <si>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كلام، وهابيت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</si>
  <si>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مشاوره و سبك زندگي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</si>
  <si>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عدالت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Calibri"/>
        <family val="2"/>
        <charset val="1"/>
      </rPr>
      <t xml:space="preserve">)</t>
    </r>
  </si>
  <si>
    <t xml:space="preserve">كارگروه عدالت</t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</si>
  <si>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قرآن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Calibri"/>
        <family val="2"/>
        <charset val="1"/>
      </rPr>
      <t xml:space="preserve">)</t>
    </r>
  </si>
  <si>
    <t xml:space="preserve">امور مربوط به كانال ها و شبكه هاي پيام رسان تخصصي مهارت‌افزايي آموزشي و ترويجي خانواده و روابط همسران</t>
  </si>
  <si>
    <r>
      <rPr>
        <sz val="11"/>
        <color rgb="FF000000"/>
        <rFont val="FreeSans"/>
        <family val="2"/>
        <charset val="1"/>
      </rPr>
      <t xml:space="preserve">امور مربوط به توليد محتواي مجله سنجاقك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</si>
  <si>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توليد محتواي مجله پوپك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</si>
  <si>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توليد محتواي مجله سلام بچه‌ها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</si>
  <si>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توليد محتواي مجله پيام زن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</si>
  <si>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t xml:space="preserve">توليد محتواي ويژه نامه قرآني براي نوجوانان در مجله سلام بچه ها</t>
  </si>
  <si>
    <t xml:space="preserve">توليد محتواي ويژه نامه تحكيم نظام خانواده با محوريت پيشگيري از طلاق در مجله پيام زن</t>
  </si>
  <si>
    <r>
      <rPr>
        <sz val="11"/>
        <color rgb="FF000000"/>
        <rFont val="FreeSans"/>
        <family val="2"/>
        <charset val="1"/>
      </rPr>
      <t xml:space="preserve">امور مربوط به عرضه مجله سنجاقك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</si>
  <si>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عرضه مجله پوپك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</si>
  <si>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عرضه مجله سلام بچه‌ها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</si>
  <si>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عرضه مجله پيام زن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</si>
  <si>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رصد وضعيت صداقت در هنر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فيلم و سريال</t>
    </r>
    <r>
      <rPr>
        <sz val="11"/>
        <color rgb="FF000000"/>
        <rFont val="Calibri"/>
        <family val="2"/>
        <charset val="1"/>
      </rPr>
      <t xml:space="preserve">)</t>
    </r>
  </si>
  <si>
    <t xml:space="preserve">امور عمومي و مديريتي نشريات و مطبوعات فرهنگي و هنري</t>
  </si>
  <si>
    <r>
      <rPr>
        <sz val="11"/>
        <color rgb="FF000000"/>
        <rFont val="FreeSans"/>
        <family val="2"/>
        <charset val="1"/>
      </rPr>
      <t xml:space="preserve">مشاركت در توليد برنامه تلوزيوني مناظره با موضوع ازدواج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؟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</si>
  <si>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برگزاري سوگواره مجازي محرم و صفر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اشراق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</si>
  <si>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پويش لبيك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پويش سلام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</si>
  <si>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پويش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FreeSans"/>
        <family val="2"/>
        <charset val="1"/>
      </rPr>
      <t xml:space="preserve">سرباز حسينم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</si>
  <si>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FreeSans"/>
        <family val="2"/>
        <charset val="1"/>
      </rPr>
      <t xml:space="preserve">امور مربوط به كنشگري در فضاي مجازي با محتواي ديني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تبليغ مجازي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</si>
  <si>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مروبط به تامين محتواي ديني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FreeSans"/>
        <family val="2"/>
        <charset val="1"/>
      </rPr>
      <t xml:space="preserve">ارزشي در حوزه توليد فيلم و سريال</t>
    </r>
  </si>
  <si>
    <t xml:space="preserve">حمايت از برگزاري جشنواره فرهنگي هنري عفاف و حجاب</t>
  </si>
  <si>
    <t xml:space="preserve">توليد كليپ تصويري با موضوع زيست عفيفانه</t>
  </si>
  <si>
    <r>
      <rPr>
        <sz val="11"/>
        <color rgb="FF000000"/>
        <rFont val="FreeSans"/>
        <family val="2"/>
        <charset val="1"/>
      </rPr>
      <t xml:space="preserve">طراحي و آماده سازي كليپ هاي دوره مجازي سبك زندگي عفيفانه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تربيت جنسي و زيست عفيفانه</t>
    </r>
    <r>
      <rPr>
        <sz val="11"/>
        <color rgb="FF000000"/>
        <rFont val="Calibri"/>
        <family val="2"/>
        <charset val="1"/>
      </rPr>
      <t xml:space="preserve">)</t>
    </r>
  </si>
  <si>
    <t xml:space="preserve">حقوق و مزاياي كاركنان كارمعين</t>
  </si>
  <si>
    <t xml:space="preserve">حقوق</t>
  </si>
  <si>
    <t xml:space="preserve">حقوق و مزاياي كاركنان و محققان استخدامي</t>
  </si>
  <si>
    <r>
      <rPr>
        <sz val="11"/>
        <color rgb="FF000000"/>
        <rFont val="FreeSans"/>
        <family val="2"/>
        <charset val="1"/>
      </rPr>
      <t xml:space="preserve">هزينه‌هاي رفاهي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FreeSans"/>
        <family val="2"/>
        <charset val="1"/>
      </rPr>
      <t xml:space="preserve">غير ورزشي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000000"/>
        <rFont val="FreeSans"/>
        <family val="2"/>
        <charset val="1"/>
      </rPr>
      <t xml:space="preserve">كاركنان و محققان استخدامي</t>
    </r>
  </si>
  <si>
    <t xml:space="preserve">حقوق و مزاياي هيأت علمي آموزشي</t>
  </si>
  <si>
    <t xml:space="preserve">حقوق و مزاياي همكاران آموزشي</t>
  </si>
  <si>
    <t xml:space="preserve">حقوق همكاران حضوري</t>
  </si>
  <si>
    <r>
      <rPr>
        <sz val="11"/>
        <color rgb="FF000000"/>
        <rFont val="FreeSans"/>
        <family val="2"/>
        <charset val="1"/>
      </rPr>
      <t xml:space="preserve">برنامه‌اي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FreeSans"/>
        <family val="2"/>
        <charset val="1"/>
      </rPr>
      <t xml:space="preserve">خرید کتاب</t>
    </r>
  </si>
  <si>
    <t xml:space="preserve">امور اداري و عمومي</t>
  </si>
  <si>
    <t xml:space="preserve">اداري</t>
  </si>
  <si>
    <t xml:space="preserve">عنوان  فعالیت</t>
  </si>
  <si>
    <t xml:space="preserve">دوره آموزشي ويرايش</t>
  </si>
  <si>
    <t xml:space="preserve">امور مربوط به تبلیغ در فضای مجازی با موضوع کلام وهابیت</t>
  </si>
  <si>
    <t xml:space="preserve"> امور مربوط به تبلیغ د فضای مجازی با موضوع مشاوره و سبک زندگی</t>
  </si>
  <si>
    <t xml:space="preserve">امور مربوط به تبلیغ در فضای مجازی با موضوع قرآن</t>
  </si>
  <si>
    <t xml:space="preserve">امور مربوط به کانال ها و شبکه های پیام رسان تخصصی مهارت افزایی آموزشی و ترویجی خانواده و روابط همسران</t>
  </si>
  <si>
    <r>
      <rPr>
        <sz val="12"/>
        <color rgb="FF000000"/>
        <rFont val="FreeSans"/>
        <family val="2"/>
        <charset val="1"/>
      </rPr>
      <t xml:space="preserve">امور مربوط به عرضه مجله سنجاقك</t>
    </r>
    <r>
      <rPr>
        <sz val="12"/>
        <color rgb="FF000000"/>
        <rFont val="B Lotus"/>
        <family val="0"/>
        <charset val="178"/>
      </rPr>
      <t xml:space="preserve">- </t>
    </r>
    <r>
      <rPr>
        <sz val="12"/>
        <color rgb="FF000000"/>
        <rFont val="FreeSans"/>
        <family val="2"/>
        <charset val="1"/>
      </rPr>
      <t xml:space="preserve">ماهنامه</t>
    </r>
  </si>
  <si>
    <r>
      <rPr>
        <sz val="12"/>
        <color rgb="FF000000"/>
        <rFont val="FreeSans"/>
        <family val="2"/>
        <charset val="1"/>
      </rPr>
      <t xml:space="preserve">امور مربوط به عرضه مجله پوپك</t>
    </r>
    <r>
      <rPr>
        <sz val="12"/>
        <color rgb="FF000000"/>
        <rFont val="B Lotus"/>
        <family val="0"/>
        <charset val="178"/>
      </rPr>
      <t xml:space="preserve">- </t>
    </r>
    <r>
      <rPr>
        <sz val="12"/>
        <color rgb="FF000000"/>
        <rFont val="FreeSans"/>
        <family val="2"/>
        <charset val="1"/>
      </rPr>
      <t xml:space="preserve">ماهنامه</t>
    </r>
  </si>
  <si>
    <r>
      <rPr>
        <sz val="12"/>
        <color rgb="FF000000"/>
        <rFont val="FreeSans"/>
        <family val="2"/>
        <charset val="1"/>
      </rPr>
      <t xml:space="preserve">امور مربوط به عرضه مجله سلام بچه‌ها</t>
    </r>
    <r>
      <rPr>
        <sz val="12"/>
        <color rgb="FF000000"/>
        <rFont val="B Lotus"/>
        <family val="0"/>
        <charset val="178"/>
      </rPr>
      <t xml:space="preserve">- </t>
    </r>
    <r>
      <rPr>
        <sz val="12"/>
        <color rgb="FF000000"/>
        <rFont val="FreeSans"/>
        <family val="2"/>
        <charset val="1"/>
      </rPr>
      <t xml:space="preserve">ماهنامه</t>
    </r>
  </si>
  <si>
    <t xml:space="preserve">برگزاری ورک‌شاپ‌‌ توسط انجمن‌های هنری طلاب</t>
  </si>
  <si>
    <r>
      <rPr>
        <sz val="12"/>
        <color rgb="FF000000"/>
        <rFont val="FreeSans"/>
        <family val="2"/>
        <charset val="1"/>
      </rPr>
      <t xml:space="preserve">امور مربوط به برگزاری سوگواره مجازی محرم و صفر </t>
    </r>
    <r>
      <rPr>
        <sz val="12"/>
        <color rgb="FF000000"/>
        <rFont val="B Lotus"/>
        <family val="0"/>
        <charset val="178"/>
      </rPr>
      <t xml:space="preserve">(</t>
    </r>
    <r>
      <rPr>
        <sz val="12"/>
        <color rgb="FF000000"/>
        <rFont val="FreeSans"/>
        <family val="2"/>
        <charset val="1"/>
      </rPr>
      <t xml:space="preserve">اشراق</t>
    </r>
    <r>
      <rPr>
        <sz val="12"/>
        <color rgb="FF000000"/>
        <rFont val="B Lotus"/>
        <family val="0"/>
        <charset val="178"/>
      </rPr>
      <t xml:space="preserve">)</t>
    </r>
  </si>
  <si>
    <t xml:space="preserve">امور مربوط به کلیپ صوتی در فضای مجازی با موضوعات مناسبتی</t>
  </si>
  <si>
    <t xml:space="preserve">امور مربوط به پوستر در فضای مجازی با موضوعات مناسبتی</t>
  </si>
  <si>
    <t xml:space="preserve">امور مربوط به متن کوتاه در فضای مجازی با موضوعات مناسبتی</t>
  </si>
  <si>
    <t xml:space="preserve">امور مربوط به عکس نوشته در فضای مجازی با موضوعات مناسبتی</t>
  </si>
  <si>
    <t xml:space="preserve">امور مربوط به کلیپ تصویری در فضای مجازی با موضوعات مناسبتی</t>
  </si>
  <si>
    <t xml:space="preserve">امور مربوط به موشن گرافی در فضای مجازی با موضوعات مناسبتی</t>
  </si>
  <si>
    <r>
      <rPr>
        <sz val="12"/>
        <color rgb="FF000000"/>
        <rFont val="FreeSans"/>
        <family val="2"/>
        <charset val="1"/>
      </rPr>
      <t xml:space="preserve">امور مربوط به کنشگری در فضای مجازی با محتوای دینی </t>
    </r>
    <r>
      <rPr>
        <sz val="12"/>
        <color rgb="FF000000"/>
        <rFont val="B Lotus"/>
        <family val="0"/>
        <charset val="178"/>
      </rPr>
      <t xml:space="preserve">(</t>
    </r>
    <r>
      <rPr>
        <sz val="12"/>
        <color rgb="FF000000"/>
        <rFont val="FreeSans"/>
        <family val="2"/>
        <charset val="1"/>
      </rPr>
      <t xml:space="preserve">تبلیغ مجازی</t>
    </r>
    <r>
      <rPr>
        <sz val="12"/>
        <color rgb="FF000000"/>
        <rFont val="B Lotus"/>
        <family val="0"/>
        <charset val="178"/>
      </rPr>
      <t xml:space="preserve">)</t>
    </r>
  </si>
  <si>
    <t xml:space="preserve">تولید و تأمین محتوای سایت جشنواره تجسمی اشراق</t>
  </si>
  <si>
    <t xml:space="preserve">امور اداری و عمومی</t>
  </si>
  <si>
    <t xml:space="preserve">خرید کارتریج </t>
  </si>
  <si>
    <r>
      <rPr>
        <sz val="11"/>
        <color rgb="FF000000"/>
        <rFont val="FreeSans"/>
        <family val="2"/>
        <charset val="1"/>
      </rPr>
      <t xml:space="preserve">خرید مادربرد کیس و </t>
    </r>
    <r>
      <rPr>
        <sz val="11"/>
        <color rgb="FF000000"/>
        <rFont val="Calibri"/>
        <family val="2"/>
        <charset val="1"/>
      </rPr>
      <t xml:space="preserve">cpu</t>
    </r>
  </si>
  <si>
    <t xml:space="preserve">نام و نام خانوادگی</t>
  </si>
  <si>
    <t xml:space="preserve">فعالیت</t>
  </si>
  <si>
    <t xml:space="preserve">مبلغ قرارداد</t>
  </si>
  <si>
    <t xml:space="preserve">تاریخ شروع</t>
  </si>
  <si>
    <t xml:space="preserve">تاریخ اتمام</t>
  </si>
  <si>
    <t xml:space="preserve">شماره قرارداد</t>
  </si>
  <si>
    <t xml:space="preserve">پرداخت شده</t>
  </si>
  <si>
    <t xml:space="preserve">باقی مانده</t>
  </si>
  <si>
    <t xml:space="preserve">1401/07/01</t>
  </si>
  <si>
    <t xml:space="preserve">1401/10/29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</si>
  <si>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/326/1446</t>
    </r>
  </si>
  <si>
    <t xml:space="preserve">تولید محتوای فیلم‌نامه با موضوع مصرف کالاهای فرهنگی</t>
  </si>
  <si>
    <t xml:space="preserve">1401/010/15</t>
  </si>
  <si>
    <t xml:space="preserve">1402/01/15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</si>
  <si>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/326/1424</t>
    </r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</si>
  <si>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FreeSans"/>
        <family val="2"/>
        <charset val="1"/>
      </rPr>
      <t xml:space="preserve">میلیون تومان نامه پرداخت زده شده و در کارتابل موجود می باشد</t>
    </r>
  </si>
  <si>
    <t xml:space="preserve">برگزاری جشنواره فیلم اشراق</t>
  </si>
  <si>
    <t xml:space="preserve">1401/010/01</t>
  </si>
  <si>
    <t xml:space="preserve">1401/12/29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</si>
  <si>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/326/1399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</si>
  <si>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/326/1356</t>
    </r>
  </si>
  <si>
    <t xml:space="preserve">اضافه شود به فایل هزینه ای</t>
  </si>
  <si>
    <t xml:space="preserve">1401/08/01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</si>
  <si>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/326/1268</t>
    </r>
  </si>
  <si>
    <t xml:space="preserve">موکت</t>
  </si>
  <si>
    <t xml:space="preserve">میلاد غلامی</t>
  </si>
  <si>
    <t xml:space="preserve">نظارت بر اجرای سیاست های دفتر در مجلات فرهنگی، هنری و تبلیغی</t>
  </si>
  <si>
    <t xml:space="preserve">1401/09/01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</si>
  <si>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/326/1266</t>
    </r>
  </si>
  <si>
    <t xml:space="preserve">محمدحسین قنبری نژاد</t>
  </si>
  <si>
    <t xml:space="preserve">حمایت از مبلغان رسانه‌ای در سطح کشوری و استانی</t>
  </si>
  <si>
    <t xml:space="preserve">1401/09/30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</si>
  <si>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/326/1202</t>
    </r>
  </si>
  <si>
    <t xml:space="preserve">مهدی حاجیان</t>
  </si>
  <si>
    <t xml:space="preserve">1401/09/25</t>
  </si>
  <si>
    <t xml:space="preserve">1401/12/25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</si>
  <si>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/326/1103</t>
    </r>
  </si>
  <si>
    <t xml:space="preserve">سید شهاب لاجوردی 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</si>
  <si>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/326/1066</t>
    </r>
  </si>
  <si>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FreeSans"/>
        <family val="2"/>
        <charset val="1"/>
      </rPr>
      <t xml:space="preserve">میلیون تومان نامه پرداخت زده شده و در کارتابل موجود می باشد</t>
    </r>
  </si>
  <si>
    <t xml:space="preserve">محمدرضا فلاح تفتی</t>
  </si>
  <si>
    <t xml:space="preserve">1402/02/31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</si>
  <si>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/326/1067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</si>
  <si>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/326/1025</t>
    </r>
  </si>
  <si>
    <t xml:space="preserve">علیرضا خان محمدی</t>
  </si>
  <si>
    <t xml:space="preserve">1401/10/30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</si>
  <si>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/326/1026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</si>
  <si>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/326/1027</t>
    </r>
  </si>
  <si>
    <t xml:space="preserve">سید مهدی مدبری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</si>
  <si>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/326/1028</t>
    </r>
  </si>
  <si>
    <t xml:space="preserve">حسین رحیمی صفری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</si>
  <si>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/326/1055</t>
    </r>
  </si>
  <si>
    <t xml:space="preserve">فائقه سادات میرصمدی</t>
  </si>
  <si>
    <r>
      <rPr>
        <b val="true"/>
        <sz val="13"/>
        <color rgb="FF000000"/>
        <rFont val="FreeSans"/>
        <family val="2"/>
        <charset val="1"/>
      </rPr>
      <t xml:space="preserve">امور مربوط به تولید محتوای مجله پیام زن</t>
    </r>
    <r>
      <rPr>
        <b val="true"/>
        <sz val="13"/>
        <color rgb="FF000000"/>
        <rFont val="B Nazanin"/>
        <family val="0"/>
        <charset val="178"/>
      </rPr>
      <t xml:space="preserve">- </t>
    </r>
    <r>
      <rPr>
        <b val="true"/>
        <sz val="13"/>
        <color rgb="FF000000"/>
        <rFont val="FreeSans"/>
        <family val="2"/>
        <charset val="1"/>
      </rPr>
      <t xml:space="preserve">ماهنامه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</si>
  <si>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/326/950</t>
    </r>
  </si>
  <si>
    <t xml:space="preserve">ارزیابی فعالیت ها، نشستها و همایش ها و محصولات فرهنگی و تبلیغی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</si>
  <si>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/326/966</t>
    </r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</si>
  <si>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/326/938</t>
    </r>
  </si>
  <si>
    <t xml:space="preserve">سید علی نقیب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</si>
  <si>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/326/940</t>
    </r>
  </si>
  <si>
    <t xml:space="preserve">سید عباس سید نژاد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</si>
  <si>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/326/879</t>
    </r>
  </si>
  <si>
    <t xml:space="preserve">امور مربوط به تولید داستانک با موضوعات خانواده</t>
  </si>
  <si>
    <t xml:space="preserve">1401/06/01</t>
  </si>
  <si>
    <t xml:space="preserve">1401/11/01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</si>
  <si>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/326/607</t>
    </r>
  </si>
  <si>
    <t xml:space="preserve">1401/03/01</t>
  </si>
  <si>
    <r>
      <rPr>
        <b val="true"/>
        <sz val="9"/>
        <color rgb="FF717171"/>
        <rFont val="Tahoma"/>
        <family val="2"/>
        <charset val="1"/>
      </rPr>
      <t xml:space="preserve">1401/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/326/43</t>
    </r>
  </si>
  <si>
    <t xml:space="preserve">1400/11/01</t>
  </si>
  <si>
    <t xml:space="preserve">1400/12/29</t>
  </si>
  <si>
    <r>
      <rPr>
        <b val="true"/>
        <sz val="9"/>
        <color rgb="FF717171"/>
        <rFont val="Tahoma"/>
        <family val="2"/>
        <charset val="1"/>
      </rPr>
      <t xml:space="preserve">1400/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/326/1780</t>
    </r>
  </si>
  <si>
    <t xml:space="preserve">قرارداد پارسال </t>
  </si>
  <si>
    <t xml:space="preserve">1400/10/01</t>
  </si>
  <si>
    <r>
      <rPr>
        <b val="true"/>
        <sz val="9"/>
        <color rgb="FF717171"/>
        <rFont val="Tahoma"/>
        <family val="2"/>
        <charset val="1"/>
      </rPr>
      <t xml:space="preserve">1400/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/326/1448</t>
    </r>
  </si>
  <si>
    <t xml:space="preserve">قرارداد پارسال</t>
  </si>
  <si>
    <t xml:space="preserve">رئوف رضایی</t>
  </si>
  <si>
    <t xml:space="preserve">1401/12/01</t>
  </si>
  <si>
    <t xml:space="preserve">1401/01/30</t>
  </si>
  <si>
    <r>
      <rPr>
        <b val="true"/>
        <sz val="9"/>
        <color rgb="FF717171"/>
        <rFont val="Tahoma"/>
        <family val="2"/>
        <charset val="1"/>
      </rPr>
      <t xml:space="preserve">1400/</t>
    </r>
    <r>
      <rPr>
        <b val="true"/>
        <sz val="9"/>
        <color rgb="FF717171"/>
        <rFont val="FreeSans"/>
        <family val="2"/>
        <charset val="1"/>
      </rPr>
      <t xml:space="preserve">د</t>
    </r>
    <r>
      <rPr>
        <b val="true"/>
        <sz val="9"/>
        <color rgb="FF717171"/>
        <rFont val="Tahoma"/>
        <family val="2"/>
        <charset val="1"/>
      </rPr>
      <t xml:space="preserve">/326/1782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</si>
</sst>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#,###"/>
    <numFmt numFmtId="167" formatCode="0"/>
    <numFmt numFmtId="168" formatCode="#,##0"/>
    <numFmt numFmtId="169" formatCode="General"/>
    <numFmt numFmtId="170" formatCode="#,##0_);\(#,##0\)"/>
    <numFmt numFmtId="171" formatCode="_(* #,##0_);_(* \(#,##0\);_(* \-??_);_(@_)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78"/>
    </font>
    <font>
      <b val="true"/>
      <sz val="11"/>
      <color rgb="FF000000"/>
      <name val="Calibri"/>
      <family val="2"/>
      <charset val="1"/>
    </font>
    <font>
      <sz val="11"/>
      <color rgb="FF000000"/>
      <name val="Tahoma"/>
      <family val="2"/>
      <charset val="1"/>
    </font>
    <font>
      <sz val="11"/>
      <color rgb="FF000000"/>
      <name val="FreeSans"/>
      <family val="2"/>
      <charset val="1"/>
    </font>
    <font>
      <sz val="11"/>
      <color rgb="FF000000"/>
      <name val="B Nazanin"/>
      <family val="0"/>
      <charset val="178"/>
    </font>
    <font>
      <b val="true"/>
      <sz val="14"/>
      <color rgb="FF000000"/>
      <name val="FreeSans"/>
      <family val="2"/>
      <charset val="1"/>
    </font>
    <font>
      <b val="true"/>
      <sz val="11"/>
      <color rgb="FF000000"/>
      <name val="FreeSans"/>
      <family val="2"/>
      <charset val="1"/>
    </font>
    <font>
      <b val="true"/>
      <sz val="12"/>
      <color rgb="FF000000"/>
      <name val="FreeSans"/>
      <family val="2"/>
      <charset val="1"/>
    </font>
    <font>
      <b val="true"/>
      <sz val="10"/>
      <color rgb="FF000000"/>
      <name val="FreeSans"/>
      <family val="2"/>
      <charset val="1"/>
    </font>
    <font>
      <b val="true"/>
      <sz val="11"/>
      <color rgb="FF000000"/>
      <name val="B Nazanin"/>
      <family val="0"/>
      <charset val="178"/>
    </font>
    <font>
      <b val="true"/>
      <sz val="10"/>
      <color rgb="FF000000"/>
      <name val="B Nazanin"/>
      <family val="0"/>
      <charset val="178"/>
    </font>
    <font>
      <b val="true"/>
      <sz val="13"/>
      <color rgb="FF000000"/>
      <name val="B Nazanin"/>
      <family val="0"/>
      <charset val="178"/>
    </font>
    <font>
      <sz val="8"/>
      <color rgb="FF717171"/>
      <name val="Yekan"/>
      <family val="0"/>
      <charset val="1"/>
    </font>
    <font>
      <sz val="8"/>
      <color rgb="FF717171"/>
      <name val="FreeSans"/>
      <family val="2"/>
      <charset val="1"/>
    </font>
    <font>
      <b val="true"/>
      <sz val="13"/>
      <color rgb="FF000000"/>
      <name val="FreeSans"/>
      <family val="2"/>
      <charset val="1"/>
    </font>
    <font>
      <sz val="13"/>
      <color rgb="FF000000"/>
      <name val="Calibri"/>
      <family val="2"/>
      <charset val="1"/>
    </font>
    <font>
      <b val="true"/>
      <sz val="9"/>
      <color rgb="FF717171"/>
      <name val="Tahoma"/>
      <family val="2"/>
      <charset val="1"/>
    </font>
    <font>
      <b val="true"/>
      <sz val="9"/>
      <color rgb="FF717171"/>
      <name val="FreeSans"/>
      <family val="2"/>
      <charset val="1"/>
    </font>
    <font>
      <sz val="14"/>
      <color rgb="FF000000"/>
      <name val="B Lotus"/>
      <family val="0"/>
      <charset val="178"/>
    </font>
    <font>
      <sz val="12"/>
      <color rgb="FF000000"/>
      <name val="B Lotus"/>
      <family val="0"/>
      <charset val="178"/>
    </font>
    <font>
      <b val="true"/>
      <sz val="12"/>
      <color rgb="FF000000"/>
      <name val="B Nazanin"/>
      <family val="0"/>
      <charset val="178"/>
    </font>
    <font>
      <sz val="14"/>
      <name val="B Zar"/>
      <family val="0"/>
      <charset val="178"/>
    </font>
    <font>
      <sz val="13"/>
      <color rgb="FF000000"/>
      <name val="B Lotus"/>
      <family val="0"/>
      <charset val="178"/>
    </font>
    <font>
      <sz val="12"/>
      <color rgb="FF000000"/>
      <name val="FreeSans"/>
      <family val="2"/>
      <charset val="1"/>
    </font>
    <font>
      <sz val="12"/>
      <name val="B Lotus"/>
      <family val="0"/>
      <charset val="178"/>
    </font>
  </fonts>
  <fills count="12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C0006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FFC7CE"/>
      </patternFill>
    </fill>
    <fill>
      <patternFill patternType="solid">
        <fgColor rgb="FF95B3D7"/>
        <bgColor rgb="FF9999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5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4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4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47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6" xfId="5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47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8" xfId="5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9" xfId="5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0" xfId="5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11" xfId="5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6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9" borderId="1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9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9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3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10" xfId="21"/>
    <cellStyle name="Normal 11" xfId="22"/>
    <cellStyle name="Normal 12" xfId="23"/>
    <cellStyle name="Normal 13" xfId="24"/>
    <cellStyle name="Normal 14" xfId="25"/>
    <cellStyle name="Normal 15" xfId="26"/>
    <cellStyle name="Normal 16" xfId="27"/>
    <cellStyle name="Normal 17" xfId="28"/>
    <cellStyle name="Normal 18" xfId="29"/>
    <cellStyle name="Normal 19" xfId="30"/>
    <cellStyle name="Normal 2" xfId="31"/>
    <cellStyle name="Normal 2 2" xfId="32"/>
    <cellStyle name="Normal 20" xfId="33"/>
    <cellStyle name="Normal 21" xfId="34"/>
    <cellStyle name="Normal 22" xfId="35"/>
    <cellStyle name="Normal 3" xfId="36"/>
    <cellStyle name="Normal 3 2" xfId="37"/>
    <cellStyle name="Normal 4" xfId="38"/>
    <cellStyle name="Normal 4 2" xfId="39"/>
    <cellStyle name="Normal 5" xfId="40"/>
    <cellStyle name="Normal 5 2" xfId="41"/>
    <cellStyle name="Normal 6" xfId="42"/>
    <cellStyle name="Normal 6 2" xfId="43"/>
    <cellStyle name="Normal 7" xfId="44"/>
    <cellStyle name="Normal 8" xfId="45"/>
    <cellStyle name="Normal 9" xfId="46"/>
    <cellStyle name="Pivot Table Category" xfId="47"/>
    <cellStyle name="Pivot Table Corner" xfId="48"/>
    <cellStyle name="Pivot Table Field" xfId="49"/>
    <cellStyle name="Pivot Table Result" xfId="50"/>
    <cellStyle name="Pivot Table Title" xfId="51"/>
    <cellStyle name="Pivot Table Value" xfId="52"/>
  </cellStyles>
  <dxfs count="244">
    <dxf>
      <fill>
        <patternFill patternType="solid">
          <f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E46C0A"/>
        </patternFill>
      </fill>
    </dxf>
    <dxf>
      <fill>
        <patternFill patternType="solid">
          <fgColor rgb="FF717171"/>
        </patternFill>
      </fill>
    </dxf>
    <dxf>
      <fill>
        <patternFill patternType="solid">
          <f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95B3D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17171"/>
      <rgbColor rgb="FF9999FF"/>
      <rgbColor rgb="FF7030A0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true" tabSelected="true" showOutlineSymbols="true" defaultGridColor="true" view="normal" topLeftCell="F1" colorId="64" zoomScale="70" zoomScaleNormal="70" zoomScalePageLayoutView="100" workbookViewId="0">
      <pane xSplit="0" ySplit="1" topLeftCell="A157" activePane="bottomLeft" state="frozen"/>
      <selection pane="topLeft" activeCell="F1" activeCellId="0" sqref="F1"/>
      <selection pane="bottomLeft" activeCell="J171" activeCellId="0" sqref="J17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3"/>
    <col collapsed="false" customWidth="true" hidden="false" outlineLevel="0" max="3" min="3" style="1" width="16.29"/>
    <col collapsed="false" customWidth="true" hidden="false" outlineLevel="0" max="4" min="4" style="2" width="34.86"/>
    <col collapsed="false" customWidth="true" hidden="false" outlineLevel="0" max="5" min="5" style="1" width="14.57"/>
    <col collapsed="false" customWidth="true" hidden="false" outlineLevel="0" max="6" min="6" style="3" width="39.43"/>
    <col collapsed="false" customWidth="true" hidden="false" outlineLevel="0" max="7" min="7" style="3" width="35.28"/>
    <col collapsed="false" customWidth="true" hidden="false" outlineLevel="0" max="8" min="8" style="4" width="26.29"/>
    <col collapsed="false" customWidth="true" hidden="false" outlineLevel="0" max="9" min="9" style="4" width="15.43"/>
    <col collapsed="false" customWidth="true" hidden="false" outlineLevel="0" max="10" min="10" style="4" width="17.71"/>
    <col collapsed="false" customWidth="true" hidden="false" outlineLevel="0" max="12" min="11" style="5" width="27.28"/>
    <col collapsed="false" customWidth="true" hidden="false" outlineLevel="0" max="13" min="13" style="6" width="16"/>
    <col collapsed="false" customWidth="true" hidden="false" outlineLevel="0" max="14" min="14" style="7" width="15.43"/>
    <col collapsed="false" customWidth="true" hidden="false" outlineLevel="0" max="15" min="15" style="7" width="16.43"/>
    <col collapsed="false" customWidth="true" hidden="false" outlineLevel="0" max="16" min="16" style="7" width="15.43"/>
    <col collapsed="false" customWidth="true" hidden="false" outlineLevel="0" max="17" min="17" style="7" width="16.86"/>
    <col collapsed="false" customWidth="true" hidden="false" outlineLevel="0" max="18" min="18" style="7" width="15.43"/>
    <col collapsed="false" customWidth="true" hidden="false" outlineLevel="0" max="19" min="19" style="7" width="16.29"/>
  </cols>
  <sheetData>
    <row r="1" customFormat="false" ht="16.4" hidden="false" customHeight="false" outlineLevel="0" collapsed="false">
      <c r="A1" s="8" t="n">
        <v>33098058</v>
      </c>
      <c r="B1" s="9" t="s">
        <v>0</v>
      </c>
      <c r="C1" s="9" t="s">
        <v>1</v>
      </c>
      <c r="D1" s="9" t="s">
        <v>2</v>
      </c>
      <c r="E1" s="10" t="s">
        <v>3</v>
      </c>
      <c r="F1" s="9"/>
      <c r="G1" s="9"/>
      <c r="H1" s="11" t="n">
        <f aca="false">IFERROR(VLOOKUP(A1,داده!A:B,2,0),"0")</f>
        <v>338050000</v>
      </c>
      <c r="I1" s="11" t="n">
        <v>0</v>
      </c>
      <c r="J1" s="11" t="n">
        <v>0</v>
      </c>
      <c r="K1" s="11" t="n">
        <f aca="false">H1+J1</f>
        <v>338050000</v>
      </c>
      <c r="L1" s="11" t="n">
        <f aca="false">S1-J1</f>
        <v>-4.89950180053711E-005</v>
      </c>
      <c r="M1" s="11" t="n">
        <v>750000000</v>
      </c>
      <c r="N1" s="11" t="n">
        <f aca="false">IFERROR(VLOOKUP(A1,'فایل خام ساتع'!D:F,3,0),"0")</f>
        <v>339999999.999951</v>
      </c>
      <c r="O1" s="11" t="n">
        <f aca="false">IFERROR(VLOOKUP(A1,'فایل خام ساتع'!D:G,4,0),"0")</f>
        <v>340000000</v>
      </c>
      <c r="P1" s="11" t="n">
        <f aca="false">IFERROR(VLOOKUP(A1,'فایل خام ساتع'!D:I,6,0),"0")</f>
        <v>377496000</v>
      </c>
      <c r="Q1" s="12" t="n">
        <f aca="false">IF(ISBLANK(VLOOKUP(A1,'فایل خام ساتع'!D:J,7,0)),"0",VLOOKUP(A1,'فایل خام ساتع'!D:J,7,0))</f>
        <v>377496000</v>
      </c>
      <c r="R1" s="12" t="n">
        <f aca="false">IFERROR(Q1+P1,P1)</f>
        <v>754992000</v>
      </c>
      <c r="S1" s="12" t="n">
        <f aca="false">N1-O1</f>
        <v>-4.89950180053711E-005</v>
      </c>
    </row>
    <row r="2" customFormat="false" ht="16.4" hidden="false" customHeight="false" outlineLevel="0" collapsed="false">
      <c r="A2" s="8" t="n">
        <v>33098130</v>
      </c>
      <c r="B2" s="9" t="s">
        <v>4</v>
      </c>
      <c r="C2" s="9" t="s">
        <v>1</v>
      </c>
      <c r="D2" s="9" t="s">
        <v>2</v>
      </c>
      <c r="E2" s="10" t="s">
        <v>5</v>
      </c>
      <c r="F2" s="9" t="s">
        <v>6</v>
      </c>
      <c r="G2" s="9" t="s">
        <v>7</v>
      </c>
      <c r="H2" s="11" t="str">
        <f aca="false">IFERROR(VLOOKUP(A2,داده!A:B,2,0),"0")</f>
        <v>0</v>
      </c>
      <c r="I2" s="11" t="n">
        <v>0</v>
      </c>
      <c r="J2" s="11" t="n">
        <v>0</v>
      </c>
      <c r="K2" s="11" t="n">
        <f aca="false">H2+J2</f>
        <v>0</v>
      </c>
      <c r="L2" s="11" t="n">
        <f aca="false">S2-J2</f>
        <v>-4.20212745666504E-005</v>
      </c>
      <c r="M2" s="11" t="n">
        <v>300000000</v>
      </c>
      <c r="N2" s="11" t="n">
        <f aca="false">IFERROR(VLOOKUP(A2,'فایل خام ساتع'!D:F,3,0),"0")</f>
        <v>299999999.999958</v>
      </c>
      <c r="O2" s="11" t="n">
        <f aca="false">IFERROR(VLOOKUP(A2,'فایل خام ساتع'!D:G,4,0),"0")</f>
        <v>300000000</v>
      </c>
      <c r="P2" s="11" t="n">
        <f aca="false">IFERROR(VLOOKUP(A2,'فایل خام ساتع'!D:I,6,0),"0")</f>
        <v>0</v>
      </c>
      <c r="Q2" s="12"/>
      <c r="R2" s="12" t="n">
        <f aca="false">IFERROR(Q2+P2,P2)</f>
        <v>0</v>
      </c>
      <c r="S2" s="12" t="n">
        <f aca="false">N2-O2</f>
        <v>-4.20212745666504E-005</v>
      </c>
    </row>
    <row r="3" customFormat="false" ht="16.4" hidden="false" customHeight="false" outlineLevel="0" collapsed="false">
      <c r="A3" s="8" t="n">
        <v>33198002</v>
      </c>
      <c r="B3" s="9" t="s">
        <v>8</v>
      </c>
      <c r="C3" s="9" t="s">
        <v>1</v>
      </c>
      <c r="D3" s="9" t="s">
        <v>2</v>
      </c>
      <c r="E3" s="10" t="s">
        <v>3</v>
      </c>
      <c r="F3" s="9"/>
      <c r="G3" s="9"/>
      <c r="H3" s="11" t="n">
        <f aca="false">IFERROR(VLOOKUP(A3,داده!A:B,2,0),"0")</f>
        <v>322500000</v>
      </c>
      <c r="I3" s="11" t="n">
        <v>0</v>
      </c>
      <c r="J3" s="11" t="n">
        <v>0</v>
      </c>
      <c r="K3" s="11" t="n">
        <f aca="false">H3+J3</f>
        <v>322500000</v>
      </c>
      <c r="L3" s="11" t="n">
        <f aca="false">S3-J3</f>
        <v>-4.70280647277832E-005</v>
      </c>
      <c r="M3" s="11" t="n">
        <v>150000000</v>
      </c>
      <c r="N3" s="11" t="n">
        <f aca="false">IFERROR(VLOOKUP(A3,'فایل خام ساتع'!D:F,3,0),"0")</f>
        <v>329999999.999953</v>
      </c>
      <c r="O3" s="11" t="n">
        <f aca="false">IFERROR(VLOOKUP(A3,'فایل خام ساتع'!D:G,4,0),"0")</f>
        <v>330000000</v>
      </c>
      <c r="P3" s="11" t="n">
        <f aca="false">IFERROR(VLOOKUP(A3,'فایل خام ساتع'!D:I,6,0),"0")</f>
        <v>330000000</v>
      </c>
      <c r="Q3" s="12" t="n">
        <f aca="false">IF(ISBLANK(VLOOKUP(A3,'فایل خام ساتع'!D:J,7,0)),"0",VLOOKUP(A3,'فایل خام ساتع'!D:J,7,0))</f>
        <v>330000000</v>
      </c>
      <c r="R3" s="12" t="n">
        <f aca="false">IFERROR(Q3+P3,P3)</f>
        <v>660000000</v>
      </c>
      <c r="S3" s="12" t="n">
        <f aca="false">N3-O3</f>
        <v>-4.70280647277832E-005</v>
      </c>
    </row>
    <row r="4" customFormat="false" ht="16.4" hidden="false" customHeight="false" outlineLevel="0" collapsed="false">
      <c r="A4" s="8" t="n">
        <v>39800217</v>
      </c>
      <c r="B4" s="9" t="s">
        <v>9</v>
      </c>
      <c r="C4" s="9" t="s">
        <v>1</v>
      </c>
      <c r="D4" s="9" t="s">
        <v>10</v>
      </c>
      <c r="E4" s="10" t="s">
        <v>5</v>
      </c>
      <c r="F4" s="9" t="s">
        <v>6</v>
      </c>
      <c r="G4" s="9" t="s">
        <v>11</v>
      </c>
      <c r="H4" s="11" t="n">
        <f aca="false">IFERROR(VLOOKUP(A4,داده!A:B,2,0),"0")</f>
        <v>795000000</v>
      </c>
      <c r="I4" s="11" t="n">
        <v>2650000000</v>
      </c>
      <c r="J4" s="11" t="n">
        <v>1855000000</v>
      </c>
      <c r="K4" s="11" t="n">
        <f aca="false">H4+J4</f>
        <v>2650000000</v>
      </c>
      <c r="L4" s="11" t="n">
        <f aca="false">S4-J4</f>
        <v>-1855000000.00038</v>
      </c>
      <c r="M4" s="11" t="n">
        <v>2650000000</v>
      </c>
      <c r="N4" s="11" t="n">
        <f aca="false">IFERROR(VLOOKUP(A4,'فایل خام ساتع'!D:F,3,0),"0")</f>
        <v>2649999999.99962</v>
      </c>
      <c r="O4" s="11" t="n">
        <f aca="false">IFERROR(VLOOKUP(A4,'فایل خام ساتع'!D:G,4,0),"0")</f>
        <v>2650000000</v>
      </c>
      <c r="P4" s="11" t="n">
        <f aca="false">IFERROR(VLOOKUP(A4,'فایل خام ساتع'!D:I,6,0),"0")</f>
        <v>795025000</v>
      </c>
      <c r="Q4" s="12" t="n">
        <f aca="false">IF(ISBLANK(VLOOKUP(A4,'فایل خام ساتع'!D:J,7,0)),"0",VLOOKUP(A4,'فایل خام ساتع'!D:J,7,0))</f>
        <v>795025000</v>
      </c>
      <c r="R4" s="12" t="n">
        <f aca="false">IFERROR(Q4+P4,P4)</f>
        <v>1590050000</v>
      </c>
      <c r="S4" s="13" t="n">
        <f aca="false">N4-O4</f>
        <v>-0.000380039215087891</v>
      </c>
    </row>
    <row r="5" customFormat="false" ht="16.4" hidden="false" customHeight="false" outlineLevel="0" collapsed="false">
      <c r="A5" s="8" t="n">
        <v>33198023</v>
      </c>
      <c r="B5" s="9" t="s">
        <v>12</v>
      </c>
      <c r="C5" s="9" t="s">
        <v>1</v>
      </c>
      <c r="D5" s="9" t="s">
        <v>2</v>
      </c>
      <c r="E5" s="10" t="s">
        <v>3</v>
      </c>
      <c r="F5" s="9"/>
      <c r="G5" s="9"/>
      <c r="H5" s="11" t="n">
        <f aca="false">IFERROR(VLOOKUP(A5,داده!A:B,2,0),"0")</f>
        <v>24600000</v>
      </c>
      <c r="I5" s="11" t="n">
        <v>0</v>
      </c>
      <c r="J5" s="11" t="n">
        <v>0</v>
      </c>
      <c r="K5" s="11" t="n">
        <f aca="false">H5+J5</f>
        <v>24600000</v>
      </c>
      <c r="L5" s="11" t="n">
        <f aca="false">S5-J5</f>
        <v>-3.69921326637268E-006</v>
      </c>
      <c r="M5" s="11" t="n">
        <v>120000000</v>
      </c>
      <c r="N5" s="11" t="n">
        <f aca="false">IFERROR(VLOOKUP(A5,'فایل خام ساتع'!D:F,3,0),"0")</f>
        <v>25999999.9999963</v>
      </c>
      <c r="O5" s="11" t="n">
        <f aca="false">IFERROR(VLOOKUP(A5,'فایل خام ساتع'!D:G,4,0),"0")</f>
        <v>26000000</v>
      </c>
      <c r="P5" s="11" t="n">
        <f aca="false">IFERROR(VLOOKUP(A5,'فایل خام ساتع'!D:I,6,0),"0")</f>
        <v>23980000</v>
      </c>
      <c r="Q5" s="12" t="n">
        <f aca="false">IF(ISBLANK(VLOOKUP(A5,'فایل خام ساتع'!D:J,7,0)),"0",VLOOKUP(A5,'فایل خام ساتع'!D:J,7,0))</f>
        <v>23980000</v>
      </c>
      <c r="R5" s="12" t="n">
        <f aca="false">IFERROR(Q5+P5,P5)</f>
        <v>47960000</v>
      </c>
      <c r="S5" s="12" t="n">
        <f aca="false">N5-O5</f>
        <v>-3.69921326637268E-006</v>
      </c>
    </row>
    <row r="6" customFormat="false" ht="16.4" hidden="false" customHeight="false" outlineLevel="0" collapsed="false">
      <c r="A6" s="8" t="n">
        <v>32998019</v>
      </c>
      <c r="B6" s="9" t="s">
        <v>13</v>
      </c>
      <c r="C6" s="9" t="s">
        <v>1</v>
      </c>
      <c r="D6" s="9" t="s">
        <v>2</v>
      </c>
      <c r="E6" s="10" t="s">
        <v>5</v>
      </c>
      <c r="F6" s="9" t="s">
        <v>6</v>
      </c>
      <c r="G6" s="9" t="s">
        <v>7</v>
      </c>
      <c r="H6" s="11" t="n">
        <f aca="false">IFERROR(VLOOKUP(A6,داده!A:B,2,0),"0")</f>
        <v>50000000</v>
      </c>
      <c r="I6" s="11" t="n">
        <v>0</v>
      </c>
      <c r="J6" s="11" t="n">
        <v>0</v>
      </c>
      <c r="K6" s="11" t="n">
        <f aca="false">H6+J6</f>
        <v>50000000</v>
      </c>
      <c r="L6" s="11" t="n">
        <f aca="false">S6-J6</f>
        <v>-1.40964984893799E-005</v>
      </c>
      <c r="M6" s="11" t="n">
        <v>100000000</v>
      </c>
      <c r="N6" s="11" t="n">
        <f aca="false">IFERROR(VLOOKUP(A6,'فایل خام ساتع'!D:F,3,0),"0")</f>
        <v>99999999.9999859</v>
      </c>
      <c r="O6" s="11" t="n">
        <f aca="false">IFERROR(VLOOKUP(A6,'فایل خام ساتع'!D:G,4,0),"0")</f>
        <v>100000000</v>
      </c>
      <c r="P6" s="11" t="n">
        <f aca="false">IFERROR(VLOOKUP(A6,'فایل خام ساتع'!D:I,6,0),"0")</f>
        <v>50004000</v>
      </c>
      <c r="Q6" s="12" t="n">
        <f aca="false">IF(ISBLANK(VLOOKUP(A6,'فایل خام ساتع'!D:J,7,0)),"0",VLOOKUP(A6,'فایل خام ساتع'!D:J,7,0))</f>
        <v>50004000</v>
      </c>
      <c r="R6" s="12" t="n">
        <f aca="false">IFERROR(Q6+P6,P6)</f>
        <v>100008000</v>
      </c>
      <c r="S6" s="12" t="n">
        <f aca="false">N6-O6</f>
        <v>-1.40964984893799E-005</v>
      </c>
    </row>
    <row r="7" customFormat="false" ht="16.4" hidden="false" customHeight="false" outlineLevel="0" collapsed="false">
      <c r="A7" s="8" t="n">
        <v>39800281</v>
      </c>
      <c r="B7" s="9" t="s">
        <v>14</v>
      </c>
      <c r="C7" s="9" t="s">
        <v>1</v>
      </c>
      <c r="D7" s="9" t="s">
        <v>2</v>
      </c>
      <c r="E7" s="10" t="s">
        <v>3</v>
      </c>
      <c r="F7" s="9"/>
      <c r="G7" s="9"/>
      <c r="H7" s="11" t="n">
        <f aca="false">IFERROR(VLOOKUP(A7,داده!A:B,2,0),"0")</f>
        <v>122500000</v>
      </c>
      <c r="I7" s="11" t="n">
        <v>0</v>
      </c>
      <c r="J7" s="11" t="n">
        <v>0</v>
      </c>
      <c r="K7" s="11" t="n">
        <f aca="false">H7+J7</f>
        <v>122500000</v>
      </c>
      <c r="L7" s="11" t="n">
        <f aca="false">S7-J7</f>
        <v>-1.99973583221436E-005</v>
      </c>
      <c r="M7" s="11" t="n">
        <v>1000000</v>
      </c>
      <c r="N7" s="11" t="n">
        <f aca="false">IFERROR(VLOOKUP(A7,'فایل خام ساتع'!D:F,3,0),"0")</f>
        <v>140999999.99998</v>
      </c>
      <c r="O7" s="11" t="n">
        <f aca="false">IFERROR(VLOOKUP(A7,'فایل خام ساتع'!D:G,4,0),"0")</f>
        <v>141000000</v>
      </c>
      <c r="P7" s="11" t="n">
        <f aca="false">IFERROR(VLOOKUP(A7,'فایل خام ساتع'!D:I,6,0),"0")</f>
        <v>122500000</v>
      </c>
      <c r="Q7" s="12" t="n">
        <f aca="false">IF(ISBLANK(VLOOKUP(A7,'فایل خام ساتع'!D:J,7,0)),"0",VLOOKUP(A7,'فایل خام ساتع'!D:J,7,0))</f>
        <v>122500000</v>
      </c>
      <c r="R7" s="12" t="n">
        <f aca="false">IFERROR(Q7+P7,P7)</f>
        <v>245000000</v>
      </c>
      <c r="S7" s="12" t="n">
        <f aca="false">N7-O7</f>
        <v>-1.99973583221436E-005</v>
      </c>
    </row>
    <row r="8" customFormat="false" ht="16.4" hidden="false" customHeight="false" outlineLevel="0" collapsed="false">
      <c r="A8" s="8" t="n">
        <v>33798108</v>
      </c>
      <c r="B8" s="9" t="s">
        <v>15</v>
      </c>
      <c r="C8" s="9" t="s">
        <v>1</v>
      </c>
      <c r="D8" s="9" t="s">
        <v>10</v>
      </c>
      <c r="E8" s="10" t="s">
        <v>5</v>
      </c>
      <c r="F8" s="9" t="s">
        <v>16</v>
      </c>
      <c r="G8" s="9" t="s">
        <v>17</v>
      </c>
      <c r="H8" s="11" t="n">
        <f aca="false">IFERROR(VLOOKUP(A8,داده!A:B,2,0),"0")</f>
        <v>90000000</v>
      </c>
      <c r="I8" s="11" t="n">
        <v>0</v>
      </c>
      <c r="J8" s="11" t="n">
        <v>0</v>
      </c>
      <c r="K8" s="11" t="n">
        <f aca="false">H8+J8</f>
        <v>90000000</v>
      </c>
      <c r="L8" s="11" t="n">
        <f aca="false">S8-J8</f>
        <v>-0.000113964080810547</v>
      </c>
      <c r="M8" s="11" t="n">
        <v>800000000</v>
      </c>
      <c r="N8" s="11" t="n">
        <f aca="false">IFERROR(VLOOKUP(A8,'فایل خام ساتع'!D:F,3,0),"0")</f>
        <v>799999999.999886</v>
      </c>
      <c r="O8" s="11" t="n">
        <f aca="false">IFERROR(VLOOKUP(A8,'فایل خام ساتع'!D:G,4,0),"0")</f>
        <v>800000000</v>
      </c>
      <c r="P8" s="11" t="n">
        <f aca="false">IFERROR(VLOOKUP(A8,'فایل خام ساتع'!D:I,6,0),"0")</f>
        <v>90000000</v>
      </c>
      <c r="Q8" s="12" t="n">
        <f aca="false">IF(ISBLANK(VLOOKUP(A8,'فایل خام ساتع'!D:J,7,0)),"0",VLOOKUP(A8,'فایل خام ساتع'!D:J,7,0))</f>
        <v>90000000</v>
      </c>
      <c r="R8" s="12" t="n">
        <f aca="false">IFERROR(Q8+P8,P8)</f>
        <v>180000000</v>
      </c>
      <c r="S8" s="13" t="n">
        <f aca="false">N8-O8</f>
        <v>-0.000113964080810547</v>
      </c>
    </row>
    <row r="9" customFormat="false" ht="16.4" hidden="false" customHeight="false" outlineLevel="0" collapsed="false">
      <c r="A9" s="8" t="n">
        <v>34098050</v>
      </c>
      <c r="B9" s="9" t="s">
        <v>18</v>
      </c>
      <c r="C9" s="9" t="s">
        <v>1</v>
      </c>
      <c r="D9" s="9" t="s">
        <v>2</v>
      </c>
      <c r="E9" s="10" t="s">
        <v>5</v>
      </c>
      <c r="F9" s="9" t="s">
        <v>6</v>
      </c>
      <c r="G9" s="9" t="s">
        <v>7</v>
      </c>
      <c r="H9" s="11" t="str">
        <f aca="false">IFERROR(VLOOKUP(A9,داده!A:B,2,0),"0")</f>
        <v>0</v>
      </c>
      <c r="I9" s="11" t="n">
        <v>0</v>
      </c>
      <c r="J9" s="11" t="n">
        <v>0</v>
      </c>
      <c r="K9" s="11" t="n">
        <f aca="false">H9+J9</f>
        <v>0</v>
      </c>
      <c r="L9" s="11" t="n">
        <f aca="false">S9-J9</f>
        <v>0</v>
      </c>
      <c r="M9" s="11" t="n">
        <v>0</v>
      </c>
      <c r="N9" s="11" t="n">
        <f aca="false">IFERROR(VLOOKUP(A9,'فایل خام ساتع'!D:F,3,0),"0")</f>
        <v>0</v>
      </c>
      <c r="O9" s="11" t="n">
        <f aca="false">IFERROR(VLOOKUP(A9,'فایل خام ساتع'!D:G,4,0),"0")</f>
        <v>0</v>
      </c>
      <c r="P9" s="11" t="n">
        <f aca="false">IFERROR(VLOOKUP(A9,'فایل خام ساتع'!D:I,6,0),"0")</f>
        <v>0</v>
      </c>
      <c r="Q9" s="12" t="str">
        <f aca="false">IF(ISBLANK(VLOOKUP(A9,'فایل خام ساتع'!D:J,7,0)),"0",VLOOKUP(A9,'فایل خام ساتع'!D:J,7,0))</f>
        <v>0</v>
      </c>
      <c r="R9" s="12" t="n">
        <f aca="false">IFERROR(Q9+P9,P9)</f>
        <v>0</v>
      </c>
      <c r="S9" s="12" t="n">
        <f aca="false">N9-O9</f>
        <v>0</v>
      </c>
    </row>
    <row r="10" customFormat="false" ht="16.4" hidden="false" customHeight="false" outlineLevel="0" collapsed="false">
      <c r="A10" s="8" t="n">
        <v>39800216</v>
      </c>
      <c r="B10" s="9" t="s">
        <v>19</v>
      </c>
      <c r="C10" s="9" t="s">
        <v>1</v>
      </c>
      <c r="D10" s="9" t="s">
        <v>10</v>
      </c>
      <c r="E10" s="10" t="s">
        <v>5</v>
      </c>
      <c r="F10" s="9" t="s">
        <v>6</v>
      </c>
      <c r="G10" s="9" t="s">
        <v>11</v>
      </c>
      <c r="H10" s="11" t="n">
        <f aca="false">IFERROR(VLOOKUP(A10,داده!A:B,2,0),"0")</f>
        <v>350000000</v>
      </c>
      <c r="I10" s="11" t="n">
        <v>0</v>
      </c>
      <c r="J10" s="11" t="n">
        <v>0</v>
      </c>
      <c r="K10" s="11" t="n">
        <f aca="false">H10+J10</f>
        <v>350000000</v>
      </c>
      <c r="L10" s="11" t="n">
        <f aca="false">S10-J10</f>
        <v>-5.00082969665527E-005</v>
      </c>
      <c r="M10" s="11" t="n">
        <v>350000000</v>
      </c>
      <c r="N10" s="11" t="n">
        <f aca="false">IFERROR(VLOOKUP(A10,'فایل خام ساتع'!D:F,3,0),"0")</f>
        <v>349999999.99995</v>
      </c>
      <c r="O10" s="11" t="n">
        <f aca="false">IFERROR(VLOOKUP(A10,'فایل خام ساتع'!D:G,4,0),"0")</f>
        <v>350000000</v>
      </c>
      <c r="P10" s="11" t="n">
        <f aca="false">IFERROR(VLOOKUP(A10,'فایل خام ساتع'!D:I,6,0),"0")</f>
        <v>350025000</v>
      </c>
      <c r="Q10" s="12" t="n">
        <f aca="false">IF(ISBLANK(VLOOKUP(A10,'فایل خام ساتع'!D:J,7,0)),"0",VLOOKUP(A10,'فایل خام ساتع'!D:J,7,0))</f>
        <v>350025000</v>
      </c>
      <c r="R10" s="12" t="n">
        <f aca="false">IFERROR(Q10+P10,P10)</f>
        <v>700050000</v>
      </c>
      <c r="S10" s="13" t="n">
        <f aca="false">N10-O10</f>
        <v>-5.00082969665527E-005</v>
      </c>
    </row>
    <row r="11" customFormat="false" ht="16.4" hidden="false" customHeight="false" outlineLevel="0" collapsed="false">
      <c r="A11" s="14" t="n">
        <v>33798043</v>
      </c>
      <c r="B11" s="9" t="s">
        <v>20</v>
      </c>
      <c r="C11" s="9" t="s">
        <v>1</v>
      </c>
      <c r="D11" s="9" t="s">
        <v>10</v>
      </c>
      <c r="E11" s="10" t="s">
        <v>5</v>
      </c>
      <c r="F11" s="9" t="s">
        <v>21</v>
      </c>
      <c r="G11" s="9" t="s">
        <v>22</v>
      </c>
      <c r="H11" s="11" t="n">
        <f aca="false">IFERROR(VLOOKUP(A11,داده!A:B,2,0),"0")</f>
        <v>58500000</v>
      </c>
      <c r="I11" s="11" t="n">
        <v>0</v>
      </c>
      <c r="J11" s="11" t="n">
        <v>0</v>
      </c>
      <c r="K11" s="11" t="n">
        <f aca="false">H11+J11</f>
        <v>58500000</v>
      </c>
      <c r="L11" s="11" t="n">
        <f aca="false">S11-J11</f>
        <v>-3.60012054443359E-005</v>
      </c>
      <c r="M11" s="11" t="n">
        <v>250000000</v>
      </c>
      <c r="N11" s="11" t="n">
        <f aca="false">IFERROR(VLOOKUP(A11,'فایل خام ساتع'!D:F,3,0),"0")</f>
        <v>249999999.999964</v>
      </c>
      <c r="O11" s="11" t="n">
        <f aca="false">IFERROR(VLOOKUP(A11,'فایل خام ساتع'!D:G,4,0),"0")</f>
        <v>250000000</v>
      </c>
      <c r="P11" s="11" t="n">
        <f aca="false">IFERROR(VLOOKUP(A11,'فایل خام ساتع'!D:I,6,0),"0")</f>
        <v>63650000</v>
      </c>
      <c r="Q11" s="12" t="n">
        <f aca="false">IF(ISBLANK(VLOOKUP(A11,'فایل خام ساتع'!D:J,7,0)),"0",VLOOKUP(A11,'فایل خام ساتع'!D:J,7,0))</f>
        <v>63650000</v>
      </c>
      <c r="R11" s="12" t="n">
        <f aca="false">IFERROR(Q11+P11,P11)</f>
        <v>127300000</v>
      </c>
      <c r="S11" s="13" t="n">
        <f aca="false">N11-O11</f>
        <v>-3.60012054443359E-005</v>
      </c>
    </row>
    <row r="12" customFormat="false" ht="16.4" hidden="false" customHeight="false" outlineLevel="0" collapsed="false">
      <c r="A12" s="8" t="n">
        <v>39800241</v>
      </c>
      <c r="B12" s="9" t="s">
        <v>23</v>
      </c>
      <c r="C12" s="9" t="s">
        <v>1</v>
      </c>
      <c r="D12" s="9" t="s">
        <v>24</v>
      </c>
      <c r="E12" s="10" t="s">
        <v>5</v>
      </c>
      <c r="F12" s="9" t="s">
        <v>6</v>
      </c>
      <c r="G12" s="9" t="s">
        <v>11</v>
      </c>
      <c r="H12" s="11" t="n">
        <f aca="false">IFERROR(VLOOKUP(A12,داده!A:B,2,0),"0")</f>
        <v>11200000</v>
      </c>
      <c r="I12" s="11" t="n">
        <v>0</v>
      </c>
      <c r="J12" s="11" t="n">
        <v>0</v>
      </c>
      <c r="K12" s="11" t="n">
        <f aca="false">H12+J12</f>
        <v>11200000</v>
      </c>
      <c r="L12" s="11" t="n">
        <f aca="false">S12-J12</f>
        <v>-3.89814376831055E-005</v>
      </c>
      <c r="M12" s="11" t="n">
        <v>270000000</v>
      </c>
      <c r="N12" s="11" t="n">
        <f aca="false">IFERROR(VLOOKUP(A12,'فایل خام ساتع'!D:F,3,0),"0")</f>
        <v>269999999.999961</v>
      </c>
      <c r="O12" s="11" t="n">
        <f aca="false">IFERROR(VLOOKUP(A12,'فایل خام ساتع'!D:G,4,0),"0")</f>
        <v>270000000</v>
      </c>
      <c r="P12" s="11" t="n">
        <f aca="false">IFERROR(VLOOKUP(A12,'فایل خام ساتع'!D:I,6,0),"0")</f>
        <v>11200000</v>
      </c>
      <c r="Q12" s="12" t="n">
        <f aca="false">IF(ISBLANK(VLOOKUP(A12,'فایل خام ساتع'!D:J,7,0)),"0",VLOOKUP(A12,'فایل خام ساتع'!D:J,7,0))</f>
        <v>11200000</v>
      </c>
      <c r="R12" s="12" t="n">
        <f aca="false">IFERROR(Q12+P12,P12)</f>
        <v>22400000</v>
      </c>
      <c r="S12" s="13" t="n">
        <f aca="false">N12-O12</f>
        <v>-3.89814376831055E-005</v>
      </c>
    </row>
    <row r="13" customFormat="false" ht="16.4" hidden="false" customHeight="false" outlineLevel="0" collapsed="false">
      <c r="A13" s="8" t="n">
        <v>33798085</v>
      </c>
      <c r="B13" s="9" t="s">
        <v>25</v>
      </c>
      <c r="C13" s="9" t="s">
        <v>1</v>
      </c>
      <c r="D13" s="9" t="s">
        <v>10</v>
      </c>
      <c r="E13" s="10" t="s">
        <v>5</v>
      </c>
      <c r="F13" s="9" t="s">
        <v>6</v>
      </c>
      <c r="G13" s="9" t="s">
        <v>26</v>
      </c>
      <c r="H13" s="11" t="str">
        <f aca="false">IFERROR(VLOOKUP(A13,داده!A:B,2,0),"0")</f>
        <v>0</v>
      </c>
      <c r="I13" s="11" t="n">
        <v>0</v>
      </c>
      <c r="J13" s="11" t="n">
        <v>0</v>
      </c>
      <c r="K13" s="11" t="n">
        <f aca="false">H13+J13</f>
        <v>0</v>
      </c>
      <c r="L13" s="11" t="n">
        <f aca="false">S13-J13</f>
        <v>-5.69820404052734E-005</v>
      </c>
      <c r="M13" s="11" t="n">
        <v>400000000</v>
      </c>
      <c r="N13" s="11" t="n">
        <f aca="false">IFERROR(VLOOKUP(A13,'فایل خام ساتع'!D:F,3,0),"0")</f>
        <v>399999999.999943</v>
      </c>
      <c r="O13" s="11" t="n">
        <f aca="false">IFERROR(VLOOKUP(A13,'فایل خام ساتع'!D:G,4,0),"0")</f>
        <v>400000000</v>
      </c>
      <c r="P13" s="11" t="n">
        <f aca="false">IFERROR(VLOOKUP(A13,'فایل خام ساتع'!D:I,6,0),"0")</f>
        <v>0</v>
      </c>
      <c r="Q13" s="12" t="str">
        <f aca="false">IF(ISBLANK(VLOOKUP(A13,'فایل خام ساتع'!D:J,7,0)),"0",VLOOKUP(A13,'فایل خام ساتع'!D:J,7,0))</f>
        <v>0</v>
      </c>
      <c r="R13" s="12" t="n">
        <f aca="false">IFERROR(Q13+P13,P13)</f>
        <v>0</v>
      </c>
      <c r="S13" s="13" t="n">
        <f aca="false">N13-O13</f>
        <v>-5.69820404052734E-005</v>
      </c>
    </row>
    <row r="14" customFormat="false" ht="16.4" hidden="false" customHeight="false" outlineLevel="0" collapsed="false">
      <c r="A14" s="8" t="n">
        <v>39800218</v>
      </c>
      <c r="B14" s="9" t="s">
        <v>27</v>
      </c>
      <c r="C14" s="9" t="s">
        <v>1</v>
      </c>
      <c r="D14" s="9" t="s">
        <v>28</v>
      </c>
      <c r="E14" s="10" t="s">
        <v>5</v>
      </c>
      <c r="F14" s="9" t="s">
        <v>6</v>
      </c>
      <c r="G14" s="9" t="s">
        <v>11</v>
      </c>
      <c r="H14" s="11" t="n">
        <f aca="false">IFERROR(VLOOKUP(A14,داده!A:B,2,0),"0")</f>
        <v>47200000</v>
      </c>
      <c r="I14" s="11" t="n">
        <v>0</v>
      </c>
      <c r="J14" s="11" t="n">
        <v>0</v>
      </c>
      <c r="K14" s="11" t="n">
        <f aca="false">H14+J14</f>
        <v>47200000</v>
      </c>
      <c r="L14" s="11" t="n">
        <f aca="false">S14-J14</f>
        <v>-3.60012054443359E-005</v>
      </c>
      <c r="M14" s="11" t="n">
        <v>250000000</v>
      </c>
      <c r="N14" s="11" t="n">
        <f aca="false">IFERROR(VLOOKUP(A14,'فایل خام ساتع'!D:F,3,0),"0")</f>
        <v>249999999.999964</v>
      </c>
      <c r="O14" s="11" t="n">
        <f aca="false">IFERROR(VLOOKUP(A14,'فایل خام ساتع'!D:G,4,0),"0")</f>
        <v>250000000</v>
      </c>
      <c r="P14" s="11" t="n">
        <f aca="false">IFERROR(VLOOKUP(A14,'فایل خام ساتع'!D:I,6,0),"0")</f>
        <v>38912500</v>
      </c>
      <c r="Q14" s="12" t="n">
        <f aca="false">IF(ISBLANK(VLOOKUP(A14,'فایل خام ساتع'!D:J,7,0)),"0",VLOOKUP(A14,'فایل خام ساتع'!D:J,7,0))</f>
        <v>38912500</v>
      </c>
      <c r="R14" s="12" t="n">
        <f aca="false">IFERROR(Q14+P14,P14)</f>
        <v>77825000</v>
      </c>
      <c r="S14" s="13" t="n">
        <f aca="false">N14-O14</f>
        <v>-3.60012054443359E-005</v>
      </c>
    </row>
    <row r="15" customFormat="false" ht="16.4" hidden="false" customHeight="false" outlineLevel="0" collapsed="false">
      <c r="A15" s="8" t="n">
        <v>32998002</v>
      </c>
      <c r="B15" s="9" t="s">
        <v>29</v>
      </c>
      <c r="C15" s="9" t="s">
        <v>1</v>
      </c>
      <c r="D15" s="9" t="s">
        <v>2</v>
      </c>
      <c r="E15" s="10" t="s">
        <v>3</v>
      </c>
      <c r="F15" s="9"/>
      <c r="G15" s="9"/>
      <c r="H15" s="11" t="n">
        <f aca="false">IFERROR(VLOOKUP(A15,داده!A:B,2,0),"0")</f>
        <v>91000000</v>
      </c>
      <c r="I15" s="11" t="n">
        <v>0</v>
      </c>
      <c r="J15" s="11" t="n">
        <v>0</v>
      </c>
      <c r="K15" s="11" t="n">
        <f aca="false">H15+J15</f>
        <v>91000000</v>
      </c>
      <c r="L15" s="11" t="n">
        <f aca="false">S15-J15</f>
        <v>-2.89976596832275E-005</v>
      </c>
      <c r="M15" s="11" t="n">
        <v>50000000</v>
      </c>
      <c r="N15" s="11" t="n">
        <f aca="false">IFERROR(VLOOKUP(A15,'فایل خام ساتع'!D:F,3,0),"0")</f>
        <v>209999999.999971</v>
      </c>
      <c r="O15" s="11" t="n">
        <f aca="false">IFERROR(VLOOKUP(A15,'فایل خام ساتع'!D:G,4,0),"0")</f>
        <v>210000000</v>
      </c>
      <c r="P15" s="11" t="n">
        <f aca="false">IFERROR(VLOOKUP(A15,'فایل خام ساتع'!D:I,6,0),"0")</f>
        <v>186910000</v>
      </c>
      <c r="Q15" s="12" t="n">
        <f aca="false">IF(ISBLANK(VLOOKUP(A15,'فایل خام ساتع'!D:J,7,0)),"0",VLOOKUP(A15,'فایل خام ساتع'!D:J,7,0))</f>
        <v>186910000</v>
      </c>
      <c r="R15" s="12" t="n">
        <f aca="false">IFERROR(Q15+P15,P15)</f>
        <v>373820000</v>
      </c>
      <c r="S15" s="13" t="n">
        <f aca="false">N15-O15</f>
        <v>-2.89976596832275E-005</v>
      </c>
    </row>
    <row r="16" customFormat="false" ht="16.4" hidden="false" customHeight="false" outlineLevel="0" collapsed="false">
      <c r="A16" s="8" t="n">
        <v>32998018</v>
      </c>
      <c r="B16" s="9" t="s">
        <v>30</v>
      </c>
      <c r="C16" s="9" t="s">
        <v>1</v>
      </c>
      <c r="D16" s="9" t="s">
        <v>31</v>
      </c>
      <c r="E16" s="10" t="s">
        <v>3</v>
      </c>
      <c r="F16" s="9"/>
      <c r="G16" s="9"/>
      <c r="H16" s="11" t="str">
        <f aca="false">IFERROR(VLOOKUP(A16,داده!A:B,2,0),"0")</f>
        <v>0</v>
      </c>
      <c r="I16" s="11" t="n">
        <v>0</v>
      </c>
      <c r="J16" s="11" t="n">
        <v>0</v>
      </c>
      <c r="K16" s="11" t="n">
        <f aca="false">H16+J16</f>
        <v>0</v>
      </c>
      <c r="L16" s="11" t="n">
        <f aca="false">S16-J16</f>
        <v>-2.10106372833252E-005</v>
      </c>
      <c r="M16" s="11" t="n">
        <v>150000000</v>
      </c>
      <c r="N16" s="11" t="n">
        <f aca="false">IFERROR(VLOOKUP(A16,'فایل خام ساتع'!D:F,3,0),"0")</f>
        <v>149999999.999979</v>
      </c>
      <c r="O16" s="11" t="n">
        <f aca="false">IFERROR(VLOOKUP(A16,'فایل خام ساتع'!D:G,4,0),"0")</f>
        <v>150000000</v>
      </c>
      <c r="P16" s="11" t="n">
        <f aca="false">IFERROR(VLOOKUP(A16,'فایل خام ساتع'!D:I,6,0),"0")</f>
        <v>1180000</v>
      </c>
      <c r="Q16" s="12" t="n">
        <f aca="false">IF(ISBLANK(VLOOKUP(A16,'فایل خام ساتع'!D:J,7,0)),"0",VLOOKUP(A16,'فایل خام ساتع'!D:J,7,0))</f>
        <v>1180000</v>
      </c>
      <c r="R16" s="12" t="n">
        <f aca="false">IFERROR(Q16+P16,P16)</f>
        <v>2360000</v>
      </c>
      <c r="S16" s="13" t="n">
        <f aca="false">N16-O16</f>
        <v>-2.10106372833252E-005</v>
      </c>
    </row>
    <row r="17" customFormat="false" ht="16.4" hidden="false" customHeight="false" outlineLevel="0" collapsed="false">
      <c r="A17" s="8" t="n">
        <v>33698011</v>
      </c>
      <c r="B17" s="9" t="s">
        <v>32</v>
      </c>
      <c r="C17" s="9" t="s">
        <v>1</v>
      </c>
      <c r="D17" s="9" t="s">
        <v>24</v>
      </c>
      <c r="E17" s="10" t="s">
        <v>5</v>
      </c>
      <c r="F17" s="9" t="s">
        <v>21</v>
      </c>
      <c r="G17" s="9" t="s">
        <v>33</v>
      </c>
      <c r="H17" s="11" t="n">
        <f aca="false">IFERROR(VLOOKUP(A17,داده!A:B,2,0),"0")</f>
        <v>275000000</v>
      </c>
      <c r="I17" s="11" t="n">
        <v>0</v>
      </c>
      <c r="J17" s="11" t="n">
        <v>0</v>
      </c>
      <c r="K17" s="11" t="n">
        <f aca="false">H17+J17</f>
        <v>275000000</v>
      </c>
      <c r="L17" s="11" t="n">
        <f aca="false">S17-J17</f>
        <v>-3.60012054443359E-005</v>
      </c>
      <c r="M17" s="11" t="n">
        <v>250000000</v>
      </c>
      <c r="N17" s="11" t="n">
        <f aca="false">IFERROR(VLOOKUP(A17,'فایل خام ساتع'!D:F,3,0),"0")</f>
        <v>249999999.999964</v>
      </c>
      <c r="O17" s="11" t="n">
        <f aca="false">IFERROR(VLOOKUP(A17,'فایل خام ساتع'!D:G,4,0),"0")</f>
        <v>250000000</v>
      </c>
      <c r="P17" s="11" t="n">
        <f aca="false">IFERROR(VLOOKUP(A17,'فایل خام ساتع'!D:I,6,0),"0")</f>
        <v>275000000</v>
      </c>
      <c r="Q17" s="12" t="n">
        <f aca="false">IF(ISBLANK(VLOOKUP(A17,'فایل خام ساتع'!D:J,7,0)),"0",VLOOKUP(A17,'فایل خام ساتع'!D:J,7,0))</f>
        <v>275000000</v>
      </c>
      <c r="R17" s="12" t="n">
        <f aca="false">IFERROR(Q17+P17,P17)</f>
        <v>550000000</v>
      </c>
      <c r="S17" s="13" t="n">
        <f aca="false">N17-O17</f>
        <v>-3.60012054443359E-005</v>
      </c>
    </row>
    <row r="18" customFormat="false" ht="16.4" hidden="false" customHeight="false" outlineLevel="0" collapsed="false">
      <c r="A18" s="8" t="n">
        <v>39800036</v>
      </c>
      <c r="B18" s="9" t="s">
        <v>34</v>
      </c>
      <c r="C18" s="9" t="s">
        <v>1</v>
      </c>
      <c r="D18" s="9" t="s">
        <v>10</v>
      </c>
      <c r="E18" s="10" t="s">
        <v>3</v>
      </c>
      <c r="F18" s="9"/>
      <c r="G18" s="9"/>
      <c r="H18" s="11" t="n">
        <f aca="false">IFERROR(VLOOKUP(A18,داده!A:B,2,0),"0")</f>
        <v>8231020500</v>
      </c>
      <c r="I18" s="11" t="n">
        <v>0</v>
      </c>
      <c r="J18" s="11" t="n">
        <v>0</v>
      </c>
      <c r="K18" s="11" t="n">
        <f aca="false">H18+J18</f>
        <v>8231020500</v>
      </c>
      <c r="L18" s="11" t="n">
        <f aca="false">S18-J18</f>
        <v>-0.000720024108886719</v>
      </c>
      <c r="M18" s="11" t="n">
        <v>3800000000</v>
      </c>
      <c r="N18" s="11" t="n">
        <f aca="false">IFERROR(VLOOKUP(A18,'فایل خام ساتع'!D:F,3,0),"0")</f>
        <v>5130124999.99928</v>
      </c>
      <c r="O18" s="11" t="n">
        <f aca="false">IFERROR(VLOOKUP(A18,'فایل خام ساتع'!D:G,4,0),"0")</f>
        <v>5130125000</v>
      </c>
      <c r="P18" s="11" t="n">
        <f aca="false">IFERROR(VLOOKUP(A18,'فایل خام ساتع'!D:I,6,0),"0")</f>
        <v>10129663665</v>
      </c>
      <c r="Q18" s="12" t="n">
        <f aca="false">IF(ISBLANK(VLOOKUP(A18,'فایل خام ساتع'!D:J,7,0)),"0",VLOOKUP(A18,'فایل خام ساتع'!D:J,7,0))</f>
        <v>10132663665</v>
      </c>
      <c r="R18" s="12" t="n">
        <f aca="false">IFERROR(Q18+P18,P18)</f>
        <v>20262327330</v>
      </c>
      <c r="S18" s="13" t="n">
        <f aca="false">N18-O18</f>
        <v>-0.000720024108886719</v>
      </c>
    </row>
    <row r="19" customFormat="false" ht="16.4" hidden="false" customHeight="false" outlineLevel="0" collapsed="false">
      <c r="A19" s="8" t="n">
        <v>39800254</v>
      </c>
      <c r="B19" s="9" t="s">
        <v>35</v>
      </c>
      <c r="C19" s="9" t="s">
        <v>1</v>
      </c>
      <c r="D19" s="9" t="s">
        <v>10</v>
      </c>
      <c r="E19" s="10" t="s">
        <v>3</v>
      </c>
      <c r="F19" s="9"/>
      <c r="G19" s="9"/>
      <c r="H19" s="11" t="n">
        <f aca="false">IFERROR(VLOOKUP(A19,داده!A:B,2,0),"0")</f>
        <v>195000000</v>
      </c>
      <c r="I19" s="11" t="n">
        <v>0</v>
      </c>
      <c r="J19" s="11" t="n">
        <v>0</v>
      </c>
      <c r="K19" s="11" t="n">
        <f aca="false">H19+J19</f>
        <v>195000000</v>
      </c>
      <c r="L19" s="11" t="n">
        <f aca="false">S19-J19</f>
        <v>-2.89976596832275E-005</v>
      </c>
      <c r="M19" s="11" t="n">
        <v>200000000</v>
      </c>
      <c r="N19" s="11" t="n">
        <f aca="false">IFERROR(VLOOKUP(A19,'فایل خام ساتع'!D:F,3,0),"0")</f>
        <v>199999999.999971</v>
      </c>
      <c r="O19" s="11" t="n">
        <f aca="false">IFERROR(VLOOKUP(A19,'فایل خام ساتع'!D:G,4,0),"0")</f>
        <v>200000000</v>
      </c>
      <c r="P19" s="11" t="n">
        <f aca="false">IFERROR(VLOOKUP(A19,'فایل خام ساتع'!D:I,6,0),"0")</f>
        <v>195000000</v>
      </c>
      <c r="Q19" s="12" t="n">
        <f aca="false">IF(ISBLANK(VLOOKUP(A19,'فایل خام ساتع'!D:J,7,0)),"0",VLOOKUP(A19,'فایل خام ساتع'!D:J,7,0))</f>
        <v>195000000</v>
      </c>
      <c r="R19" s="12" t="n">
        <f aca="false">IFERROR(Q19+P19,P19)</f>
        <v>390000000</v>
      </c>
      <c r="S19" s="13" t="n">
        <f aca="false">N19-O19</f>
        <v>-2.89976596832275E-005</v>
      </c>
    </row>
    <row r="20" customFormat="false" ht="16.4" hidden="false" customHeight="false" outlineLevel="0" collapsed="false">
      <c r="A20" s="8" t="n">
        <v>39800240</v>
      </c>
      <c r="B20" s="9" t="s">
        <v>36</v>
      </c>
      <c r="C20" s="9" t="s">
        <v>1</v>
      </c>
      <c r="D20" s="9" t="s">
        <v>37</v>
      </c>
      <c r="E20" s="10" t="s">
        <v>3</v>
      </c>
      <c r="F20" s="9"/>
      <c r="G20" s="9"/>
      <c r="H20" s="11" t="n">
        <f aca="false">IFERROR(VLOOKUP(A20,داده!A:B,2,0),"0")</f>
        <v>600000000</v>
      </c>
      <c r="I20" s="11" t="n">
        <v>0</v>
      </c>
      <c r="J20" s="11" t="n">
        <v>0</v>
      </c>
      <c r="K20" s="11" t="n">
        <f aca="false">H20+J20</f>
        <v>600000000</v>
      </c>
      <c r="L20" s="11" t="n">
        <f aca="false">S20-J20</f>
        <v>-9.89437103271484E-005</v>
      </c>
      <c r="M20" s="11" t="n">
        <v>700000000</v>
      </c>
      <c r="N20" s="11" t="n">
        <f aca="false">IFERROR(VLOOKUP(A20,'فایل خام ساتع'!D:F,3,0),"0")</f>
        <v>699999999.999901</v>
      </c>
      <c r="O20" s="11" t="n">
        <f aca="false">IFERROR(VLOOKUP(A20,'فایل خام ساتع'!D:G,4,0),"0")</f>
        <v>700000000</v>
      </c>
      <c r="P20" s="11" t="n">
        <f aca="false">IFERROR(VLOOKUP(A20,'فایل خام ساتع'!D:I,6,0),"0")</f>
        <v>606600000</v>
      </c>
      <c r="Q20" s="12" t="n">
        <f aca="false">IF(ISBLANK(VLOOKUP(A20,'فایل خام ساتع'!D:J,7,0)),"0",VLOOKUP(A20,'فایل خام ساتع'!D:J,7,0))</f>
        <v>606600000</v>
      </c>
      <c r="R20" s="12" t="n">
        <f aca="false">IFERROR(Q20+P20,P20)</f>
        <v>1213200000</v>
      </c>
      <c r="S20" s="13" t="n">
        <f aca="false">N20-O20</f>
        <v>-9.89437103271484E-005</v>
      </c>
    </row>
    <row r="21" customFormat="false" ht="16.4" hidden="false" customHeight="false" outlineLevel="0" collapsed="false">
      <c r="A21" s="8" t="n">
        <v>33198013</v>
      </c>
      <c r="B21" s="9" t="s">
        <v>38</v>
      </c>
      <c r="C21" s="9" t="s">
        <v>1</v>
      </c>
      <c r="D21" s="9" t="s">
        <v>10</v>
      </c>
      <c r="E21" s="10" t="s">
        <v>3</v>
      </c>
      <c r="F21" s="9"/>
      <c r="G21" s="9"/>
      <c r="H21" s="11" t="str">
        <f aca="false">IFERROR(VLOOKUP(A21,داده!A:B,2,0),"0")</f>
        <v>0</v>
      </c>
      <c r="I21" s="11" t="n">
        <v>0</v>
      </c>
      <c r="J21" s="11" t="n">
        <v>0</v>
      </c>
      <c r="K21" s="11" t="n">
        <f aca="false">H21+J21</f>
        <v>0</v>
      </c>
      <c r="L21" s="11" t="n">
        <f aca="false">S21-J21</f>
        <v>-1.70022249221802E-005</v>
      </c>
      <c r="M21" s="11" t="n">
        <v>120000000</v>
      </c>
      <c r="N21" s="11" t="n">
        <f aca="false">IFERROR(VLOOKUP(A21,'فایل خام ساتع'!D:F,3,0),"0")</f>
        <v>119999999.999983</v>
      </c>
      <c r="O21" s="11" t="n">
        <f aca="false">IFERROR(VLOOKUP(A21,'فایل خام ساتع'!D:G,4,0),"0")</f>
        <v>120000000</v>
      </c>
      <c r="P21" s="11" t="n">
        <f aca="false">IFERROR(VLOOKUP(A21,'فایل خام ساتع'!D:I,6,0),"0")</f>
        <v>0</v>
      </c>
      <c r="Q21" s="12" t="str">
        <f aca="false">IF(ISBLANK(VLOOKUP(A21,'فایل خام ساتع'!D:J,7,0)),"0",VLOOKUP(A21,'فایل خام ساتع'!D:J,7,0))</f>
        <v>0</v>
      </c>
      <c r="R21" s="12" t="n">
        <f aca="false">IFERROR(Q21+P21,P21)</f>
        <v>0</v>
      </c>
      <c r="S21" s="13" t="n">
        <f aca="false">N21-O21</f>
        <v>-1.70022249221802E-005</v>
      </c>
    </row>
    <row r="22" customFormat="false" ht="16.4" hidden="false" customHeight="false" outlineLevel="0" collapsed="false">
      <c r="A22" s="8" t="n">
        <v>33198006</v>
      </c>
      <c r="B22" s="9" t="s">
        <v>39</v>
      </c>
      <c r="C22" s="9" t="s">
        <v>1</v>
      </c>
      <c r="D22" s="9" t="s">
        <v>2</v>
      </c>
      <c r="E22" s="10" t="s">
        <v>3</v>
      </c>
      <c r="F22" s="9"/>
      <c r="G22" s="9"/>
      <c r="H22" s="11" t="n">
        <f aca="false">IFERROR(VLOOKUP(A22,داده!A:B,2,0),"0")</f>
        <v>196000000</v>
      </c>
      <c r="I22" s="11" t="n">
        <v>0</v>
      </c>
      <c r="J22" s="11" t="n">
        <v>0</v>
      </c>
      <c r="K22" s="11" t="n">
        <f aca="false">H22+J22</f>
        <v>196000000</v>
      </c>
      <c r="L22" s="11" t="n">
        <f aca="false">S22-J22</f>
        <v>-3.70144844055176E-005</v>
      </c>
      <c r="M22" s="11" t="n">
        <v>150000000</v>
      </c>
      <c r="N22" s="11" t="n">
        <f aca="false">IFERROR(VLOOKUP(A22,'فایل خام ساتع'!D:F,3,0),"0")</f>
        <v>263999999.999963</v>
      </c>
      <c r="O22" s="11" t="n">
        <f aca="false">IFERROR(VLOOKUP(A22,'فایل خام ساتع'!D:G,4,0),"0")</f>
        <v>264000000</v>
      </c>
      <c r="P22" s="11" t="n">
        <f aca="false">IFERROR(VLOOKUP(A22,'فایل خام ساتع'!D:I,6,0),"0")</f>
        <v>177000000</v>
      </c>
      <c r="Q22" s="12" t="n">
        <f aca="false">IF(ISBLANK(VLOOKUP(A22,'فایل خام ساتع'!D:J,7,0)),"0",VLOOKUP(A22,'فایل خام ساتع'!D:J,7,0))</f>
        <v>177000000</v>
      </c>
      <c r="R22" s="12" t="n">
        <f aca="false">IFERROR(Q22+P22,P22)</f>
        <v>354000000</v>
      </c>
      <c r="S22" s="13" t="n">
        <f aca="false">N22-O22</f>
        <v>-3.70144844055176E-005</v>
      </c>
    </row>
    <row r="23" customFormat="false" ht="16.4" hidden="false" customHeight="false" outlineLevel="0" collapsed="false">
      <c r="A23" s="8" t="n">
        <v>33198001</v>
      </c>
      <c r="B23" s="9" t="s">
        <v>40</v>
      </c>
      <c r="C23" s="9" t="s">
        <v>1</v>
      </c>
      <c r="D23" s="9" t="s">
        <v>2</v>
      </c>
      <c r="E23" s="10" t="s">
        <v>3</v>
      </c>
      <c r="F23" s="9"/>
      <c r="G23" s="9"/>
      <c r="H23" s="11" t="n">
        <f aca="false">IFERROR(VLOOKUP(A23,داده!A:B,2,0),"0")</f>
        <v>24000000</v>
      </c>
      <c r="I23" s="11" t="n">
        <v>0</v>
      </c>
      <c r="J23" s="11" t="n">
        <v>0</v>
      </c>
      <c r="K23" s="11" t="n">
        <f aca="false">H23+J23</f>
        <v>24000000</v>
      </c>
      <c r="L23" s="11" t="n">
        <f aca="false">S23-J23</f>
        <v>-1.89989805221558E-005</v>
      </c>
      <c r="M23" s="11" t="n">
        <v>150000000</v>
      </c>
      <c r="N23" s="11" t="n">
        <f aca="false">IFERROR(VLOOKUP(A23,'فایل خام ساتع'!D:F,3,0),"0")</f>
        <v>129999999.999981</v>
      </c>
      <c r="O23" s="11" t="n">
        <f aca="false">IFERROR(VLOOKUP(A23,'فایل خام ساتع'!D:G,4,0),"0")</f>
        <v>130000000</v>
      </c>
      <c r="P23" s="11" t="n">
        <f aca="false">IFERROR(VLOOKUP(A23,'فایل خام ساتع'!D:I,6,0),"0")</f>
        <v>24000000</v>
      </c>
      <c r="Q23" s="12" t="n">
        <f aca="false">IF(ISBLANK(VLOOKUP(A23,'فایل خام ساتع'!D:J,7,0)),"0",VLOOKUP(A23,'فایل خام ساتع'!D:J,7,0))</f>
        <v>24000000</v>
      </c>
      <c r="R23" s="12" t="n">
        <f aca="false">IFERROR(Q23+P23,P23)</f>
        <v>48000000</v>
      </c>
      <c r="S23" s="13" t="n">
        <f aca="false">N23-O23</f>
        <v>-1.89989805221558E-005</v>
      </c>
    </row>
    <row r="24" customFormat="false" ht="16.4" hidden="false" customHeight="false" outlineLevel="0" collapsed="false">
      <c r="A24" s="8" t="n">
        <v>49800018</v>
      </c>
      <c r="B24" s="9" t="s">
        <v>41</v>
      </c>
      <c r="C24" s="9" t="s">
        <v>1</v>
      </c>
      <c r="D24" s="9" t="s">
        <v>31</v>
      </c>
      <c r="E24" s="10" t="s">
        <v>3</v>
      </c>
      <c r="F24" s="9"/>
      <c r="G24" s="9"/>
      <c r="H24" s="11" t="n">
        <f aca="false">IFERROR(VLOOKUP(A24,داده!A:B,2,0),"0")</f>
        <v>237000000</v>
      </c>
      <c r="I24" s="11" t="n">
        <v>150000000</v>
      </c>
      <c r="J24" s="11" t="n">
        <v>105000000</v>
      </c>
      <c r="K24" s="11" t="n">
        <f aca="false">H24+J24</f>
        <v>342000000</v>
      </c>
      <c r="L24" s="11" t="n">
        <f aca="false">S24-J24</f>
        <v>-105000000.000051</v>
      </c>
      <c r="M24" s="11" t="n">
        <v>350000000</v>
      </c>
      <c r="N24" s="11" t="n">
        <f aca="false">IFERROR(VLOOKUP(A24,'فایل خام ساتع'!D:F,3,0),"0")</f>
        <v>357999999.999949</v>
      </c>
      <c r="O24" s="11" t="n">
        <f aca="false">IFERROR(VLOOKUP(A24,'فایل خام ساتع'!D:G,4,0),"0")</f>
        <v>358000000</v>
      </c>
      <c r="P24" s="11" t="n">
        <f aca="false">IFERROR(VLOOKUP(A24,'فایل خام ساتع'!D:I,6,0),"0")</f>
        <v>394054000</v>
      </c>
      <c r="Q24" s="12" t="n">
        <f aca="false">IF(ISBLANK(VLOOKUP(A24,'فایل خام ساتع'!D:J,7,0)),"0",VLOOKUP(A24,'فایل خام ساتع'!D:J,7,0))</f>
        <v>394054000</v>
      </c>
      <c r="R24" s="12" t="n">
        <f aca="false">IFERROR(Q24+P24,P24)</f>
        <v>788108000</v>
      </c>
      <c r="S24" s="12" t="n">
        <f aca="false">N24-O24</f>
        <v>-5.10215759277344E-005</v>
      </c>
    </row>
    <row r="25" customFormat="false" ht="16.4" hidden="false" customHeight="false" outlineLevel="0" collapsed="false">
      <c r="A25" s="8" t="n">
        <v>22198163</v>
      </c>
      <c r="B25" s="9" t="s">
        <v>42</v>
      </c>
      <c r="C25" s="9" t="s">
        <v>1</v>
      </c>
      <c r="D25" s="9" t="s">
        <v>24</v>
      </c>
      <c r="E25" s="10" t="s">
        <v>5</v>
      </c>
      <c r="F25" s="15" t="s">
        <v>21</v>
      </c>
      <c r="G25" s="9" t="s">
        <v>43</v>
      </c>
      <c r="H25" s="11" t="n">
        <f aca="false">IFERROR(VLOOKUP(A25,داده!A:B,2,0),"0")</f>
        <v>41600000</v>
      </c>
      <c r="I25" s="11" t="n">
        <v>0</v>
      </c>
      <c r="J25" s="11" t="n">
        <v>0</v>
      </c>
      <c r="K25" s="11" t="n">
        <f aca="false">H25+J25</f>
        <v>41600000</v>
      </c>
      <c r="L25" s="11" t="e">
        <f aca="false">S25-J25</f>
        <v>#VALUE!</v>
      </c>
      <c r="M25" s="11" t="n">
        <v>100000000</v>
      </c>
      <c r="N25" s="11" t="str">
        <f aca="false">IFERROR(VLOOKUP(A25,'فایل خام ساتع'!D:F,3,0),"0")</f>
        <v> </v>
      </c>
      <c r="O25" s="11" t="n">
        <f aca="false">IFERROR(VLOOKUP(A25,'فایل خام ساتع'!D:G,4,0),"0")</f>
        <v>100000000</v>
      </c>
      <c r="P25" s="11" t="n">
        <f aca="false">IFERROR(VLOOKUP(A25,'فایل خام ساتع'!D:I,6,0),"0")</f>
        <v>136604000</v>
      </c>
      <c r="Q25" s="12" t="n">
        <f aca="false">IF(ISBLANK(VLOOKUP(A25,'فایل خام ساتع'!D:J,7,0)),"0",VLOOKUP(A25,'فایل خام ساتع'!D:J,7,0))</f>
        <v>136604000</v>
      </c>
      <c r="R25" s="12" t="n">
        <f aca="false">IFERROR(Q25+P25,P25)</f>
        <v>273208000</v>
      </c>
      <c r="S25" s="13" t="e">
        <f aca="false">N25-O25</f>
        <v>#VALUE!</v>
      </c>
    </row>
    <row r="26" customFormat="false" ht="16.4" hidden="false" customHeight="false" outlineLevel="0" collapsed="false">
      <c r="A26" s="8" t="n">
        <v>34098040</v>
      </c>
      <c r="B26" s="9" t="s">
        <v>44</v>
      </c>
      <c r="C26" s="9" t="s">
        <v>1</v>
      </c>
      <c r="D26" s="9" t="s">
        <v>45</v>
      </c>
      <c r="E26" s="10" t="s">
        <v>3</v>
      </c>
      <c r="F26" s="9"/>
      <c r="G26" s="9"/>
      <c r="H26" s="11" t="n">
        <f aca="false">IFERROR(VLOOKUP(A26,داده!A:B,2,0),"0")</f>
        <v>100000000</v>
      </c>
      <c r="I26" s="11" t="n">
        <v>0</v>
      </c>
      <c r="J26" s="11" t="n">
        <v>0</v>
      </c>
      <c r="K26" s="11" t="n">
        <f aca="false">H26+J26</f>
        <v>100000000</v>
      </c>
      <c r="L26" s="11" t="n">
        <f aca="false">S26-J26</f>
        <v>-1.40964984893799E-005</v>
      </c>
      <c r="M26" s="11" t="n">
        <v>10000000</v>
      </c>
      <c r="N26" s="11" t="n">
        <f aca="false">IFERROR(VLOOKUP(A26,'فایل خام ساتع'!D:F,3,0),"0")</f>
        <v>99999999.9999859</v>
      </c>
      <c r="O26" s="11" t="n">
        <f aca="false">IFERROR(VLOOKUP(A26,'فایل خام ساتع'!D:G,4,0),"0")</f>
        <v>100000000</v>
      </c>
      <c r="P26" s="11" t="n">
        <f aca="false">IFERROR(VLOOKUP(A26,'فایل خام ساتع'!D:I,6,0),"0")</f>
        <v>100000000</v>
      </c>
      <c r="Q26" s="12" t="n">
        <f aca="false">IF(ISBLANK(VLOOKUP(A26,'فایل خام ساتع'!D:J,7,0)),"0",VLOOKUP(A26,'فایل خام ساتع'!D:J,7,0))</f>
        <v>100000000</v>
      </c>
      <c r="R26" s="12" t="n">
        <f aca="false">IFERROR(Q26+P26,P26)</f>
        <v>200000000</v>
      </c>
      <c r="S26" s="13" t="n">
        <f aca="false">N26-O26</f>
        <v>-1.40964984893799E-005</v>
      </c>
    </row>
    <row r="27" customFormat="false" ht="16.4" hidden="false" customHeight="false" outlineLevel="0" collapsed="false">
      <c r="A27" s="8" t="n">
        <v>34098035</v>
      </c>
      <c r="B27" s="9" t="s">
        <v>46</v>
      </c>
      <c r="C27" s="9" t="s">
        <v>1</v>
      </c>
      <c r="D27" s="9" t="s">
        <v>24</v>
      </c>
      <c r="E27" s="10" t="s">
        <v>5</v>
      </c>
      <c r="F27" s="9" t="s">
        <v>6</v>
      </c>
      <c r="G27" s="9" t="s">
        <v>47</v>
      </c>
      <c r="H27" s="11" t="n">
        <f aca="false">IFERROR(VLOOKUP(A27,داده!A:B,2,0),"0")</f>
        <v>360000000</v>
      </c>
      <c r="I27" s="11" t="n">
        <v>0</v>
      </c>
      <c r="J27" s="11" t="n">
        <v>0</v>
      </c>
      <c r="K27" s="11" t="n">
        <f aca="false">H27+J27</f>
        <v>360000000</v>
      </c>
      <c r="L27" s="11" t="n">
        <f aca="false">S27-J27</f>
        <v>-5.19752502441406E-005</v>
      </c>
      <c r="M27" s="11" t="n">
        <v>0</v>
      </c>
      <c r="N27" s="11" t="n">
        <f aca="false">IFERROR(VLOOKUP(A27,'فایل خام ساتع'!D:F,3,0),"0")</f>
        <v>359999999.999948</v>
      </c>
      <c r="O27" s="11" t="n">
        <f aca="false">IFERROR(VLOOKUP(A27,'فایل خام ساتع'!D:G,4,0),"0")</f>
        <v>360000000</v>
      </c>
      <c r="P27" s="11" t="n">
        <f aca="false">IFERROR(VLOOKUP(A27,'فایل خام ساتع'!D:I,6,0),"0")</f>
        <v>360012000</v>
      </c>
      <c r="Q27" s="12" t="n">
        <f aca="false">IF(ISBLANK(VLOOKUP(A27,'فایل خام ساتع'!D:J,7,0)),"0",VLOOKUP(A27,'فایل خام ساتع'!D:J,7,0))</f>
        <v>360012000</v>
      </c>
      <c r="R27" s="12" t="n">
        <f aca="false">IFERROR(Q27+P27,P27)</f>
        <v>720024000</v>
      </c>
      <c r="S27" s="12" t="n">
        <f aca="false">N27-O27</f>
        <v>-5.19752502441406E-005</v>
      </c>
    </row>
    <row r="28" customFormat="false" ht="16.4" hidden="false" customHeight="false" outlineLevel="0" collapsed="false">
      <c r="A28" s="8" t="n">
        <v>33798062</v>
      </c>
      <c r="B28" s="9" t="s">
        <v>48</v>
      </c>
      <c r="C28" s="9" t="s">
        <v>1</v>
      </c>
      <c r="D28" s="9" t="s">
        <v>24</v>
      </c>
      <c r="E28" s="10" t="s">
        <v>5</v>
      </c>
      <c r="F28" s="9" t="s">
        <v>6</v>
      </c>
      <c r="G28" s="9" t="s">
        <v>26</v>
      </c>
      <c r="H28" s="11" t="n">
        <f aca="false">IFERROR(VLOOKUP(A28,داده!A:B,2,0),"0")</f>
        <v>300000000</v>
      </c>
      <c r="I28" s="11" t="n">
        <v>0</v>
      </c>
      <c r="J28" s="11" t="n">
        <v>0</v>
      </c>
      <c r="K28" s="11" t="n">
        <f aca="false">H28+J28</f>
        <v>300000000</v>
      </c>
      <c r="L28" s="11" t="n">
        <f aca="false">S28-J28</f>
        <v>-4.20212745666504E-005</v>
      </c>
      <c r="M28" s="11" t="n">
        <v>300000000</v>
      </c>
      <c r="N28" s="11" t="n">
        <f aca="false">IFERROR(VLOOKUP(A28,'فایل خام ساتع'!D:F,3,0),"0")</f>
        <v>299999999.999958</v>
      </c>
      <c r="O28" s="11" t="n">
        <f aca="false">IFERROR(VLOOKUP(A28,'فایل خام ساتع'!D:G,4,0),"0")</f>
        <v>300000000</v>
      </c>
      <c r="P28" s="11" t="n">
        <f aca="false">IFERROR(VLOOKUP(A28,'فایل خام ساتع'!D:I,6,0),"0")</f>
        <v>300025000</v>
      </c>
      <c r="Q28" s="12" t="n">
        <f aca="false">IF(ISBLANK(VLOOKUP(A28,'فایل خام ساتع'!D:J,7,0)),"0",VLOOKUP(A28,'فایل خام ساتع'!D:J,7,0))</f>
        <v>300025000</v>
      </c>
      <c r="R28" s="12" t="n">
        <f aca="false">IFERROR(Q28+P28,P28)</f>
        <v>600050000</v>
      </c>
      <c r="S28" s="12" t="n">
        <f aca="false">N28-O28</f>
        <v>-4.20212745666504E-005</v>
      </c>
    </row>
    <row r="29" customFormat="false" ht="16.4" hidden="false" customHeight="false" outlineLevel="0" collapsed="false">
      <c r="A29" s="8" t="n">
        <v>29800152</v>
      </c>
      <c r="B29" s="9" t="s">
        <v>49</v>
      </c>
      <c r="C29" s="9" t="s">
        <v>1</v>
      </c>
      <c r="D29" s="9" t="s">
        <v>50</v>
      </c>
      <c r="E29" s="10" t="s">
        <v>5</v>
      </c>
      <c r="F29" s="9" t="s">
        <v>51</v>
      </c>
      <c r="G29" s="9" t="s">
        <v>52</v>
      </c>
      <c r="H29" s="11" t="n">
        <f aca="false">IFERROR(VLOOKUP(A29,داده!A:B,2,0),"0")</f>
        <v>100000000</v>
      </c>
      <c r="I29" s="11" t="n">
        <v>0</v>
      </c>
      <c r="J29" s="11" t="n">
        <v>0</v>
      </c>
      <c r="K29" s="11" t="n">
        <f aca="false">H29+J29</f>
        <v>100000000</v>
      </c>
      <c r="L29" s="11" t="n">
        <f aca="false">S29-J29</f>
        <v>-1.40964984893799E-005</v>
      </c>
      <c r="M29" s="11" t="n">
        <v>0</v>
      </c>
      <c r="N29" s="11" t="n">
        <f aca="false">IFERROR(VLOOKUP(A29,'فایل خام ساتع'!D:F,3,0),"0")</f>
        <v>99999999.9999859</v>
      </c>
      <c r="O29" s="11" t="n">
        <f aca="false">IFERROR(VLOOKUP(A29,'فایل خام ساتع'!D:G,4,0),"0")</f>
        <v>100000000</v>
      </c>
      <c r="P29" s="11" t="n">
        <f aca="false">IFERROR(VLOOKUP(A29,'فایل خام ساتع'!D:I,6,0),"0")</f>
        <v>100000000</v>
      </c>
      <c r="Q29" s="12" t="n">
        <f aca="false">IF(ISBLANK(VLOOKUP(A29,'فایل خام ساتع'!D:J,7,0)),"0",VLOOKUP(A29,'فایل خام ساتع'!D:J,7,0))</f>
        <v>100000000</v>
      </c>
      <c r="R29" s="12" t="n">
        <f aca="false">IFERROR(Q29+P29,P29)</f>
        <v>200000000</v>
      </c>
      <c r="S29" s="13" t="n">
        <f aca="false">N29-O29</f>
        <v>-1.40964984893799E-005</v>
      </c>
    </row>
    <row r="30" customFormat="false" ht="16.4" hidden="false" customHeight="false" outlineLevel="0" collapsed="false">
      <c r="A30" s="8" t="n">
        <v>39800199</v>
      </c>
      <c r="B30" s="9" t="s">
        <v>53</v>
      </c>
      <c r="C30" s="9" t="s">
        <v>1</v>
      </c>
      <c r="D30" s="9" t="s">
        <v>45</v>
      </c>
      <c r="E30" s="10" t="s">
        <v>3</v>
      </c>
      <c r="F30" s="9"/>
      <c r="G30" s="9"/>
      <c r="H30" s="11" t="n">
        <f aca="false">IFERROR(VLOOKUP(A30,داده!A:B,2,0),"0")</f>
        <v>94000000</v>
      </c>
      <c r="I30" s="11" t="n">
        <v>0</v>
      </c>
      <c r="J30" s="11" t="n">
        <v>0</v>
      </c>
      <c r="K30" s="11" t="n">
        <f aca="false">H30+J30</f>
        <v>94000000</v>
      </c>
      <c r="L30" s="11" t="n">
        <f aca="false">S30-J30</f>
        <v>95999999.9999864</v>
      </c>
      <c r="M30" s="11" t="n">
        <v>60000000</v>
      </c>
      <c r="N30" s="11" t="n">
        <f aca="false">IFERROR(VLOOKUP(A30,'فایل خام ساتع'!D:F,3,0),"0")</f>
        <v>95999999.9999864</v>
      </c>
      <c r="O30" s="11" t="n">
        <f aca="false">IFERROR(VLOOKUP(A30,'فایل خام ساتع'!D:G,4,0),"0")</f>
        <v>0</v>
      </c>
      <c r="P30" s="11" t="n">
        <f aca="false">IFERROR(VLOOKUP(A30,'فایل خام ساتع'!D:I,6,0),"0")</f>
        <v>95804000</v>
      </c>
      <c r="Q30" s="12" t="n">
        <f aca="false">IF(ISBLANK(VLOOKUP(A30,'فایل خام ساتع'!D:J,7,0)),"0",VLOOKUP(A30,'فایل خام ساتع'!D:J,7,0))</f>
        <v>94054000</v>
      </c>
      <c r="R30" s="12" t="n">
        <f aca="false">IFERROR(Q30+P30,P30)</f>
        <v>189858000</v>
      </c>
      <c r="S30" s="13" t="n">
        <f aca="false">N30-O30</f>
        <v>95999999.9999864</v>
      </c>
    </row>
    <row r="31" customFormat="false" ht="16.4" hidden="false" customHeight="false" outlineLevel="0" collapsed="false">
      <c r="A31" s="8" t="n">
        <v>34098037</v>
      </c>
      <c r="B31" s="9" t="s">
        <v>54</v>
      </c>
      <c r="C31" s="9" t="s">
        <v>1</v>
      </c>
      <c r="D31" s="9" t="s">
        <v>24</v>
      </c>
      <c r="E31" s="10" t="s">
        <v>5</v>
      </c>
      <c r="F31" s="9" t="s">
        <v>6</v>
      </c>
      <c r="G31" s="9" t="s">
        <v>7</v>
      </c>
      <c r="H31" s="11" t="n">
        <f aca="false">IFERROR(VLOOKUP(A31,داده!A:B,2,0),"0")</f>
        <v>135000000</v>
      </c>
      <c r="I31" s="11" t="n">
        <v>95000000</v>
      </c>
      <c r="J31" s="11" t="n">
        <v>45000000</v>
      </c>
      <c r="K31" s="11" t="n">
        <f aca="false">H31+J31</f>
        <v>180000000</v>
      </c>
      <c r="L31" s="11" t="n">
        <f aca="false">S31-J31</f>
        <v>-45000000.000026</v>
      </c>
      <c r="M31" s="11" t="n">
        <v>180000000</v>
      </c>
      <c r="N31" s="11" t="n">
        <f aca="false">IFERROR(VLOOKUP(A31,'فایل خام ساتع'!D:F,3,0),"0")</f>
        <v>179999999.999974</v>
      </c>
      <c r="O31" s="11" t="n">
        <f aca="false">IFERROR(VLOOKUP(A31,'فایل خام ساتع'!D:G,4,0),"0")</f>
        <v>180000000</v>
      </c>
      <c r="P31" s="11" t="n">
        <f aca="false">IFERROR(VLOOKUP(A31,'فایل خام ساتع'!D:I,6,0),"0")</f>
        <v>135002000</v>
      </c>
      <c r="Q31" s="12" t="n">
        <f aca="false">IF(ISBLANK(VLOOKUP(A31,'فایل خام ساتع'!D:J,7,0)),"0",VLOOKUP(A31,'فایل خام ساتع'!D:J,7,0))</f>
        <v>135002000</v>
      </c>
      <c r="R31" s="12" t="n">
        <f aca="false">IFERROR(Q31+P31,P31)</f>
        <v>270004000</v>
      </c>
      <c r="S31" s="12" t="n">
        <f aca="false">N31-O31</f>
        <v>-2.59876251220703E-005</v>
      </c>
    </row>
    <row r="32" customFormat="false" ht="16.4" hidden="false" customHeight="false" outlineLevel="0" collapsed="false">
      <c r="A32" s="8" t="n">
        <v>39800136</v>
      </c>
      <c r="B32" s="9" t="s">
        <v>55</v>
      </c>
      <c r="C32" s="9" t="s">
        <v>1</v>
      </c>
      <c r="D32" s="9" t="s">
        <v>50</v>
      </c>
      <c r="E32" s="10" t="s">
        <v>5</v>
      </c>
      <c r="F32" s="9" t="s">
        <v>21</v>
      </c>
      <c r="G32" s="9" t="s">
        <v>43</v>
      </c>
      <c r="H32" s="11" t="str">
        <f aca="false">IFERROR(VLOOKUP(A32,داده!A:B,2,0),"0")</f>
        <v>0</v>
      </c>
      <c r="I32" s="11" t="n">
        <v>190000000</v>
      </c>
      <c r="J32" s="11" t="n">
        <v>190000000</v>
      </c>
      <c r="K32" s="11" t="n">
        <f aca="false">H32+J32</f>
        <v>190000000</v>
      </c>
      <c r="L32" s="11" t="n">
        <f aca="false">S32-J32</f>
        <v>-190000000.000026</v>
      </c>
      <c r="M32" s="11" t="n">
        <v>190000000</v>
      </c>
      <c r="N32" s="11" t="n">
        <f aca="false">IFERROR(VLOOKUP(A32,'فایل خام ساتع'!D:F,3,0),"0")</f>
        <v>189999999.999974</v>
      </c>
      <c r="O32" s="11" t="n">
        <f aca="false">IFERROR(VLOOKUP(A32,'فایل خام ساتع'!D:G,4,0),"0")</f>
        <v>190000000</v>
      </c>
      <c r="P32" s="11" t="n">
        <f aca="false">IFERROR(VLOOKUP(A32,'فایل خام ساتع'!D:I,6,0),"0")</f>
        <v>0</v>
      </c>
      <c r="Q32" s="12" t="str">
        <f aca="false">IF(ISBLANK(VLOOKUP(A32,'فایل خام ساتع'!D:J,7,0)),"0",VLOOKUP(A32,'فایل خام ساتع'!D:J,7,0))</f>
        <v>0</v>
      </c>
      <c r="R32" s="12" t="n">
        <f aca="false">IFERROR(Q32+P32,P32)</f>
        <v>0</v>
      </c>
      <c r="S32" s="13" t="n">
        <f aca="false">N32-O32</f>
        <v>-2.59876251220703E-005</v>
      </c>
    </row>
    <row r="33" customFormat="false" ht="16.4" hidden="false" customHeight="false" outlineLevel="0" collapsed="false">
      <c r="A33" s="8" t="n">
        <v>39800264</v>
      </c>
      <c r="B33" s="9" t="s">
        <v>56</v>
      </c>
      <c r="C33" s="9" t="s">
        <v>1</v>
      </c>
      <c r="D33" s="9" t="s">
        <v>24</v>
      </c>
      <c r="E33" s="10" t="s">
        <v>3</v>
      </c>
      <c r="F33" s="9"/>
      <c r="G33" s="9"/>
      <c r="H33" s="11" t="n">
        <f aca="false">IFERROR(VLOOKUP(A33,داده!A:B,2,0),"0")</f>
        <v>0</v>
      </c>
      <c r="I33" s="11" t="n">
        <v>0</v>
      </c>
      <c r="J33" s="11" t="n">
        <v>0</v>
      </c>
      <c r="K33" s="11" t="n">
        <f aca="false">H33+J33</f>
        <v>0</v>
      </c>
      <c r="L33" s="11" t="n">
        <f aca="false">S33-J33</f>
        <v>0</v>
      </c>
      <c r="M33" s="11" t="n">
        <v>50000000</v>
      </c>
      <c r="N33" s="11" t="n">
        <f aca="false">IFERROR(VLOOKUP(A33,'فایل خام ساتع'!D:F,3,0),"0")</f>
        <v>0</v>
      </c>
      <c r="O33" s="11" t="n">
        <f aca="false">IFERROR(VLOOKUP(A33,'فایل خام ساتع'!D:G,4,0),"0")</f>
        <v>0</v>
      </c>
      <c r="P33" s="11" t="n">
        <v>0</v>
      </c>
      <c r="Q33" s="12" t="str">
        <f aca="false">IF(ISBLANK(VLOOKUP(A33,'فایل خام ساتع'!D:J,7,0)),"0",VLOOKUP(A33,'فایل خام ساتع'!D:J,7,0))</f>
        <v>0</v>
      </c>
      <c r="R33" s="12" t="n">
        <f aca="false">IFERROR(Q33+P33,P33)</f>
        <v>0</v>
      </c>
      <c r="S33" s="12" t="n">
        <f aca="false">N33-O33</f>
        <v>0</v>
      </c>
    </row>
    <row r="34" customFormat="false" ht="16.4" hidden="false" customHeight="false" outlineLevel="0" collapsed="false">
      <c r="A34" s="8" t="n">
        <v>33798008</v>
      </c>
      <c r="B34" s="9" t="s">
        <v>57</v>
      </c>
      <c r="C34" s="9" t="s">
        <v>1</v>
      </c>
      <c r="D34" s="9" t="s">
        <v>24</v>
      </c>
      <c r="E34" s="10" t="s">
        <v>3</v>
      </c>
      <c r="F34" s="9"/>
      <c r="G34" s="9"/>
      <c r="H34" s="11" t="str">
        <f aca="false">IFERROR(VLOOKUP(A34,داده!A:B,2,0),"0")</f>
        <v>0</v>
      </c>
      <c r="I34" s="11" t="n">
        <v>0</v>
      </c>
      <c r="J34" s="11" t="n">
        <v>0</v>
      </c>
      <c r="K34" s="11" t="n">
        <f aca="false">H34+J34</f>
        <v>0</v>
      </c>
      <c r="L34" s="11" t="n">
        <f aca="false">S34-J34</f>
        <v>0</v>
      </c>
      <c r="M34" s="11" t="n">
        <v>0</v>
      </c>
      <c r="N34" s="11" t="n">
        <f aca="false">IFERROR(VLOOKUP(A34,'فایل خام ساتع'!D:F,3,0),"0")</f>
        <v>0</v>
      </c>
      <c r="O34" s="11" t="n">
        <f aca="false">IFERROR(VLOOKUP(A34,'فایل خام ساتع'!D:G,4,0),"0")</f>
        <v>0</v>
      </c>
      <c r="P34" s="11" t="n">
        <f aca="false">IFERROR(VLOOKUP(A34,'فایل خام ساتع'!D:I,6,0),"0")</f>
        <v>0</v>
      </c>
      <c r="Q34" s="12" t="str">
        <f aca="false">IF(ISBLANK(VLOOKUP(A34,'فایل خام ساتع'!D:J,7,0)),"0",VLOOKUP(A34,'فایل خام ساتع'!D:J,7,0))</f>
        <v>0</v>
      </c>
      <c r="R34" s="12" t="n">
        <f aca="false">IFERROR(Q34+P34,P34)</f>
        <v>0</v>
      </c>
      <c r="S34" s="12" t="n">
        <f aca="false">N34-O34</f>
        <v>0</v>
      </c>
    </row>
    <row r="35" customFormat="false" ht="16.4" hidden="false" customHeight="false" outlineLevel="0" collapsed="false">
      <c r="A35" s="8" t="n">
        <v>33798024</v>
      </c>
      <c r="B35" s="9" t="s">
        <v>58</v>
      </c>
      <c r="C35" s="9" t="s">
        <v>1</v>
      </c>
      <c r="D35" s="9" t="s">
        <v>24</v>
      </c>
      <c r="E35" s="10" t="s">
        <v>3</v>
      </c>
      <c r="F35" s="9"/>
      <c r="G35" s="9"/>
      <c r="H35" s="11" t="str">
        <f aca="false">IFERROR(VLOOKUP(A35,داده!A:B,2,0),"0")</f>
        <v>0</v>
      </c>
      <c r="I35" s="11" t="n">
        <v>0</v>
      </c>
      <c r="J35" s="11" t="n">
        <v>0</v>
      </c>
      <c r="K35" s="11" t="n">
        <f aca="false">H35+J35</f>
        <v>0</v>
      </c>
      <c r="L35" s="11" t="n">
        <f aca="false">S35-J35</f>
        <v>0</v>
      </c>
      <c r="M35" s="11" t="n">
        <v>0</v>
      </c>
      <c r="N35" s="11" t="n">
        <f aca="false">IFERROR(VLOOKUP(A35,'فایل خام ساتع'!D:F,3,0),"0")</f>
        <v>0</v>
      </c>
      <c r="O35" s="11" t="n">
        <f aca="false">IFERROR(VLOOKUP(A35,'فایل خام ساتع'!D:G,4,0),"0")</f>
        <v>0</v>
      </c>
      <c r="P35" s="11" t="n">
        <f aca="false">IFERROR(VLOOKUP(A35,'فایل خام ساتع'!D:I,6,0),"0")</f>
        <v>0</v>
      </c>
      <c r="Q35" s="12" t="str">
        <f aca="false">IF(ISBLANK(VLOOKUP(A35,'فایل خام ساتع'!D:J,7,0)),"0",VLOOKUP(A35,'فایل خام ساتع'!D:J,7,0))</f>
        <v>0</v>
      </c>
      <c r="R35" s="12" t="n">
        <f aca="false">IFERROR(Q35+P35,P35)</f>
        <v>0</v>
      </c>
      <c r="S35" s="12" t="n">
        <f aca="false">N35-O35</f>
        <v>0</v>
      </c>
    </row>
    <row r="36" customFormat="false" ht="16.4" hidden="false" customHeight="false" outlineLevel="0" collapsed="false">
      <c r="A36" s="8" t="n">
        <v>39800224</v>
      </c>
      <c r="B36" s="9" t="s">
        <v>59</v>
      </c>
      <c r="C36" s="9" t="s">
        <v>1</v>
      </c>
      <c r="D36" s="9" t="s">
        <v>24</v>
      </c>
      <c r="E36" s="10" t="s">
        <v>3</v>
      </c>
      <c r="F36" s="9"/>
      <c r="G36" s="9"/>
      <c r="H36" s="11" t="str">
        <f aca="false">IFERROR(VLOOKUP(A36,داده!A:B,2,0),"0")</f>
        <v>0</v>
      </c>
      <c r="I36" s="11" t="n">
        <v>0</v>
      </c>
      <c r="J36" s="11" t="n">
        <v>0</v>
      </c>
      <c r="K36" s="11" t="n">
        <f aca="false">H36+J36</f>
        <v>0</v>
      </c>
      <c r="L36" s="11" t="n">
        <f aca="false">S36-J36</f>
        <v>0</v>
      </c>
      <c r="M36" s="11" t="n">
        <v>0</v>
      </c>
      <c r="N36" s="11" t="n">
        <f aca="false">IFERROR(VLOOKUP(A36,'فایل خام ساتع'!D:F,3,0),"0")</f>
        <v>0</v>
      </c>
      <c r="O36" s="11" t="n">
        <f aca="false">IFERROR(VLOOKUP(A36,'فایل خام ساتع'!D:G,4,0),"0")</f>
        <v>0</v>
      </c>
      <c r="P36" s="11" t="n">
        <f aca="false">IFERROR(VLOOKUP(A36,'فایل خام ساتع'!D:I,6,0),"0")</f>
        <v>0</v>
      </c>
      <c r="Q36" s="12" t="str">
        <f aca="false">IF(ISBLANK(VLOOKUP(A36,'فایل خام ساتع'!D:J,7,0)),"0",VLOOKUP(A36,'فایل خام ساتع'!D:J,7,0))</f>
        <v>0</v>
      </c>
      <c r="R36" s="12" t="n">
        <f aca="false">IFERROR(Q36+P36,P36)</f>
        <v>0</v>
      </c>
      <c r="S36" s="12" t="n">
        <f aca="false">N36-O36</f>
        <v>0</v>
      </c>
    </row>
    <row r="37" customFormat="false" ht="16.4" hidden="false" customHeight="false" outlineLevel="0" collapsed="false">
      <c r="A37" s="8" t="n">
        <v>39800243</v>
      </c>
      <c r="B37" s="9" t="s">
        <v>60</v>
      </c>
      <c r="C37" s="9" t="s">
        <v>1</v>
      </c>
      <c r="D37" s="9" t="s">
        <v>24</v>
      </c>
      <c r="E37" s="10" t="s">
        <v>3</v>
      </c>
      <c r="F37" s="9"/>
      <c r="G37" s="9"/>
      <c r="H37" s="11" t="str">
        <f aca="false">IFERROR(VLOOKUP(A37,داده!A:B,2,0),"0")</f>
        <v>0</v>
      </c>
      <c r="I37" s="11" t="n">
        <v>0</v>
      </c>
      <c r="J37" s="11" t="n">
        <v>0</v>
      </c>
      <c r="K37" s="11" t="n">
        <f aca="false">H37+J37</f>
        <v>0</v>
      </c>
      <c r="L37" s="11" t="n">
        <f aca="false">S37-J37</f>
        <v>0</v>
      </c>
      <c r="M37" s="11" t="n">
        <v>0</v>
      </c>
      <c r="N37" s="11" t="n">
        <f aca="false">IFERROR(VLOOKUP(A37,'فایل خام ساتع'!D:F,3,0),"0")</f>
        <v>0</v>
      </c>
      <c r="O37" s="11" t="n">
        <f aca="false">IFERROR(VLOOKUP(A37,'فایل خام ساتع'!D:G,4,0),"0")</f>
        <v>0</v>
      </c>
      <c r="P37" s="11" t="n">
        <f aca="false">IFERROR(VLOOKUP(A37,'فایل خام ساتع'!D:I,6,0),"0")</f>
        <v>0</v>
      </c>
      <c r="Q37" s="12" t="str">
        <f aca="false">IF(ISBLANK(VLOOKUP(A37,'فایل خام ساتع'!D:J,7,0)),"0",VLOOKUP(A37,'فایل خام ساتع'!D:J,7,0))</f>
        <v>0</v>
      </c>
      <c r="R37" s="12" t="n">
        <f aca="false">IFERROR(Q37+P37,P37)</f>
        <v>0</v>
      </c>
      <c r="S37" s="12" t="n">
        <f aca="false">N37-O37</f>
        <v>0</v>
      </c>
    </row>
    <row r="38" customFormat="false" ht="16.4" hidden="false" customHeight="false" outlineLevel="0" collapsed="false">
      <c r="A38" s="8" t="n">
        <v>39800262</v>
      </c>
      <c r="B38" s="9" t="s">
        <v>61</v>
      </c>
      <c r="C38" s="9" t="s">
        <v>1</v>
      </c>
      <c r="D38" s="9" t="s">
        <v>24</v>
      </c>
      <c r="E38" s="10" t="s">
        <v>3</v>
      </c>
      <c r="F38" s="9"/>
      <c r="G38" s="9"/>
      <c r="H38" s="11" t="str">
        <f aca="false">IFERROR(VLOOKUP(A38,داده!A:B,2,0),"0")</f>
        <v>0</v>
      </c>
      <c r="I38" s="11" t="n">
        <v>0</v>
      </c>
      <c r="J38" s="11" t="n">
        <v>0</v>
      </c>
      <c r="K38" s="11" t="n">
        <f aca="false">H38+J38</f>
        <v>0</v>
      </c>
      <c r="L38" s="11" t="n">
        <f aca="false">S38-J38</f>
        <v>0</v>
      </c>
      <c r="M38" s="11" t="n">
        <v>0</v>
      </c>
      <c r="N38" s="11" t="n">
        <f aca="false">IFERROR(VLOOKUP(A38,'فایل خام ساتع'!D:F,3,0),"0")</f>
        <v>0</v>
      </c>
      <c r="O38" s="11" t="n">
        <f aca="false">IFERROR(VLOOKUP(A38,'فایل خام ساتع'!D:G,4,0),"0")</f>
        <v>0</v>
      </c>
      <c r="P38" s="11" t="n">
        <f aca="false">IFERROR(VLOOKUP(A38,'فایل خام ساتع'!D:I,6,0),"0")</f>
        <v>0</v>
      </c>
      <c r="Q38" s="12" t="str">
        <f aca="false">IF(ISBLANK(VLOOKUP(A38,'فایل خام ساتع'!D:J,7,0)),"0",VLOOKUP(A38,'فایل خام ساتع'!D:J,7,0))</f>
        <v>0</v>
      </c>
      <c r="R38" s="12" t="n">
        <f aca="false">IFERROR(Q38+P38,P38)</f>
        <v>0</v>
      </c>
      <c r="S38" s="12" t="n">
        <f aca="false">N38-O38</f>
        <v>0</v>
      </c>
    </row>
    <row r="39" customFormat="false" ht="16.4" hidden="false" customHeight="false" outlineLevel="0" collapsed="false">
      <c r="A39" s="8" t="n">
        <v>33898002</v>
      </c>
      <c r="B39" s="9" t="s">
        <v>62</v>
      </c>
      <c r="C39" s="9" t="s">
        <v>1</v>
      </c>
      <c r="D39" s="9" t="s">
        <v>50</v>
      </c>
      <c r="E39" s="10" t="s">
        <v>3</v>
      </c>
      <c r="F39" s="9"/>
      <c r="G39" s="9"/>
      <c r="H39" s="11" t="n">
        <f aca="false">IFERROR(VLOOKUP(A39,داده!A:B,2,0),"0")</f>
        <v>1669380000</v>
      </c>
      <c r="I39" s="11" t="n">
        <v>0</v>
      </c>
      <c r="J39" s="11" t="n">
        <v>0</v>
      </c>
      <c r="K39" s="11" t="n">
        <f aca="false">H39+J39</f>
        <v>1669380000</v>
      </c>
      <c r="L39" s="11" t="n">
        <f aca="false">S39-J39</f>
        <v>-0.000200033187866211</v>
      </c>
      <c r="M39" s="11" t="n">
        <v>1400000000</v>
      </c>
      <c r="N39" s="11" t="n">
        <f aca="false">IFERROR(VLOOKUP(A39,'فایل خام ساتع'!D:F,3,0),"0")</f>
        <v>1399999999.9998</v>
      </c>
      <c r="O39" s="11" t="n">
        <f aca="false">IFERROR(VLOOKUP(A39,'فایل خام ساتع'!D:G,4,0),"0")</f>
        <v>1400000000</v>
      </c>
      <c r="P39" s="11" t="n">
        <f aca="false">IFERROR(VLOOKUP(A39,'فایل خام ساتع'!D:I,6,0),"0")</f>
        <v>1624256000</v>
      </c>
      <c r="Q39" s="12" t="n">
        <f aca="false">IF(ISBLANK(VLOOKUP(A39,'فایل خام ساتع'!D:J,7,0)),"0",VLOOKUP(A39,'فایل خام ساتع'!D:J,7,0))</f>
        <v>1624250000</v>
      </c>
      <c r="R39" s="12" t="n">
        <f aca="false">IFERROR(Q39+P39,P39)</f>
        <v>3248506000</v>
      </c>
      <c r="S39" s="12" t="n">
        <f aca="false">N39-O39</f>
        <v>-0.000200033187866211</v>
      </c>
    </row>
    <row r="40" customFormat="false" ht="16.4" hidden="false" customHeight="false" outlineLevel="0" collapsed="false">
      <c r="A40" s="8" t="n">
        <v>33898003</v>
      </c>
      <c r="B40" s="9" t="s">
        <v>63</v>
      </c>
      <c r="C40" s="9" t="s">
        <v>1</v>
      </c>
      <c r="D40" s="9" t="s">
        <v>50</v>
      </c>
      <c r="E40" s="10" t="s">
        <v>3</v>
      </c>
      <c r="F40" s="9"/>
      <c r="G40" s="9"/>
      <c r="H40" s="11" t="n">
        <f aca="false">IFERROR(VLOOKUP(A40,داده!A:B,2,0),"0")</f>
        <v>2135780000</v>
      </c>
      <c r="I40" s="11" t="n">
        <v>0</v>
      </c>
      <c r="J40" s="11" t="n">
        <v>0</v>
      </c>
      <c r="K40" s="11" t="n">
        <f aca="false">H40+J40</f>
        <v>2135780000</v>
      </c>
      <c r="L40" s="11" t="n">
        <f aca="false">S40-J40</f>
        <v>-0.000220060348510742</v>
      </c>
      <c r="M40" s="11" t="n">
        <v>1300000000</v>
      </c>
      <c r="N40" s="11" t="n">
        <f aca="false">IFERROR(VLOOKUP(A40,'فایل خام ساتع'!D:F,3,0),"0")</f>
        <v>1579999999.99978</v>
      </c>
      <c r="O40" s="11" t="n">
        <f aca="false">IFERROR(VLOOKUP(A40,'فایل خام ساتع'!D:G,4,0),"0")</f>
        <v>1580000000</v>
      </c>
      <c r="P40" s="11" t="n">
        <f aca="false">IFERROR(VLOOKUP(A40,'فایل خام ساتع'!D:I,6,0),"0")</f>
        <v>1844328000</v>
      </c>
      <c r="Q40" s="12" t="n">
        <f aca="false">IF(ISBLANK(VLOOKUP(A40,'فایل خام ساتع'!D:J,7,0)),"0",VLOOKUP(A40,'فایل خام ساتع'!D:J,7,0))</f>
        <v>1844328000</v>
      </c>
      <c r="R40" s="12" t="n">
        <f aca="false">IFERROR(Q40+P40,P40)</f>
        <v>3688656000</v>
      </c>
      <c r="S40" s="12" t="n">
        <f aca="false">N40-O40</f>
        <v>-0.000220060348510742</v>
      </c>
    </row>
    <row r="41" customFormat="false" ht="16.4" hidden="false" customHeight="false" outlineLevel="0" collapsed="false">
      <c r="A41" s="8" t="n">
        <v>33898004</v>
      </c>
      <c r="B41" s="9" t="s">
        <v>64</v>
      </c>
      <c r="C41" s="9" t="s">
        <v>1</v>
      </c>
      <c r="D41" s="9" t="s">
        <v>50</v>
      </c>
      <c r="E41" s="10" t="s">
        <v>3</v>
      </c>
      <c r="F41" s="9"/>
      <c r="G41" s="9"/>
      <c r="H41" s="11" t="n">
        <f aca="false">IFERROR(VLOOKUP(A41,داده!A:B,2,0),"0")</f>
        <v>2473000000</v>
      </c>
      <c r="I41" s="11" t="n">
        <v>2400000000</v>
      </c>
      <c r="J41" s="11" t="n">
        <v>384000000</v>
      </c>
      <c r="K41" s="11" t="n">
        <f aca="false">H41+J41</f>
        <v>2857000000</v>
      </c>
      <c r="L41" s="11" t="n">
        <f aca="false">S41-J41</f>
        <v>-384000000.00024</v>
      </c>
      <c r="M41" s="11" t="n">
        <v>650000000</v>
      </c>
      <c r="N41" s="11" t="n">
        <f aca="false">IFERROR(VLOOKUP(A41,'فایل خام ساتع'!D:F,3,0),"0")</f>
        <v>1709999999.99976</v>
      </c>
      <c r="O41" s="11" t="n">
        <f aca="false">IFERROR(VLOOKUP(A41,'فایل خام ساتع'!D:G,4,0),"0")</f>
        <v>1710000000</v>
      </c>
      <c r="P41" s="11" t="n">
        <f aca="false">IFERROR(VLOOKUP(A41,'فایل خام ساتع'!D:I,6,0),"0")</f>
        <v>2470412000</v>
      </c>
      <c r="Q41" s="12" t="n">
        <f aca="false">IF(ISBLANK(VLOOKUP(A41,'فایل خام ساتع'!D:J,7,0)),"0",VLOOKUP(A41,'فایل خام ساتع'!D:J,7,0))</f>
        <v>2470412000</v>
      </c>
      <c r="R41" s="12" t="n">
        <f aca="false">IFERROR(Q41+P41,P41)</f>
        <v>4940824000</v>
      </c>
      <c r="S41" s="12" t="n">
        <f aca="false">N41-O41</f>
        <v>-0.000240087509155273</v>
      </c>
    </row>
    <row r="42" customFormat="false" ht="16.4" hidden="false" customHeight="false" outlineLevel="0" collapsed="false">
      <c r="A42" s="8" t="n">
        <v>39800098</v>
      </c>
      <c r="B42" s="9" t="s">
        <v>65</v>
      </c>
      <c r="C42" s="9" t="s">
        <v>1</v>
      </c>
      <c r="D42" s="9" t="s">
        <v>24</v>
      </c>
      <c r="E42" s="10" t="s">
        <v>3</v>
      </c>
      <c r="F42" s="9"/>
      <c r="G42" s="9"/>
      <c r="H42" s="11" t="n">
        <f aca="false">IFERROR(VLOOKUP(A42,داده!A:B,2,0),"0")</f>
        <v>176000000</v>
      </c>
      <c r="I42" s="11" t="n">
        <v>0</v>
      </c>
      <c r="J42" s="11" t="n">
        <v>0</v>
      </c>
      <c r="K42" s="11" t="n">
        <f aca="false">H42+J42</f>
        <v>176000000</v>
      </c>
      <c r="L42" s="11" t="n">
        <f aca="false">S42-J42</f>
        <v>-2.59876251220703E-005</v>
      </c>
      <c r="M42" s="11" t="n">
        <v>200000000</v>
      </c>
      <c r="N42" s="11" t="n">
        <f aca="false">IFERROR(VLOOKUP(A42,'فایل خام ساتع'!D:F,3,0),"0")</f>
        <v>189999999.999974</v>
      </c>
      <c r="O42" s="11" t="n">
        <f aca="false">IFERROR(VLOOKUP(A42,'فایل خام ساتع'!D:G,4,0),"0")</f>
        <v>190000000</v>
      </c>
      <c r="P42" s="11" t="n">
        <f aca="false">IFERROR(VLOOKUP(A42,'فایل خام ساتع'!D:I,6,0),"0")</f>
        <v>189395000</v>
      </c>
      <c r="Q42" s="12" t="n">
        <f aca="false">IF(ISBLANK(VLOOKUP(A42,'فایل خام ساتع'!D:J,7,0)),"0",VLOOKUP(A42,'فایل خام ساتع'!D:J,7,0))</f>
        <v>189395000</v>
      </c>
      <c r="R42" s="12" t="n">
        <f aca="false">IFERROR(Q42+P42,P42)</f>
        <v>378790000</v>
      </c>
      <c r="S42" s="13" t="n">
        <f aca="false">N42-O42</f>
        <v>-2.59876251220703E-005</v>
      </c>
    </row>
    <row r="43" customFormat="false" ht="16.4" hidden="false" customHeight="false" outlineLevel="0" collapsed="false">
      <c r="A43" s="8" t="n">
        <v>32998001</v>
      </c>
      <c r="B43" s="9" t="s">
        <v>66</v>
      </c>
      <c r="C43" s="9" t="s">
        <v>1</v>
      </c>
      <c r="D43" s="9" t="s">
        <v>67</v>
      </c>
      <c r="E43" s="10" t="s">
        <v>3</v>
      </c>
      <c r="F43" s="9"/>
      <c r="G43" s="9"/>
      <c r="H43" s="11" t="n">
        <f aca="false">IFERROR(VLOOKUP(A43,داده!A:B,2,0),"0")</f>
        <v>59400000</v>
      </c>
      <c r="I43" s="11" t="n">
        <v>0</v>
      </c>
      <c r="J43" s="11" t="n">
        <v>0</v>
      </c>
      <c r="K43" s="11" t="n">
        <f aca="false">H43+J43</f>
        <v>59400000</v>
      </c>
      <c r="L43" s="11" t="n">
        <f aca="false">S43-J43</f>
        <v>-9.00030136108398E-006</v>
      </c>
      <c r="M43" s="11" t="n">
        <v>60000000</v>
      </c>
      <c r="N43" s="11" t="n">
        <f aca="false">IFERROR(VLOOKUP(A43,'فایل خام ساتع'!D:F,3,0),"0")</f>
        <v>62499999.999991</v>
      </c>
      <c r="O43" s="11" t="n">
        <f aca="false">IFERROR(VLOOKUP(A43,'فایل خام ساتع'!D:G,4,0),"0")</f>
        <v>62500000</v>
      </c>
      <c r="P43" s="11" t="n">
        <f aca="false">IFERROR(VLOOKUP(A43,'فایل خام ساتع'!D:I,6,0),"0")</f>
        <v>96602100</v>
      </c>
      <c r="Q43" s="12" t="n">
        <f aca="false">IF(ISBLANK(VLOOKUP(A43,'فایل خام ساتع'!D:J,7,0)),"0",VLOOKUP(A43,'فایل خام ساتع'!D:J,7,0))</f>
        <v>59402100</v>
      </c>
      <c r="R43" s="12" t="n">
        <f aca="false">IFERROR(Q43+P43,P43)</f>
        <v>156004200</v>
      </c>
      <c r="S43" s="13" t="n">
        <f aca="false">N43-O43</f>
        <v>-9.00030136108398E-006</v>
      </c>
    </row>
    <row r="44" customFormat="false" ht="16.4" hidden="false" customHeight="false" outlineLevel="0" collapsed="false">
      <c r="A44" s="8" t="n">
        <v>33198020</v>
      </c>
      <c r="B44" s="9" t="s">
        <v>68</v>
      </c>
      <c r="C44" s="9" t="s">
        <v>1</v>
      </c>
      <c r="D44" s="9" t="s">
        <v>31</v>
      </c>
      <c r="E44" s="10" t="s">
        <v>5</v>
      </c>
      <c r="F44" s="9" t="s">
        <v>21</v>
      </c>
      <c r="G44" s="9" t="s">
        <v>43</v>
      </c>
      <c r="H44" s="11" t="str">
        <f aca="false">IFERROR(VLOOKUP(A44,داده!A:B,2,0),"0")</f>
        <v>0</v>
      </c>
      <c r="I44" s="11" t="n">
        <v>0</v>
      </c>
      <c r="J44" s="11" t="n">
        <v>0</v>
      </c>
      <c r="K44" s="11" t="n">
        <f aca="false">H44+J44</f>
        <v>0</v>
      </c>
      <c r="L44" s="11" t="n">
        <f aca="false">S44-J44</f>
        <v>-8.5979700088501E-006</v>
      </c>
      <c r="M44" s="11" t="n">
        <v>60000000</v>
      </c>
      <c r="N44" s="11" t="n">
        <f aca="false">IFERROR(VLOOKUP(A44,'فایل خام ساتع'!D:F,3,0),"0")</f>
        <v>59999999.9999914</v>
      </c>
      <c r="O44" s="11" t="n">
        <f aca="false">IFERROR(VLOOKUP(A44,'فایل خام ساتع'!D:G,4,0),"0")</f>
        <v>60000000</v>
      </c>
      <c r="P44" s="11" t="n">
        <f aca="false">IFERROR(VLOOKUP(A44,'فایل خام ساتع'!D:I,6,0),"0")</f>
        <v>0</v>
      </c>
      <c r="Q44" s="12" t="str">
        <f aca="false">IF(ISBLANK(VLOOKUP(A44,'فایل خام ساتع'!D:J,7,0)),"0",VLOOKUP(A44,'فایل خام ساتع'!D:J,7,0))</f>
        <v>0</v>
      </c>
      <c r="R44" s="12" t="n">
        <f aca="false">IFERROR(Q44+P44,P44)</f>
        <v>0</v>
      </c>
      <c r="S44" s="13" t="n">
        <f aca="false">N44-O44</f>
        <v>-8.5979700088501E-006</v>
      </c>
    </row>
    <row r="45" customFormat="false" ht="16.4" hidden="false" customHeight="false" outlineLevel="0" collapsed="false">
      <c r="A45" s="8" t="n">
        <v>33898001</v>
      </c>
      <c r="B45" s="9" t="s">
        <v>69</v>
      </c>
      <c r="C45" s="9" t="s">
        <v>1</v>
      </c>
      <c r="D45" s="9" t="s">
        <v>50</v>
      </c>
      <c r="E45" s="10" t="s">
        <v>3</v>
      </c>
      <c r="F45" s="9"/>
      <c r="G45" s="9"/>
      <c r="H45" s="11" t="str">
        <f aca="false">IFERROR(VLOOKUP(A45,داده!A:B,2,0),"0")</f>
        <v>0</v>
      </c>
      <c r="I45" s="11" t="n">
        <v>0</v>
      </c>
      <c r="J45" s="11" t="n">
        <v>0</v>
      </c>
      <c r="K45" s="11" t="n">
        <f aca="false">H45+J45</f>
        <v>0</v>
      </c>
      <c r="L45" s="11" t="n">
        <f aca="false">S45-J45</f>
        <v>0</v>
      </c>
      <c r="M45" s="11" t="n">
        <v>0</v>
      </c>
      <c r="N45" s="11" t="n">
        <f aca="false">IFERROR(VLOOKUP(A45,'فایل خام ساتع'!D:F,3,0),"0")</f>
        <v>0</v>
      </c>
      <c r="O45" s="11" t="n">
        <f aca="false">IFERROR(VLOOKUP(A45,'فایل خام ساتع'!D:G,4,0),"0")</f>
        <v>0</v>
      </c>
      <c r="P45" s="11" t="n">
        <v>0</v>
      </c>
      <c r="Q45" s="12" t="str">
        <f aca="false">IF(ISBLANK(VLOOKUP(A45,'فایل خام ساتع'!D:J,7,0)),"0",VLOOKUP(A45,'فایل خام ساتع'!D:J,7,0))</f>
        <v>0</v>
      </c>
      <c r="R45" s="12" t="n">
        <f aca="false">IFERROR(Q45+P45,P45)</f>
        <v>0</v>
      </c>
      <c r="S45" s="12" t="n">
        <f aca="false">N45-O45</f>
        <v>0</v>
      </c>
    </row>
    <row r="46" customFormat="false" ht="16.4" hidden="false" customHeight="false" outlineLevel="0" collapsed="false">
      <c r="A46" s="8" t="n">
        <v>32998012</v>
      </c>
      <c r="B46" s="9" t="s">
        <v>70</v>
      </c>
      <c r="C46" s="9" t="s">
        <v>1</v>
      </c>
      <c r="D46" s="9" t="s">
        <v>67</v>
      </c>
      <c r="E46" s="10" t="s">
        <v>3</v>
      </c>
      <c r="F46" s="9"/>
      <c r="G46" s="9"/>
      <c r="H46" s="11" t="n">
        <f aca="false">IFERROR(VLOOKUP(A46,داده!A:B,2,0),"0")</f>
        <v>774000000</v>
      </c>
      <c r="I46" s="11" t="n">
        <v>0</v>
      </c>
      <c r="J46" s="11" t="n">
        <v>0</v>
      </c>
      <c r="K46" s="11" t="n">
        <f aca="false">H46+J46</f>
        <v>774000000</v>
      </c>
      <c r="L46" s="11" t="n">
        <f aca="false">S46-J46</f>
        <v>-0.000112056732177734</v>
      </c>
      <c r="M46" s="11" t="n">
        <v>326569897</v>
      </c>
      <c r="N46" s="11" t="n">
        <f aca="false">IFERROR(VLOOKUP(A46,'فایل خام ساتع'!D:F,3,0),"0")</f>
        <v>786069896.999888</v>
      </c>
      <c r="O46" s="11" t="n">
        <f aca="false">IFERROR(VLOOKUP(A46,'فایل خام ساتع'!D:G,4,0),"0")</f>
        <v>786069897</v>
      </c>
      <c r="P46" s="11" t="n">
        <f aca="false">IFERROR(VLOOKUP(A46,'فایل خام ساتع'!D:I,6,0),"0")</f>
        <v>729687500</v>
      </c>
      <c r="Q46" s="12" t="n">
        <f aca="false">IF(ISBLANK(VLOOKUP(A46,'فایل خام ساتع'!D:J,7,0)),"0",VLOOKUP(A46,'فایل خام ساتع'!D:J,7,0))</f>
        <v>799807500</v>
      </c>
      <c r="R46" s="12" t="n">
        <f aca="false">IFERROR(Q46+P46,P46)</f>
        <v>1529495000</v>
      </c>
      <c r="S46" s="12" t="n">
        <f aca="false">N46-O46</f>
        <v>-0.000112056732177734</v>
      </c>
    </row>
    <row r="47" customFormat="false" ht="16.4" hidden="false" customHeight="false" outlineLevel="0" collapsed="false">
      <c r="A47" s="8" t="n">
        <v>33198008</v>
      </c>
      <c r="B47" s="9" t="s">
        <v>71</v>
      </c>
      <c r="C47" s="9" t="s">
        <v>1</v>
      </c>
      <c r="D47" s="9" t="s">
        <v>10</v>
      </c>
      <c r="E47" s="10" t="s">
        <v>3</v>
      </c>
      <c r="F47" s="9"/>
      <c r="G47" s="9"/>
      <c r="H47" s="11" t="str">
        <f aca="false">IFERROR(VLOOKUP(A47,داده!A:B,2,0),"0")</f>
        <v>0</v>
      </c>
      <c r="I47" s="11" t="n">
        <v>0</v>
      </c>
      <c r="J47" s="11" t="n">
        <v>0</v>
      </c>
      <c r="K47" s="11" t="n">
        <f aca="false">H47+J47</f>
        <v>0</v>
      </c>
      <c r="L47" s="11" t="n">
        <f aca="false">S47-J47</f>
        <v>-8.5979700088501E-006</v>
      </c>
      <c r="M47" s="11" t="n">
        <v>60000000</v>
      </c>
      <c r="N47" s="11" t="n">
        <f aca="false">IFERROR(VLOOKUP(A47,'فایل خام ساتع'!D:F,3,0),"0")</f>
        <v>59999999.9999914</v>
      </c>
      <c r="O47" s="11" t="n">
        <f aca="false">IFERROR(VLOOKUP(A47,'فایل خام ساتع'!D:G,4,0),"0")</f>
        <v>60000000</v>
      </c>
      <c r="P47" s="11" t="n">
        <f aca="false">IFERROR(VLOOKUP(A47,'فایل خام ساتع'!D:I,6,0),"0")</f>
        <v>0</v>
      </c>
      <c r="Q47" s="12" t="str">
        <f aca="false">IF(ISBLANK(VLOOKUP(A47,'فایل خام ساتع'!D:J,7,0)),"0",VLOOKUP(A47,'فایل خام ساتع'!D:J,7,0))</f>
        <v>0</v>
      </c>
      <c r="R47" s="12" t="n">
        <f aca="false">IFERROR(Q47+P47,P47)</f>
        <v>0</v>
      </c>
      <c r="S47" s="13" t="n">
        <f aca="false">N47-O47</f>
        <v>-8.5979700088501E-006</v>
      </c>
    </row>
    <row r="48" customFormat="false" ht="16.4" hidden="false" customHeight="false" outlineLevel="0" collapsed="false">
      <c r="A48" s="8" t="n">
        <v>32998025</v>
      </c>
      <c r="B48" s="9" t="s">
        <v>72</v>
      </c>
      <c r="C48" s="9" t="s">
        <v>1</v>
      </c>
      <c r="D48" s="9" t="s">
        <v>67</v>
      </c>
      <c r="E48" s="10" t="s">
        <v>3</v>
      </c>
      <c r="F48" s="9"/>
      <c r="G48" s="9"/>
      <c r="H48" s="11" t="n">
        <f aca="false">IFERROR(VLOOKUP(A48,داده!A:B,2,0),"0")</f>
        <v>327600000</v>
      </c>
      <c r="I48" s="11" t="n">
        <v>0</v>
      </c>
      <c r="J48" s="11" t="n">
        <v>0</v>
      </c>
      <c r="K48" s="11" t="n">
        <f aca="false">H48+J48</f>
        <v>327600000</v>
      </c>
      <c r="L48" s="11" t="n">
        <f aca="false">S48-J48</f>
        <v>-4.70280647277832E-005</v>
      </c>
      <c r="M48" s="11" t="n">
        <v>300000000</v>
      </c>
      <c r="N48" s="11" t="n">
        <f aca="false">IFERROR(VLOOKUP(A48,'فایل خام ساتع'!D:F,3,0),"0")</f>
        <v>332999999.999953</v>
      </c>
      <c r="O48" s="11" t="n">
        <f aca="false">IFERROR(VLOOKUP(A48,'فایل خام ساتع'!D:G,4,0),"0")</f>
        <v>333000000</v>
      </c>
      <c r="P48" s="11" t="n">
        <f aca="false">IFERROR(VLOOKUP(A48,'فایل خام ساتع'!D:I,6,0),"0")</f>
        <v>332412000</v>
      </c>
      <c r="Q48" s="12" t="n">
        <f aca="false">IF(ISBLANK(VLOOKUP(A48,'فایل خام ساتع'!D:J,7,0)),"0",VLOOKUP(A48,'فایل خام ساتع'!D:J,7,0))</f>
        <v>332412000</v>
      </c>
      <c r="R48" s="12" t="n">
        <f aca="false">IFERROR(Q48+P48,P48)</f>
        <v>664824000</v>
      </c>
      <c r="S48" s="12" t="n">
        <f aca="false">N48-O48</f>
        <v>-4.70280647277832E-005</v>
      </c>
    </row>
    <row r="49" customFormat="false" ht="16.4" hidden="false" customHeight="false" outlineLevel="0" collapsed="false">
      <c r="A49" s="8" t="n">
        <v>32998022</v>
      </c>
      <c r="B49" s="9" t="s">
        <v>73</v>
      </c>
      <c r="C49" s="9" t="s">
        <v>1</v>
      </c>
      <c r="D49" s="9" t="s">
        <v>67</v>
      </c>
      <c r="E49" s="10" t="s">
        <v>3</v>
      </c>
      <c r="F49" s="9"/>
      <c r="G49" s="9"/>
      <c r="H49" s="11" t="str">
        <f aca="false">IFERROR(VLOOKUP(A49,داده!A:B,2,0),"0")</f>
        <v>0</v>
      </c>
      <c r="I49" s="11" t="n">
        <v>0</v>
      </c>
      <c r="J49" s="11" t="n">
        <v>0</v>
      </c>
      <c r="K49" s="11" t="n">
        <f aca="false">H49+J49</f>
        <v>0</v>
      </c>
      <c r="L49" s="11" t="n">
        <f aca="false">S49-J49</f>
        <v>0</v>
      </c>
      <c r="M49" s="11" t="n">
        <v>200000000</v>
      </c>
      <c r="N49" s="11" t="n">
        <f aca="false">IFERROR(VLOOKUP(A49,'فایل خام ساتع'!D:F,3,0),"0")</f>
        <v>0</v>
      </c>
      <c r="O49" s="11" t="n">
        <f aca="false">IFERROR(VLOOKUP(A49,'فایل خام ساتع'!D:G,4,0),"0")</f>
        <v>0</v>
      </c>
      <c r="P49" s="11" t="n">
        <v>0</v>
      </c>
      <c r="Q49" s="12" t="str">
        <f aca="false">IF(ISBLANK(VLOOKUP(A49,'فایل خام ساتع'!D:J,7,0)),"0",VLOOKUP(A49,'فایل خام ساتع'!D:J,7,0))</f>
        <v>0</v>
      </c>
      <c r="R49" s="12" t="n">
        <f aca="false">IFERROR(Q49+P49,P49)</f>
        <v>0</v>
      </c>
      <c r="S49" s="12" t="n">
        <f aca="false">N49-O49</f>
        <v>0</v>
      </c>
    </row>
    <row r="50" customFormat="false" ht="16.4" hidden="false" customHeight="false" outlineLevel="0" collapsed="false">
      <c r="A50" s="8" t="n">
        <v>32998013</v>
      </c>
      <c r="B50" s="9" t="s">
        <v>74</v>
      </c>
      <c r="C50" s="9" t="s">
        <v>1</v>
      </c>
      <c r="D50" s="9" t="s">
        <v>67</v>
      </c>
      <c r="E50" s="10" t="s">
        <v>3</v>
      </c>
      <c r="F50" s="9"/>
      <c r="G50" s="9"/>
      <c r="H50" s="11" t="str">
        <f aca="false">IFERROR(VLOOKUP(A50,داده!A:B,2,0),"0")</f>
        <v>0</v>
      </c>
      <c r="I50" s="11" t="n">
        <v>0</v>
      </c>
      <c r="J50" s="11" t="n">
        <v>0</v>
      </c>
      <c r="K50" s="11" t="n">
        <f aca="false">H50+J50</f>
        <v>0</v>
      </c>
      <c r="L50" s="11" t="n">
        <f aca="false">S50-J50</f>
        <v>0</v>
      </c>
      <c r="M50" s="11" t="n">
        <v>150000000</v>
      </c>
      <c r="N50" s="11" t="n">
        <f aca="false">IFERROR(VLOOKUP(A50,'فایل خام ساتع'!D:F,3,0),"0")</f>
        <v>0</v>
      </c>
      <c r="O50" s="11" t="n">
        <f aca="false">IFERROR(VLOOKUP(A50,'فایل خام ساتع'!D:G,4,0),"0")</f>
        <v>0</v>
      </c>
      <c r="P50" s="11" t="n">
        <v>0</v>
      </c>
      <c r="Q50" s="12" t="str">
        <f aca="false">IF(ISBLANK(VLOOKUP(A50,'فایل خام ساتع'!D:J,7,0)),"0",VLOOKUP(A50,'فایل خام ساتع'!D:J,7,0))</f>
        <v>0</v>
      </c>
      <c r="R50" s="12" t="n">
        <f aca="false">IFERROR(Q50+P50,P50)</f>
        <v>0</v>
      </c>
      <c r="S50" s="12" t="n">
        <f aca="false">N50-O50</f>
        <v>0</v>
      </c>
    </row>
    <row r="51" customFormat="false" ht="16.4" hidden="false" customHeight="false" outlineLevel="0" collapsed="false">
      <c r="A51" s="8" t="n">
        <v>32998023</v>
      </c>
      <c r="B51" s="9" t="s">
        <v>75</v>
      </c>
      <c r="C51" s="9" t="s">
        <v>1</v>
      </c>
      <c r="D51" s="9" t="s">
        <v>67</v>
      </c>
      <c r="E51" s="10" t="s">
        <v>3</v>
      </c>
      <c r="F51" s="9"/>
      <c r="G51" s="9"/>
      <c r="H51" s="11" t="n">
        <f aca="false">IFERROR(VLOOKUP(A51,داده!A:B,2,0),"0")</f>
        <v>92700000</v>
      </c>
      <c r="I51" s="11" t="n">
        <v>0</v>
      </c>
      <c r="J51" s="11" t="n">
        <v>0</v>
      </c>
      <c r="K51" s="11" t="n">
        <f aca="false">H51+J51</f>
        <v>92700000</v>
      </c>
      <c r="L51" s="11" t="n">
        <f aca="false">S51-J51</f>
        <v>-1.40070915222168E-005</v>
      </c>
      <c r="M51" s="11" t="n">
        <v>150000000</v>
      </c>
      <c r="N51" s="11" t="n">
        <f aca="false">IFERROR(VLOOKUP(A51,'فایل خام ساتع'!D:F,3,0),"0")</f>
        <v>100499999.999986</v>
      </c>
      <c r="O51" s="11" t="n">
        <f aca="false">IFERROR(VLOOKUP(A51,'فایل خام ساتع'!D:G,4,0),"0")</f>
        <v>100500000</v>
      </c>
      <c r="P51" s="11" t="n">
        <f aca="false">IFERROR(VLOOKUP(A51,'فایل خام ساتع'!D:I,6,0),"0")</f>
        <v>98888000</v>
      </c>
      <c r="Q51" s="12" t="n">
        <f aca="false">IF(ISBLANK(VLOOKUP(A51,'فایل خام ساتع'!D:J,7,0)),"0",VLOOKUP(A51,'فایل خام ساتع'!D:J,7,0))</f>
        <v>98888000</v>
      </c>
      <c r="R51" s="12" t="n">
        <f aca="false">IFERROR(Q51+P51,P51)</f>
        <v>197776000</v>
      </c>
      <c r="S51" s="12" t="n">
        <f aca="false">N51-O51</f>
        <v>-1.40070915222168E-005</v>
      </c>
    </row>
    <row r="52" customFormat="false" ht="16.4" hidden="false" customHeight="false" outlineLevel="0" collapsed="false">
      <c r="A52" s="8" t="n">
        <v>32998020</v>
      </c>
      <c r="B52" s="9" t="s">
        <v>76</v>
      </c>
      <c r="C52" s="9" t="s">
        <v>1</v>
      </c>
      <c r="D52" s="9" t="s">
        <v>45</v>
      </c>
      <c r="E52" s="10" t="s">
        <v>3</v>
      </c>
      <c r="F52" s="9"/>
      <c r="G52" s="9"/>
      <c r="H52" s="11" t="n">
        <f aca="false">IFERROR(VLOOKUP(A52,داده!A:B,2,0),"0")</f>
        <v>72480000</v>
      </c>
      <c r="I52" s="11" t="n">
        <v>0</v>
      </c>
      <c r="J52" s="11" t="n">
        <v>0</v>
      </c>
      <c r="K52" s="11" t="n">
        <f aca="false">H52+J52</f>
        <v>72480000</v>
      </c>
      <c r="L52" s="11" t="n">
        <f aca="false">S52-J52</f>
        <v>-1.00000859797001</v>
      </c>
      <c r="M52" s="11" t="n">
        <v>60000000</v>
      </c>
      <c r="N52" s="11" t="n">
        <f aca="false">IFERROR(VLOOKUP(A52,'فایل خام ساتع'!D:F,3,0),"0")</f>
        <v>59999999.9999914</v>
      </c>
      <c r="O52" s="11" t="n">
        <f aca="false">IFERROR(VLOOKUP(A52,'فایل خام ساتع'!D:G,4,0),"0")</f>
        <v>60000001</v>
      </c>
      <c r="P52" s="11" t="n">
        <f aca="false">IFERROR(VLOOKUP(A52,'فایل خام ساتع'!D:I,6,0),"0")</f>
        <v>52382000</v>
      </c>
      <c r="Q52" s="12" t="n">
        <f aca="false">IF(ISBLANK(VLOOKUP(A52,'فایل خام ساتع'!D:J,7,0)),"0",VLOOKUP(A52,'فایل خام ساتع'!D:J,7,0))</f>
        <v>52382000</v>
      </c>
      <c r="R52" s="12" t="n">
        <f aca="false">IFERROR(Q52+P52,P52)</f>
        <v>104764000</v>
      </c>
      <c r="S52" s="13" t="n">
        <f aca="false">N52-O52</f>
        <v>-1.00000859797001</v>
      </c>
    </row>
    <row r="53" customFormat="false" ht="16.4" hidden="false" customHeight="false" outlineLevel="0" collapsed="false">
      <c r="A53" s="8" t="n">
        <v>32998004</v>
      </c>
      <c r="B53" s="9" t="s">
        <v>77</v>
      </c>
      <c r="C53" s="9" t="s">
        <v>1</v>
      </c>
      <c r="D53" s="9" t="s">
        <v>67</v>
      </c>
      <c r="E53" s="10" t="s">
        <v>3</v>
      </c>
      <c r="F53" s="9"/>
      <c r="G53" s="9"/>
      <c r="H53" s="11" t="str">
        <f aca="false">IFERROR(VLOOKUP(A53,داده!A:B,2,0),"0")</f>
        <v>0</v>
      </c>
      <c r="I53" s="11" t="n">
        <v>0</v>
      </c>
      <c r="J53" s="11" t="n">
        <v>0</v>
      </c>
      <c r="K53" s="11" t="n">
        <f aca="false">H53+J53</f>
        <v>0</v>
      </c>
      <c r="L53" s="11" t="n">
        <f aca="false">S53-J53</f>
        <v>0</v>
      </c>
      <c r="M53" s="11" t="n">
        <v>60000000</v>
      </c>
      <c r="N53" s="11" t="n">
        <f aca="false">IFERROR(VLOOKUP(A53,'فایل خام ساتع'!D:F,3,0),"0")</f>
        <v>0</v>
      </c>
      <c r="O53" s="11" t="n">
        <f aca="false">IFERROR(VLOOKUP(A53,'فایل خام ساتع'!D:G,4,0),"0")</f>
        <v>0</v>
      </c>
      <c r="P53" s="11" t="n">
        <v>0</v>
      </c>
      <c r="Q53" s="12" t="str">
        <f aca="false">IF(ISBLANK(VLOOKUP(A53,'فایل خام ساتع'!D:J,7,0)),"0",VLOOKUP(A53,'فایل خام ساتع'!D:J,7,0))</f>
        <v>0</v>
      </c>
      <c r="R53" s="12" t="n">
        <f aca="false">IFERROR(Q53+P53,P53)</f>
        <v>0</v>
      </c>
      <c r="S53" s="12" t="n">
        <f aca="false">N53-O53</f>
        <v>0</v>
      </c>
    </row>
    <row r="54" customFormat="false" ht="16.4" hidden="false" customHeight="false" outlineLevel="0" collapsed="false">
      <c r="A54" s="8" t="n">
        <v>32998011</v>
      </c>
      <c r="B54" s="9" t="s">
        <v>78</v>
      </c>
      <c r="C54" s="9" t="s">
        <v>1</v>
      </c>
      <c r="D54" s="9" t="s">
        <v>67</v>
      </c>
      <c r="E54" s="10" t="s">
        <v>3</v>
      </c>
      <c r="F54" s="9"/>
      <c r="G54" s="9"/>
      <c r="H54" s="11" t="str">
        <f aca="false">IFERROR(VLOOKUP(A54,داده!A:B,2,0),"0")</f>
        <v>0</v>
      </c>
      <c r="I54" s="11" t="n">
        <v>0</v>
      </c>
      <c r="J54" s="11" t="n">
        <v>0</v>
      </c>
      <c r="K54" s="11" t="n">
        <f aca="false">H54+J54</f>
        <v>0</v>
      </c>
      <c r="L54" s="11" t="n">
        <f aca="false">S54-J54</f>
        <v>0</v>
      </c>
      <c r="M54" s="11" t="n">
        <v>60000000</v>
      </c>
      <c r="N54" s="11" t="n">
        <f aca="false">IFERROR(VLOOKUP(A54,'فایل خام ساتع'!D:F,3,0),"0")</f>
        <v>0</v>
      </c>
      <c r="O54" s="11" t="n">
        <f aca="false">IFERROR(VLOOKUP(A54,'فایل خام ساتع'!D:G,4,0),"0")</f>
        <v>0</v>
      </c>
      <c r="P54" s="11" t="n">
        <v>0</v>
      </c>
      <c r="Q54" s="12" t="str">
        <f aca="false">IF(ISBLANK(VLOOKUP(A54,'فایل خام ساتع'!D:J,7,0)),"0",VLOOKUP(A54,'فایل خام ساتع'!D:J,7,0))</f>
        <v>0</v>
      </c>
      <c r="R54" s="12" t="n">
        <f aca="false">IFERROR(Q54+P54,P54)</f>
        <v>0</v>
      </c>
      <c r="S54" s="12" t="n">
        <f aca="false">N54-O54</f>
        <v>0</v>
      </c>
    </row>
    <row r="55" customFormat="false" ht="16.4" hidden="false" customHeight="false" outlineLevel="0" collapsed="false">
      <c r="A55" s="8" t="n">
        <v>39800200</v>
      </c>
      <c r="B55" s="9" t="s">
        <v>79</v>
      </c>
      <c r="C55" s="9" t="s">
        <v>1</v>
      </c>
      <c r="D55" s="9" t="s">
        <v>45</v>
      </c>
      <c r="E55" s="10" t="s">
        <v>3</v>
      </c>
      <c r="F55" s="9"/>
      <c r="G55" s="9"/>
      <c r="H55" s="11" t="n">
        <f aca="false">IFERROR(VLOOKUP(A55,داده!A:B,2,0),"0")</f>
        <v>160000000</v>
      </c>
      <c r="I55" s="11" t="n">
        <v>0</v>
      </c>
      <c r="J55" s="11" t="n">
        <v>0</v>
      </c>
      <c r="K55" s="11" t="n">
        <f aca="false">H55+J55</f>
        <v>160000000</v>
      </c>
      <c r="L55" s="11" t="n">
        <f aca="false">S55-J55</f>
        <v>-2.30073928833008E-005</v>
      </c>
      <c r="M55" s="11" t="n">
        <v>160000000</v>
      </c>
      <c r="N55" s="11" t="n">
        <f aca="false">IFERROR(VLOOKUP(A55,'فایل خام ساتع'!D:F,3,0),"0")</f>
        <v>159999999.999977</v>
      </c>
      <c r="O55" s="11" t="n">
        <f aca="false">IFERROR(VLOOKUP(A55,'فایل خام ساتع'!D:G,4,0),"0")</f>
        <v>160000000</v>
      </c>
      <c r="P55" s="11" t="n">
        <f aca="false">IFERROR(VLOOKUP(A55,'فایل خام ساتع'!D:I,6,0),"0")</f>
        <v>156060000</v>
      </c>
      <c r="Q55" s="12" t="n">
        <f aca="false">IF(ISBLANK(VLOOKUP(A55,'فایل خام ساتع'!D:J,7,0)),"0",VLOOKUP(A55,'فایل خام ساتع'!D:J,7,0))</f>
        <v>156060000</v>
      </c>
      <c r="R55" s="12" t="n">
        <f aca="false">IFERROR(Q55+P55,P55)</f>
        <v>312120000</v>
      </c>
      <c r="S55" s="12" t="n">
        <f aca="false">N55-O55</f>
        <v>-2.30073928833008E-005</v>
      </c>
    </row>
    <row r="56" customFormat="false" ht="16.4" hidden="false" customHeight="false" outlineLevel="0" collapsed="false">
      <c r="A56" s="8" t="n">
        <v>39800039</v>
      </c>
      <c r="B56" s="9" t="s">
        <v>80</v>
      </c>
      <c r="C56" s="9" t="s">
        <v>1</v>
      </c>
      <c r="D56" s="9" t="s">
        <v>67</v>
      </c>
      <c r="E56" s="10" t="s">
        <v>3</v>
      </c>
      <c r="F56" s="9"/>
      <c r="G56" s="9"/>
      <c r="H56" s="11" t="str">
        <f aca="false">IFERROR(VLOOKUP(A56,داده!A:B,2,0),"0")</f>
        <v>0</v>
      </c>
      <c r="I56" s="11" t="n">
        <v>0</v>
      </c>
      <c r="J56" s="11" t="n">
        <v>0</v>
      </c>
      <c r="K56" s="11" t="n">
        <f aca="false">H56+J56</f>
        <v>0</v>
      </c>
      <c r="L56" s="11" t="n">
        <f aca="false">S56-J56</f>
        <v>0</v>
      </c>
      <c r="M56" s="11" t="n">
        <v>0</v>
      </c>
      <c r="N56" s="11" t="n">
        <f aca="false">IFERROR(VLOOKUP(A56,'فایل خام ساتع'!D:F,3,0),"0")</f>
        <v>0</v>
      </c>
      <c r="O56" s="11" t="n">
        <f aca="false">IFERROR(VLOOKUP(A56,'فایل خام ساتع'!D:G,4,0),"0")</f>
        <v>0</v>
      </c>
      <c r="P56" s="11" t="n">
        <f aca="false">IFERROR(VLOOKUP(A56,'فایل خام ساتع'!D:I,6,0),"0")</f>
        <v>0</v>
      </c>
      <c r="Q56" s="12" t="str">
        <f aca="false">IF(ISBLANK(VLOOKUP(A56,'فایل خام ساتع'!D:J,7,0)),"0",VLOOKUP(A56,'فایل خام ساتع'!D:J,7,0))</f>
        <v>0</v>
      </c>
      <c r="R56" s="12" t="n">
        <f aca="false">IFERROR(Q56+P56,P56)</f>
        <v>0</v>
      </c>
      <c r="S56" s="12" t="n">
        <f aca="false">N56-O56</f>
        <v>0</v>
      </c>
    </row>
    <row r="57" customFormat="false" ht="16.4" hidden="false" customHeight="false" outlineLevel="0" collapsed="false">
      <c r="A57" s="8" t="n">
        <v>39800223</v>
      </c>
      <c r="B57" s="9" t="s">
        <v>81</v>
      </c>
      <c r="C57" s="9" t="s">
        <v>1</v>
      </c>
      <c r="D57" s="9" t="s">
        <v>67</v>
      </c>
      <c r="E57" s="10" t="s">
        <v>3</v>
      </c>
      <c r="F57" s="9"/>
      <c r="G57" s="9"/>
      <c r="H57" s="11" t="str">
        <f aca="false">IFERROR(VLOOKUP(A57,داده!A:B,2,0),"0")</f>
        <v>0</v>
      </c>
      <c r="I57" s="11" t="n">
        <v>0</v>
      </c>
      <c r="J57" s="11" t="n">
        <v>0</v>
      </c>
      <c r="K57" s="11" t="n">
        <f aca="false">H57+J57</f>
        <v>0</v>
      </c>
      <c r="L57" s="11" t="n">
        <f aca="false">S57-J57</f>
        <v>0</v>
      </c>
      <c r="M57" s="11" t="n">
        <v>0</v>
      </c>
      <c r="N57" s="11" t="n">
        <f aca="false">IFERROR(VLOOKUP(A57,'فایل خام ساتع'!D:F,3,0),"0")</f>
        <v>0</v>
      </c>
      <c r="O57" s="11" t="n">
        <f aca="false">IFERROR(VLOOKUP(A57,'فایل خام ساتع'!D:G,4,0),"0")</f>
        <v>0</v>
      </c>
      <c r="P57" s="11" t="n">
        <f aca="false">IFERROR(VLOOKUP(A57,'فایل خام ساتع'!D:I,6,0),"0")</f>
        <v>0</v>
      </c>
      <c r="Q57" s="12" t="str">
        <f aca="false">IF(ISBLANK(VLOOKUP(A57,'فایل خام ساتع'!D:J,7,0)),"0",VLOOKUP(A57,'فایل خام ساتع'!D:J,7,0))</f>
        <v>0</v>
      </c>
      <c r="R57" s="12" t="n">
        <f aca="false">IFERROR(Q57+P57,P57)</f>
        <v>0</v>
      </c>
      <c r="S57" s="12" t="n">
        <f aca="false">N57-O57</f>
        <v>0</v>
      </c>
    </row>
    <row r="58" customFormat="false" ht="16.4" hidden="false" customHeight="false" outlineLevel="0" collapsed="false">
      <c r="A58" s="8" t="n">
        <v>39800244</v>
      </c>
      <c r="B58" s="9" t="s">
        <v>82</v>
      </c>
      <c r="C58" s="9" t="s">
        <v>1</v>
      </c>
      <c r="D58" s="9" t="s">
        <v>67</v>
      </c>
      <c r="E58" s="10" t="s">
        <v>3</v>
      </c>
      <c r="F58" s="9"/>
      <c r="G58" s="9"/>
      <c r="H58" s="11" t="str">
        <f aca="false">IFERROR(VLOOKUP(A58,داده!A:B,2,0),"0")</f>
        <v>0</v>
      </c>
      <c r="I58" s="11" t="n">
        <v>0</v>
      </c>
      <c r="J58" s="11" t="n">
        <v>0</v>
      </c>
      <c r="K58" s="11" t="n">
        <f aca="false">H58+J58</f>
        <v>0</v>
      </c>
      <c r="L58" s="11" t="n">
        <f aca="false">S58-J58</f>
        <v>0</v>
      </c>
      <c r="M58" s="11" t="n">
        <v>0</v>
      </c>
      <c r="N58" s="11" t="n">
        <f aca="false">IFERROR(VLOOKUP(A58,'فایل خام ساتع'!D:F,3,0),"0")</f>
        <v>0</v>
      </c>
      <c r="O58" s="11" t="n">
        <f aca="false">IFERROR(VLOOKUP(A58,'فایل خام ساتع'!D:G,4,0),"0")</f>
        <v>0</v>
      </c>
      <c r="P58" s="11" t="n">
        <f aca="false">IFERROR(VLOOKUP(A58,'فایل خام ساتع'!D:I,6,0),"0")</f>
        <v>0</v>
      </c>
      <c r="Q58" s="12" t="str">
        <f aca="false">IF(ISBLANK(VLOOKUP(A58,'فایل خام ساتع'!D:J,7,0)),"0",VLOOKUP(A58,'فایل خام ساتع'!D:J,7,0))</f>
        <v>0</v>
      </c>
      <c r="R58" s="12" t="n">
        <f aca="false">IFERROR(Q58+P58,P58)</f>
        <v>0</v>
      </c>
      <c r="S58" s="12" t="n">
        <f aca="false">N58-O58</f>
        <v>0</v>
      </c>
    </row>
    <row r="59" customFormat="false" ht="16.4" hidden="false" customHeight="false" outlineLevel="0" collapsed="false">
      <c r="A59" s="8" t="n">
        <v>39800272</v>
      </c>
      <c r="B59" s="9" t="s">
        <v>83</v>
      </c>
      <c r="C59" s="9" t="s">
        <v>1</v>
      </c>
      <c r="D59" s="9" t="s">
        <v>67</v>
      </c>
      <c r="E59" s="10" t="s">
        <v>3</v>
      </c>
      <c r="F59" s="9"/>
      <c r="G59" s="9"/>
      <c r="H59" s="11" t="str">
        <f aca="false">IFERROR(VLOOKUP(A59,داده!A:B,2,0),"0")</f>
        <v>0</v>
      </c>
      <c r="I59" s="11" t="n">
        <v>0</v>
      </c>
      <c r="J59" s="11" t="n">
        <v>0</v>
      </c>
      <c r="K59" s="11" t="n">
        <f aca="false">H59+J59</f>
        <v>0</v>
      </c>
      <c r="L59" s="11" t="n">
        <f aca="false">S59-J59</f>
        <v>0</v>
      </c>
      <c r="M59" s="11" t="n">
        <v>0</v>
      </c>
      <c r="N59" s="11" t="n">
        <f aca="false">IFERROR(VLOOKUP(A59,'فایل خام ساتع'!D:F,3,0),"0")</f>
        <v>0</v>
      </c>
      <c r="O59" s="11" t="n">
        <f aca="false">IFERROR(VLOOKUP(A59,'فایل خام ساتع'!D:G,4,0),"0")</f>
        <v>0</v>
      </c>
      <c r="P59" s="11" t="n">
        <f aca="false">IFERROR(VLOOKUP(A59,'فایل خام ساتع'!D:I,6,0),"0")</f>
        <v>0</v>
      </c>
      <c r="Q59" s="12" t="str">
        <f aca="false">IF(ISBLANK(VLOOKUP(A59,'فایل خام ساتع'!D:J,7,0)),"0",VLOOKUP(A59,'فایل خام ساتع'!D:J,7,0))</f>
        <v>0</v>
      </c>
      <c r="R59" s="12" t="n">
        <f aca="false">IFERROR(Q59+P59,P59)</f>
        <v>0</v>
      </c>
      <c r="S59" s="12" t="n">
        <f aca="false">N59-O59</f>
        <v>0</v>
      </c>
    </row>
    <row r="60" customFormat="false" ht="16.4" hidden="false" customHeight="false" outlineLevel="0" collapsed="false">
      <c r="A60" s="8" t="n">
        <v>33198011</v>
      </c>
      <c r="B60" s="9" t="s">
        <v>84</v>
      </c>
      <c r="C60" s="9" t="s">
        <v>1</v>
      </c>
      <c r="D60" s="9" t="s">
        <v>10</v>
      </c>
      <c r="E60" s="10" t="s">
        <v>3</v>
      </c>
      <c r="F60" s="9"/>
      <c r="G60" s="9"/>
      <c r="H60" s="11" t="str">
        <f aca="false">IFERROR(VLOOKUP(A60,داده!A:B,2,0),"0")</f>
        <v>0</v>
      </c>
      <c r="I60" s="11" t="n">
        <v>0</v>
      </c>
      <c r="J60" s="11" t="n">
        <v>0</v>
      </c>
      <c r="K60" s="11" t="n">
        <f aca="false">H60+J60</f>
        <v>0</v>
      </c>
      <c r="L60" s="11" t="n">
        <f aca="false">S60-J60</f>
        <v>-5.69969415664673E-006</v>
      </c>
      <c r="M60" s="11" t="n">
        <v>120000000</v>
      </c>
      <c r="N60" s="11" t="n">
        <f aca="false">IFERROR(VLOOKUP(A60,'فایل خام ساتع'!D:F,3,0),"0")</f>
        <v>39999999.9999943</v>
      </c>
      <c r="O60" s="11" t="n">
        <f aca="false">IFERROR(VLOOKUP(A60,'فایل خام ساتع'!D:G,4,0),"0")</f>
        <v>40000000</v>
      </c>
      <c r="P60" s="11" t="n">
        <f aca="false">IFERROR(VLOOKUP(A60,'فایل خام ساتع'!D:I,6,0),"0")</f>
        <v>0</v>
      </c>
      <c r="Q60" s="12" t="str">
        <f aca="false">IF(ISBLANK(VLOOKUP(A60,'فایل خام ساتع'!D:J,7,0)),"0",VLOOKUP(A60,'فایل خام ساتع'!D:J,7,0))</f>
        <v>0</v>
      </c>
      <c r="R60" s="12" t="n">
        <f aca="false">IFERROR(Q60+P60,P60)</f>
        <v>0</v>
      </c>
      <c r="S60" s="12" t="n">
        <f aca="false">N60-O60</f>
        <v>-5.69969415664673E-006</v>
      </c>
    </row>
    <row r="61" customFormat="false" ht="16.4" hidden="false" customHeight="false" outlineLevel="0" collapsed="false">
      <c r="A61" s="8" t="n">
        <v>32998014</v>
      </c>
      <c r="B61" s="9" t="s">
        <v>85</v>
      </c>
      <c r="C61" s="9" t="s">
        <v>1</v>
      </c>
      <c r="D61" s="9" t="s">
        <v>28</v>
      </c>
      <c r="E61" s="10" t="s">
        <v>3</v>
      </c>
      <c r="F61" s="9"/>
      <c r="G61" s="9"/>
      <c r="H61" s="11" t="n">
        <f aca="false">IFERROR(VLOOKUP(A61,داده!A:B,2,0),"0")</f>
        <v>220000000</v>
      </c>
      <c r="I61" s="11" t="n">
        <v>0</v>
      </c>
      <c r="J61" s="11" t="n">
        <v>0</v>
      </c>
      <c r="K61" s="11" t="n">
        <f aca="false">H61+J61</f>
        <v>220000000</v>
      </c>
      <c r="L61" s="11" t="n">
        <f aca="false">S61-J61</f>
        <v>-3.20076942443848E-005</v>
      </c>
      <c r="M61" s="11" t="n">
        <v>150000000</v>
      </c>
      <c r="N61" s="11" t="n">
        <f aca="false">IFERROR(VLOOKUP(A61,'فایل خام ساتع'!D:F,3,0),"0")</f>
        <v>230999999.999968</v>
      </c>
      <c r="O61" s="11" t="n">
        <f aca="false">IFERROR(VLOOKUP(A61,'فایل خام ساتع'!D:G,4,0),"0")</f>
        <v>231000000</v>
      </c>
      <c r="P61" s="11" t="n">
        <f aca="false">IFERROR(VLOOKUP(A61,'فایل خام ساتع'!D:I,6,0),"0")</f>
        <v>230838500</v>
      </c>
      <c r="Q61" s="12" t="n">
        <f aca="false">IF(ISBLANK(VLOOKUP(A61,'فایل خام ساتع'!D:J,7,0)),"0",VLOOKUP(A61,'فایل خام ساتع'!D:J,7,0))</f>
        <v>230838500</v>
      </c>
      <c r="R61" s="12" t="n">
        <f aca="false">IFERROR(Q61+P61,P61)</f>
        <v>461677000</v>
      </c>
      <c r="S61" s="12" t="n">
        <f aca="false">N61-O61</f>
        <v>-3.20076942443848E-005</v>
      </c>
    </row>
    <row r="62" customFormat="false" ht="16.4" hidden="false" customHeight="false" outlineLevel="0" collapsed="false">
      <c r="A62" s="8" t="n">
        <v>32998015</v>
      </c>
      <c r="B62" s="9" t="s">
        <v>86</v>
      </c>
      <c r="C62" s="9" t="s">
        <v>1</v>
      </c>
      <c r="D62" s="9" t="s">
        <v>28</v>
      </c>
      <c r="E62" s="10" t="s">
        <v>3</v>
      </c>
      <c r="F62" s="9"/>
      <c r="G62" s="9"/>
      <c r="H62" s="11" t="n">
        <f aca="false">IFERROR(VLOOKUP(A62,داده!A:B,2,0),"0")</f>
        <v>38112500</v>
      </c>
      <c r="I62" s="11" t="n">
        <v>0</v>
      </c>
      <c r="J62" s="11" t="n">
        <v>0</v>
      </c>
      <c r="K62" s="11" t="n">
        <f aca="false">H62+J62</f>
        <v>38112500</v>
      </c>
      <c r="L62" s="11" t="n">
        <f aca="false">S62-J62</f>
        <v>-5.20050525665283E-006</v>
      </c>
      <c r="M62" s="11" t="n">
        <v>150000000</v>
      </c>
      <c r="N62" s="11" t="n">
        <f aca="false">IFERROR(VLOOKUP(A62,'فایل خام ساتع'!D:F,3,0),"0")</f>
        <v>35999999.9999948</v>
      </c>
      <c r="O62" s="11" t="n">
        <f aca="false">IFERROR(VLOOKUP(A62,'فایل خام ساتع'!D:G,4,0),"0")</f>
        <v>36000000</v>
      </c>
      <c r="P62" s="11" t="n">
        <f aca="false">IFERROR(VLOOKUP(A62,'فایل خام ساتع'!D:I,6,0),"0")</f>
        <v>38730000</v>
      </c>
      <c r="Q62" s="12" t="n">
        <f aca="false">IF(ISBLANK(VLOOKUP(A62,'فایل خام ساتع'!D:J,7,0)),"0",VLOOKUP(A62,'فایل خام ساتع'!D:J,7,0))</f>
        <v>38730000</v>
      </c>
      <c r="R62" s="12" t="n">
        <f aca="false">IFERROR(Q62+P62,P62)</f>
        <v>77460000</v>
      </c>
      <c r="S62" s="12" t="n">
        <f aca="false">N62-O62</f>
        <v>-5.20050525665283E-006</v>
      </c>
    </row>
    <row r="63" customFormat="false" ht="16.4" hidden="false" customHeight="false" outlineLevel="0" collapsed="false">
      <c r="A63" s="8" t="n">
        <v>39800134</v>
      </c>
      <c r="B63" s="9" t="s">
        <v>87</v>
      </c>
      <c r="C63" s="9" t="s">
        <v>1</v>
      </c>
      <c r="D63" s="9" t="s">
        <v>28</v>
      </c>
      <c r="E63" s="10" t="s">
        <v>5</v>
      </c>
      <c r="F63" s="9" t="s">
        <v>6</v>
      </c>
      <c r="G63" s="9" t="s">
        <v>7</v>
      </c>
      <c r="H63" s="11" t="str">
        <f aca="false">IFERROR(VLOOKUP(A63,داده!A:B,2,0),"0")</f>
        <v>0</v>
      </c>
      <c r="I63" s="11" t="n">
        <v>0</v>
      </c>
      <c r="J63" s="11" t="n">
        <v>0</v>
      </c>
      <c r="K63" s="11" t="n">
        <f aca="false">H63+J63</f>
        <v>0</v>
      </c>
      <c r="L63" s="11" t="n">
        <f aca="false">S63-J63</f>
        <v>-7.10040330886841E-006</v>
      </c>
      <c r="M63" s="11" t="n">
        <v>50000000</v>
      </c>
      <c r="N63" s="11" t="n">
        <f aca="false">IFERROR(VLOOKUP(A63,'فایل خام ساتع'!D:F,3,0),"0")</f>
        <v>49999999.9999929</v>
      </c>
      <c r="O63" s="11" t="n">
        <f aca="false">IFERROR(VLOOKUP(A63,'فایل خام ساتع'!D:G,4,0),"0")</f>
        <v>50000000</v>
      </c>
      <c r="P63" s="11" t="n">
        <f aca="false">IFERROR(VLOOKUP(A63,'فایل خام ساتع'!D:I,6,0),"0")</f>
        <v>0</v>
      </c>
      <c r="Q63" s="12" t="str">
        <f aca="false">IF(ISBLANK(VLOOKUP(A63,'فایل خام ساتع'!D:J,7,0)),"0",VLOOKUP(A63,'فایل خام ساتع'!D:J,7,0))</f>
        <v>0</v>
      </c>
      <c r="R63" s="12" t="n">
        <f aca="false">IFERROR(Q63+P63,P63)</f>
        <v>0</v>
      </c>
      <c r="S63" s="12" t="n">
        <f aca="false">N63-O63</f>
        <v>-7.10040330886841E-006</v>
      </c>
    </row>
    <row r="64" customFormat="false" ht="16.4" hidden="false" customHeight="false" outlineLevel="0" collapsed="false">
      <c r="A64" s="8" t="n">
        <v>33198010</v>
      </c>
      <c r="B64" s="9" t="s">
        <v>88</v>
      </c>
      <c r="C64" s="9" t="s">
        <v>1</v>
      </c>
      <c r="D64" s="9" t="s">
        <v>28</v>
      </c>
      <c r="E64" s="10" t="s">
        <v>3</v>
      </c>
      <c r="F64" s="9"/>
      <c r="G64" s="9"/>
      <c r="H64" s="11" t="n">
        <f aca="false">IFERROR(VLOOKUP(A64,داده!A:B,2,0),"0")</f>
        <v>3000000</v>
      </c>
      <c r="I64" s="11" t="n">
        <v>0</v>
      </c>
      <c r="J64" s="11" t="n">
        <v>0</v>
      </c>
      <c r="K64" s="11" t="n">
        <f aca="false">H64+J64</f>
        <v>3000000</v>
      </c>
      <c r="L64" s="11" t="n">
        <f aca="false">S64-J64</f>
        <v>-1.40964984893799E-005</v>
      </c>
      <c r="M64" s="11" t="n">
        <v>0</v>
      </c>
      <c r="N64" s="11" t="n">
        <f aca="false">IFERROR(VLOOKUP(A64,'فایل خام ساتع'!D:F,3,0),"0")</f>
        <v>99999999.9999859</v>
      </c>
      <c r="O64" s="11" t="n">
        <f aca="false">IFERROR(VLOOKUP(A64,'فایل خام ساتع'!D:G,4,0),"0")</f>
        <v>100000000</v>
      </c>
      <c r="P64" s="11" t="n">
        <f aca="false">IFERROR(VLOOKUP(A64,'فایل خام ساتع'!D:I,6,0),"0")</f>
        <v>109090000</v>
      </c>
      <c r="Q64" s="12" t="n">
        <f aca="false">IF(ISBLANK(VLOOKUP(A64,'فایل خام ساتع'!D:J,7,0)),"0",VLOOKUP(A64,'فایل خام ساتع'!D:J,7,0))</f>
        <v>97280000</v>
      </c>
      <c r="R64" s="12" t="n">
        <f aca="false">IFERROR(Q64+P64,P64)</f>
        <v>206370000</v>
      </c>
      <c r="S64" s="12" t="n">
        <f aca="false">N64-O64</f>
        <v>-1.40964984893799E-005</v>
      </c>
    </row>
    <row r="65" customFormat="false" ht="16.4" hidden="false" customHeight="false" outlineLevel="0" collapsed="false">
      <c r="A65" s="8" t="n">
        <v>32998021</v>
      </c>
      <c r="B65" s="9" t="s">
        <v>89</v>
      </c>
      <c r="C65" s="9" t="s">
        <v>1</v>
      </c>
      <c r="D65" s="9" t="s">
        <v>45</v>
      </c>
      <c r="E65" s="10" t="s">
        <v>3</v>
      </c>
      <c r="F65" s="9"/>
      <c r="G65" s="9"/>
      <c r="H65" s="11" t="n">
        <f aca="false">IFERROR(VLOOKUP(A65,داده!A:B,2,0),"0")</f>
        <v>17000000</v>
      </c>
      <c r="I65" s="11" t="n">
        <v>0</v>
      </c>
      <c r="J65" s="11" t="n">
        <v>0</v>
      </c>
      <c r="K65" s="11" t="n">
        <f aca="false">H65+J65</f>
        <v>17000000</v>
      </c>
      <c r="L65" s="11" t="n">
        <f aca="false">S65-J65</f>
        <v>34079999.9999943</v>
      </c>
      <c r="M65" s="11" t="n">
        <v>60000000</v>
      </c>
      <c r="N65" s="11" t="n">
        <f aca="false">IFERROR(VLOOKUP(A65,'فایل خام ساتع'!D:F,3,0),"0")</f>
        <v>39999999.9999943</v>
      </c>
      <c r="O65" s="11" t="n">
        <f aca="false">IFERROR(VLOOKUP(A65,'فایل خام ساتع'!D:G,4,0),"0")</f>
        <v>5920000</v>
      </c>
      <c r="P65" s="11" t="n">
        <f aca="false">IFERROR(VLOOKUP(A65,'فایل خام ساتع'!D:I,6,0),"0")</f>
        <v>28500000</v>
      </c>
      <c r="Q65" s="12" t="n">
        <f aca="false">IF(ISBLANK(VLOOKUP(A65,'فایل خام ساتع'!D:J,7,0)),"0",VLOOKUP(A65,'فایل خام ساتع'!D:J,7,0))</f>
        <v>28500000</v>
      </c>
      <c r="R65" s="12" t="n">
        <f aca="false">IFERROR(Q65+P65,P65)</f>
        <v>57000000</v>
      </c>
      <c r="S65" s="12" t="n">
        <f aca="false">N65-O65</f>
        <v>34079999.9999943</v>
      </c>
    </row>
    <row r="66" customFormat="false" ht="16.4" hidden="false" customHeight="false" outlineLevel="0" collapsed="false">
      <c r="A66" s="8" t="n">
        <v>33798011</v>
      </c>
      <c r="B66" s="9" t="s">
        <v>90</v>
      </c>
      <c r="C66" s="9" t="s">
        <v>1</v>
      </c>
      <c r="D66" s="9" t="s">
        <v>24</v>
      </c>
      <c r="E66" s="10" t="s">
        <v>3</v>
      </c>
      <c r="F66" s="9"/>
      <c r="G66" s="9"/>
      <c r="H66" s="11" t="n">
        <f aca="false">IFERROR(VLOOKUP(A66,داده!A:B,2,0),"0")</f>
        <v>57000000</v>
      </c>
      <c r="I66" s="11" t="n">
        <v>0</v>
      </c>
      <c r="J66" s="11" t="n">
        <v>0</v>
      </c>
      <c r="K66" s="11" t="n">
        <f aca="false">H66+J66</f>
        <v>57000000</v>
      </c>
      <c r="L66" s="11" t="n">
        <f aca="false">S66-J66</f>
        <v>-9.99867916107178E-006</v>
      </c>
      <c r="M66" s="11" t="n">
        <v>90000000</v>
      </c>
      <c r="N66" s="11" t="n">
        <f aca="false">IFERROR(VLOOKUP(A66,'فایل خام ساتع'!D:F,3,0),"0")</f>
        <v>70199999.99999</v>
      </c>
      <c r="O66" s="11" t="n">
        <f aca="false">IFERROR(VLOOKUP(A66,'فایل خام ساتع'!D:G,4,0),"0")</f>
        <v>70200000</v>
      </c>
      <c r="P66" s="11" t="n">
        <f aca="false">IFERROR(VLOOKUP(A66,'فایل خام ساتع'!D:I,6,0),"0")</f>
        <v>57002000</v>
      </c>
      <c r="Q66" s="12" t="n">
        <f aca="false">IF(ISBLANK(VLOOKUP(A66,'فایل خام ساتع'!D:J,7,0)),"0",VLOOKUP(A66,'فایل خام ساتع'!D:J,7,0))</f>
        <v>57002000</v>
      </c>
      <c r="R66" s="12" t="n">
        <f aca="false">IFERROR(Q66+P66,P66)</f>
        <v>114004000</v>
      </c>
      <c r="S66" s="12" t="n">
        <f aca="false">N66-O66</f>
        <v>-9.99867916107178E-006</v>
      </c>
    </row>
    <row r="67" customFormat="false" ht="16.4" hidden="false" customHeight="false" outlineLevel="0" collapsed="false">
      <c r="A67" s="8" t="n">
        <v>32998003</v>
      </c>
      <c r="B67" s="9" t="s">
        <v>91</v>
      </c>
      <c r="C67" s="9" t="s">
        <v>1</v>
      </c>
      <c r="D67" s="9" t="s">
        <v>2</v>
      </c>
      <c r="E67" s="10" t="s">
        <v>3</v>
      </c>
      <c r="F67" s="9"/>
      <c r="G67" s="9"/>
      <c r="H67" s="11" t="n">
        <f aca="false">IFERROR(VLOOKUP(A67,داده!A:B,2,0),"0")</f>
        <v>40000000</v>
      </c>
      <c r="I67" s="11" t="n">
        <v>0</v>
      </c>
      <c r="J67" s="11" t="n">
        <v>0</v>
      </c>
      <c r="K67" s="11" t="n">
        <f aca="false">H67+J67</f>
        <v>40000000</v>
      </c>
      <c r="L67" s="11" t="n">
        <f aca="false">S67-J67</f>
        <v>21388234.9999928</v>
      </c>
      <c r="M67" s="11" t="n">
        <v>50000000</v>
      </c>
      <c r="N67" s="11" t="n">
        <f aca="false">IFERROR(VLOOKUP(A67,'فایل خام ساتع'!D:F,3,0),"0")</f>
        <v>50799999.9999928</v>
      </c>
      <c r="O67" s="11" t="n">
        <f aca="false">IFERROR(VLOOKUP(A67,'فایل خام ساتع'!D:G,4,0),"0")</f>
        <v>29411765</v>
      </c>
      <c r="P67" s="11" t="n">
        <f aca="false">IFERROR(VLOOKUP(A67,'فایل خام ساتع'!D:I,6,0),"0")</f>
        <v>40750000</v>
      </c>
      <c r="Q67" s="12" t="n">
        <f aca="false">IF(ISBLANK(VLOOKUP(A67,'فایل خام ساتع'!D:J,7,0)),"0",VLOOKUP(A67,'فایل خام ساتع'!D:J,7,0))</f>
        <v>30000000</v>
      </c>
      <c r="R67" s="12" t="n">
        <f aca="false">IFERROR(Q67+P67,P67)</f>
        <v>70750000</v>
      </c>
      <c r="S67" s="12" t="n">
        <f aca="false">N67-O67</f>
        <v>21388234.9999928</v>
      </c>
    </row>
    <row r="68" customFormat="false" ht="16.4" hidden="false" customHeight="false" outlineLevel="0" collapsed="false">
      <c r="A68" s="8" t="n">
        <v>33198015</v>
      </c>
      <c r="B68" s="9" t="s">
        <v>92</v>
      </c>
      <c r="C68" s="9" t="s">
        <v>1</v>
      </c>
      <c r="D68" s="9" t="s">
        <v>2</v>
      </c>
      <c r="E68" s="10" t="s">
        <v>3</v>
      </c>
      <c r="F68" s="9"/>
      <c r="G68" s="9"/>
      <c r="H68" s="11" t="str">
        <f aca="false">IFERROR(VLOOKUP(A68,داده!A:B,2,0),"0")</f>
        <v>0</v>
      </c>
      <c r="I68" s="11" t="n">
        <v>0</v>
      </c>
      <c r="J68" s="11" t="n">
        <v>0</v>
      </c>
      <c r="K68" s="11" t="n">
        <f aca="false">H68+J68</f>
        <v>0</v>
      </c>
      <c r="L68" s="11" t="n">
        <f aca="false">S68-J68</f>
        <v>9999999.99999859</v>
      </c>
      <c r="M68" s="11" t="n">
        <v>60000000</v>
      </c>
      <c r="N68" s="11" t="n">
        <f aca="false">IFERROR(VLOOKUP(A68,'فایل خام ساتع'!D:F,3,0),"0")</f>
        <v>9999999.99999859</v>
      </c>
      <c r="O68" s="11" t="n">
        <f aca="false">IFERROR(VLOOKUP(A68,'فایل خام ساتع'!D:G,4,0),"0")</f>
        <v>0</v>
      </c>
      <c r="P68" s="11" t="n">
        <f aca="false">IFERROR(VLOOKUP(A68,'فایل خام ساتع'!D:I,6,0),"0")</f>
        <v>0</v>
      </c>
      <c r="Q68" s="12" t="str">
        <f aca="false">IF(ISBLANK(VLOOKUP(A68,'فایل خام ساتع'!D:J,7,0)),"0",VLOOKUP(A68,'فایل خام ساتع'!D:J,7,0))</f>
        <v>0</v>
      </c>
      <c r="R68" s="12" t="n">
        <f aca="false">IFERROR(Q68+P68,P68)</f>
        <v>0</v>
      </c>
      <c r="S68" s="12" t="n">
        <f aca="false">N68-O68</f>
        <v>9999999.99999859</v>
      </c>
    </row>
    <row r="69" customFormat="false" ht="16.4" hidden="false" customHeight="false" outlineLevel="0" collapsed="false">
      <c r="A69" s="8" t="n">
        <v>39800253</v>
      </c>
      <c r="B69" s="9" t="s">
        <v>93</v>
      </c>
      <c r="C69" s="9" t="s">
        <v>1</v>
      </c>
      <c r="D69" s="9" t="s">
        <v>10</v>
      </c>
      <c r="E69" s="10" t="s">
        <v>3</v>
      </c>
      <c r="F69" s="9"/>
      <c r="G69" s="9"/>
      <c r="H69" s="11" t="n">
        <f aca="false">IFERROR(VLOOKUP(A69,داده!A:B,2,0),"0")</f>
        <v>9650000</v>
      </c>
      <c r="I69" s="11" t="n">
        <v>0</v>
      </c>
      <c r="J69" s="11" t="n">
        <v>0</v>
      </c>
      <c r="K69" s="11" t="n">
        <f aca="false">H69+J69</f>
        <v>9650000</v>
      </c>
      <c r="L69" s="11" t="n">
        <f aca="false">S69-J69</f>
        <v>-1.41002237796783E-006</v>
      </c>
      <c r="M69" s="11" t="n">
        <v>10000000</v>
      </c>
      <c r="N69" s="11" t="n">
        <f aca="false">IFERROR(VLOOKUP(A69,'فایل خام ساتع'!D:F,3,0),"0")</f>
        <v>9999999.99999859</v>
      </c>
      <c r="O69" s="11" t="n">
        <f aca="false">IFERROR(VLOOKUP(A69,'فایل خام ساتع'!D:G,4,0),"0")</f>
        <v>10000000</v>
      </c>
      <c r="P69" s="11" t="n">
        <f aca="false">IFERROR(VLOOKUP(A69,'فایل خام ساتع'!D:I,6,0),"0")</f>
        <v>6220000</v>
      </c>
      <c r="Q69" s="12" t="n">
        <f aca="false">IF(ISBLANK(VLOOKUP(A69,'فایل خام ساتع'!D:J,7,0)),"0",VLOOKUP(A69,'فایل خام ساتع'!D:J,7,0))</f>
        <v>6220000</v>
      </c>
      <c r="R69" s="12" t="n">
        <f aca="false">IFERROR(Q69+P69,P69)</f>
        <v>12440000</v>
      </c>
      <c r="S69" s="12" t="n">
        <f aca="false">N69-O69</f>
        <v>-1.41002237796783E-006</v>
      </c>
    </row>
    <row r="70" customFormat="false" ht="16.4" hidden="false" customHeight="false" outlineLevel="0" collapsed="false">
      <c r="A70" s="8" t="n">
        <v>39800284</v>
      </c>
      <c r="B70" s="9" t="s">
        <v>94</v>
      </c>
      <c r="C70" s="9" t="s">
        <v>1</v>
      </c>
      <c r="D70" s="9" t="s">
        <v>10</v>
      </c>
      <c r="E70" s="10" t="s">
        <v>5</v>
      </c>
      <c r="F70" s="9" t="s">
        <v>6</v>
      </c>
      <c r="G70" s="9" t="s">
        <v>47</v>
      </c>
      <c r="H70" s="11" t="n">
        <f aca="false">IFERROR(VLOOKUP(A70,داده!A:B,2,0),"0")</f>
        <v>300000000</v>
      </c>
      <c r="I70" s="11" t="n">
        <v>0</v>
      </c>
      <c r="J70" s="11" t="n">
        <v>0</v>
      </c>
      <c r="K70" s="11" t="n">
        <f aca="false">H70+J70</f>
        <v>300000000</v>
      </c>
      <c r="L70" s="11" t="n">
        <f aca="false">S70-J70</f>
        <v>-4.20212745666504E-005</v>
      </c>
      <c r="M70" s="11" t="n">
        <v>300000000</v>
      </c>
      <c r="N70" s="11" t="n">
        <f aca="false">IFERROR(VLOOKUP(A70,'فایل خام ساتع'!D:F,3,0),"0")</f>
        <v>299999999.999958</v>
      </c>
      <c r="O70" s="11" t="n">
        <f aca="false">IFERROR(VLOOKUP(A70,'فایل خام ساتع'!D:G,4,0),"0")</f>
        <v>300000000</v>
      </c>
      <c r="P70" s="11" t="n">
        <f aca="false">IFERROR(VLOOKUP(A70,'فایل خام ساتع'!D:I,6,0),"0")</f>
        <v>300000000</v>
      </c>
      <c r="Q70" s="12" t="n">
        <f aca="false">IF(ISBLANK(VLOOKUP(A70,'فایل خام ساتع'!D:J,7,0)),"0",VLOOKUP(A70,'فایل خام ساتع'!D:J,7,0))</f>
        <v>300000000</v>
      </c>
      <c r="R70" s="12" t="n">
        <f aca="false">IFERROR(Q70+P70,P70)</f>
        <v>600000000</v>
      </c>
      <c r="S70" s="12" t="n">
        <f aca="false">N70-O70</f>
        <v>-4.20212745666504E-005</v>
      </c>
    </row>
    <row r="71" customFormat="false" ht="16.4" hidden="false" customHeight="false" outlineLevel="0" collapsed="false">
      <c r="A71" s="8" t="n">
        <v>39800275</v>
      </c>
      <c r="B71" s="9" t="s">
        <v>95</v>
      </c>
      <c r="C71" s="9" t="s">
        <v>1</v>
      </c>
      <c r="D71" s="9" t="s">
        <v>50</v>
      </c>
      <c r="E71" s="10" t="s">
        <v>3</v>
      </c>
      <c r="F71" s="9"/>
      <c r="G71" s="9"/>
      <c r="H71" s="11" t="str">
        <f aca="false">IFERROR(VLOOKUP(A71,داده!A:B,2,0),"0")</f>
        <v>0</v>
      </c>
      <c r="I71" s="11" t="n">
        <v>0</v>
      </c>
      <c r="J71" s="11" t="n">
        <v>0</v>
      </c>
      <c r="K71" s="11" t="n">
        <f aca="false">H71+J71</f>
        <v>0</v>
      </c>
      <c r="L71" s="11" t="n">
        <f aca="false">S71-J71</f>
        <v>4999999.99999929</v>
      </c>
      <c r="M71" s="11" t="n">
        <v>5000000</v>
      </c>
      <c r="N71" s="11" t="n">
        <f aca="false">IFERROR(VLOOKUP(A71,'فایل خام ساتع'!D:F,3,0),"0")</f>
        <v>4999999.99999929</v>
      </c>
      <c r="O71" s="11" t="n">
        <f aca="false">IFERROR(VLOOKUP(A71,'فایل خام ساتع'!D:G,4,0),"0")</f>
        <v>0</v>
      </c>
      <c r="P71" s="11" t="n">
        <f aca="false">IFERROR(VLOOKUP(A71,'فایل خام ساتع'!D:I,6,0),"0")</f>
        <v>0</v>
      </c>
      <c r="Q71" s="12" t="str">
        <f aca="false">IF(ISBLANK(VLOOKUP(A71,'فایل خام ساتع'!D:J,7,0)),"0",VLOOKUP(A71,'فایل خام ساتع'!D:J,7,0))</f>
        <v>0</v>
      </c>
      <c r="R71" s="12" t="n">
        <f aca="false">IFERROR(Q71+P71,P71)</f>
        <v>0</v>
      </c>
      <c r="S71" s="12" t="n">
        <f aca="false">N71-O71</f>
        <v>4999999.99999929</v>
      </c>
    </row>
    <row r="72" customFormat="false" ht="16.4" hidden="false" customHeight="false" outlineLevel="0" collapsed="false">
      <c r="A72" s="8" t="n">
        <v>34098030</v>
      </c>
      <c r="B72" s="9" t="s">
        <v>96</v>
      </c>
      <c r="C72" s="9" t="s">
        <v>1</v>
      </c>
      <c r="D72" s="9" t="s">
        <v>10</v>
      </c>
      <c r="E72" s="10" t="s">
        <v>5</v>
      </c>
      <c r="F72" s="9" t="s">
        <v>6</v>
      </c>
      <c r="G72" s="9" t="s">
        <v>26</v>
      </c>
      <c r="H72" s="11" t="n">
        <f aca="false">IFERROR(VLOOKUP(A72,داده!A:B,2,0),"0")</f>
        <v>100000000</v>
      </c>
      <c r="I72" s="11" t="n">
        <v>0</v>
      </c>
      <c r="J72" s="11" t="n">
        <v>0</v>
      </c>
      <c r="K72" s="11" t="n">
        <f aca="false">H72+J72</f>
        <v>100000000</v>
      </c>
      <c r="L72" s="11" t="n">
        <f aca="false">S72-J72</f>
        <v>-2.30073928833008E-005</v>
      </c>
      <c r="M72" s="11" t="n">
        <v>160000000</v>
      </c>
      <c r="N72" s="11" t="n">
        <f aca="false">IFERROR(VLOOKUP(A72,'فایل خام ساتع'!D:F,3,0),"0")</f>
        <v>159999999.999977</v>
      </c>
      <c r="O72" s="11" t="n">
        <f aca="false">IFERROR(VLOOKUP(A72,'فایل خام ساتع'!D:G,4,0),"0")</f>
        <v>160000000</v>
      </c>
      <c r="P72" s="11" t="n">
        <f aca="false">IFERROR(VLOOKUP(A72,'فایل خام ساتع'!D:I,6,0),"0")</f>
        <v>100000000</v>
      </c>
      <c r="Q72" s="12" t="n">
        <f aca="false">IF(ISBLANK(VLOOKUP(A72,'فایل خام ساتع'!D:J,7,0)),"0",VLOOKUP(A72,'فایل خام ساتع'!D:J,7,0))</f>
        <v>100000000</v>
      </c>
      <c r="R72" s="12" t="n">
        <f aca="false">IFERROR(Q72+P72,P72)</f>
        <v>200000000</v>
      </c>
      <c r="S72" s="12" t="n">
        <f aca="false">N72-O72</f>
        <v>-2.30073928833008E-005</v>
      </c>
    </row>
    <row r="73" customFormat="false" ht="16.4" hidden="false" customHeight="false" outlineLevel="0" collapsed="false">
      <c r="A73" s="8" t="n">
        <v>39800276</v>
      </c>
      <c r="B73" s="9" t="s">
        <v>97</v>
      </c>
      <c r="C73" s="9" t="s">
        <v>1</v>
      </c>
      <c r="D73" s="9" t="s">
        <v>50</v>
      </c>
      <c r="E73" s="10" t="s">
        <v>3</v>
      </c>
      <c r="F73" s="9"/>
      <c r="G73" s="9"/>
      <c r="H73" s="11" t="str">
        <f aca="false">IFERROR(VLOOKUP(A73,داده!A:B,2,0),"0")</f>
        <v>0</v>
      </c>
      <c r="I73" s="11" t="n">
        <v>0</v>
      </c>
      <c r="J73" s="11" t="n">
        <v>0</v>
      </c>
      <c r="K73" s="11" t="n">
        <f aca="false">H73+J73</f>
        <v>0</v>
      </c>
      <c r="L73" s="11" t="n">
        <f aca="false">S73-J73</f>
        <v>4999999.99999929</v>
      </c>
      <c r="M73" s="11" t="n">
        <v>5000000</v>
      </c>
      <c r="N73" s="11" t="n">
        <f aca="false">IFERROR(VLOOKUP(A73,'فایل خام ساتع'!D:F,3,0),"0")</f>
        <v>4999999.99999929</v>
      </c>
      <c r="O73" s="11" t="n">
        <f aca="false">IFERROR(VLOOKUP(A73,'فایل خام ساتع'!D:G,4,0),"0")</f>
        <v>0</v>
      </c>
      <c r="P73" s="11" t="n">
        <f aca="false">IFERROR(VLOOKUP(A73,'فایل خام ساتع'!D:I,6,0),"0")</f>
        <v>0</v>
      </c>
      <c r="Q73" s="12" t="str">
        <f aca="false">IF(ISBLANK(VLOOKUP(A73,'فایل خام ساتع'!D:J,7,0)),"0",VLOOKUP(A73,'فایل خام ساتع'!D:J,7,0))</f>
        <v>0</v>
      </c>
      <c r="R73" s="12" t="n">
        <f aca="false">IFERROR(Q73+P73,P73)</f>
        <v>0</v>
      </c>
      <c r="S73" s="12" t="n">
        <f aca="false">N73-O73</f>
        <v>4999999.99999929</v>
      </c>
    </row>
    <row r="74" customFormat="false" ht="16.4" hidden="false" customHeight="false" outlineLevel="0" collapsed="false">
      <c r="A74" s="8" t="n">
        <v>39800266</v>
      </c>
      <c r="B74" s="9" t="s">
        <v>98</v>
      </c>
      <c r="C74" s="9" t="s">
        <v>1</v>
      </c>
      <c r="D74" s="9" t="s">
        <v>28</v>
      </c>
      <c r="E74" s="10" t="s">
        <v>3</v>
      </c>
      <c r="F74" s="9"/>
      <c r="G74" s="9"/>
      <c r="H74" s="11" t="str">
        <f aca="false">IFERROR(VLOOKUP(A74,داده!A:B,2,0),"0")</f>
        <v>0</v>
      </c>
      <c r="I74" s="11" t="n">
        <v>0</v>
      </c>
      <c r="J74" s="11" t="n">
        <v>0</v>
      </c>
      <c r="K74" s="11" t="n">
        <f aca="false">H74+J74</f>
        <v>0</v>
      </c>
      <c r="L74" s="11" t="n">
        <f aca="false">S74-J74</f>
        <v>4999999.99999929</v>
      </c>
      <c r="M74" s="11" t="n">
        <v>5000000</v>
      </c>
      <c r="N74" s="11" t="n">
        <f aca="false">IFERROR(VLOOKUP(A74,'فایل خام ساتع'!D:F,3,0),"0")</f>
        <v>4999999.99999929</v>
      </c>
      <c r="O74" s="11" t="n">
        <f aca="false">IFERROR(VLOOKUP(A74,'فایل خام ساتع'!D:G,4,0),"0")</f>
        <v>0</v>
      </c>
      <c r="P74" s="11" t="n">
        <f aca="false">IFERROR(VLOOKUP(A74,'فایل خام ساتع'!D:I,6,0),"0")</f>
        <v>0</v>
      </c>
      <c r="Q74" s="12" t="str">
        <f aca="false">IF(ISBLANK(VLOOKUP(A74,'فایل خام ساتع'!D:J,7,0)),"0",VLOOKUP(A74,'فایل خام ساتع'!D:J,7,0))</f>
        <v>0</v>
      </c>
      <c r="R74" s="12" t="n">
        <f aca="false">IFERROR(Q74+P74,P74)</f>
        <v>0</v>
      </c>
      <c r="S74" s="12" t="n">
        <f aca="false">N74-O74</f>
        <v>4999999.99999929</v>
      </c>
    </row>
    <row r="75" customFormat="false" ht="16.4" hidden="false" customHeight="false" outlineLevel="0" collapsed="false">
      <c r="A75" s="8" t="n">
        <v>33198021</v>
      </c>
      <c r="B75" s="9" t="s">
        <v>99</v>
      </c>
      <c r="C75" s="9" t="s">
        <v>1</v>
      </c>
      <c r="D75" s="9" t="s">
        <v>10</v>
      </c>
      <c r="E75" s="10" t="s">
        <v>5</v>
      </c>
      <c r="F75" s="9" t="s">
        <v>6</v>
      </c>
      <c r="G75" s="9" t="s">
        <v>7</v>
      </c>
      <c r="H75" s="11" t="n">
        <f aca="false">IFERROR(VLOOKUP(A75,داده!A:B,2,0),"0")</f>
        <v>20000000</v>
      </c>
      <c r="I75" s="11" t="n">
        <v>0</v>
      </c>
      <c r="J75" s="11" t="n">
        <v>0</v>
      </c>
      <c r="K75" s="11" t="n">
        <f aca="false">H75+J75</f>
        <v>20000000</v>
      </c>
      <c r="L75" s="11" t="n">
        <f aca="false">S75-J75</f>
        <v>-1.13993883132935E-005</v>
      </c>
      <c r="M75" s="11" t="n">
        <v>80000000</v>
      </c>
      <c r="N75" s="11" t="n">
        <f aca="false">IFERROR(VLOOKUP(A75,'فایل خام ساتع'!D:F,3,0),"0")</f>
        <v>79999999.9999886</v>
      </c>
      <c r="O75" s="11" t="n">
        <f aca="false">IFERROR(VLOOKUP(A75,'فایل خام ساتع'!D:G,4,0),"0")</f>
        <v>80000000</v>
      </c>
      <c r="P75" s="11" t="n">
        <f aca="false">IFERROR(VLOOKUP(A75,'فایل خام ساتع'!D:I,6,0),"0")</f>
        <v>10002000</v>
      </c>
      <c r="Q75" s="12" t="n">
        <f aca="false">IF(ISBLANK(VLOOKUP(A75,'فایل خام ساتع'!D:J,7,0)),"0",VLOOKUP(A75,'فایل خام ساتع'!D:J,7,0))</f>
        <v>10002000</v>
      </c>
      <c r="R75" s="12" t="n">
        <f aca="false">IFERROR(Q75+P75,P75)</f>
        <v>20004000</v>
      </c>
      <c r="S75" s="12" t="n">
        <f aca="false">N75-O75</f>
        <v>-1.13993883132935E-005</v>
      </c>
    </row>
    <row r="76" customFormat="false" ht="16.4" hidden="false" customHeight="false" outlineLevel="0" collapsed="false">
      <c r="A76" s="8" t="n">
        <v>39800268</v>
      </c>
      <c r="B76" s="9" t="s">
        <v>100</v>
      </c>
      <c r="C76" s="9" t="s">
        <v>1</v>
      </c>
      <c r="D76" s="9" t="s">
        <v>10</v>
      </c>
      <c r="E76" s="10" t="s">
        <v>3</v>
      </c>
      <c r="F76" s="9"/>
      <c r="G76" s="9"/>
      <c r="H76" s="11" t="str">
        <f aca="false">IFERROR(VLOOKUP(A76,داده!A:B,2,0),"0")</f>
        <v>0</v>
      </c>
      <c r="I76" s="11" t="n">
        <v>0</v>
      </c>
      <c r="J76" s="11" t="n">
        <v>0</v>
      </c>
      <c r="K76" s="11" t="n">
        <f aca="false">H76+J76</f>
        <v>0</v>
      </c>
      <c r="L76" s="11" t="n">
        <f aca="false">S76-J76</f>
        <v>4999999.99999929</v>
      </c>
      <c r="M76" s="11" t="n">
        <v>5000000</v>
      </c>
      <c r="N76" s="11" t="n">
        <f aca="false">IFERROR(VLOOKUP(A76,'فایل خام ساتع'!D:F,3,0),"0")</f>
        <v>4999999.99999929</v>
      </c>
      <c r="O76" s="11" t="n">
        <f aca="false">IFERROR(VLOOKUP(A76,'فایل خام ساتع'!D:G,4,0),"0")</f>
        <v>0</v>
      </c>
      <c r="P76" s="11" t="n">
        <f aca="false">IFERROR(VLOOKUP(A76,'فایل خام ساتع'!D:I,6,0),"0")</f>
        <v>20910000</v>
      </c>
      <c r="Q76" s="12" t="n">
        <f aca="false">IF(ISBLANK(VLOOKUP(A76,'فایل خام ساتع'!D:J,7,0)),"0",VLOOKUP(A76,'فایل خام ساتع'!D:J,7,0))</f>
        <v>20910000</v>
      </c>
      <c r="R76" s="12" t="n">
        <f aca="false">IFERROR(Q76+P76,P76)</f>
        <v>41820000</v>
      </c>
      <c r="S76" s="12" t="n">
        <f aca="false">N76-O76</f>
        <v>4999999.99999929</v>
      </c>
    </row>
    <row r="77" customFormat="false" ht="16.4" hidden="false" customHeight="false" outlineLevel="0" collapsed="false">
      <c r="A77" s="8" t="n">
        <v>39800270</v>
      </c>
      <c r="B77" s="9" t="s">
        <v>101</v>
      </c>
      <c r="C77" s="9" t="s">
        <v>1</v>
      </c>
      <c r="D77" s="9" t="s">
        <v>28</v>
      </c>
      <c r="E77" s="10" t="s">
        <v>3</v>
      </c>
      <c r="F77" s="9"/>
      <c r="G77" s="9"/>
      <c r="H77" s="11" t="str">
        <f aca="false">IFERROR(VLOOKUP(A77,داده!A:B,2,0),"0")</f>
        <v>0</v>
      </c>
      <c r="I77" s="11" t="n">
        <v>0</v>
      </c>
      <c r="J77" s="11" t="n">
        <v>0</v>
      </c>
      <c r="K77" s="11" t="n">
        <f aca="false">H77+J77</f>
        <v>0</v>
      </c>
      <c r="L77" s="11" t="n">
        <f aca="false">S77-J77</f>
        <v>3599999.99999948</v>
      </c>
      <c r="M77" s="11" t="n">
        <v>0</v>
      </c>
      <c r="N77" s="11" t="n">
        <f aca="false">IFERROR(VLOOKUP(A77,'فایل خام ساتع'!D:F,3,0),"0")</f>
        <v>3599999.99999948</v>
      </c>
      <c r="O77" s="11" t="n">
        <f aca="false">IFERROR(VLOOKUP(A77,'فایل خام ساتع'!D:G,4,0),"0")</f>
        <v>0</v>
      </c>
      <c r="P77" s="11" t="n">
        <f aca="false">IFERROR(VLOOKUP(A77,'فایل خام ساتع'!D:I,6,0),"0")</f>
        <v>3550000</v>
      </c>
      <c r="Q77" s="12" t="str">
        <f aca="false">IF(ISBLANK(VLOOKUP(A77,'فایل خام ساتع'!D:J,7,0)),"0",VLOOKUP(A77,'فایل خام ساتع'!D:J,7,0))</f>
        <v>0</v>
      </c>
      <c r="R77" s="12" t="n">
        <f aca="false">IFERROR(Q77+P77,P77)</f>
        <v>3550000</v>
      </c>
      <c r="S77" s="12" t="n">
        <f aca="false">N77-O77</f>
        <v>3599999.99999948</v>
      </c>
    </row>
    <row r="78" customFormat="false" ht="16.4" hidden="false" customHeight="false" outlineLevel="0" collapsed="false">
      <c r="A78" s="8" t="n">
        <v>32998024</v>
      </c>
      <c r="B78" s="9" t="s">
        <v>102</v>
      </c>
      <c r="C78" s="9" t="s">
        <v>1</v>
      </c>
      <c r="D78" s="9" t="s">
        <v>67</v>
      </c>
      <c r="E78" s="10" t="s">
        <v>3</v>
      </c>
      <c r="F78" s="9"/>
      <c r="G78" s="9"/>
      <c r="H78" s="11" t="n">
        <f aca="false">IFERROR(VLOOKUP(A78,داده!A:B,2,0),"0")</f>
        <v>393000000</v>
      </c>
      <c r="I78" s="11" t="n">
        <v>0</v>
      </c>
      <c r="J78" s="11" t="n">
        <v>0</v>
      </c>
      <c r="K78" s="11" t="n">
        <f aca="false">H78+J78</f>
        <v>393000000</v>
      </c>
      <c r="L78" s="11" t="n">
        <f aca="false">S78-J78</f>
        <v>1743706.999955</v>
      </c>
      <c r="M78" s="11" t="n">
        <v>300000000</v>
      </c>
      <c r="N78" s="11" t="n">
        <f aca="false">IFERROR(VLOOKUP(A78,'فایل خام ساتع'!D:F,3,0),"0")</f>
        <v>314999999.999955</v>
      </c>
      <c r="O78" s="11" t="n">
        <f aca="false">IFERROR(VLOOKUP(A78,'فایل خام ساتع'!D:G,4,0),"0")</f>
        <v>313256293</v>
      </c>
      <c r="P78" s="11" t="n">
        <f aca="false">IFERROR(VLOOKUP(A78,'فایل خام ساتع'!D:I,6,0),"0")</f>
        <v>342825000</v>
      </c>
      <c r="Q78" s="12" t="n">
        <f aca="false">IF(ISBLANK(VLOOKUP(A78,'فایل خام ساتع'!D:J,7,0)),"0",VLOOKUP(A78,'فایل خام ساتع'!D:J,7,0))</f>
        <v>342825000</v>
      </c>
      <c r="R78" s="12" t="n">
        <f aca="false">IFERROR(Q78+P78,P78)</f>
        <v>685650000</v>
      </c>
      <c r="S78" s="12" t="n">
        <f aca="false">N78-O78</f>
        <v>1743706.999955</v>
      </c>
    </row>
    <row r="79" customFormat="false" ht="16.4" hidden="false" customHeight="false" outlineLevel="0" collapsed="false">
      <c r="A79" s="8" t="n">
        <v>33798074</v>
      </c>
      <c r="B79" s="9" t="s">
        <v>103</v>
      </c>
      <c r="C79" s="9" t="s">
        <v>1</v>
      </c>
      <c r="D79" s="9" t="s">
        <v>10</v>
      </c>
      <c r="E79" s="10" t="s">
        <v>5</v>
      </c>
      <c r="F79" s="9" t="s">
        <v>6</v>
      </c>
      <c r="G79" s="9" t="s">
        <v>26</v>
      </c>
      <c r="H79" s="11" t="str">
        <f aca="false">IFERROR(VLOOKUP(A79,داده!A:B,2,0),"0")</f>
        <v>0</v>
      </c>
      <c r="I79" s="11" t="n">
        <v>0</v>
      </c>
      <c r="J79" s="11" t="n">
        <v>0</v>
      </c>
      <c r="K79" s="11" t="n">
        <f aca="false">H79+J79</f>
        <v>0</v>
      </c>
      <c r="L79" s="11" t="n">
        <f aca="false">S79-J79</f>
        <v>0</v>
      </c>
      <c r="M79" s="11" t="n">
        <v>0</v>
      </c>
      <c r="N79" s="11" t="n">
        <f aca="false">IFERROR(VLOOKUP(A79,'فایل خام ساتع'!D:F,3,0),"0")</f>
        <v>0</v>
      </c>
      <c r="O79" s="11" t="n">
        <f aca="false">IFERROR(VLOOKUP(A79,'فایل خام ساتع'!D:G,4,0),"0")</f>
        <v>0</v>
      </c>
      <c r="P79" s="11" t="n">
        <f aca="false">IFERROR(VLOOKUP(A79,'فایل خام ساتع'!D:I,6,0),"0")</f>
        <v>0</v>
      </c>
      <c r="Q79" s="12" t="str">
        <f aca="false">IF(ISBLANK(VLOOKUP(A79,'فایل خام ساتع'!D:J,7,0)),"0",VLOOKUP(A79,'فایل خام ساتع'!D:J,7,0))</f>
        <v>0</v>
      </c>
      <c r="R79" s="12" t="n">
        <f aca="false">IFERROR(Q79+P79,P79)</f>
        <v>0</v>
      </c>
      <c r="S79" s="12" t="n">
        <f aca="false">N79-O79</f>
        <v>0</v>
      </c>
    </row>
    <row r="80" customFormat="false" ht="16.4" hidden="false" customHeight="false" outlineLevel="0" collapsed="false">
      <c r="A80" s="8" t="n">
        <v>33798077</v>
      </c>
      <c r="B80" s="9" t="s">
        <v>104</v>
      </c>
      <c r="C80" s="9" t="s">
        <v>1</v>
      </c>
      <c r="D80" s="9" t="s">
        <v>10</v>
      </c>
      <c r="E80" s="10" t="s">
        <v>5</v>
      </c>
      <c r="F80" s="9" t="s">
        <v>6</v>
      </c>
      <c r="G80" s="9" t="s">
        <v>26</v>
      </c>
      <c r="H80" s="11" t="str">
        <f aca="false">IFERROR(VLOOKUP(A80,داده!A:B,2,0),"0")</f>
        <v>0</v>
      </c>
      <c r="I80" s="11" t="n">
        <v>0</v>
      </c>
      <c r="J80" s="11" t="n">
        <v>0</v>
      </c>
      <c r="K80" s="11" t="n">
        <f aca="false">H80+J80</f>
        <v>0</v>
      </c>
      <c r="L80" s="11" t="n">
        <f aca="false">S80-J80</f>
        <v>0</v>
      </c>
      <c r="M80" s="11" t="n">
        <v>0</v>
      </c>
      <c r="N80" s="11" t="n">
        <f aca="false">IFERROR(VLOOKUP(A80,'فایل خام ساتع'!D:F,3,0),"0")</f>
        <v>0</v>
      </c>
      <c r="O80" s="11" t="n">
        <f aca="false">IFERROR(VLOOKUP(A80,'فایل خام ساتع'!D:G,4,0),"0")</f>
        <v>0</v>
      </c>
      <c r="P80" s="11" t="n">
        <f aca="false">IFERROR(VLOOKUP(A80,'فایل خام ساتع'!D:I,6,0),"0")</f>
        <v>0</v>
      </c>
      <c r="Q80" s="12" t="str">
        <f aca="false">IF(ISBLANK(VLOOKUP(A80,'فایل خام ساتع'!D:J,7,0)),"0",VLOOKUP(A80,'فایل خام ساتع'!D:J,7,0))</f>
        <v>0</v>
      </c>
      <c r="R80" s="12" t="n">
        <f aca="false">IFERROR(Q80+P80,P80)</f>
        <v>0</v>
      </c>
      <c r="S80" s="12" t="n">
        <f aca="false">N80-O80</f>
        <v>0</v>
      </c>
    </row>
    <row r="81" customFormat="false" ht="16.4" hidden="false" customHeight="false" outlineLevel="0" collapsed="false">
      <c r="A81" s="8" t="n">
        <v>33798086</v>
      </c>
      <c r="B81" s="9" t="s">
        <v>105</v>
      </c>
      <c r="C81" s="9" t="s">
        <v>1</v>
      </c>
      <c r="D81" s="9" t="s">
        <v>10</v>
      </c>
      <c r="E81" s="10" t="s">
        <v>5</v>
      </c>
      <c r="F81" s="9" t="s">
        <v>6</v>
      </c>
      <c r="G81" s="9" t="s">
        <v>26</v>
      </c>
      <c r="H81" s="11" t="str">
        <f aca="false">IFERROR(VLOOKUP(A81,داده!A:B,2,0),"0")</f>
        <v>0</v>
      </c>
      <c r="I81" s="11" t="n">
        <v>0</v>
      </c>
      <c r="J81" s="11" t="n">
        <v>0</v>
      </c>
      <c r="K81" s="11" t="n">
        <f aca="false">H81+J81</f>
        <v>0</v>
      </c>
      <c r="L81" s="11" t="n">
        <f aca="false">S81-J81</f>
        <v>0</v>
      </c>
      <c r="M81" s="11" t="n">
        <v>0</v>
      </c>
      <c r="N81" s="11" t="n">
        <f aca="false">IFERROR(VLOOKUP(A81,'فایل خام ساتع'!D:F,3,0),"0")</f>
        <v>0</v>
      </c>
      <c r="O81" s="11" t="n">
        <f aca="false">IFERROR(VLOOKUP(A81,'فایل خام ساتع'!D:G,4,0),"0")</f>
        <v>0</v>
      </c>
      <c r="P81" s="11" t="n">
        <f aca="false">IFERROR(VLOOKUP(A81,'فایل خام ساتع'!D:I,6,0),"0")</f>
        <v>0</v>
      </c>
      <c r="Q81" s="12" t="str">
        <f aca="false">IF(ISBLANK(VLOOKUP(A81,'فایل خام ساتع'!D:J,7,0)),"0",VLOOKUP(A81,'فایل خام ساتع'!D:J,7,0))</f>
        <v>0</v>
      </c>
      <c r="R81" s="12" t="n">
        <f aca="false">IFERROR(Q81+P81,P81)</f>
        <v>0</v>
      </c>
      <c r="S81" s="12" t="n">
        <f aca="false">N81-O81</f>
        <v>0</v>
      </c>
    </row>
    <row r="82" customFormat="false" ht="16.4" hidden="false" customHeight="false" outlineLevel="0" collapsed="false">
      <c r="A82" s="8" t="n">
        <v>39800221</v>
      </c>
      <c r="B82" s="9" t="s">
        <v>106</v>
      </c>
      <c r="C82" s="9" t="s">
        <v>1</v>
      </c>
      <c r="D82" s="9" t="s">
        <v>10</v>
      </c>
      <c r="E82" s="10" t="s">
        <v>3</v>
      </c>
      <c r="F82" s="9"/>
      <c r="G82" s="9"/>
      <c r="H82" s="11" t="str">
        <f aca="false">IFERROR(VLOOKUP(A82,داده!A:B,2,0),"0")</f>
        <v>0</v>
      </c>
      <c r="I82" s="11" t="n">
        <v>0</v>
      </c>
      <c r="J82" s="11" t="n">
        <v>0</v>
      </c>
      <c r="K82" s="11" t="n">
        <f aca="false">H82+J82</f>
        <v>0</v>
      </c>
      <c r="L82" s="11" t="n">
        <f aca="false">S82-J82</f>
        <v>0</v>
      </c>
      <c r="M82" s="11" t="n">
        <v>0</v>
      </c>
      <c r="N82" s="11" t="n">
        <f aca="false">IFERROR(VLOOKUP(A82,'فایل خام ساتع'!D:F,3,0),"0")</f>
        <v>0</v>
      </c>
      <c r="O82" s="11" t="n">
        <f aca="false">IFERROR(VLOOKUP(A82,'فایل خام ساتع'!D:G,4,0),"0")</f>
        <v>0</v>
      </c>
      <c r="P82" s="11" t="n">
        <f aca="false">IFERROR(VLOOKUP(A82,'فایل خام ساتع'!D:I,6,0),"0")</f>
        <v>0</v>
      </c>
      <c r="Q82" s="12" t="str">
        <f aca="false">IF(ISBLANK(VLOOKUP(A82,'فایل خام ساتع'!D:J,7,0)),"0",VLOOKUP(A82,'فایل خام ساتع'!D:J,7,0))</f>
        <v>0</v>
      </c>
      <c r="R82" s="12" t="n">
        <f aca="false">IFERROR(Q82+P82,P82)</f>
        <v>0</v>
      </c>
      <c r="S82" s="12" t="n">
        <f aca="false">N82-O82</f>
        <v>0</v>
      </c>
    </row>
    <row r="83" customFormat="false" ht="16.4" hidden="false" customHeight="false" outlineLevel="0" collapsed="false">
      <c r="A83" s="8" t="n">
        <v>39800246</v>
      </c>
      <c r="B83" s="9" t="s">
        <v>107</v>
      </c>
      <c r="C83" s="9" t="s">
        <v>1</v>
      </c>
      <c r="D83" s="9" t="s">
        <v>10</v>
      </c>
      <c r="E83" s="10" t="s">
        <v>3</v>
      </c>
      <c r="F83" s="9"/>
      <c r="G83" s="9"/>
      <c r="H83" s="11" t="str">
        <f aca="false">IFERROR(VLOOKUP(A83,داده!A:B,2,0),"0")</f>
        <v>0</v>
      </c>
      <c r="I83" s="11" t="n">
        <v>0</v>
      </c>
      <c r="J83" s="11" t="n">
        <v>0</v>
      </c>
      <c r="K83" s="11" t="n">
        <f aca="false">H83+J83</f>
        <v>0</v>
      </c>
      <c r="L83" s="11" t="n">
        <f aca="false">S83-J83</f>
        <v>0</v>
      </c>
      <c r="M83" s="11" t="n">
        <v>0</v>
      </c>
      <c r="N83" s="11" t="n">
        <f aca="false">IFERROR(VLOOKUP(A83,'فایل خام ساتع'!D:F,3,0),"0")</f>
        <v>0</v>
      </c>
      <c r="O83" s="11" t="n">
        <f aca="false">IFERROR(VLOOKUP(A83,'فایل خام ساتع'!D:G,4,0),"0")</f>
        <v>0</v>
      </c>
      <c r="P83" s="11" t="n">
        <f aca="false">IFERROR(VLOOKUP(A83,'فایل خام ساتع'!D:I,6,0),"0")</f>
        <v>0</v>
      </c>
      <c r="Q83" s="12" t="str">
        <f aca="false">IF(ISBLANK(VLOOKUP(A83,'فایل خام ساتع'!D:J,7,0)),"0",VLOOKUP(A83,'فایل خام ساتع'!D:J,7,0))</f>
        <v>0</v>
      </c>
      <c r="R83" s="12" t="n">
        <f aca="false">IFERROR(Q83+P83,P83)</f>
        <v>0</v>
      </c>
      <c r="S83" s="12" t="n">
        <f aca="false">N83-O83</f>
        <v>0</v>
      </c>
    </row>
    <row r="84" customFormat="false" ht="16.4" hidden="false" customHeight="false" outlineLevel="0" collapsed="false">
      <c r="A84" s="8" t="n">
        <v>39800271</v>
      </c>
      <c r="B84" s="9" t="s">
        <v>108</v>
      </c>
      <c r="C84" s="9" t="s">
        <v>1</v>
      </c>
      <c r="D84" s="9" t="s">
        <v>10</v>
      </c>
      <c r="E84" s="10" t="s">
        <v>3</v>
      </c>
      <c r="F84" s="9"/>
      <c r="G84" s="9"/>
      <c r="H84" s="11" t="str">
        <f aca="false">IFERROR(VLOOKUP(A84,داده!A:B,2,0),"0")</f>
        <v>0</v>
      </c>
      <c r="I84" s="11" t="n">
        <v>0</v>
      </c>
      <c r="J84" s="11" t="n">
        <v>0</v>
      </c>
      <c r="K84" s="11" t="n">
        <f aca="false">H84+J84</f>
        <v>0</v>
      </c>
      <c r="L84" s="11" t="n">
        <f aca="false">S84-J84</f>
        <v>0</v>
      </c>
      <c r="M84" s="11" t="n">
        <v>0</v>
      </c>
      <c r="N84" s="11" t="n">
        <f aca="false">IFERROR(VLOOKUP(A84,'فایل خام ساتع'!D:F,3,0),"0")</f>
        <v>0</v>
      </c>
      <c r="O84" s="11" t="n">
        <f aca="false">IFERROR(VLOOKUP(A84,'فایل خام ساتع'!D:G,4,0),"0")</f>
        <v>0</v>
      </c>
      <c r="P84" s="11" t="n">
        <f aca="false">IFERROR(VLOOKUP(A84,'فایل خام ساتع'!D:I,6,0),"0")</f>
        <v>0</v>
      </c>
      <c r="Q84" s="12" t="str">
        <f aca="false">IF(ISBLANK(VLOOKUP(A84,'فایل خام ساتع'!D:J,7,0)),"0",VLOOKUP(A84,'فایل خام ساتع'!D:J,7,0))</f>
        <v>0</v>
      </c>
      <c r="R84" s="12" t="n">
        <f aca="false">IFERROR(Q84+P84,P84)</f>
        <v>0</v>
      </c>
      <c r="S84" s="12" t="n">
        <f aca="false">N84-O84</f>
        <v>0</v>
      </c>
    </row>
    <row r="85" customFormat="false" ht="16.4" hidden="false" customHeight="false" outlineLevel="0" collapsed="false">
      <c r="A85" s="8" t="n">
        <v>39800280</v>
      </c>
      <c r="B85" s="9" t="s">
        <v>109</v>
      </c>
      <c r="C85" s="9" t="s">
        <v>1</v>
      </c>
      <c r="D85" s="9" t="s">
        <v>31</v>
      </c>
      <c r="E85" s="10" t="s">
        <v>3</v>
      </c>
      <c r="F85" s="9"/>
      <c r="G85" s="9"/>
      <c r="H85" s="11" t="str">
        <f aca="false">IFERROR(VLOOKUP(A85,داده!A:B,2,0),"0")</f>
        <v>0</v>
      </c>
      <c r="I85" s="11" t="n">
        <v>0</v>
      </c>
      <c r="J85" s="11" t="n">
        <v>0</v>
      </c>
      <c r="K85" s="11" t="n">
        <f aca="false">H85+J85</f>
        <v>0</v>
      </c>
      <c r="L85" s="11" t="n">
        <f aca="false">S85-J85</f>
        <v>999999.999999859</v>
      </c>
      <c r="M85" s="11" t="n">
        <v>1000000</v>
      </c>
      <c r="N85" s="11" t="n">
        <f aca="false">IFERROR(VLOOKUP(A85,'فایل خام ساتع'!D:F,3,0),"0")</f>
        <v>999999.999999859</v>
      </c>
      <c r="O85" s="11" t="n">
        <f aca="false">IFERROR(VLOOKUP(A85,'فایل خام ساتع'!D:G,4,0),"0")</f>
        <v>0</v>
      </c>
      <c r="P85" s="11" t="n">
        <f aca="false">IFERROR(VLOOKUP(A85,'فایل خام ساتع'!D:I,6,0),"0")</f>
        <v>0</v>
      </c>
      <c r="Q85" s="12" t="str">
        <f aca="false">IF(ISBLANK(VLOOKUP(A85,'فایل خام ساتع'!D:J,7,0)),"0",VLOOKUP(A85,'فایل خام ساتع'!D:J,7,0))</f>
        <v>0</v>
      </c>
      <c r="R85" s="12" t="n">
        <f aca="false">IFERROR(Q85+P85,P85)</f>
        <v>0</v>
      </c>
      <c r="S85" s="12" t="n">
        <f aca="false">N85-O85</f>
        <v>999999.999999859</v>
      </c>
    </row>
    <row r="86" customFormat="false" ht="16.4" hidden="false" customHeight="false" outlineLevel="0" collapsed="false">
      <c r="A86" s="8" t="n">
        <v>39800278</v>
      </c>
      <c r="B86" s="9" t="s">
        <v>110</v>
      </c>
      <c r="C86" s="9" t="s">
        <v>1</v>
      </c>
      <c r="D86" s="9" t="s">
        <v>50</v>
      </c>
      <c r="E86" s="10" t="s">
        <v>3</v>
      </c>
      <c r="F86" s="9"/>
      <c r="G86" s="9"/>
      <c r="H86" s="11" t="str">
        <f aca="false">IFERROR(VLOOKUP(A86,داده!A:B,2,0),"0")</f>
        <v>0</v>
      </c>
      <c r="I86" s="11" t="n">
        <v>0</v>
      </c>
      <c r="J86" s="11" t="n">
        <v>0</v>
      </c>
      <c r="K86" s="11" t="n">
        <f aca="false">H86+J86</f>
        <v>0</v>
      </c>
      <c r="L86" s="11" t="n">
        <f aca="false">S86-J86</f>
        <v>999999.999999859</v>
      </c>
      <c r="M86" s="11" t="n">
        <v>1000000</v>
      </c>
      <c r="N86" s="11" t="n">
        <f aca="false">IFERROR(VLOOKUP(A86,'فایل خام ساتع'!D:F,3,0),"0")</f>
        <v>999999.999999859</v>
      </c>
      <c r="O86" s="11" t="n">
        <f aca="false">IFERROR(VLOOKUP(A86,'فایل خام ساتع'!D:G,4,0),"0")</f>
        <v>0</v>
      </c>
      <c r="P86" s="11" t="n">
        <f aca="false">IFERROR(VLOOKUP(A86,'فایل خام ساتع'!D:I,6,0),"0")</f>
        <v>0</v>
      </c>
      <c r="Q86" s="12" t="str">
        <f aca="false">IF(ISBLANK(VLOOKUP(A86,'فایل خام ساتع'!D:J,7,0)),"0",VLOOKUP(A86,'فایل خام ساتع'!D:J,7,0))</f>
        <v>0</v>
      </c>
      <c r="R86" s="12" t="n">
        <f aca="false">IFERROR(Q86+P86,P86)</f>
        <v>0</v>
      </c>
      <c r="S86" s="12" t="n">
        <f aca="false">N86-O86</f>
        <v>999999.999999859</v>
      </c>
    </row>
    <row r="87" customFormat="false" ht="16.4" hidden="false" customHeight="false" outlineLevel="0" collapsed="false">
      <c r="A87" s="8" t="n">
        <v>39800269</v>
      </c>
      <c r="B87" s="9" t="s">
        <v>111</v>
      </c>
      <c r="C87" s="9" t="s">
        <v>1</v>
      </c>
      <c r="D87" s="9" t="s">
        <v>67</v>
      </c>
      <c r="E87" s="10" t="s">
        <v>3</v>
      </c>
      <c r="F87" s="9"/>
      <c r="G87" s="9"/>
      <c r="H87" s="11" t="str">
        <f aca="false">IFERROR(VLOOKUP(A87,داده!A:B,2,0),"0")</f>
        <v>0</v>
      </c>
      <c r="I87" s="11" t="n">
        <v>0</v>
      </c>
      <c r="J87" s="11" t="n">
        <v>0</v>
      </c>
      <c r="K87" s="11" t="n">
        <f aca="false">H87+J87</f>
        <v>0</v>
      </c>
      <c r="L87" s="11" t="n">
        <f aca="false">S87-J87</f>
        <v>999999.999999859</v>
      </c>
      <c r="M87" s="11" t="n">
        <v>1000000</v>
      </c>
      <c r="N87" s="11" t="n">
        <f aca="false">IFERROR(VLOOKUP(A87,'فایل خام ساتع'!D:F,3,0),"0")</f>
        <v>999999.999999859</v>
      </c>
      <c r="O87" s="11" t="n">
        <f aca="false">IFERROR(VLOOKUP(A87,'فایل خام ساتع'!D:G,4,0),"0")</f>
        <v>0</v>
      </c>
      <c r="P87" s="11" t="n">
        <f aca="false">IFERROR(VLOOKUP(A87,'فایل خام ساتع'!D:I,6,0),"0")</f>
        <v>0</v>
      </c>
      <c r="Q87" s="12" t="str">
        <f aca="false">IF(ISBLANK(VLOOKUP(A87,'فایل خام ساتع'!D:J,7,0)),"0",VLOOKUP(A87,'فایل خام ساتع'!D:J,7,0))</f>
        <v>0</v>
      </c>
      <c r="R87" s="12" t="n">
        <f aca="false">IFERROR(Q87+P87,P87)</f>
        <v>0</v>
      </c>
      <c r="S87" s="12" t="n">
        <f aca="false">N87-O87</f>
        <v>999999.999999859</v>
      </c>
    </row>
    <row r="88" customFormat="false" ht="16.4" hidden="false" customHeight="false" outlineLevel="0" collapsed="false">
      <c r="A88" s="8" t="n">
        <v>39800277</v>
      </c>
      <c r="B88" s="9" t="s">
        <v>112</v>
      </c>
      <c r="C88" s="9" t="s">
        <v>1</v>
      </c>
      <c r="D88" s="9" t="s">
        <v>10</v>
      </c>
      <c r="E88" s="10" t="s">
        <v>3</v>
      </c>
      <c r="F88" s="9"/>
      <c r="G88" s="9"/>
      <c r="H88" s="11" t="str">
        <f aca="false">IFERROR(VLOOKUP(A88,داده!A:B,2,0),"0")</f>
        <v>0</v>
      </c>
      <c r="I88" s="11" t="n">
        <v>0</v>
      </c>
      <c r="J88" s="11" t="n">
        <v>0</v>
      </c>
      <c r="K88" s="11" t="n">
        <f aca="false">H88+J88</f>
        <v>0</v>
      </c>
      <c r="L88" s="11" t="n">
        <f aca="false">S88-J88</f>
        <v>999999.999999859</v>
      </c>
      <c r="M88" s="11" t="n">
        <v>1000000</v>
      </c>
      <c r="N88" s="11" t="n">
        <f aca="false">IFERROR(VLOOKUP(A88,'فایل خام ساتع'!D:F,3,0),"0")</f>
        <v>999999.999999859</v>
      </c>
      <c r="O88" s="11" t="n">
        <f aca="false">IFERROR(VLOOKUP(A88,'فایل خام ساتع'!D:G,4,0),"0")</f>
        <v>0</v>
      </c>
      <c r="P88" s="11" t="n">
        <f aca="false">IFERROR(VLOOKUP(A88,'فایل خام ساتع'!D:I,6,0),"0")</f>
        <v>0</v>
      </c>
      <c r="Q88" s="12" t="str">
        <f aca="false">IF(ISBLANK(VLOOKUP(A88,'فایل خام ساتع'!D:J,7,0)),"0",VLOOKUP(A88,'فایل خام ساتع'!D:J,7,0))</f>
        <v>0</v>
      </c>
      <c r="R88" s="12" t="n">
        <f aca="false">IFERROR(Q88+P88,P88)</f>
        <v>0</v>
      </c>
      <c r="S88" s="12" t="n">
        <f aca="false">N88-O88</f>
        <v>999999.999999859</v>
      </c>
    </row>
    <row r="89" customFormat="false" ht="16.4" hidden="false" customHeight="false" outlineLevel="0" collapsed="false">
      <c r="A89" s="8" t="n">
        <v>33998015</v>
      </c>
      <c r="B89" s="9" t="s">
        <v>113</v>
      </c>
      <c r="C89" s="9" t="s">
        <v>1</v>
      </c>
      <c r="D89" s="9" t="s">
        <v>50</v>
      </c>
      <c r="E89" s="10" t="s">
        <v>5</v>
      </c>
      <c r="F89" s="9" t="s">
        <v>21</v>
      </c>
      <c r="G89" s="9" t="s">
        <v>43</v>
      </c>
      <c r="H89" s="11" t="str">
        <f aca="false">IFERROR(VLOOKUP(A89,داده!A:B,2,0),"0")</f>
        <v>0</v>
      </c>
      <c r="I89" s="11" t="n">
        <v>0</v>
      </c>
      <c r="J89" s="11" t="n">
        <v>0</v>
      </c>
      <c r="K89" s="11" t="n">
        <f aca="false">H89+J89</f>
        <v>0</v>
      </c>
      <c r="L89" s="11" t="n">
        <f aca="false">S89-J89</f>
        <v>0</v>
      </c>
      <c r="M89" s="11" t="n">
        <v>0</v>
      </c>
      <c r="N89" s="11" t="n">
        <f aca="false">IFERROR(VLOOKUP(A89,'فایل خام ساتع'!D:F,3,0),"0")</f>
        <v>0</v>
      </c>
      <c r="O89" s="11" t="n">
        <f aca="false">IFERROR(VLOOKUP(A89,'فایل خام ساتع'!D:G,4,0),"0")</f>
        <v>0</v>
      </c>
      <c r="P89" s="11" t="n">
        <v>0</v>
      </c>
      <c r="Q89" s="12" t="str">
        <f aca="false">IF(ISBLANK(VLOOKUP(A89,'فایل خام ساتع'!D:J,7,0)),"0",VLOOKUP(A89,'فایل خام ساتع'!D:J,7,0))</f>
        <v>0</v>
      </c>
      <c r="R89" s="12" t="n">
        <f aca="false">IFERROR(Q89+P89,P89)</f>
        <v>0</v>
      </c>
      <c r="S89" s="12" t="n">
        <f aca="false">N89-O89</f>
        <v>0</v>
      </c>
    </row>
    <row r="90" customFormat="false" ht="16.4" hidden="false" customHeight="false" outlineLevel="0" collapsed="false">
      <c r="A90" s="8" t="n">
        <v>33998016</v>
      </c>
      <c r="B90" s="9" t="s">
        <v>114</v>
      </c>
      <c r="C90" s="9" t="s">
        <v>1</v>
      </c>
      <c r="D90" s="9" t="s">
        <v>50</v>
      </c>
      <c r="E90" s="10" t="s">
        <v>5</v>
      </c>
      <c r="F90" s="9" t="s">
        <v>6</v>
      </c>
      <c r="G90" s="9" t="s">
        <v>47</v>
      </c>
      <c r="H90" s="11" t="str">
        <f aca="false">IFERROR(VLOOKUP(A90,داده!A:B,2,0),"0")</f>
        <v>0</v>
      </c>
      <c r="I90" s="11" t="n">
        <v>0</v>
      </c>
      <c r="J90" s="11" t="n">
        <v>0</v>
      </c>
      <c r="K90" s="11" t="n">
        <f aca="false">H90+J90</f>
        <v>0</v>
      </c>
      <c r="L90" s="11" t="n">
        <f aca="false">S90-J90</f>
        <v>0</v>
      </c>
      <c r="M90" s="11" t="n">
        <v>0</v>
      </c>
      <c r="N90" s="11" t="n">
        <f aca="false">IFERROR(VLOOKUP(A90,'فایل خام ساتع'!D:F,3,0),"0")</f>
        <v>0</v>
      </c>
      <c r="O90" s="11" t="n">
        <f aca="false">IFERROR(VLOOKUP(A90,'فایل خام ساتع'!D:G,4,0),"0")</f>
        <v>0</v>
      </c>
      <c r="P90" s="11" t="n">
        <v>0</v>
      </c>
      <c r="Q90" s="12" t="str">
        <f aca="false">IF(ISBLANK(VLOOKUP(A90,'فایل خام ساتع'!D:J,7,0)),"0",VLOOKUP(A90,'فایل خام ساتع'!D:J,7,0))</f>
        <v>0</v>
      </c>
      <c r="R90" s="12" t="n">
        <f aca="false">IFERROR(Q90+P90,P90)</f>
        <v>0</v>
      </c>
      <c r="S90" s="12" t="n">
        <f aca="false">N90-O90</f>
        <v>0</v>
      </c>
    </row>
    <row r="91" customFormat="false" ht="16.4" hidden="false" customHeight="false" outlineLevel="0" collapsed="false">
      <c r="A91" s="8" t="n">
        <v>59800012</v>
      </c>
      <c r="B91" s="9" t="s">
        <v>115</v>
      </c>
      <c r="C91" s="9" t="s">
        <v>116</v>
      </c>
      <c r="D91" s="9" t="s">
        <v>117</v>
      </c>
      <c r="E91" s="10" t="s">
        <v>3</v>
      </c>
      <c r="F91" s="9"/>
      <c r="G91" s="9"/>
      <c r="H91" s="11" t="str">
        <f aca="false">IFERROR(VLOOKUP(A91,داده!A:B,2,0),"0")</f>
        <v>0</v>
      </c>
      <c r="I91" s="11" t="n">
        <v>0</v>
      </c>
      <c r="J91" s="11" t="n">
        <v>0</v>
      </c>
      <c r="K91" s="11" t="n">
        <f aca="false">H91+J91</f>
        <v>0</v>
      </c>
      <c r="L91" s="11" t="n">
        <f aca="false">S91-J91</f>
        <v>2861042296.9994</v>
      </c>
      <c r="M91" s="11" t="n">
        <v>2506053599.98122</v>
      </c>
      <c r="N91" s="11" t="n">
        <f aca="false">IFERROR(VLOOKUP(A91,'فایل خام ساتع'!D:F,3,0),"0")</f>
        <v>4256053599.9994</v>
      </c>
      <c r="O91" s="11" t="n">
        <f aca="false">IFERROR(VLOOKUP(A91,'فایل خام ساتع'!D:G,4,0),"0")</f>
        <v>1395011303</v>
      </c>
      <c r="P91" s="11" t="n">
        <f aca="false">IFERROR(VLOOKUP(A91,'فایل خام ساتع'!D:I,6,0),"0")</f>
        <v>4053059557</v>
      </c>
      <c r="Q91" s="12" t="n">
        <f aca="false">IF(ISBLANK(VLOOKUP(A91,'فایل خام ساتع'!D:J,7,0)),"0",VLOOKUP(A91,'فایل خام ساتع'!D:J,7,0))</f>
        <v>6678581559.60563</v>
      </c>
      <c r="R91" s="12" t="n">
        <f aca="false">IFERROR(Q91+P91,P91)</f>
        <v>10731641116.6056</v>
      </c>
      <c r="S91" s="12" t="n">
        <f aca="false">N91-O91</f>
        <v>2861042296.9994</v>
      </c>
    </row>
    <row r="92" customFormat="false" ht="16.4" hidden="false" customHeight="false" outlineLevel="0" collapsed="false">
      <c r="A92" s="8" t="n">
        <v>42902002</v>
      </c>
      <c r="B92" s="9" t="s">
        <v>118</v>
      </c>
      <c r="C92" s="9" t="s">
        <v>116</v>
      </c>
      <c r="D92" s="9" t="s">
        <v>119</v>
      </c>
      <c r="E92" s="10" t="s">
        <v>3</v>
      </c>
      <c r="F92" s="9"/>
      <c r="G92" s="9"/>
      <c r="H92" s="11" t="n">
        <f aca="false">IFERROR(VLOOKUP(A92,داده!A:B,2,0),"0")</f>
        <v>1556825600</v>
      </c>
      <c r="I92" s="11" t="n">
        <v>0</v>
      </c>
      <c r="J92" s="11" t="n">
        <v>0</v>
      </c>
      <c r="K92" s="11" t="n">
        <f aca="false">H92+J92</f>
        <v>1556825600</v>
      </c>
      <c r="L92" s="11" t="n">
        <f aca="false">S92-J92</f>
        <v>-0.000190019607543945</v>
      </c>
      <c r="M92" s="11" t="n">
        <v>360000000</v>
      </c>
      <c r="N92" s="11" t="n">
        <f aca="false">IFERROR(VLOOKUP(A92,'فایل خام ساتع'!D:F,3,0),"0")</f>
        <v>1319999999.99981</v>
      </c>
      <c r="O92" s="11" t="n">
        <f aca="false">IFERROR(VLOOKUP(A92,'فایل خام ساتع'!D:G,4,0),"0")</f>
        <v>1320000000</v>
      </c>
      <c r="P92" s="11" t="n">
        <f aca="false">IFERROR(VLOOKUP(A92,'فایل خام ساتع'!D:I,6,0),"0")</f>
        <v>1796254598</v>
      </c>
      <c r="Q92" s="12" t="n">
        <f aca="false">IF(ISBLANK(VLOOKUP(A92,'فایل خام ساتع'!D:J,7,0)),"0",VLOOKUP(A92,'فایل خام ساتع'!D:J,7,0))</f>
        <v>1796254598</v>
      </c>
      <c r="R92" s="12" t="n">
        <f aca="false">IFERROR(Q92+P92,P92)</f>
        <v>3592509196</v>
      </c>
      <c r="S92" s="12" t="n">
        <f aca="false">N92-O92</f>
        <v>-0.000190019607543945</v>
      </c>
    </row>
    <row r="93" customFormat="false" ht="16.4" hidden="false" customHeight="false" outlineLevel="0" collapsed="false">
      <c r="A93" s="8" t="n">
        <v>42902005</v>
      </c>
      <c r="B93" s="9" t="s">
        <v>120</v>
      </c>
      <c r="C93" s="9" t="s">
        <v>116</v>
      </c>
      <c r="D93" s="9" t="s">
        <v>121</v>
      </c>
      <c r="E93" s="10" t="s">
        <v>3</v>
      </c>
      <c r="F93" s="9"/>
      <c r="G93" s="9"/>
      <c r="H93" s="11" t="n">
        <f aca="false">IFERROR(VLOOKUP(A93,داده!A:B,2,0),"0")</f>
        <v>613100000</v>
      </c>
      <c r="I93" s="11" t="n">
        <v>0</v>
      </c>
      <c r="J93" s="11" t="n">
        <v>0</v>
      </c>
      <c r="K93" s="11" t="n">
        <f aca="false">H93+J93</f>
        <v>613100000</v>
      </c>
      <c r="L93" s="11" t="n">
        <f aca="false">S93-J93</f>
        <v>-0.000113010406494141</v>
      </c>
      <c r="M93" s="11" t="n">
        <v>0</v>
      </c>
      <c r="N93" s="11" t="n">
        <f aca="false">IFERROR(VLOOKUP(A93,'فایل خام ساتع'!D:F,3,0),"0")</f>
        <v>793999999.999887</v>
      </c>
      <c r="O93" s="11" t="n">
        <f aca="false">IFERROR(VLOOKUP(A93,'فایل خام ساتع'!D:G,4,0),"0")</f>
        <v>794000000</v>
      </c>
      <c r="P93" s="11" t="n">
        <f aca="false">IFERROR(VLOOKUP(A93,'فایل خام ساتع'!D:I,6,0),"0")</f>
        <v>1608100000</v>
      </c>
      <c r="Q93" s="12" t="n">
        <f aca="false">IF(ISBLANK(VLOOKUP(A93,'فایل خام ساتع'!D:J,7,0)),"0",VLOOKUP(A93,'فایل خام ساتع'!D:J,7,0))</f>
        <v>882560000</v>
      </c>
      <c r="R93" s="12" t="n">
        <f aca="false">IFERROR(Q93+P93,P93)</f>
        <v>2490660000</v>
      </c>
      <c r="S93" s="13" t="n">
        <f aca="false">N93-O93</f>
        <v>-0.000113010406494141</v>
      </c>
    </row>
    <row r="94" customFormat="false" ht="16.4" hidden="false" customHeight="false" outlineLevel="0" collapsed="false">
      <c r="A94" s="8" t="n">
        <v>33998002</v>
      </c>
      <c r="B94" s="9" t="s">
        <v>122</v>
      </c>
      <c r="C94" s="9" t="s">
        <v>116</v>
      </c>
      <c r="D94" s="9" t="s">
        <v>123</v>
      </c>
      <c r="E94" s="10" t="s">
        <v>3</v>
      </c>
      <c r="F94" s="9"/>
      <c r="G94" s="9"/>
      <c r="H94" s="11" t="n">
        <f aca="false">IFERROR(VLOOKUP(A94,داده!A:B,2,0),"0")</f>
        <v>3237635000</v>
      </c>
      <c r="I94" s="11" t="n">
        <v>0</v>
      </c>
      <c r="J94" s="11" t="n">
        <v>0</v>
      </c>
      <c r="K94" s="11" t="n">
        <f aca="false">H94+J94</f>
        <v>3237635000</v>
      </c>
      <c r="L94" s="11" t="n">
        <f aca="false">S94-J94</f>
        <v>-0.000329971313476563</v>
      </c>
      <c r="M94" s="11" t="n">
        <v>1120000000</v>
      </c>
      <c r="N94" s="11" t="n">
        <f aca="false">IFERROR(VLOOKUP(A94,'فایل خام ساتع'!D:F,3,0),"0")</f>
        <v>2291974999.99967</v>
      </c>
      <c r="O94" s="11" t="n">
        <f aca="false">IFERROR(VLOOKUP(A94,'فایل خام ساتع'!D:G,4,0),"0")</f>
        <v>2291975000</v>
      </c>
      <c r="P94" s="11" t="n">
        <f aca="false">IFERROR(VLOOKUP(A94,'فایل خام ساتع'!D:I,6,0),"0")</f>
        <v>3514195000</v>
      </c>
      <c r="Q94" s="12" t="n">
        <f aca="false">IF(ISBLANK(VLOOKUP(A94,'فایل خام ساتع'!D:J,7,0)),"0",VLOOKUP(A94,'فایل خام ساتع'!D:J,7,0))</f>
        <v>3514195000</v>
      </c>
      <c r="R94" s="12" t="n">
        <f aca="false">IFERROR(Q94+P94,P94)</f>
        <v>7028390000</v>
      </c>
      <c r="S94" s="12" t="n">
        <f aca="false">N94-O94</f>
        <v>-0.000329971313476563</v>
      </c>
    </row>
    <row r="95" customFormat="false" ht="16.4" hidden="false" customHeight="false" outlineLevel="0" collapsed="false">
      <c r="A95" s="8" t="n">
        <v>33998003</v>
      </c>
      <c r="B95" s="9" t="s">
        <v>124</v>
      </c>
      <c r="C95" s="9" t="s">
        <v>116</v>
      </c>
      <c r="D95" s="9" t="s">
        <v>123</v>
      </c>
      <c r="E95" s="10" t="s">
        <v>3</v>
      </c>
      <c r="F95" s="9"/>
      <c r="G95" s="9"/>
      <c r="H95" s="11" t="n">
        <f aca="false">IFERROR(VLOOKUP(A95,داده!A:B,2,0),"0")</f>
        <v>2295310000</v>
      </c>
      <c r="I95" s="11" t="n">
        <v>0</v>
      </c>
      <c r="J95" s="11" t="n">
        <v>0</v>
      </c>
      <c r="K95" s="11" t="n">
        <f aca="false">H95+J95</f>
        <v>2295310000</v>
      </c>
      <c r="L95" s="11" t="n">
        <f aca="false">S95-J95</f>
        <v>-0.000240087509155273</v>
      </c>
      <c r="M95" s="11" t="n">
        <v>765000000</v>
      </c>
      <c r="N95" s="11" t="n">
        <f aca="false">IFERROR(VLOOKUP(A95,'فایل خام ساتع'!D:F,3,0),"0")</f>
        <v>1677249999.99976</v>
      </c>
      <c r="O95" s="11" t="n">
        <f aca="false">IFERROR(VLOOKUP(A95,'فایل خام ساتع'!D:G,4,0),"0")</f>
        <v>1677250000</v>
      </c>
      <c r="P95" s="11" t="n">
        <f aca="false">IFERROR(VLOOKUP(A95,'فایل خام ساتع'!D:I,6,0),"0")</f>
        <v>2519270000</v>
      </c>
      <c r="Q95" s="12" t="n">
        <f aca="false">IF(ISBLANK(VLOOKUP(A95,'فایل خام ساتع'!D:J,7,0)),"0",VLOOKUP(A95,'فایل خام ساتع'!D:J,7,0))</f>
        <v>2519270000</v>
      </c>
      <c r="R95" s="12" t="n">
        <f aca="false">IFERROR(Q95+P95,P95)</f>
        <v>5038540000</v>
      </c>
      <c r="S95" s="12" t="n">
        <f aca="false">N95-O95</f>
        <v>-0.000240087509155273</v>
      </c>
    </row>
    <row r="96" customFormat="false" ht="16.4" hidden="false" customHeight="false" outlineLevel="0" collapsed="false">
      <c r="A96" s="8" t="n">
        <v>33998004</v>
      </c>
      <c r="B96" s="9" t="s">
        <v>125</v>
      </c>
      <c r="C96" s="9" t="s">
        <v>116</v>
      </c>
      <c r="D96" s="9" t="s">
        <v>123</v>
      </c>
      <c r="E96" s="10" t="s">
        <v>3</v>
      </c>
      <c r="F96" s="9"/>
      <c r="G96" s="9"/>
      <c r="H96" s="11" t="n">
        <f aca="false">IFERROR(VLOOKUP(A96,داده!A:B,2,0),"0")</f>
        <v>1807070000</v>
      </c>
      <c r="I96" s="11" t="n">
        <v>0</v>
      </c>
      <c r="J96" s="11" t="n">
        <v>0</v>
      </c>
      <c r="K96" s="11" t="n">
        <f aca="false">H96+J96</f>
        <v>1807070000</v>
      </c>
      <c r="L96" s="11" t="n">
        <f aca="false">S96-J96</f>
        <v>-0.000279903411865234</v>
      </c>
      <c r="M96" s="11" t="n">
        <v>540000000</v>
      </c>
      <c r="N96" s="11" t="n">
        <f aca="false">IFERROR(VLOOKUP(A96,'فایل خام ساتع'!D:F,3,0),"0")</f>
        <v>1955649999.99972</v>
      </c>
      <c r="O96" s="11" t="n">
        <f aca="false">IFERROR(VLOOKUP(A96,'فایل خام ساتع'!D:G,4,0),"0")</f>
        <v>1955650000</v>
      </c>
      <c r="P96" s="11" t="n">
        <f aca="false">IFERROR(VLOOKUP(A96,'فایل خام ساتع'!D:I,6,0),"0")</f>
        <v>1807070000</v>
      </c>
      <c r="Q96" s="12" t="n">
        <f aca="false">IF(ISBLANK(VLOOKUP(A96,'فایل خام ساتع'!D:J,7,0)),"0",VLOOKUP(A96,'فایل خام ساتع'!D:J,7,0))</f>
        <v>1807070000</v>
      </c>
      <c r="R96" s="12" t="n">
        <f aca="false">IFERROR(Q96+P96,P96)</f>
        <v>3614140000</v>
      </c>
      <c r="S96" s="12" t="n">
        <f aca="false">N96-O96</f>
        <v>-0.000279903411865234</v>
      </c>
    </row>
    <row r="97" customFormat="false" ht="16.4" hidden="false" customHeight="false" outlineLevel="0" collapsed="false">
      <c r="A97" s="8" t="n">
        <v>39800015</v>
      </c>
      <c r="B97" s="9" t="s">
        <v>126</v>
      </c>
      <c r="C97" s="9" t="s">
        <v>116</v>
      </c>
      <c r="D97" s="9" t="s">
        <v>123</v>
      </c>
      <c r="E97" s="10" t="s">
        <v>3</v>
      </c>
      <c r="F97" s="9"/>
      <c r="G97" s="9"/>
      <c r="H97" s="11" t="n">
        <f aca="false">IFERROR(VLOOKUP(A97,داده!A:B,2,0),"0")</f>
        <v>30500000</v>
      </c>
      <c r="I97" s="11" t="n">
        <v>0</v>
      </c>
      <c r="J97" s="11" t="n">
        <v>0</v>
      </c>
      <c r="K97" s="11" t="n">
        <f aca="false">H97+J97</f>
        <v>30500000</v>
      </c>
      <c r="L97" s="11" t="n">
        <f aca="false">S97-J97</f>
        <v>-3.60012054443359E-005</v>
      </c>
      <c r="M97" s="11" t="n">
        <v>400000000</v>
      </c>
      <c r="N97" s="11" t="n">
        <f aca="false">IFERROR(VLOOKUP(A97,'فایل خام ساتع'!D:F,3,0),"0")</f>
        <v>249999999.999964</v>
      </c>
      <c r="O97" s="11" t="n">
        <f aca="false">IFERROR(VLOOKUP(A97,'فایل خام ساتع'!D:G,4,0),"0")</f>
        <v>250000000</v>
      </c>
      <c r="P97" s="11" t="n">
        <f aca="false">IFERROR(VLOOKUP(A97,'فایل خام ساتع'!D:I,6,0),"0")</f>
        <v>265382514</v>
      </c>
      <c r="Q97" s="12" t="n">
        <f aca="false">IF(ISBLANK(VLOOKUP(A97,'فایل خام ساتع'!D:J,7,0)),"0",VLOOKUP(A97,'فایل خام ساتع'!D:J,7,0))</f>
        <v>265382514</v>
      </c>
      <c r="R97" s="12" t="n">
        <f aca="false">IFERROR(Q97+P97,P97)</f>
        <v>530765028</v>
      </c>
      <c r="S97" s="12" t="n">
        <f aca="false">N97-O97</f>
        <v>-3.60012054443359E-005</v>
      </c>
    </row>
    <row r="98" customFormat="false" ht="16.4" hidden="false" customHeight="false" outlineLevel="0" collapsed="false">
      <c r="A98" s="8" t="n">
        <v>39800017</v>
      </c>
      <c r="B98" s="9" t="s">
        <v>127</v>
      </c>
      <c r="C98" s="9" t="s">
        <v>116</v>
      </c>
      <c r="D98" s="9" t="s">
        <v>123</v>
      </c>
      <c r="E98" s="10" t="s">
        <v>3</v>
      </c>
      <c r="F98" s="9"/>
      <c r="G98" s="9"/>
      <c r="H98" s="11" t="n">
        <f aca="false">IFERROR(VLOOKUP(A98,داده!A:B,2,0),"0")</f>
        <v>0</v>
      </c>
      <c r="I98" s="11" t="n">
        <v>0</v>
      </c>
      <c r="J98" s="11" t="n">
        <v>0</v>
      </c>
      <c r="K98" s="11" t="n">
        <f aca="false">H98+J98</f>
        <v>0</v>
      </c>
      <c r="L98" s="11" t="n">
        <f aca="false">S98-J98</f>
        <v>-1.40964984893799E-005</v>
      </c>
      <c r="M98" s="11" t="n">
        <v>100000000</v>
      </c>
      <c r="N98" s="11" t="n">
        <f aca="false">IFERROR(VLOOKUP(A98,'فایل خام ساتع'!D:F,3,0),"0")</f>
        <v>99999999.9999859</v>
      </c>
      <c r="O98" s="11" t="n">
        <f aca="false">IFERROR(VLOOKUP(A98,'فایل خام ساتع'!D:G,4,0),"0")</f>
        <v>100000000</v>
      </c>
      <c r="P98" s="11" t="n">
        <f aca="false">IFERROR(VLOOKUP(A98,'فایل خام ساتع'!D:I,6,0),"0")</f>
        <v>67928570</v>
      </c>
      <c r="Q98" s="12" t="n">
        <f aca="false">IF(ISBLANK(VLOOKUP(A98,'فایل خام ساتع'!D:J,7,0)),"0",VLOOKUP(A98,'فایل خام ساتع'!D:J,7,0))</f>
        <v>10000000</v>
      </c>
      <c r="R98" s="12" t="n">
        <f aca="false">IFERROR(Q98+P98,P98)</f>
        <v>77928570</v>
      </c>
      <c r="S98" s="12" t="n">
        <f aca="false">N98-O98</f>
        <v>-1.40964984893799E-005</v>
      </c>
    </row>
    <row r="99" customFormat="false" ht="16.4" hidden="false" customHeight="false" outlineLevel="0" collapsed="false">
      <c r="A99" s="8" t="n">
        <v>49800014</v>
      </c>
      <c r="B99" s="9" t="s">
        <v>128</v>
      </c>
      <c r="C99" s="9" t="s">
        <v>116</v>
      </c>
      <c r="D99" s="9" t="s">
        <v>123</v>
      </c>
      <c r="E99" s="10" t="s">
        <v>3</v>
      </c>
      <c r="F99" s="9"/>
      <c r="G99" s="9"/>
      <c r="H99" s="11" t="str">
        <f aca="false">IFERROR(VLOOKUP(A99,داده!A:B,2,0),"0")</f>
        <v>0</v>
      </c>
      <c r="I99" s="11" t="n">
        <v>0</v>
      </c>
      <c r="J99" s="11" t="n">
        <v>0</v>
      </c>
      <c r="K99" s="11" t="n">
        <f aca="false">H99+J99</f>
        <v>0</v>
      </c>
      <c r="L99" s="11" t="n">
        <f aca="false">S99-J99</f>
        <v>-1.40978954732418E-007</v>
      </c>
      <c r="M99" s="11" t="n">
        <v>1000000</v>
      </c>
      <c r="N99" s="11" t="n">
        <f aca="false">IFERROR(VLOOKUP(A99,'فایل خام ساتع'!D:F,3,0),"0")</f>
        <v>999999.999999859</v>
      </c>
      <c r="O99" s="11" t="n">
        <f aca="false">IFERROR(VLOOKUP(A99,'فایل خام ساتع'!D:G,4,0),"0")</f>
        <v>1000000</v>
      </c>
      <c r="P99" s="11" t="n">
        <f aca="false">IFERROR(VLOOKUP(A99,'فایل خام ساتع'!D:I,6,0),"0")</f>
        <v>16053000</v>
      </c>
      <c r="Q99" s="12" t="n">
        <f aca="false">IF(ISBLANK(VLOOKUP(A99,'فایل خام ساتع'!D:J,7,0)),"0",VLOOKUP(A99,'فایل خام ساتع'!D:J,7,0))</f>
        <v>16053000</v>
      </c>
      <c r="R99" s="12" t="n">
        <f aca="false">IFERROR(Q99+P99,P99)</f>
        <v>32106000</v>
      </c>
      <c r="S99" s="12" t="n">
        <f aca="false">N99-O99</f>
        <v>-1.40978954732418E-007</v>
      </c>
    </row>
    <row r="100" customFormat="false" ht="16.4" hidden="false" customHeight="false" outlineLevel="0" collapsed="false">
      <c r="A100" s="8" t="n">
        <v>33998001</v>
      </c>
      <c r="B100" s="9" t="s">
        <v>129</v>
      </c>
      <c r="C100" s="9" t="s">
        <v>116</v>
      </c>
      <c r="D100" s="9" t="s">
        <v>123</v>
      </c>
      <c r="E100" s="10" t="s">
        <v>3</v>
      </c>
      <c r="F100" s="9"/>
      <c r="G100" s="9"/>
      <c r="H100" s="11" t="str">
        <f aca="false">IFERROR(VLOOKUP(A100,داده!A:B,2,0),"0")</f>
        <v>0</v>
      </c>
      <c r="I100" s="11" t="n">
        <v>0</v>
      </c>
      <c r="J100" s="11" t="n">
        <v>0</v>
      </c>
      <c r="K100" s="11" t="n">
        <f aca="false">H100+J100</f>
        <v>0</v>
      </c>
      <c r="L100" s="11" t="n">
        <f aca="false">S100-J100</f>
        <v>0</v>
      </c>
      <c r="M100" s="11"/>
      <c r="N100" s="11" t="n">
        <f aca="false">IFERROR(VLOOKUP(A100,'فایل خام ساتع'!D:F,3,0),"0")</f>
        <v>0</v>
      </c>
      <c r="O100" s="11" t="n">
        <f aca="false">IFERROR(VLOOKUP(A100,'فایل خام ساتع'!D:G,4,0),"0")</f>
        <v>0</v>
      </c>
      <c r="P100" s="11" t="n">
        <v>0</v>
      </c>
      <c r="Q100" s="12" t="str">
        <f aca="false">IF(ISBLANK(VLOOKUP(A100,'فایل خام ساتع'!D:J,7,0)),"0",VLOOKUP(A100,'فایل خام ساتع'!D:J,7,0))</f>
        <v>0</v>
      </c>
      <c r="R100" s="12" t="n">
        <f aca="false">IFERROR(Q100+P100,P100)</f>
        <v>0</v>
      </c>
      <c r="S100" s="12" t="n">
        <f aca="false">N100-O100</f>
        <v>0</v>
      </c>
    </row>
    <row r="101" customFormat="false" ht="16.4" hidden="false" customHeight="false" outlineLevel="0" collapsed="false">
      <c r="A101" s="8" t="n">
        <v>42901082</v>
      </c>
      <c r="B101" s="9" t="s">
        <v>130</v>
      </c>
      <c r="C101" s="9" t="s">
        <v>116</v>
      </c>
      <c r="D101" s="9" t="s">
        <v>119</v>
      </c>
      <c r="E101" s="10" t="s">
        <v>3</v>
      </c>
      <c r="F101" s="9"/>
      <c r="G101" s="9"/>
      <c r="H101" s="11" t="n">
        <f aca="false">IFERROR(VLOOKUP(A101,داده!A:B,2,0),"0")</f>
        <v>759000000</v>
      </c>
      <c r="I101" s="11" t="n">
        <v>0</v>
      </c>
      <c r="J101" s="11" t="n">
        <v>0</v>
      </c>
      <c r="K101" s="11" t="n">
        <f aca="false">H101+J101</f>
        <v>759000000</v>
      </c>
      <c r="L101" s="11" t="n">
        <f aca="false">S101-J101</f>
        <v>-8.90493392944336E-005</v>
      </c>
      <c r="M101" s="11" t="n">
        <v>870000000</v>
      </c>
      <c r="N101" s="11" t="n">
        <f aca="false">IFERROR(VLOOKUP(A101,'فایل خام ساتع'!D:F,3,0),"0")</f>
        <v>619999999.999911</v>
      </c>
      <c r="O101" s="11" t="n">
        <f aca="false">IFERROR(VLOOKUP(A101,'فایل خام ساتع'!D:G,4,0),"0")</f>
        <v>620000000</v>
      </c>
      <c r="P101" s="11" t="n">
        <f aca="false">IFERROR(VLOOKUP(A101,'فایل خام ساتع'!D:I,6,0),"0")</f>
        <v>998000000</v>
      </c>
      <c r="Q101" s="12" t="n">
        <f aca="false">IF(ISBLANK(VLOOKUP(A101,'فایل خام ساتع'!D:J,7,0)),"0",VLOOKUP(A101,'فایل خام ساتع'!D:J,7,0))</f>
        <v>998000000</v>
      </c>
      <c r="R101" s="12" t="n">
        <f aca="false">IFERROR(Q101+P101,P101)</f>
        <v>1996000000</v>
      </c>
      <c r="S101" s="12" t="n">
        <f aca="false">N101-O101</f>
        <v>-8.90493392944336E-005</v>
      </c>
    </row>
    <row r="102" customFormat="false" ht="16.4" hidden="false" customHeight="false" outlineLevel="0" collapsed="false">
      <c r="A102" s="8" t="n">
        <v>42901081</v>
      </c>
      <c r="B102" s="9" t="s">
        <v>131</v>
      </c>
      <c r="C102" s="9" t="s">
        <v>116</v>
      </c>
      <c r="D102" s="9" t="s">
        <v>119</v>
      </c>
      <c r="E102" s="10" t="s">
        <v>3</v>
      </c>
      <c r="F102" s="9"/>
      <c r="G102" s="9"/>
      <c r="H102" s="11" t="n">
        <f aca="false">IFERROR(VLOOKUP(A102,داده!A:B,2,0),"0")</f>
        <v>590000000</v>
      </c>
      <c r="I102" s="11" t="n">
        <v>0</v>
      </c>
      <c r="J102" s="11" t="n">
        <v>0</v>
      </c>
      <c r="K102" s="11" t="n">
        <f aca="false">H102+J102</f>
        <v>590000000</v>
      </c>
      <c r="L102" s="11" t="n">
        <f aca="false">S102-J102</f>
        <v>-4.20212745666504E-005</v>
      </c>
      <c r="M102" s="11" t="n">
        <v>660000000</v>
      </c>
      <c r="N102" s="11" t="n">
        <f aca="false">IFERROR(VLOOKUP(A102,'فایل خام ساتع'!D:F,3,0),"0")</f>
        <v>299999999.999958</v>
      </c>
      <c r="O102" s="11" t="n">
        <f aca="false">IFERROR(VLOOKUP(A102,'فایل خام ساتع'!D:G,4,0),"0")</f>
        <v>300000000</v>
      </c>
      <c r="P102" s="11" t="n">
        <f aca="false">IFERROR(VLOOKUP(A102,'فایل خام ساتع'!D:I,6,0),"0")</f>
        <v>783634700</v>
      </c>
      <c r="Q102" s="12" t="n">
        <f aca="false">IF(ISBLANK(VLOOKUP(A102,'فایل خام ساتع'!D:J,7,0)),"0",VLOOKUP(A102,'فایل خام ساتع'!D:J,7,0))</f>
        <v>783634700</v>
      </c>
      <c r="R102" s="12" t="n">
        <f aca="false">IFERROR(Q102+P102,P102)</f>
        <v>1567269400</v>
      </c>
      <c r="S102" s="12" t="n">
        <f aca="false">N102-O102</f>
        <v>-4.20212745666504E-005</v>
      </c>
    </row>
    <row r="103" customFormat="false" ht="16.4" hidden="false" customHeight="false" outlineLevel="0" collapsed="false">
      <c r="A103" s="8" t="n">
        <v>42901085</v>
      </c>
      <c r="B103" s="9" t="s">
        <v>132</v>
      </c>
      <c r="C103" s="9" t="s">
        <v>116</v>
      </c>
      <c r="D103" s="9" t="s">
        <v>119</v>
      </c>
      <c r="E103" s="10" t="s">
        <v>3</v>
      </c>
      <c r="F103" s="9"/>
      <c r="G103" s="9"/>
      <c r="H103" s="11" t="n">
        <f aca="false">IFERROR(VLOOKUP(A103,داده!A:B,2,0),"0")</f>
        <v>1151000000</v>
      </c>
      <c r="I103" s="11" t="n">
        <v>0</v>
      </c>
      <c r="J103" s="11" t="n">
        <v>0</v>
      </c>
      <c r="K103" s="11" t="n">
        <f aca="false">H103+J103</f>
        <v>1151000000</v>
      </c>
      <c r="L103" s="11" t="n">
        <f aca="false">S103-J103</f>
        <v>-9.40561294555664E-005</v>
      </c>
      <c r="M103" s="11" t="n">
        <v>660000000</v>
      </c>
      <c r="N103" s="11" t="n">
        <f aca="false">IFERROR(VLOOKUP(A103,'فایل خام ساتع'!D:F,3,0),"0")</f>
        <v>659999999.999906</v>
      </c>
      <c r="O103" s="11" t="n">
        <f aca="false">IFERROR(VLOOKUP(A103,'فایل خام ساتع'!D:G,4,0),"0")</f>
        <v>660000000</v>
      </c>
      <c r="P103" s="11" t="n">
        <f aca="false">IFERROR(VLOOKUP(A103,'فایل خام ساتع'!D:I,6,0),"0")</f>
        <v>1052000000</v>
      </c>
      <c r="Q103" s="12" t="n">
        <f aca="false">IF(ISBLANK(VLOOKUP(A103,'فایل خام ساتع'!D:J,7,0)),"0",VLOOKUP(A103,'فایل خام ساتع'!D:J,7,0))</f>
        <v>885600000</v>
      </c>
      <c r="R103" s="12" t="n">
        <f aca="false">IFERROR(Q103+P103,P103)</f>
        <v>1937600000</v>
      </c>
      <c r="S103" s="12" t="n">
        <f aca="false">N103-O103</f>
        <v>-9.40561294555664E-005</v>
      </c>
    </row>
    <row r="104" customFormat="false" ht="16.4" hidden="false" customHeight="false" outlineLevel="0" collapsed="false">
      <c r="A104" s="8" t="n">
        <v>42901083</v>
      </c>
      <c r="B104" s="9" t="s">
        <v>133</v>
      </c>
      <c r="C104" s="9" t="s">
        <v>116</v>
      </c>
      <c r="D104" s="9" t="s">
        <v>119</v>
      </c>
      <c r="E104" s="10" t="s">
        <v>3</v>
      </c>
      <c r="F104" s="9"/>
      <c r="G104" s="9"/>
      <c r="H104" s="11" t="str">
        <f aca="false">IFERROR(VLOOKUP(A104,داده!A:B,2,0),"0")</f>
        <v>0</v>
      </c>
      <c r="I104" s="11" t="n">
        <v>0</v>
      </c>
      <c r="J104" s="11" t="n">
        <v>0</v>
      </c>
      <c r="K104" s="11" t="n">
        <f aca="false">H104+J104</f>
        <v>0</v>
      </c>
      <c r="L104" s="11" t="n">
        <f aca="false">S104-J104</f>
        <v>0</v>
      </c>
      <c r="M104" s="11" t="n">
        <v>0</v>
      </c>
      <c r="N104" s="11" t="n">
        <f aca="false">IFERROR(VLOOKUP(A104,'فایل خام ساتع'!D:F,3,0),"0")</f>
        <v>0</v>
      </c>
      <c r="O104" s="11" t="n">
        <f aca="false">IFERROR(VLOOKUP(A104,'فایل خام ساتع'!D:G,4,0),"0")</f>
        <v>0</v>
      </c>
      <c r="P104" s="11" t="n">
        <f aca="false">IFERROR(VLOOKUP(A104,'فایل خام ساتع'!D:I,6,0),"0")</f>
        <v>0</v>
      </c>
      <c r="Q104" s="12" t="str">
        <f aca="false">IF(ISBLANK(VLOOKUP(A104,'فایل خام ساتع'!D:J,7,0)),"0",VLOOKUP(A104,'فایل خام ساتع'!D:J,7,0))</f>
        <v>0</v>
      </c>
      <c r="R104" s="12" t="n">
        <f aca="false">IFERROR(Q104+P104,P104)</f>
        <v>0</v>
      </c>
      <c r="S104" s="12" t="n">
        <f aca="false">N104-O104</f>
        <v>0</v>
      </c>
    </row>
    <row r="105" customFormat="false" ht="16.4" hidden="false" customHeight="false" outlineLevel="0" collapsed="false">
      <c r="A105" s="8" t="n">
        <v>42901084</v>
      </c>
      <c r="B105" s="9" t="s">
        <v>134</v>
      </c>
      <c r="C105" s="9" t="s">
        <v>116</v>
      </c>
      <c r="D105" s="9" t="s">
        <v>119</v>
      </c>
      <c r="E105" s="10" t="s">
        <v>3</v>
      </c>
      <c r="F105" s="9"/>
      <c r="G105" s="9"/>
      <c r="H105" s="11" t="str">
        <f aca="false">IFERROR(VLOOKUP(A105,داده!A:B,2,0),"0")</f>
        <v>0</v>
      </c>
      <c r="I105" s="11" t="n">
        <v>0</v>
      </c>
      <c r="J105" s="11" t="n">
        <v>0</v>
      </c>
      <c r="K105" s="11" t="n">
        <f aca="false">H105+J105</f>
        <v>0</v>
      </c>
      <c r="L105" s="11" t="n">
        <f aca="false">S105-J105</f>
        <v>0</v>
      </c>
      <c r="M105" s="11" t="n">
        <v>0</v>
      </c>
      <c r="N105" s="11" t="n">
        <f aca="false">IFERROR(VLOOKUP(A105,'فایل خام ساتع'!D:F,3,0),"0")</f>
        <v>0</v>
      </c>
      <c r="O105" s="11" t="n">
        <f aca="false">IFERROR(VLOOKUP(A105,'فایل خام ساتع'!D:G,4,0),"0")</f>
        <v>0</v>
      </c>
      <c r="P105" s="11" t="n">
        <f aca="false">IFERROR(VLOOKUP(A105,'فایل خام ساتع'!D:I,6,0),"0")</f>
        <v>0</v>
      </c>
      <c r="Q105" s="12" t="str">
        <f aca="false">IF(ISBLANK(VLOOKUP(A105,'فایل خام ساتع'!D:J,7,0)),"0",VLOOKUP(A105,'فایل خام ساتع'!D:J,7,0))</f>
        <v>0</v>
      </c>
      <c r="R105" s="12" t="n">
        <f aca="false">IFERROR(Q105+P105,P105)</f>
        <v>0</v>
      </c>
      <c r="S105" s="12" t="n">
        <f aca="false">N105-O105</f>
        <v>0</v>
      </c>
    </row>
    <row r="106" customFormat="false" ht="16.4" hidden="false" customHeight="false" outlineLevel="0" collapsed="false">
      <c r="A106" s="8" t="n">
        <v>42901086</v>
      </c>
      <c r="B106" s="9" t="s">
        <v>135</v>
      </c>
      <c r="C106" s="9" t="s">
        <v>116</v>
      </c>
      <c r="D106" s="9" t="s">
        <v>119</v>
      </c>
      <c r="E106" s="10" t="s">
        <v>3</v>
      </c>
      <c r="F106" s="9"/>
      <c r="G106" s="9"/>
      <c r="H106" s="11" t="str">
        <f aca="false">IFERROR(VLOOKUP(A106,داده!A:B,2,0),"0")</f>
        <v>0</v>
      </c>
      <c r="I106" s="11" t="n">
        <v>0</v>
      </c>
      <c r="J106" s="11" t="n">
        <v>0</v>
      </c>
      <c r="K106" s="11" t="n">
        <f aca="false">H106+J106</f>
        <v>0</v>
      </c>
      <c r="L106" s="11" t="n">
        <f aca="false">S106-J106</f>
        <v>0</v>
      </c>
      <c r="M106" s="11" t="n">
        <v>0</v>
      </c>
      <c r="N106" s="11" t="n">
        <f aca="false">IFERROR(VLOOKUP(A106,'فایل خام ساتع'!D:F,3,0),"0")</f>
        <v>0</v>
      </c>
      <c r="O106" s="11" t="n">
        <f aca="false">IFERROR(VLOOKUP(A106,'فایل خام ساتع'!D:G,4,0),"0")</f>
        <v>0</v>
      </c>
      <c r="P106" s="11" t="n">
        <f aca="false">IFERROR(VLOOKUP(A106,'فایل خام ساتع'!D:I,6,0),"0")</f>
        <v>0</v>
      </c>
      <c r="Q106" s="12" t="str">
        <f aca="false">IF(ISBLANK(VLOOKUP(A106,'فایل خام ساتع'!D:J,7,0)),"0",VLOOKUP(A106,'فایل خام ساتع'!D:J,7,0))</f>
        <v>0</v>
      </c>
      <c r="R106" s="12" t="n">
        <f aca="false">IFERROR(Q106+P106,P106)</f>
        <v>0</v>
      </c>
      <c r="S106" s="12" t="n">
        <f aca="false">N106-O106</f>
        <v>0</v>
      </c>
    </row>
    <row r="107" customFormat="false" ht="16.4" hidden="false" customHeight="false" outlineLevel="0" collapsed="false">
      <c r="A107" s="8" t="n">
        <v>42901087</v>
      </c>
      <c r="B107" s="9" t="s">
        <v>136</v>
      </c>
      <c r="C107" s="9" t="s">
        <v>116</v>
      </c>
      <c r="D107" s="9" t="s">
        <v>119</v>
      </c>
      <c r="E107" s="10" t="s">
        <v>3</v>
      </c>
      <c r="F107" s="9"/>
      <c r="G107" s="9"/>
      <c r="H107" s="11" t="str">
        <f aca="false">IFERROR(VLOOKUP(A107,داده!A:B,2,0),"0")</f>
        <v>0</v>
      </c>
      <c r="I107" s="11" t="n">
        <v>0</v>
      </c>
      <c r="J107" s="11" t="n">
        <v>0</v>
      </c>
      <c r="K107" s="11" t="n">
        <f aca="false">H107+J107</f>
        <v>0</v>
      </c>
      <c r="L107" s="11" t="n">
        <f aca="false">S107-J107</f>
        <v>0</v>
      </c>
      <c r="M107" s="11" t="n">
        <v>0</v>
      </c>
      <c r="N107" s="11" t="n">
        <f aca="false">IFERROR(VLOOKUP(A107,'فایل خام ساتع'!D:F,3,0),"0")</f>
        <v>0</v>
      </c>
      <c r="O107" s="11" t="n">
        <f aca="false">IFERROR(VLOOKUP(A107,'فایل خام ساتع'!D:G,4,0),"0")</f>
        <v>0</v>
      </c>
      <c r="P107" s="11" t="n">
        <f aca="false">IFERROR(VLOOKUP(A107,'فایل خام ساتع'!D:I,6,0),"0")</f>
        <v>0</v>
      </c>
      <c r="Q107" s="12" t="str">
        <f aca="false">IF(ISBLANK(VLOOKUP(A107,'فایل خام ساتع'!D:J,7,0)),"0",VLOOKUP(A107,'فایل خام ساتع'!D:J,7,0))</f>
        <v>0</v>
      </c>
      <c r="R107" s="12" t="n">
        <f aca="false">IFERROR(Q107+P107,P107)</f>
        <v>0</v>
      </c>
      <c r="S107" s="12" t="n">
        <f aca="false">N107-O107</f>
        <v>0</v>
      </c>
    </row>
    <row r="108" customFormat="false" ht="16.4" hidden="false" customHeight="false" outlineLevel="0" collapsed="false">
      <c r="A108" s="8" t="n">
        <v>42901088</v>
      </c>
      <c r="B108" s="9" t="s">
        <v>137</v>
      </c>
      <c r="C108" s="9" t="s">
        <v>116</v>
      </c>
      <c r="D108" s="9" t="s">
        <v>119</v>
      </c>
      <c r="E108" s="10" t="s">
        <v>3</v>
      </c>
      <c r="F108" s="9"/>
      <c r="G108" s="9"/>
      <c r="H108" s="11" t="str">
        <f aca="false">IFERROR(VLOOKUP(A108,داده!A:B,2,0),"0")</f>
        <v>0</v>
      </c>
      <c r="I108" s="11" t="n">
        <v>0</v>
      </c>
      <c r="J108" s="11" t="n">
        <v>0</v>
      </c>
      <c r="K108" s="11" t="n">
        <f aca="false">H108+J108</f>
        <v>0</v>
      </c>
      <c r="L108" s="11" t="n">
        <f aca="false">S108-J108</f>
        <v>0</v>
      </c>
      <c r="M108" s="11" t="n">
        <v>0</v>
      </c>
      <c r="N108" s="11" t="n">
        <f aca="false">IFERROR(VLOOKUP(A108,'فایل خام ساتع'!D:F,3,0),"0")</f>
        <v>0</v>
      </c>
      <c r="O108" s="11" t="n">
        <f aca="false">IFERROR(VLOOKUP(A108,'فایل خام ساتع'!D:G,4,0),"0")</f>
        <v>0</v>
      </c>
      <c r="P108" s="11" t="n">
        <f aca="false">IFERROR(VLOOKUP(A108,'فایل خام ساتع'!D:I,6,0),"0")</f>
        <v>0</v>
      </c>
      <c r="Q108" s="12" t="str">
        <f aca="false">IF(ISBLANK(VLOOKUP(A108,'فایل خام ساتع'!D:J,7,0)),"0",VLOOKUP(A108,'فایل خام ساتع'!D:J,7,0))</f>
        <v>0</v>
      </c>
      <c r="R108" s="12" t="n">
        <f aca="false">IFERROR(Q108+P108,P108)</f>
        <v>0</v>
      </c>
      <c r="S108" s="12" t="n">
        <f aca="false">N108-O108</f>
        <v>0</v>
      </c>
    </row>
    <row r="109" customFormat="false" ht="16.4" hidden="false" customHeight="false" outlineLevel="0" collapsed="false">
      <c r="A109" s="8" t="n">
        <v>42901089</v>
      </c>
      <c r="B109" s="9" t="s">
        <v>138</v>
      </c>
      <c r="C109" s="9" t="s">
        <v>116</v>
      </c>
      <c r="D109" s="9" t="s">
        <v>119</v>
      </c>
      <c r="E109" s="10" t="s">
        <v>3</v>
      </c>
      <c r="F109" s="9"/>
      <c r="G109" s="9"/>
      <c r="H109" s="11" t="str">
        <f aca="false">IFERROR(VLOOKUP(A109,داده!A:B,2,0),"0")</f>
        <v>0</v>
      </c>
      <c r="I109" s="11" t="n">
        <v>0</v>
      </c>
      <c r="J109" s="11" t="n">
        <v>0</v>
      </c>
      <c r="K109" s="11" t="n">
        <f aca="false">H109+J109</f>
        <v>0</v>
      </c>
      <c r="L109" s="11" t="n">
        <f aca="false">S109-J109</f>
        <v>0</v>
      </c>
      <c r="M109" s="11" t="n">
        <v>0</v>
      </c>
      <c r="N109" s="11" t="n">
        <f aca="false">IFERROR(VLOOKUP(A109,'فایل خام ساتع'!D:F,3,0),"0")</f>
        <v>0</v>
      </c>
      <c r="O109" s="11" t="n">
        <f aca="false">IFERROR(VLOOKUP(A109,'فایل خام ساتع'!D:G,4,0),"0")</f>
        <v>0</v>
      </c>
      <c r="P109" s="11" t="n">
        <f aca="false">IFERROR(VLOOKUP(A109,'فایل خام ساتع'!D:I,6,0),"0")</f>
        <v>0</v>
      </c>
      <c r="Q109" s="12" t="str">
        <f aca="false">IF(ISBLANK(VLOOKUP(A109,'فایل خام ساتع'!D:J,7,0)),"0",VLOOKUP(A109,'فایل خام ساتع'!D:J,7,0))</f>
        <v>0</v>
      </c>
      <c r="R109" s="12" t="n">
        <f aca="false">IFERROR(Q109+P109,P109)</f>
        <v>0</v>
      </c>
      <c r="S109" s="12" t="n">
        <f aca="false">N109-O109</f>
        <v>0</v>
      </c>
    </row>
    <row r="110" customFormat="false" ht="16.4" hidden="false" customHeight="false" outlineLevel="0" collapsed="false">
      <c r="A110" s="8" t="n">
        <v>42901090</v>
      </c>
      <c r="B110" s="9" t="s">
        <v>139</v>
      </c>
      <c r="C110" s="9" t="s">
        <v>116</v>
      </c>
      <c r="D110" s="9" t="s">
        <v>119</v>
      </c>
      <c r="E110" s="10" t="s">
        <v>3</v>
      </c>
      <c r="F110" s="9"/>
      <c r="G110" s="9"/>
      <c r="H110" s="11" t="str">
        <f aca="false">IFERROR(VLOOKUP(A110,داده!A:B,2,0),"0")</f>
        <v>0</v>
      </c>
      <c r="I110" s="11" t="n">
        <v>0</v>
      </c>
      <c r="J110" s="11" t="n">
        <v>0</v>
      </c>
      <c r="K110" s="11" t="n">
        <f aca="false">H110+J110</f>
        <v>0</v>
      </c>
      <c r="L110" s="11" t="n">
        <f aca="false">S110-J110</f>
        <v>0</v>
      </c>
      <c r="M110" s="11" t="n">
        <v>0</v>
      </c>
      <c r="N110" s="11" t="n">
        <f aca="false">IFERROR(VLOOKUP(A110,'فایل خام ساتع'!D:F,3,0),"0")</f>
        <v>0</v>
      </c>
      <c r="O110" s="11" t="n">
        <f aca="false">IFERROR(VLOOKUP(A110,'فایل خام ساتع'!D:G,4,0),"0")</f>
        <v>0</v>
      </c>
      <c r="P110" s="11" t="n">
        <f aca="false">IFERROR(VLOOKUP(A110,'فایل خام ساتع'!D:I,6,0),"0")</f>
        <v>0</v>
      </c>
      <c r="Q110" s="12" t="str">
        <f aca="false">IF(ISBLANK(VLOOKUP(A110,'فایل خام ساتع'!D:J,7,0)),"0",VLOOKUP(A110,'فایل خام ساتع'!D:J,7,0))</f>
        <v>0</v>
      </c>
      <c r="R110" s="12" t="n">
        <f aca="false">IFERROR(Q110+P110,P110)</f>
        <v>0</v>
      </c>
      <c r="S110" s="12" t="n">
        <f aca="false">N110-O110</f>
        <v>0</v>
      </c>
    </row>
    <row r="111" customFormat="false" ht="16.4" hidden="false" customHeight="false" outlineLevel="0" collapsed="false">
      <c r="A111" s="8" t="n">
        <v>42901091</v>
      </c>
      <c r="B111" s="9" t="s">
        <v>140</v>
      </c>
      <c r="C111" s="9" t="s">
        <v>116</v>
      </c>
      <c r="D111" s="9" t="s">
        <v>119</v>
      </c>
      <c r="E111" s="10" t="s">
        <v>3</v>
      </c>
      <c r="F111" s="9"/>
      <c r="G111" s="9"/>
      <c r="H111" s="11" t="str">
        <f aca="false">IFERROR(VLOOKUP(A111,داده!A:B,2,0),"0")</f>
        <v>0</v>
      </c>
      <c r="I111" s="11" t="n">
        <v>0</v>
      </c>
      <c r="J111" s="11" t="n">
        <v>0</v>
      </c>
      <c r="K111" s="11" t="n">
        <f aca="false">H111+J111</f>
        <v>0</v>
      </c>
      <c r="L111" s="11" t="n">
        <f aca="false">S111-J111</f>
        <v>0</v>
      </c>
      <c r="M111" s="11" t="n">
        <v>0</v>
      </c>
      <c r="N111" s="11" t="n">
        <f aca="false">IFERROR(VLOOKUP(A111,'فایل خام ساتع'!D:F,3,0),"0")</f>
        <v>0</v>
      </c>
      <c r="O111" s="11" t="n">
        <f aca="false">IFERROR(VLOOKUP(A111,'فایل خام ساتع'!D:G,4,0),"0")</f>
        <v>0</v>
      </c>
      <c r="P111" s="11" t="n">
        <f aca="false">IFERROR(VLOOKUP(A111,'فایل خام ساتع'!D:I,6,0),"0")</f>
        <v>0</v>
      </c>
      <c r="Q111" s="12" t="str">
        <f aca="false">IF(ISBLANK(VLOOKUP(A111,'فایل خام ساتع'!D:J,7,0)),"0",VLOOKUP(A111,'فایل خام ساتع'!D:J,7,0))</f>
        <v>0</v>
      </c>
      <c r="R111" s="12" t="n">
        <f aca="false">IFERROR(Q111+P111,P111)</f>
        <v>0</v>
      </c>
      <c r="S111" s="12" t="n">
        <f aca="false">N111-O111</f>
        <v>0</v>
      </c>
    </row>
    <row r="112" customFormat="false" ht="16.4" hidden="false" customHeight="false" outlineLevel="0" collapsed="false">
      <c r="A112" s="8" t="n">
        <v>42901092</v>
      </c>
      <c r="B112" s="9" t="s">
        <v>141</v>
      </c>
      <c r="C112" s="9" t="s">
        <v>116</v>
      </c>
      <c r="D112" s="9" t="s">
        <v>119</v>
      </c>
      <c r="E112" s="10" t="s">
        <v>3</v>
      </c>
      <c r="F112" s="9"/>
      <c r="G112" s="9"/>
      <c r="H112" s="11" t="str">
        <f aca="false">IFERROR(VLOOKUP(A112,داده!A:B,2,0),"0")</f>
        <v>0</v>
      </c>
      <c r="I112" s="11" t="n">
        <v>0</v>
      </c>
      <c r="J112" s="11" t="n">
        <v>0</v>
      </c>
      <c r="K112" s="11" t="n">
        <f aca="false">H112+J112</f>
        <v>0</v>
      </c>
      <c r="L112" s="11" t="n">
        <f aca="false">S112-J112</f>
        <v>0</v>
      </c>
      <c r="M112" s="11" t="n">
        <v>0</v>
      </c>
      <c r="N112" s="11" t="n">
        <f aca="false">IFERROR(VLOOKUP(A112,'فایل خام ساتع'!D:F,3,0),"0")</f>
        <v>0</v>
      </c>
      <c r="O112" s="11" t="n">
        <f aca="false">IFERROR(VLOOKUP(A112,'فایل خام ساتع'!D:G,4,0),"0")</f>
        <v>0</v>
      </c>
      <c r="P112" s="11" t="n">
        <f aca="false">IFERROR(VLOOKUP(A112,'فایل خام ساتع'!D:I,6,0),"0")</f>
        <v>0</v>
      </c>
      <c r="Q112" s="12" t="str">
        <f aca="false">IF(ISBLANK(VLOOKUP(A112,'فایل خام ساتع'!D:J,7,0)),"0",VLOOKUP(A112,'فایل خام ساتع'!D:J,7,0))</f>
        <v>0</v>
      </c>
      <c r="R112" s="12" t="n">
        <f aca="false">IFERROR(Q112+P112,P112)</f>
        <v>0</v>
      </c>
      <c r="S112" s="12" t="n">
        <f aca="false">N112-O112</f>
        <v>0</v>
      </c>
    </row>
    <row r="113" customFormat="false" ht="16.4" hidden="false" customHeight="false" outlineLevel="0" collapsed="false">
      <c r="A113" s="8" t="n">
        <v>42901093</v>
      </c>
      <c r="B113" s="9" t="s">
        <v>142</v>
      </c>
      <c r="C113" s="9" t="s">
        <v>116</v>
      </c>
      <c r="D113" s="9" t="s">
        <v>119</v>
      </c>
      <c r="E113" s="10" t="s">
        <v>3</v>
      </c>
      <c r="F113" s="9"/>
      <c r="G113" s="9"/>
      <c r="H113" s="11" t="str">
        <f aca="false">IFERROR(VLOOKUP(A113,داده!A:B,2,0),"0")</f>
        <v>0</v>
      </c>
      <c r="I113" s="11" t="n">
        <v>0</v>
      </c>
      <c r="J113" s="11" t="n">
        <v>0</v>
      </c>
      <c r="K113" s="11" t="n">
        <f aca="false">H113+J113</f>
        <v>0</v>
      </c>
      <c r="L113" s="11" t="n">
        <f aca="false">S113-J113</f>
        <v>0</v>
      </c>
      <c r="M113" s="11" t="n">
        <v>0</v>
      </c>
      <c r="N113" s="11" t="n">
        <f aca="false">IFERROR(VLOOKUP(A113,'فایل خام ساتع'!D:F,3,0),"0")</f>
        <v>0</v>
      </c>
      <c r="O113" s="11" t="n">
        <f aca="false">IFERROR(VLOOKUP(A113,'فایل خام ساتع'!D:G,4,0),"0")</f>
        <v>0</v>
      </c>
      <c r="P113" s="11" t="n">
        <f aca="false">IFERROR(VLOOKUP(A113,'فایل خام ساتع'!D:I,6,0),"0")</f>
        <v>0</v>
      </c>
      <c r="Q113" s="12" t="str">
        <f aca="false">IF(ISBLANK(VLOOKUP(A113,'فایل خام ساتع'!D:J,7,0)),"0",VLOOKUP(A113,'فایل خام ساتع'!D:J,7,0))</f>
        <v>0</v>
      </c>
      <c r="R113" s="12" t="n">
        <f aca="false">IFERROR(Q113+P113,P113)</f>
        <v>0</v>
      </c>
      <c r="S113" s="12" t="n">
        <f aca="false">N113-O113</f>
        <v>0</v>
      </c>
    </row>
    <row r="114" customFormat="false" ht="16.4" hidden="false" customHeight="false" outlineLevel="0" collapsed="false">
      <c r="A114" s="8" t="n">
        <v>42901094</v>
      </c>
      <c r="B114" s="9" t="s">
        <v>143</v>
      </c>
      <c r="C114" s="9" t="s">
        <v>116</v>
      </c>
      <c r="D114" s="9" t="s">
        <v>119</v>
      </c>
      <c r="E114" s="10" t="s">
        <v>3</v>
      </c>
      <c r="F114" s="9"/>
      <c r="G114" s="9"/>
      <c r="H114" s="11" t="str">
        <f aca="false">IFERROR(VLOOKUP(A114,داده!A:B,2,0),"0")</f>
        <v>0</v>
      </c>
      <c r="I114" s="11" t="n">
        <v>0</v>
      </c>
      <c r="J114" s="11" t="n">
        <v>0</v>
      </c>
      <c r="K114" s="11" t="n">
        <f aca="false">H114+J114</f>
        <v>0</v>
      </c>
      <c r="L114" s="11" t="n">
        <f aca="false">S114-J114</f>
        <v>0</v>
      </c>
      <c r="M114" s="11" t="n">
        <v>0</v>
      </c>
      <c r="N114" s="11" t="n">
        <f aca="false">IFERROR(VLOOKUP(A114,'فایل خام ساتع'!D:F,3,0),"0")</f>
        <v>0</v>
      </c>
      <c r="O114" s="11" t="n">
        <f aca="false">IFERROR(VLOOKUP(A114,'فایل خام ساتع'!D:G,4,0),"0")</f>
        <v>0</v>
      </c>
      <c r="P114" s="11" t="n">
        <f aca="false">IFERROR(VLOOKUP(A114,'فایل خام ساتع'!D:I,6,0),"0")</f>
        <v>0</v>
      </c>
      <c r="Q114" s="12" t="str">
        <f aca="false">IF(ISBLANK(VLOOKUP(A114,'فایل خام ساتع'!D:J,7,0)),"0",VLOOKUP(A114,'فایل خام ساتع'!D:J,7,0))</f>
        <v>0</v>
      </c>
      <c r="R114" s="12" t="n">
        <f aca="false">IFERROR(Q114+P114,P114)</f>
        <v>0</v>
      </c>
      <c r="S114" s="12" t="n">
        <f aca="false">N114-O114</f>
        <v>0</v>
      </c>
    </row>
    <row r="115" customFormat="false" ht="16.4" hidden="false" customHeight="false" outlineLevel="0" collapsed="false">
      <c r="A115" s="8" t="n">
        <v>42902003</v>
      </c>
      <c r="B115" s="9" t="s">
        <v>144</v>
      </c>
      <c r="C115" s="9" t="s">
        <v>116</v>
      </c>
      <c r="D115" s="9" t="s">
        <v>119</v>
      </c>
      <c r="E115" s="10" t="s">
        <v>3</v>
      </c>
      <c r="F115" s="9"/>
      <c r="G115" s="9"/>
      <c r="H115" s="11" t="str">
        <f aca="false">IFERROR(VLOOKUP(A115,داده!A:B,2,0),"0")</f>
        <v>0</v>
      </c>
      <c r="I115" s="11" t="n">
        <v>0</v>
      </c>
      <c r="J115" s="11" t="n">
        <v>0</v>
      </c>
      <c r="K115" s="11" t="n">
        <f aca="false">H115+J115</f>
        <v>0</v>
      </c>
      <c r="L115" s="11" t="n">
        <f aca="false">S115-J115</f>
        <v>0</v>
      </c>
      <c r="M115" s="11" t="n">
        <v>0</v>
      </c>
      <c r="N115" s="11" t="n">
        <f aca="false">IFERROR(VLOOKUP(A115,'فایل خام ساتع'!D:F,3,0),"0")</f>
        <v>0</v>
      </c>
      <c r="O115" s="11" t="n">
        <f aca="false">IFERROR(VLOOKUP(A115,'فایل خام ساتع'!D:G,4,0),"0")</f>
        <v>0</v>
      </c>
      <c r="P115" s="11" t="n">
        <f aca="false">IFERROR(VLOOKUP(A115,'فایل خام ساتع'!D:I,6,0),"0")</f>
        <v>0</v>
      </c>
      <c r="Q115" s="12" t="str">
        <f aca="false">IF(ISBLANK(VLOOKUP(A115,'فایل خام ساتع'!D:J,7,0)),"0",VLOOKUP(A115,'فایل خام ساتع'!D:J,7,0))</f>
        <v>0</v>
      </c>
      <c r="R115" s="12" t="n">
        <f aca="false">IFERROR(Q115+P115,P115)</f>
        <v>0</v>
      </c>
      <c r="S115" s="12" t="n">
        <f aca="false">N115-O115</f>
        <v>0</v>
      </c>
    </row>
    <row r="116" customFormat="false" ht="16.4" hidden="false" customHeight="false" outlineLevel="0" collapsed="false">
      <c r="A116" s="8" t="n">
        <v>59800009</v>
      </c>
      <c r="B116" s="9" t="s">
        <v>145</v>
      </c>
      <c r="C116" s="9" t="s">
        <v>116</v>
      </c>
      <c r="D116" s="9" t="s">
        <v>146</v>
      </c>
      <c r="E116" s="10" t="s">
        <v>3</v>
      </c>
      <c r="F116" s="9"/>
      <c r="G116" s="9"/>
      <c r="H116" s="11" t="n">
        <f aca="false">IFERROR(VLOOKUP(A116,داده!A:B,2,0),"0")</f>
        <v>50000000</v>
      </c>
      <c r="I116" s="11" t="n">
        <v>350000000</v>
      </c>
      <c r="J116" s="11" t="n">
        <v>350000000</v>
      </c>
      <c r="K116" s="11" t="n">
        <f aca="false">H116+J116</f>
        <v>400000000</v>
      </c>
      <c r="L116" s="11" t="n">
        <f aca="false">S116-J116</f>
        <v>-350000000.000057</v>
      </c>
      <c r="M116" s="11" t="n">
        <v>0</v>
      </c>
      <c r="N116" s="11" t="n">
        <f aca="false">IFERROR(VLOOKUP(A116,'فایل خام ساتع'!D:F,3,0),"0")</f>
        <v>399999999.999943</v>
      </c>
      <c r="O116" s="11" t="n">
        <f aca="false">IFERROR(VLOOKUP(A116,'فایل خام ساتع'!D:G,4,0),"0")</f>
        <v>400000000</v>
      </c>
      <c r="P116" s="11" t="n">
        <f aca="false">IFERROR(VLOOKUP(A116,'فایل خام ساتع'!D:I,6,0),"0")</f>
        <v>399307000</v>
      </c>
      <c r="Q116" s="12" t="n">
        <f aca="false">IF(ISBLANK(VLOOKUP(A116,'فایل خام ساتع'!D:J,7,0)),"0",VLOOKUP(A116,'فایل خام ساتع'!D:J,7,0))</f>
        <v>399307000</v>
      </c>
      <c r="R116" s="12" t="n">
        <f aca="false">IFERROR(Q116+P116,P116)</f>
        <v>798614000</v>
      </c>
      <c r="S116" s="12" t="n">
        <f aca="false">N116-O116</f>
        <v>-5.69820404052734E-005</v>
      </c>
    </row>
    <row r="117" customFormat="false" ht="16.4" hidden="false" customHeight="false" outlineLevel="0" collapsed="false">
      <c r="A117" s="8" t="n">
        <v>42901042</v>
      </c>
      <c r="B117" s="9" t="s">
        <v>147</v>
      </c>
      <c r="C117" s="9" t="s">
        <v>116</v>
      </c>
      <c r="D117" s="9" t="s">
        <v>119</v>
      </c>
      <c r="E117" s="10" t="s">
        <v>3</v>
      </c>
      <c r="F117" s="9"/>
      <c r="G117" s="9"/>
      <c r="H117" s="11" t="n">
        <f aca="false">IFERROR(VLOOKUP(A117,داده!A:B,2,0),"0")</f>
        <v>60000000</v>
      </c>
      <c r="I117" s="11" t="n">
        <v>0</v>
      </c>
      <c r="J117" s="11" t="n">
        <v>0</v>
      </c>
      <c r="K117" s="11" t="n">
        <f aca="false">H117+J117</f>
        <v>60000000</v>
      </c>
      <c r="L117" s="11" t="n">
        <f aca="false">S117-J117</f>
        <v>-3.70144844055176E-005</v>
      </c>
      <c r="M117" s="11" t="n">
        <v>0</v>
      </c>
      <c r="N117" s="11" t="n">
        <f aca="false">IFERROR(VLOOKUP(A117,'فایل خام ساتع'!D:F,3,0),"0")</f>
        <v>259999999.999963</v>
      </c>
      <c r="O117" s="11" t="n">
        <f aca="false">IFERROR(VLOOKUP(A117,'فایل خام ساتع'!D:G,4,0),"0")</f>
        <v>260000000</v>
      </c>
      <c r="P117" s="11" t="n">
        <f aca="false">IFERROR(VLOOKUP(A117,'فایل خام ساتع'!D:I,6,0),"0")</f>
        <v>230021000</v>
      </c>
      <c r="Q117" s="12" t="n">
        <f aca="false">IF(ISBLANK(VLOOKUP(A117,'فایل خام ساتع'!D:J,7,0)),"0",VLOOKUP(A117,'فایل خام ساتع'!D:J,7,0))</f>
        <v>230021000</v>
      </c>
      <c r="R117" s="12" t="n">
        <f aca="false">IFERROR(Q117+P117,P117)</f>
        <v>460042000</v>
      </c>
      <c r="S117" s="12" t="n">
        <f aca="false">N117-O117</f>
        <v>-3.70144844055176E-005</v>
      </c>
    </row>
    <row r="118" customFormat="false" ht="16.4" hidden="false" customHeight="false" outlineLevel="0" collapsed="false">
      <c r="A118" s="8" t="n">
        <v>39800265</v>
      </c>
      <c r="B118" s="9" t="s">
        <v>148</v>
      </c>
      <c r="C118" s="9" t="s">
        <v>116</v>
      </c>
      <c r="D118" s="9" t="s">
        <v>123</v>
      </c>
      <c r="E118" s="10" t="s">
        <v>3</v>
      </c>
      <c r="F118" s="9"/>
      <c r="G118" s="9"/>
      <c r="H118" s="11" t="str">
        <f aca="false">IFERROR(VLOOKUP(A118,داده!A:B,2,0),"0")</f>
        <v>0</v>
      </c>
      <c r="I118" s="11" t="n">
        <v>0</v>
      </c>
      <c r="J118" s="11" t="n">
        <v>0</v>
      </c>
      <c r="K118" s="11" t="n">
        <f aca="false">H118+J118</f>
        <v>0</v>
      </c>
      <c r="L118" s="11" t="n">
        <f aca="false">S118-J118</f>
        <v>999999.999999859</v>
      </c>
      <c r="M118" s="11" t="n">
        <v>1000000</v>
      </c>
      <c r="N118" s="11" t="n">
        <f aca="false">IFERROR(VLOOKUP(A118,'فایل خام ساتع'!D:F,3,0),"0")</f>
        <v>999999.999999859</v>
      </c>
      <c r="O118" s="11" t="n">
        <f aca="false">IFERROR(VLOOKUP(A118,'فایل خام ساتع'!D:G,4,0),"0")</f>
        <v>0</v>
      </c>
      <c r="P118" s="11" t="n">
        <f aca="false">IFERROR(VLOOKUP(A118,'فایل خام ساتع'!D:I,6,0),"0")</f>
        <v>0</v>
      </c>
      <c r="Q118" s="12" t="str">
        <f aca="false">IF(ISBLANK(VLOOKUP(A118,'فایل خام ساتع'!D:J,7,0)),"0",VLOOKUP(A118,'فایل خام ساتع'!D:J,7,0))</f>
        <v>0</v>
      </c>
      <c r="R118" s="12" t="n">
        <f aca="false">IFERROR(Q118+P118,P118)</f>
        <v>0</v>
      </c>
      <c r="S118" s="12" t="n">
        <f aca="false">N118-O118</f>
        <v>999999.999999859</v>
      </c>
    </row>
    <row r="119" customFormat="false" ht="16.4" hidden="false" customHeight="false" outlineLevel="0" collapsed="false">
      <c r="A119" s="8" t="n">
        <v>39800290</v>
      </c>
      <c r="B119" s="9" t="s">
        <v>149</v>
      </c>
      <c r="C119" s="9" t="s">
        <v>150</v>
      </c>
      <c r="D119" s="9" t="s">
        <v>150</v>
      </c>
      <c r="E119" s="10" t="s">
        <v>5</v>
      </c>
      <c r="F119" s="9" t="s">
        <v>6</v>
      </c>
      <c r="G119" s="9" t="s">
        <v>11</v>
      </c>
      <c r="H119" s="11" t="n">
        <f aca="false">IFERROR(VLOOKUP(A119,داده!A:B,2,0),"0")</f>
        <v>1475000000</v>
      </c>
      <c r="I119" s="11" t="n">
        <v>0</v>
      </c>
      <c r="J119" s="11" t="n">
        <v>0</v>
      </c>
      <c r="K119" s="11" t="n">
        <f aca="false">H119+J119</f>
        <v>1475000000</v>
      </c>
      <c r="L119" s="11" t="n">
        <f aca="false">S119-J119</f>
        <v>-0.000210046768188477</v>
      </c>
      <c r="M119" s="11" t="n">
        <v>0</v>
      </c>
      <c r="N119" s="11" t="n">
        <f aca="false">IFERROR(VLOOKUP(A119,'فایل خام ساتع'!D:F,3,0),"0")</f>
        <v>1474999999.99979</v>
      </c>
      <c r="O119" s="11" t="n">
        <f aca="false">IFERROR(VLOOKUP(A119,'فایل خام ساتع'!D:G,4,0),"0")</f>
        <v>1475000000</v>
      </c>
      <c r="P119" s="11" t="n">
        <f aca="false">IFERROR(VLOOKUP(A119,'فایل خام ساتع'!D:I,6,0),"0")</f>
        <v>1475000000</v>
      </c>
      <c r="Q119" s="12" t="n">
        <f aca="false">IF(ISBLANK(VLOOKUP(A119,'فایل خام ساتع'!D:J,7,0)),"0",VLOOKUP(A119,'فایل خام ساتع'!D:J,7,0))</f>
        <v>1475000000</v>
      </c>
      <c r="R119" s="12" t="n">
        <f aca="false">IFERROR(Q119+P119,P119)</f>
        <v>2950000000</v>
      </c>
      <c r="S119" s="12" t="n">
        <f aca="false">N119-O119</f>
        <v>-0.000210046768188477</v>
      </c>
    </row>
    <row r="120" customFormat="false" ht="16.4" hidden="false" customHeight="false" outlineLevel="0" collapsed="false">
      <c r="A120" s="8" t="n">
        <v>33098175</v>
      </c>
      <c r="B120" s="9" t="s">
        <v>151</v>
      </c>
      <c r="C120" s="9" t="s">
        <v>150</v>
      </c>
      <c r="D120" s="9" t="s">
        <v>150</v>
      </c>
      <c r="E120" s="10" t="s">
        <v>5</v>
      </c>
      <c r="F120" s="9" t="s">
        <v>6</v>
      </c>
      <c r="G120" s="9" t="s">
        <v>152</v>
      </c>
      <c r="H120" s="11" t="n">
        <f aca="false">IFERROR(VLOOKUP(A120,داده!A:B,2,0),"0")</f>
        <v>500000000</v>
      </c>
      <c r="I120" s="11" t="n">
        <v>0</v>
      </c>
      <c r="J120" s="11" t="n">
        <v>0</v>
      </c>
      <c r="K120" s="11" t="n">
        <f aca="false">H120+J120</f>
        <v>500000000</v>
      </c>
      <c r="L120" s="11" t="n">
        <f aca="false">S120-J120</f>
        <v>-7.09891319274902E-005</v>
      </c>
      <c r="M120" s="11" t="n">
        <v>500000000</v>
      </c>
      <c r="N120" s="11" t="n">
        <f aca="false">IFERROR(VLOOKUP(A120,'فایل خام ساتع'!D:F,3,0),"0")</f>
        <v>499999999.999929</v>
      </c>
      <c r="O120" s="11" t="n">
        <f aca="false">IFERROR(VLOOKUP(A120,'فایل خام ساتع'!D:G,4,0),"0")</f>
        <v>500000000</v>
      </c>
      <c r="P120" s="11" t="n">
        <f aca="false">IFERROR(VLOOKUP(A120,'فایل خام ساتع'!D:I,6,0),"0")</f>
        <v>500000000</v>
      </c>
      <c r="Q120" s="12" t="n">
        <f aca="false">IF(ISBLANK(VLOOKUP(A120,'فایل خام ساتع'!D:J,7,0)),"0",VLOOKUP(A120,'فایل خام ساتع'!D:J,7,0))</f>
        <v>500000000</v>
      </c>
      <c r="R120" s="12" t="n">
        <f aca="false">IFERROR(Q120+P120,P120)</f>
        <v>1000000000</v>
      </c>
      <c r="S120" s="12" t="n">
        <f aca="false">N120-O120</f>
        <v>-7.09891319274902E-005</v>
      </c>
    </row>
    <row r="121" customFormat="false" ht="16.4" hidden="false" customHeight="false" outlineLevel="0" collapsed="false">
      <c r="A121" s="8" t="n">
        <v>59800010</v>
      </c>
      <c r="B121" s="9" t="s">
        <v>153</v>
      </c>
      <c r="C121" s="9" t="s">
        <v>150</v>
      </c>
      <c r="D121" s="9" t="s">
        <v>150</v>
      </c>
      <c r="E121" s="10" t="s">
        <v>3</v>
      </c>
      <c r="F121" s="9"/>
      <c r="G121" s="9"/>
      <c r="H121" s="11" t="str">
        <f aca="false">IFERROR(VLOOKUP(A121,داده!A:B,2,0),"0")</f>
        <v>0</v>
      </c>
      <c r="I121" s="11" t="n">
        <v>0</v>
      </c>
      <c r="J121" s="11" t="n">
        <v>0</v>
      </c>
      <c r="K121" s="11" t="n">
        <f aca="false">H121+J121</f>
        <v>0</v>
      </c>
      <c r="L121" s="11" t="n">
        <f aca="false">S121-J121</f>
        <v>0</v>
      </c>
      <c r="M121" s="11" t="n">
        <v>0</v>
      </c>
      <c r="N121" s="11" t="n">
        <f aca="false">IFERROR(VLOOKUP(A121,'فایل خام ساتع'!D:F,3,0),"0")</f>
        <v>0</v>
      </c>
      <c r="O121" s="11" t="n">
        <f aca="false">IFERROR(VLOOKUP(A121,'فایل خام ساتع'!D:G,4,0),"0")</f>
        <v>0</v>
      </c>
      <c r="P121" s="11" t="n">
        <f aca="false">IFERROR(VLOOKUP(A121,'فایل خام ساتع'!D:I,6,0),"0")</f>
        <v>0</v>
      </c>
      <c r="Q121" s="12" t="str">
        <f aca="false">IF(ISBLANK(VLOOKUP(A121,'فایل خام ساتع'!D:J,7,0)),"0",VLOOKUP(A121,'فایل خام ساتع'!D:J,7,0))</f>
        <v>0</v>
      </c>
      <c r="R121" s="12" t="n">
        <f aca="false">IFERROR(Q121+P121,P121)</f>
        <v>0</v>
      </c>
      <c r="S121" s="12" t="n">
        <f aca="false">N121-O121</f>
        <v>0</v>
      </c>
    </row>
    <row r="122" customFormat="false" ht="16.4" hidden="false" customHeight="false" outlineLevel="0" collapsed="false">
      <c r="A122" s="8" t="n">
        <v>39800058</v>
      </c>
      <c r="B122" s="9" t="s">
        <v>154</v>
      </c>
      <c r="C122" s="9" t="s">
        <v>150</v>
      </c>
      <c r="D122" s="9" t="s">
        <v>155</v>
      </c>
      <c r="E122" s="10" t="s">
        <v>3</v>
      </c>
      <c r="F122" s="9"/>
      <c r="G122" s="9"/>
      <c r="H122" s="11" t="str">
        <f aca="false">IFERROR(VLOOKUP(A122,داده!A:B,2,0),"0")</f>
        <v>0</v>
      </c>
      <c r="I122" s="11" t="n">
        <v>0</v>
      </c>
      <c r="J122" s="11" t="n">
        <v>0</v>
      </c>
      <c r="K122" s="11" t="n">
        <f aca="false">H122+J122</f>
        <v>0</v>
      </c>
      <c r="L122" s="11" t="n">
        <f aca="false">S122-J122</f>
        <v>0</v>
      </c>
      <c r="M122" s="11" t="n">
        <v>1750000000</v>
      </c>
      <c r="N122" s="11" t="n">
        <f aca="false">IFERROR(VLOOKUP(A122,'فایل خام ساتع'!D:F,3,0),"0")</f>
        <v>0</v>
      </c>
      <c r="O122" s="11" t="n">
        <f aca="false">IFERROR(VLOOKUP(A122,'فایل خام ساتع'!D:G,4,0),"0")</f>
        <v>0</v>
      </c>
      <c r="P122" s="11" t="n">
        <v>0</v>
      </c>
      <c r="Q122" s="12" t="str">
        <f aca="false">IF(ISBLANK(VLOOKUP(A122,'فایل خام ساتع'!D:J,7,0)),"0",VLOOKUP(A122,'فایل خام ساتع'!D:J,7,0))</f>
        <v>0</v>
      </c>
      <c r="R122" s="12" t="n">
        <f aca="false">IFERROR(Q122+P122,P122)</f>
        <v>0</v>
      </c>
      <c r="S122" s="12" t="n">
        <f aca="false">N122-O122</f>
        <v>0</v>
      </c>
    </row>
    <row r="123" customFormat="false" ht="16.4" hidden="false" customHeight="false" outlineLevel="0" collapsed="false">
      <c r="A123" s="8" t="n">
        <v>43398011</v>
      </c>
      <c r="B123" s="9" t="s">
        <v>156</v>
      </c>
      <c r="C123" s="9" t="s">
        <v>150</v>
      </c>
      <c r="D123" s="9" t="s">
        <v>157</v>
      </c>
      <c r="E123" s="10" t="s">
        <v>3</v>
      </c>
      <c r="F123" s="9"/>
      <c r="G123" s="9"/>
      <c r="H123" s="11" t="n">
        <f aca="false">IFERROR(VLOOKUP(A123,داده!A:B,2,0),"0")</f>
        <v>1413280000</v>
      </c>
      <c r="I123" s="11" t="n">
        <v>0</v>
      </c>
      <c r="J123" s="11" t="n">
        <v>0</v>
      </c>
      <c r="K123" s="11" t="n">
        <f aca="false">H123+J123</f>
        <v>1413280000</v>
      </c>
      <c r="L123" s="11" t="n">
        <f aca="false">S123-J123</f>
        <v>-0.000190019607543945</v>
      </c>
      <c r="M123" s="11" t="n">
        <v>1300000000</v>
      </c>
      <c r="N123" s="11" t="n">
        <f aca="false">IFERROR(VLOOKUP(A123,'فایل خام ساتع'!D:F,3,0),"0")</f>
        <v>1299999999.99981</v>
      </c>
      <c r="O123" s="11" t="n">
        <f aca="false">IFERROR(VLOOKUP(A123,'فایل خام ساتع'!D:G,4,0),"0")</f>
        <v>1300000000</v>
      </c>
      <c r="P123" s="11" t="n">
        <f aca="false">IFERROR(VLOOKUP(A123,'فایل خام ساتع'!D:I,6,0),"0")</f>
        <v>1431280000</v>
      </c>
      <c r="Q123" s="12" t="n">
        <f aca="false">IF(ISBLANK(VLOOKUP(A123,'فایل خام ساتع'!D:J,7,0)),"0",VLOOKUP(A123,'فایل خام ساتع'!D:J,7,0))</f>
        <v>1431280000</v>
      </c>
      <c r="R123" s="12" t="n">
        <f aca="false">IFERROR(Q123+P123,P123)</f>
        <v>2862560000</v>
      </c>
      <c r="S123" s="12" t="n">
        <f aca="false">N123-O123</f>
        <v>-0.000190019607543945</v>
      </c>
    </row>
    <row r="124" customFormat="false" ht="16.4" hidden="false" customHeight="false" outlineLevel="0" collapsed="false">
      <c r="A124" s="8" t="n">
        <v>39800139</v>
      </c>
      <c r="B124" s="9" t="s">
        <v>158</v>
      </c>
      <c r="C124" s="9" t="s">
        <v>150</v>
      </c>
      <c r="D124" s="9" t="s">
        <v>157</v>
      </c>
      <c r="E124" s="10" t="s">
        <v>5</v>
      </c>
      <c r="F124" s="9" t="s">
        <v>21</v>
      </c>
      <c r="G124" s="9" t="s">
        <v>43</v>
      </c>
      <c r="H124" s="11" t="str">
        <f aca="false">IFERROR(VLOOKUP(A124,داده!A:B,2,0),"0")</f>
        <v>0</v>
      </c>
      <c r="I124" s="11" t="n">
        <v>0</v>
      </c>
      <c r="J124" s="11" t="n">
        <v>0</v>
      </c>
      <c r="K124" s="11" t="n">
        <f aca="false">H124+J124</f>
        <v>0</v>
      </c>
      <c r="L124" s="11" t="n">
        <f aca="false">S124-J124</f>
        <v>0</v>
      </c>
      <c r="M124" s="11" t="n">
        <v>0</v>
      </c>
      <c r="N124" s="11" t="n">
        <f aca="false">IFERROR(VLOOKUP(A124,'فایل خام ساتع'!D:F,3,0),"0")</f>
        <v>0</v>
      </c>
      <c r="O124" s="11" t="n">
        <f aca="false">IFERROR(VLOOKUP(A124,'فایل خام ساتع'!D:G,4,0),"0")</f>
        <v>0</v>
      </c>
      <c r="P124" s="11" t="n">
        <f aca="false">IFERROR(VLOOKUP(A124,'فایل خام ساتع'!D:I,6,0),"0")</f>
        <v>0</v>
      </c>
      <c r="Q124" s="12" t="str">
        <f aca="false">IF(ISBLANK(VLOOKUP(A124,'فایل خام ساتع'!D:J,7,0)),"0",VLOOKUP(A124,'فایل خام ساتع'!D:J,7,0))</f>
        <v>0</v>
      </c>
      <c r="R124" s="12" t="n">
        <f aca="false">IFERROR(Q124+P124,P124)</f>
        <v>0</v>
      </c>
      <c r="S124" s="12" t="n">
        <f aca="false">N124-O124</f>
        <v>0</v>
      </c>
    </row>
    <row r="125" customFormat="false" ht="16.4" hidden="false" customHeight="false" outlineLevel="0" collapsed="false">
      <c r="A125" s="8" t="n">
        <v>39800279</v>
      </c>
      <c r="B125" s="9" t="s">
        <v>159</v>
      </c>
      <c r="C125" s="9" t="s">
        <v>150</v>
      </c>
      <c r="D125" s="9" t="s">
        <v>157</v>
      </c>
      <c r="E125" s="10" t="s">
        <v>3</v>
      </c>
      <c r="F125" s="9"/>
      <c r="G125" s="9"/>
      <c r="H125" s="11" t="str">
        <f aca="false">IFERROR(VLOOKUP(A125,داده!A:B,2,0),"0")</f>
        <v>0</v>
      </c>
      <c r="I125" s="11" t="n">
        <v>0</v>
      </c>
      <c r="J125" s="11" t="n">
        <v>0</v>
      </c>
      <c r="K125" s="11" t="n">
        <f aca="false">H125+J125</f>
        <v>0</v>
      </c>
      <c r="L125" s="11" t="n">
        <f aca="false">S125-J125</f>
        <v>0</v>
      </c>
      <c r="M125" s="11" t="n">
        <v>0</v>
      </c>
      <c r="N125" s="11" t="n">
        <f aca="false">IFERROR(VLOOKUP(A125,'فایل خام ساتع'!D:F,3,0),"0")</f>
        <v>0</v>
      </c>
      <c r="O125" s="11" t="n">
        <f aca="false">IFERROR(VLOOKUP(A125,'فایل خام ساتع'!D:G,4,0),"0")</f>
        <v>0</v>
      </c>
      <c r="P125" s="11" t="n">
        <f aca="false">IFERROR(VLOOKUP(A125,'فایل خام ساتع'!D:I,6,0),"0")</f>
        <v>0</v>
      </c>
      <c r="Q125" s="12" t="str">
        <f aca="false">IF(ISBLANK(VLOOKUP(A125,'فایل خام ساتع'!D:J,7,0)),"0",VLOOKUP(A125,'فایل خام ساتع'!D:J,7,0))</f>
        <v>0</v>
      </c>
      <c r="R125" s="12" t="n">
        <f aca="false">IFERROR(Q125+P125,P125)</f>
        <v>0</v>
      </c>
      <c r="S125" s="12" t="n">
        <f aca="false">N125-O125</f>
        <v>0</v>
      </c>
    </row>
    <row r="126" customFormat="false" ht="16.4" hidden="false" customHeight="false" outlineLevel="0" collapsed="false">
      <c r="A126" s="8" t="n">
        <v>34098036</v>
      </c>
      <c r="B126" s="9" t="s">
        <v>160</v>
      </c>
      <c r="C126" s="9" t="s">
        <v>150</v>
      </c>
      <c r="D126" s="9" t="s">
        <v>150</v>
      </c>
      <c r="E126" s="10" t="s">
        <v>5</v>
      </c>
      <c r="F126" s="9" t="s">
        <v>6</v>
      </c>
      <c r="G126" s="9" t="s">
        <v>7</v>
      </c>
      <c r="H126" s="11" t="n">
        <f aca="false">IFERROR(VLOOKUP(A126,داده!A:B,2,0),"0")</f>
        <v>165000000</v>
      </c>
      <c r="I126" s="11" t="n">
        <v>330000000</v>
      </c>
      <c r="J126" s="11" t="n">
        <v>165000000</v>
      </c>
      <c r="K126" s="11" t="n">
        <f aca="false">H126+J126</f>
        <v>330000000</v>
      </c>
      <c r="L126" s="11" t="n">
        <f aca="false">S126-J126</f>
        <v>-165000000.000065</v>
      </c>
      <c r="M126" s="11" t="n">
        <v>450000000</v>
      </c>
      <c r="N126" s="11" t="n">
        <f aca="false">IFERROR(VLOOKUP(A126,'فایل خام ساتع'!D:F,3,0),"0")</f>
        <v>449999999.999935</v>
      </c>
      <c r="O126" s="11" t="n">
        <f aca="false">IFERROR(VLOOKUP(A126,'فایل خام ساتع'!D:G,4,0),"0")</f>
        <v>450000000</v>
      </c>
      <c r="P126" s="11" t="n">
        <f aca="false">IFERROR(VLOOKUP(A126,'فایل خام ساتع'!D:I,6,0),"0")</f>
        <v>330000000</v>
      </c>
      <c r="Q126" s="12" t="n">
        <f aca="false">IF(ISBLANK(VLOOKUP(A126,'فایل خام ساتع'!D:J,7,0)),"0",VLOOKUP(A126,'فایل خام ساتع'!D:J,7,0))</f>
        <v>330000000</v>
      </c>
      <c r="R126" s="12" t="n">
        <f aca="false">IFERROR(Q126+P126,P126)</f>
        <v>660000000</v>
      </c>
      <c r="S126" s="13" t="n">
        <f aca="false">N126-O126</f>
        <v>-6.50286674499512E-005</v>
      </c>
    </row>
    <row r="127" customFormat="false" ht="16.4" hidden="false" customHeight="false" outlineLevel="0" collapsed="false">
      <c r="A127" s="8" t="n">
        <v>39800059</v>
      </c>
      <c r="B127" s="9" t="s">
        <v>161</v>
      </c>
      <c r="C127" s="9" t="s">
        <v>150</v>
      </c>
      <c r="D127" s="9" t="s">
        <v>155</v>
      </c>
      <c r="E127" s="10" t="s">
        <v>3</v>
      </c>
      <c r="F127" s="9"/>
      <c r="G127" s="9"/>
      <c r="H127" s="11" t="n">
        <f aca="false">IFERROR(VLOOKUP(A127,داده!A:B,2,0),"0")</f>
        <v>863000000</v>
      </c>
      <c r="I127" s="11" t="n">
        <v>0</v>
      </c>
      <c r="J127" s="11" t="n">
        <v>0</v>
      </c>
      <c r="K127" s="11" t="n">
        <f aca="false">H127+J127</f>
        <v>863000000</v>
      </c>
      <c r="L127" s="11" t="n">
        <f aca="false">S127-J127</f>
        <v>-0.000130057334899902</v>
      </c>
      <c r="M127" s="11" t="n">
        <v>1500000000</v>
      </c>
      <c r="N127" s="11" t="n">
        <f aca="false">IFERROR(VLOOKUP(A127,'فایل خام ساتع'!D:F,3,0),"0")</f>
        <v>909999999.99987</v>
      </c>
      <c r="O127" s="11" t="n">
        <f aca="false">IFERROR(VLOOKUP(A127,'فایل خام ساتع'!D:G,4,0),"0")</f>
        <v>910000000</v>
      </c>
      <c r="P127" s="11" t="n">
        <f aca="false">IFERROR(VLOOKUP(A127,'فایل خام ساتع'!D:I,6,0),"0")</f>
        <v>907440000</v>
      </c>
      <c r="Q127" s="12" t="n">
        <f aca="false">IF(ISBLANK(VLOOKUP(A127,'فایل خام ساتع'!D:J,7,0)),"0",VLOOKUP(A127,'فایل خام ساتع'!D:J,7,0))</f>
        <v>907440000</v>
      </c>
      <c r="R127" s="12" t="n">
        <f aca="false">IFERROR(Q127+P127,P127)</f>
        <v>1814880000</v>
      </c>
      <c r="S127" s="13" t="n">
        <f aca="false">N127-O127</f>
        <v>-0.000130057334899902</v>
      </c>
    </row>
    <row r="128" customFormat="false" ht="16.4" hidden="false" customHeight="false" outlineLevel="0" collapsed="false">
      <c r="A128" s="8" t="n">
        <v>49800003</v>
      </c>
      <c r="B128" s="9" t="s">
        <v>162</v>
      </c>
      <c r="C128" s="9" t="s">
        <v>150</v>
      </c>
      <c r="D128" s="9" t="s">
        <v>150</v>
      </c>
      <c r="E128" s="10" t="s">
        <v>3</v>
      </c>
      <c r="F128" s="9"/>
      <c r="G128" s="9"/>
      <c r="H128" s="11" t="str">
        <f aca="false">IFERROR(VLOOKUP(A128,داده!A:B,2,0),"0")</f>
        <v>0</v>
      </c>
      <c r="I128" s="11" t="n">
        <v>0</v>
      </c>
      <c r="J128" s="11" t="n">
        <v>0</v>
      </c>
      <c r="K128" s="11" t="n">
        <f aca="false">H128+J128</f>
        <v>0</v>
      </c>
      <c r="L128" s="11" t="n">
        <f aca="false">S128-J128</f>
        <v>-4.90248203277588E-006</v>
      </c>
      <c r="M128" s="11" t="n">
        <v>700000000</v>
      </c>
      <c r="N128" s="11" t="n">
        <f aca="false">IFERROR(VLOOKUP(A128,'فایل خام ساتع'!D:F,3,0),"0")</f>
        <v>33899999.9999951</v>
      </c>
      <c r="O128" s="11" t="n">
        <f aca="false">IFERROR(VLOOKUP(A128,'فایل خام ساتع'!D:G,4,0),"0")</f>
        <v>33900000</v>
      </c>
      <c r="P128" s="11" t="n">
        <f aca="false">IFERROR(VLOOKUP(A128,'فایل خام ساتع'!D:I,6,0),"0")</f>
        <v>0</v>
      </c>
      <c r="Q128" s="12" t="str">
        <f aca="false">IF(ISBLANK(VLOOKUP(A128,'فایل خام ساتع'!D:J,7,0)),"0",VLOOKUP(A128,'فایل خام ساتع'!D:J,7,0))</f>
        <v>0</v>
      </c>
      <c r="R128" s="12" t="n">
        <f aca="false">IFERROR(Q128+P128,P128)</f>
        <v>0</v>
      </c>
      <c r="S128" s="13" t="n">
        <f aca="false">N128-O128</f>
        <v>-4.90248203277588E-006</v>
      </c>
    </row>
    <row r="129" customFormat="false" ht="16.4" hidden="false" customHeight="false" outlineLevel="0" collapsed="false">
      <c r="A129" s="8" t="n">
        <v>39800012</v>
      </c>
      <c r="B129" s="9" t="s">
        <v>163</v>
      </c>
      <c r="C129" s="9" t="s">
        <v>150</v>
      </c>
      <c r="D129" s="9" t="s">
        <v>150</v>
      </c>
      <c r="E129" s="10" t="s">
        <v>3</v>
      </c>
      <c r="F129" s="9"/>
      <c r="G129" s="9"/>
      <c r="H129" s="11" t="n">
        <f aca="false">IFERROR(VLOOKUP(A129,داده!A:B,2,0),"0")</f>
        <v>150000000</v>
      </c>
      <c r="I129" s="11" t="n">
        <v>300000000</v>
      </c>
      <c r="J129" s="11" t="n">
        <v>150000000</v>
      </c>
      <c r="K129" s="11" t="n">
        <f aca="false">H129+J129</f>
        <v>300000000</v>
      </c>
      <c r="L129" s="11" t="n">
        <f aca="false">S129-J129</f>
        <v>-150000000.000042</v>
      </c>
      <c r="M129" s="11" t="n">
        <v>0</v>
      </c>
      <c r="N129" s="11" t="n">
        <f aca="false">IFERROR(VLOOKUP(A129,'فایل خام ساتع'!D:F,3,0),"0")</f>
        <v>299999999.999958</v>
      </c>
      <c r="O129" s="11" t="n">
        <f aca="false">IFERROR(VLOOKUP(A129,'فایل خام ساتع'!D:G,4,0),"0")</f>
        <v>300000000</v>
      </c>
      <c r="P129" s="11" t="n">
        <f aca="false">IFERROR(VLOOKUP(A129,'فایل خام ساتع'!D:I,6,0),"0")</f>
        <v>150000000</v>
      </c>
      <c r="Q129" s="12" t="n">
        <f aca="false">IF(ISBLANK(VLOOKUP(A129,'فایل خام ساتع'!D:J,7,0)),"0",VLOOKUP(A129,'فایل خام ساتع'!D:J,7,0))</f>
        <v>150000000</v>
      </c>
      <c r="R129" s="12" t="n">
        <f aca="false">IFERROR(Q129+P129,P129)</f>
        <v>300000000</v>
      </c>
      <c r="S129" s="12" t="n">
        <f aca="false">N129-O129</f>
        <v>-4.20212745666504E-005</v>
      </c>
    </row>
    <row r="130" customFormat="false" ht="16.4" hidden="false" customHeight="false" outlineLevel="0" collapsed="false">
      <c r="A130" s="8" t="n">
        <v>33798072</v>
      </c>
      <c r="B130" s="9" t="s">
        <v>164</v>
      </c>
      <c r="C130" s="9" t="s">
        <v>165</v>
      </c>
      <c r="D130" s="9" t="s">
        <v>166</v>
      </c>
      <c r="E130" s="10" t="s">
        <v>5</v>
      </c>
      <c r="F130" s="9" t="s">
        <v>6</v>
      </c>
      <c r="G130" s="9" t="s">
        <v>47</v>
      </c>
      <c r="H130" s="11" t="n">
        <f aca="false">IFERROR(VLOOKUP(A130,داده!A:B,2,0),"0")</f>
        <v>226000000</v>
      </c>
      <c r="I130" s="11" t="n">
        <v>0</v>
      </c>
      <c r="J130" s="11" t="n">
        <v>0</v>
      </c>
      <c r="K130" s="11" t="n">
        <f aca="false">H130+J130</f>
        <v>226000000</v>
      </c>
      <c r="L130" s="11" t="n">
        <f aca="false">S130-J130</f>
        <v>-0.000105023384094238</v>
      </c>
      <c r="M130" s="11" t="n">
        <v>2000000000</v>
      </c>
      <c r="N130" s="11" t="n">
        <f aca="false">IFERROR(VLOOKUP(A130,'فایل خام ساتع'!D:F,3,0),"0")</f>
        <v>739999999.999895</v>
      </c>
      <c r="O130" s="11" t="n">
        <f aca="false">IFERROR(VLOOKUP(A130,'فایل خام ساتع'!D:G,4,0),"0")</f>
        <v>740000000</v>
      </c>
      <c r="P130" s="11" t="n">
        <f aca="false">IFERROR(VLOOKUP(A130,'فایل خام ساتع'!D:I,6,0),"0")</f>
        <v>222000000</v>
      </c>
      <c r="Q130" s="12" t="n">
        <f aca="false">IF(ISBLANK(VLOOKUP(A130,'فایل خام ساتع'!D:J,7,0)),"0",VLOOKUP(A130,'فایل خام ساتع'!D:J,7,0))</f>
        <v>222000000</v>
      </c>
      <c r="R130" s="12" t="n">
        <f aca="false">IFERROR(Q130+P130,P130)</f>
        <v>444000000</v>
      </c>
      <c r="S130" s="13" t="n">
        <f aca="false">N130-O130</f>
        <v>-0.000105023384094238</v>
      </c>
    </row>
    <row r="131" customFormat="false" ht="16.4" hidden="false" customHeight="false" outlineLevel="0" collapsed="false">
      <c r="A131" s="8" t="n">
        <v>39800232</v>
      </c>
      <c r="B131" s="9" t="s">
        <v>167</v>
      </c>
      <c r="C131" s="9" t="s">
        <v>165</v>
      </c>
      <c r="D131" s="9" t="s">
        <v>166</v>
      </c>
      <c r="E131" s="10" t="s">
        <v>3</v>
      </c>
      <c r="F131" s="9"/>
      <c r="G131" s="9"/>
      <c r="H131" s="11" t="n">
        <f aca="false">IFERROR(VLOOKUP(A131,داده!A:B,2,0),"0")</f>
        <v>909380000</v>
      </c>
      <c r="I131" s="11" t="n">
        <v>0</v>
      </c>
      <c r="J131" s="11" t="n">
        <v>0</v>
      </c>
      <c r="K131" s="11" t="n">
        <f aca="false">H131+J131</f>
        <v>909380000</v>
      </c>
      <c r="L131" s="11" t="n">
        <f aca="false">S131-J131</f>
        <v>-0.000319957733154297</v>
      </c>
      <c r="M131" s="11" t="n">
        <v>2670000000</v>
      </c>
      <c r="N131" s="11" t="n">
        <f aca="false">IFERROR(VLOOKUP(A131,'فایل خام ساتع'!D:F,3,0),"0")</f>
        <v>2269999999.99968</v>
      </c>
      <c r="O131" s="11" t="n">
        <f aca="false">IFERROR(VLOOKUP(A131,'فایل خام ساتع'!D:G,4,0),"0")</f>
        <v>2270000000</v>
      </c>
      <c r="P131" s="11" t="n">
        <f aca="false">IFERROR(VLOOKUP(A131,'فایل خام ساتع'!D:I,6,0),"0")</f>
        <v>909380000</v>
      </c>
      <c r="Q131" s="12" t="n">
        <f aca="false">IF(ISBLANK(VLOOKUP(A131,'فایل خام ساتع'!D:J,7,0)),"0",VLOOKUP(A131,'فایل خام ساتع'!D:J,7,0))</f>
        <v>909380000</v>
      </c>
      <c r="R131" s="12" t="n">
        <f aca="false">IFERROR(Q131+P131,P131)</f>
        <v>1818760000</v>
      </c>
      <c r="S131" s="13" t="n">
        <f aca="false">N131-O131</f>
        <v>-0.000319957733154297</v>
      </c>
    </row>
    <row r="132" customFormat="false" ht="16.4" hidden="false" customHeight="false" outlineLevel="0" collapsed="false">
      <c r="A132" s="8" t="n">
        <v>39800239</v>
      </c>
      <c r="B132" s="9" t="s">
        <v>168</v>
      </c>
      <c r="C132" s="9" t="s">
        <v>165</v>
      </c>
      <c r="D132" s="9" t="s">
        <v>169</v>
      </c>
      <c r="E132" s="10" t="s">
        <v>3</v>
      </c>
      <c r="F132" s="9"/>
      <c r="G132" s="9"/>
      <c r="H132" s="11" t="n">
        <f aca="false">IFERROR(VLOOKUP(A132,داده!A:B,2,0),"0")</f>
        <v>219520000</v>
      </c>
      <c r="I132" s="11" t="n">
        <v>0</v>
      </c>
      <c r="J132" s="11" t="n">
        <v>0</v>
      </c>
      <c r="K132" s="11" t="n">
        <f aca="false">H132+J132</f>
        <v>219520000</v>
      </c>
      <c r="L132" s="11" t="n">
        <f aca="false">S132-J132</f>
        <v>-3.29911708831787E-005</v>
      </c>
      <c r="M132" s="11" t="n">
        <v>220000000</v>
      </c>
      <c r="N132" s="11" t="n">
        <f aca="false">IFERROR(VLOOKUP(A132,'فایل خام ساتع'!D:F,3,0),"0")</f>
        <v>235099999.999967</v>
      </c>
      <c r="O132" s="11" t="n">
        <f aca="false">IFERROR(VLOOKUP(A132,'فایل خام ساتع'!D:G,4,0),"0")</f>
        <v>235100000</v>
      </c>
      <c r="P132" s="11" t="n">
        <f aca="false">IFERROR(VLOOKUP(A132,'فایل خام ساتع'!D:I,6,0),"0")</f>
        <v>235702000</v>
      </c>
      <c r="Q132" s="12" t="n">
        <f aca="false">IF(ISBLANK(VLOOKUP(A132,'فایل خام ساتع'!D:J,7,0)),"0",VLOOKUP(A132,'فایل خام ساتع'!D:J,7,0))</f>
        <v>235702000</v>
      </c>
      <c r="R132" s="12" t="n">
        <f aca="false">IFERROR(Q132+P132,P132)</f>
        <v>471404000</v>
      </c>
      <c r="S132" s="12" t="n">
        <f aca="false">N132-O132</f>
        <v>-3.29911708831787E-005</v>
      </c>
    </row>
    <row r="133" customFormat="false" ht="16.4" hidden="false" customHeight="false" outlineLevel="0" collapsed="false">
      <c r="A133" s="8" t="n">
        <v>39800230</v>
      </c>
      <c r="B133" s="9" t="s">
        <v>170</v>
      </c>
      <c r="C133" s="9" t="s">
        <v>165</v>
      </c>
      <c r="D133" s="9" t="s">
        <v>166</v>
      </c>
      <c r="E133" s="10" t="s">
        <v>3</v>
      </c>
      <c r="F133" s="9"/>
      <c r="G133" s="9"/>
      <c r="H133" s="11" t="n">
        <f aca="false">IFERROR(VLOOKUP(A133,داده!A:B,2,0),"0")</f>
        <v>834110000</v>
      </c>
      <c r="I133" s="11" t="n">
        <v>0</v>
      </c>
      <c r="J133" s="11" t="n">
        <v>0</v>
      </c>
      <c r="K133" s="11" t="n">
        <f aca="false">H133+J133</f>
        <v>834110000</v>
      </c>
      <c r="L133" s="11" t="n">
        <f aca="false">S133-J133</f>
        <v>-0.000169992446899414</v>
      </c>
      <c r="M133" s="11" t="n">
        <v>950000000</v>
      </c>
      <c r="N133" s="11" t="n">
        <f aca="false">IFERROR(VLOOKUP(A133,'فایل خام ساتع'!D:F,3,0),"0")</f>
        <v>1199999999.99983</v>
      </c>
      <c r="O133" s="11" t="n">
        <f aca="false">IFERROR(VLOOKUP(A133,'فایل خام ساتع'!D:G,4,0),"0")</f>
        <v>1200000000</v>
      </c>
      <c r="P133" s="11" t="n">
        <f aca="false">IFERROR(VLOOKUP(A133,'فایل خام ساتع'!D:I,6,0),"0")</f>
        <v>828310000</v>
      </c>
      <c r="Q133" s="12" t="n">
        <f aca="false">IF(ISBLANK(VLOOKUP(A133,'فایل خام ساتع'!D:J,7,0)),"0",VLOOKUP(A133,'فایل خام ساتع'!D:J,7,0))</f>
        <v>828310000</v>
      </c>
      <c r="R133" s="12" t="n">
        <f aca="false">IFERROR(Q133+P133,P133)</f>
        <v>1656620000</v>
      </c>
      <c r="S133" s="13" t="n">
        <f aca="false">N133-O133</f>
        <v>-0.000169992446899414</v>
      </c>
    </row>
    <row r="134" customFormat="false" ht="16.4" hidden="false" customHeight="false" outlineLevel="0" collapsed="false">
      <c r="A134" s="8" t="n">
        <v>42901095</v>
      </c>
      <c r="B134" s="9" t="s">
        <v>171</v>
      </c>
      <c r="C134" s="9" t="s">
        <v>165</v>
      </c>
      <c r="D134" s="9" t="s">
        <v>169</v>
      </c>
      <c r="E134" s="10" t="s">
        <v>3</v>
      </c>
      <c r="F134" s="9"/>
      <c r="G134" s="9"/>
      <c r="H134" s="11" t="str">
        <f aca="false">IFERROR(VLOOKUP(A134,داده!A:B,2,0),"0")</f>
        <v>0</v>
      </c>
      <c r="I134" s="11" t="n">
        <v>0</v>
      </c>
      <c r="J134" s="11" t="n">
        <v>0</v>
      </c>
      <c r="K134" s="11" t="n">
        <f aca="false">H134+J134</f>
        <v>0</v>
      </c>
      <c r="L134" s="11" t="n">
        <f aca="false">S134-J134</f>
        <v>0</v>
      </c>
      <c r="M134" s="11" t="n">
        <v>0</v>
      </c>
      <c r="N134" s="11" t="n">
        <f aca="false">IFERROR(VLOOKUP(A134,'فایل خام ساتع'!D:F,3,0),"0")</f>
        <v>0</v>
      </c>
      <c r="O134" s="11" t="n">
        <f aca="false">IFERROR(VLOOKUP(A134,'فایل خام ساتع'!D:G,4,0),"0")</f>
        <v>0</v>
      </c>
      <c r="P134" s="11" t="n">
        <f aca="false">IFERROR(VLOOKUP(A134,'فایل خام ساتع'!D:I,6,0),"0")</f>
        <v>0</v>
      </c>
      <c r="Q134" s="12" t="str">
        <f aca="false">IF(ISBLANK(VLOOKUP(A134,'فایل خام ساتع'!D:J,7,0)),"0",VLOOKUP(A134,'فایل خام ساتع'!D:J,7,0))</f>
        <v>0</v>
      </c>
      <c r="R134" s="12" t="n">
        <f aca="false">IFERROR(Q134+P134,P134)</f>
        <v>0</v>
      </c>
      <c r="S134" s="12" t="n">
        <f aca="false">N134-O134</f>
        <v>0</v>
      </c>
    </row>
    <row r="135" customFormat="false" ht="16.4" hidden="false" customHeight="false" outlineLevel="0" collapsed="false">
      <c r="A135" s="8" t="n">
        <v>39800231</v>
      </c>
      <c r="B135" s="9" t="s">
        <v>172</v>
      </c>
      <c r="C135" s="9" t="s">
        <v>165</v>
      </c>
      <c r="D135" s="9" t="s">
        <v>166</v>
      </c>
      <c r="E135" s="10" t="s">
        <v>3</v>
      </c>
      <c r="F135" s="9"/>
      <c r="G135" s="9"/>
      <c r="H135" s="11" t="n">
        <f aca="false">IFERROR(VLOOKUP(A135,داده!A:B,2,0),"0")</f>
        <v>703720000</v>
      </c>
      <c r="I135" s="11" t="n">
        <v>0</v>
      </c>
      <c r="J135" s="11" t="n">
        <v>0</v>
      </c>
      <c r="K135" s="11" t="n">
        <f aca="false">H135+J135</f>
        <v>703720000</v>
      </c>
      <c r="L135" s="11" t="n">
        <f aca="false">S135-J135</f>
        <v>-0.000190019607543945</v>
      </c>
      <c r="M135" s="11" t="n">
        <v>1520000000</v>
      </c>
      <c r="N135" s="11" t="n">
        <f aca="false">IFERROR(VLOOKUP(A135,'فایل خام ساتع'!D:F,3,0),"0")</f>
        <v>1319999999.99981</v>
      </c>
      <c r="O135" s="11" t="n">
        <f aca="false">IFERROR(VLOOKUP(A135,'فایل خام ساتع'!D:G,4,0),"0")</f>
        <v>1320000000</v>
      </c>
      <c r="P135" s="11" t="n">
        <f aca="false">IFERROR(VLOOKUP(A135,'فایل خام ساتع'!D:I,6,0),"0")</f>
        <v>703720000</v>
      </c>
      <c r="Q135" s="12" t="n">
        <f aca="false">IF(ISBLANK(VLOOKUP(A135,'فایل خام ساتع'!D:J,7,0)),"0",VLOOKUP(A135,'فایل خام ساتع'!D:J,7,0))</f>
        <v>703720000</v>
      </c>
      <c r="R135" s="12" t="n">
        <f aca="false">IFERROR(Q135+P135,P135)</f>
        <v>1407440000</v>
      </c>
      <c r="S135" s="12" t="n">
        <f aca="false">N135-O135</f>
        <v>-0.000190019607543945</v>
      </c>
    </row>
    <row r="136" customFormat="false" ht="16.4" hidden="false" customHeight="false" outlineLevel="0" collapsed="false">
      <c r="A136" s="8" t="n">
        <v>39800167</v>
      </c>
      <c r="B136" s="9" t="s">
        <v>173</v>
      </c>
      <c r="C136" s="9" t="s">
        <v>165</v>
      </c>
      <c r="D136" s="9" t="s">
        <v>166</v>
      </c>
      <c r="E136" s="10" t="s">
        <v>5</v>
      </c>
      <c r="F136" s="9" t="s">
        <v>6</v>
      </c>
      <c r="G136" s="9" t="s">
        <v>7</v>
      </c>
      <c r="H136" s="11" t="n">
        <f aca="false">IFERROR(VLOOKUP(A136,داده!A:B,2,0),"0")</f>
        <v>75000000</v>
      </c>
      <c r="I136" s="11" t="n">
        <v>0</v>
      </c>
      <c r="J136" s="11" t="n">
        <v>0</v>
      </c>
      <c r="K136" s="11" t="n">
        <f aca="false">H136+J136</f>
        <v>75000000</v>
      </c>
      <c r="L136" s="11" t="n">
        <f aca="false">S136-J136</f>
        <v>-0.000141024589538574</v>
      </c>
      <c r="M136" s="11" t="n">
        <v>1000000000</v>
      </c>
      <c r="N136" s="11" t="n">
        <f aca="false">IFERROR(VLOOKUP(A136,'فایل خام ساتع'!D:F,3,0),"0")</f>
        <v>999999999.999859</v>
      </c>
      <c r="O136" s="11" t="n">
        <f aca="false">IFERROR(VLOOKUP(A136,'فایل خام ساتع'!D:G,4,0),"0")</f>
        <v>1000000000</v>
      </c>
      <c r="P136" s="11" t="n">
        <f aca="false">IFERROR(VLOOKUP(A136,'فایل خام ساتع'!D:I,6,0),"0")</f>
        <v>75000000</v>
      </c>
      <c r="Q136" s="12" t="n">
        <f aca="false">IF(ISBLANK(VLOOKUP(A136,'فایل خام ساتع'!D:J,7,0)),"0",VLOOKUP(A136,'فایل خام ساتع'!D:J,7,0))</f>
        <v>75000000</v>
      </c>
      <c r="R136" s="12" t="n">
        <f aca="false">IFERROR(Q136+P136,P136)</f>
        <v>150000000</v>
      </c>
      <c r="S136" s="12" t="n">
        <f aca="false">N136-O136</f>
        <v>-0.000141024589538574</v>
      </c>
    </row>
    <row r="137" customFormat="false" ht="16.4" hidden="false" customHeight="false" outlineLevel="0" collapsed="false">
      <c r="A137" s="8" t="n">
        <v>39800233</v>
      </c>
      <c r="B137" s="9" t="s">
        <v>174</v>
      </c>
      <c r="C137" s="9" t="s">
        <v>165</v>
      </c>
      <c r="D137" s="9" t="s">
        <v>166</v>
      </c>
      <c r="E137" s="10" t="s">
        <v>3</v>
      </c>
      <c r="F137" s="9"/>
      <c r="G137" s="9"/>
      <c r="H137" s="11" t="n">
        <f aca="false">IFERROR(VLOOKUP(A137,داده!A:B,2,0),"0")</f>
        <v>348390000</v>
      </c>
      <c r="I137" s="11" t="n">
        <v>0</v>
      </c>
      <c r="J137" s="11" t="n">
        <v>0</v>
      </c>
      <c r="K137" s="11" t="n">
        <f aca="false">H137+J137</f>
        <v>348390000</v>
      </c>
      <c r="L137" s="11" t="n">
        <f aca="false">S137-J137</f>
        <v>-0.000149965286254883</v>
      </c>
      <c r="M137" s="11" t="n">
        <v>680000000</v>
      </c>
      <c r="N137" s="11" t="n">
        <f aca="false">IFERROR(VLOOKUP(A137,'فایل خام ساتع'!D:F,3,0),"0")</f>
        <v>1029999999.99985</v>
      </c>
      <c r="O137" s="11" t="n">
        <f aca="false">IFERROR(VLOOKUP(A137,'فایل خام ساتع'!D:G,4,0),"0")</f>
        <v>1030000000</v>
      </c>
      <c r="P137" s="11" t="n">
        <f aca="false">IFERROR(VLOOKUP(A137,'فایل خام ساتع'!D:I,6,0),"0")</f>
        <v>316890000</v>
      </c>
      <c r="Q137" s="12" t="n">
        <f aca="false">IF(ISBLANK(VLOOKUP(A137,'فایل خام ساتع'!D:J,7,0)),"0",VLOOKUP(A137,'فایل خام ساتع'!D:J,7,0))</f>
        <v>348390000</v>
      </c>
      <c r="R137" s="12" t="n">
        <f aca="false">IFERROR(Q137+P137,P137)</f>
        <v>665280000</v>
      </c>
      <c r="S137" s="12" t="n">
        <f aca="false">N137-O137</f>
        <v>-0.000149965286254883</v>
      </c>
    </row>
    <row r="138" customFormat="false" ht="16.4" hidden="false" customHeight="false" outlineLevel="0" collapsed="false">
      <c r="A138" s="8" t="n">
        <v>33798035</v>
      </c>
      <c r="B138" s="9" t="s">
        <v>175</v>
      </c>
      <c r="C138" s="9" t="s">
        <v>165</v>
      </c>
      <c r="D138" s="9" t="s">
        <v>166</v>
      </c>
      <c r="E138" s="10" t="s">
        <v>5</v>
      </c>
      <c r="F138" s="9" t="s">
        <v>6</v>
      </c>
      <c r="G138" s="9" t="s">
        <v>7</v>
      </c>
      <c r="H138" s="11" t="n">
        <f aca="false">IFERROR(VLOOKUP(A138,داده!A:B,2,0),"0")</f>
        <v>155400000</v>
      </c>
      <c r="I138" s="11" t="n">
        <v>0</v>
      </c>
      <c r="J138" s="11" t="n">
        <v>0</v>
      </c>
      <c r="K138" s="11" t="n">
        <f aca="false">H138+J138</f>
        <v>155400000</v>
      </c>
      <c r="L138" s="11" t="n">
        <f aca="false">S138-J138</f>
        <v>-7.40289688110352E-005</v>
      </c>
      <c r="M138" s="11" t="n">
        <v>521000000</v>
      </c>
      <c r="N138" s="11" t="n">
        <f aca="false">IFERROR(VLOOKUP(A138,'فایل خام ساتع'!D:F,3,0),"0")</f>
        <v>521000000.999926</v>
      </c>
      <c r="O138" s="11" t="n">
        <f aca="false">IFERROR(VLOOKUP(A138,'فایل خام ساتع'!D:G,4,0),"0")</f>
        <v>521000001</v>
      </c>
      <c r="P138" s="11" t="n">
        <f aca="false">IFERROR(VLOOKUP(A138,'فایل خام ساتع'!D:I,6,0),"0")</f>
        <v>155400000</v>
      </c>
      <c r="Q138" s="12" t="n">
        <f aca="false">IF(ISBLANK(VLOOKUP(A138,'فایل خام ساتع'!D:J,7,0)),"0",VLOOKUP(A138,'فایل خام ساتع'!D:J,7,0))</f>
        <v>155400000</v>
      </c>
      <c r="R138" s="12" t="n">
        <f aca="false">IFERROR(Q138+P138,P138)</f>
        <v>310800000</v>
      </c>
      <c r="S138" s="12" t="n">
        <f aca="false">N138-O138</f>
        <v>-7.40289688110352E-005</v>
      </c>
    </row>
    <row r="139" customFormat="false" ht="16.4" hidden="false" customHeight="false" outlineLevel="0" collapsed="false">
      <c r="A139" s="8" t="n">
        <v>33698001</v>
      </c>
      <c r="B139" s="9" t="s">
        <v>176</v>
      </c>
      <c r="C139" s="9" t="s">
        <v>165</v>
      </c>
      <c r="D139" s="9" t="s">
        <v>166</v>
      </c>
      <c r="E139" s="10" t="s">
        <v>3</v>
      </c>
      <c r="F139" s="9"/>
      <c r="G139" s="9"/>
      <c r="H139" s="11" t="n">
        <f aca="false">IFERROR(VLOOKUP(A139,داده!A:B,2,0),"0")</f>
        <v>863953600</v>
      </c>
      <c r="I139" s="11" t="n">
        <v>0</v>
      </c>
      <c r="J139" s="11" t="n">
        <v>0</v>
      </c>
      <c r="K139" s="11" t="n">
        <f aca="false">H139+J139</f>
        <v>863953600</v>
      </c>
      <c r="L139" s="11" t="n">
        <f aca="false">S139-J139</f>
        <v>-0.00018000602722168</v>
      </c>
      <c r="M139" s="11" t="n">
        <v>480000000</v>
      </c>
      <c r="N139" s="11" t="n">
        <f aca="false">IFERROR(VLOOKUP(A139,'فایل خام ساتع'!D:F,3,0),"0")</f>
        <v>1277999999.99982</v>
      </c>
      <c r="O139" s="11" t="n">
        <f aca="false">IFERROR(VLOOKUP(A139,'فایل خام ساتع'!D:G,4,0),"0")</f>
        <v>1278000000</v>
      </c>
      <c r="P139" s="11" t="n">
        <f aca="false">IFERROR(VLOOKUP(A139,'فایل خام ساتع'!D:I,6,0),"0")</f>
        <v>527228999</v>
      </c>
      <c r="Q139" s="12" t="n">
        <f aca="false">IF(ISBLANK(VLOOKUP(A139,'فایل خام ساتع'!D:J,7,0)),"0",VLOOKUP(A139,'فایل خام ساتع'!D:J,7,0))</f>
        <v>527228999</v>
      </c>
      <c r="R139" s="12" t="n">
        <f aca="false">IFERROR(Q139+P139,P139)</f>
        <v>1054457998</v>
      </c>
      <c r="S139" s="12" t="n">
        <f aca="false">N139-O139</f>
        <v>-0.00018000602722168</v>
      </c>
    </row>
    <row r="140" customFormat="false" ht="16.4" hidden="false" customHeight="false" outlineLevel="0" collapsed="false">
      <c r="A140" s="8" t="n">
        <v>39800227</v>
      </c>
      <c r="B140" s="9" t="s">
        <v>177</v>
      </c>
      <c r="C140" s="9" t="s">
        <v>165</v>
      </c>
      <c r="D140" s="9" t="s">
        <v>166</v>
      </c>
      <c r="E140" s="10" t="s">
        <v>3</v>
      </c>
      <c r="F140" s="9"/>
      <c r="G140" s="9"/>
      <c r="H140" s="11" t="n">
        <f aca="false">IFERROR(VLOOKUP(A140,داده!A:B,2,0),"0")</f>
        <v>276480000</v>
      </c>
      <c r="I140" s="11" t="n">
        <v>0</v>
      </c>
      <c r="J140" s="11" t="n">
        <v>0</v>
      </c>
      <c r="K140" s="11" t="n">
        <f aca="false">H140+J140</f>
        <v>276480000</v>
      </c>
      <c r="L140" s="11" t="n">
        <f aca="false">S140-J140</f>
        <v>-5.69820404052734E-005</v>
      </c>
      <c r="M140" s="11" t="n">
        <v>400000000</v>
      </c>
      <c r="N140" s="11" t="n">
        <f aca="false">IFERROR(VLOOKUP(A140,'فایل خام ساتع'!D:F,3,0),"0")</f>
        <v>399999999.999943</v>
      </c>
      <c r="O140" s="11" t="n">
        <f aca="false">IFERROR(VLOOKUP(A140,'فایل خام ساتع'!D:G,4,0),"0")</f>
        <v>400000000</v>
      </c>
      <c r="P140" s="11" t="n">
        <f aca="false">IFERROR(VLOOKUP(A140,'فایل خام ساتع'!D:I,6,0),"0")</f>
        <v>276480000</v>
      </c>
      <c r="Q140" s="12" t="n">
        <f aca="false">IF(ISBLANK(VLOOKUP(A140,'فایل خام ساتع'!D:J,7,0)),"0",VLOOKUP(A140,'فایل خام ساتع'!D:J,7,0))</f>
        <v>276480000</v>
      </c>
      <c r="R140" s="12" t="n">
        <f aca="false">IFERROR(Q140+P140,P140)</f>
        <v>552960000</v>
      </c>
      <c r="S140" s="12" t="n">
        <f aca="false">N140-O140</f>
        <v>-5.69820404052734E-005</v>
      </c>
    </row>
    <row r="141" customFormat="false" ht="16.4" hidden="false" customHeight="false" outlineLevel="0" collapsed="false">
      <c r="A141" s="8" t="n">
        <v>39800225</v>
      </c>
      <c r="B141" s="9" t="s">
        <v>178</v>
      </c>
      <c r="C141" s="9" t="s">
        <v>165</v>
      </c>
      <c r="D141" s="9" t="s">
        <v>166</v>
      </c>
      <c r="E141" s="10" t="s">
        <v>3</v>
      </c>
      <c r="F141" s="9"/>
      <c r="G141" s="9"/>
      <c r="H141" s="11" t="n">
        <f aca="false">IFERROR(VLOOKUP(A141,داده!A:B,2,0),"0")</f>
        <v>71740000</v>
      </c>
      <c r="I141" s="11" t="n">
        <v>0</v>
      </c>
      <c r="J141" s="11" t="n">
        <v>0</v>
      </c>
      <c r="K141" s="11" t="n">
        <f aca="false">H141+J141</f>
        <v>71740000</v>
      </c>
      <c r="L141" s="11" t="n">
        <f aca="false">S141-J141</f>
        <v>-3.29911708831787E-005</v>
      </c>
      <c r="M141" s="11" t="n">
        <v>330000000</v>
      </c>
      <c r="N141" s="11" t="n">
        <f aca="false">IFERROR(VLOOKUP(A141,'فایل خام ساتع'!D:F,3,0),"0")</f>
        <v>229999999.999967</v>
      </c>
      <c r="O141" s="11" t="n">
        <f aca="false">IFERROR(VLOOKUP(A141,'فایل خام ساتع'!D:G,4,0),"0")</f>
        <v>230000000</v>
      </c>
      <c r="P141" s="11" t="n">
        <f aca="false">IFERROR(VLOOKUP(A141,'فایل خام ساتع'!D:I,6,0),"0")</f>
        <v>71740000</v>
      </c>
      <c r="Q141" s="12" t="n">
        <f aca="false">IF(ISBLANK(VLOOKUP(A141,'فایل خام ساتع'!D:J,7,0)),"0",VLOOKUP(A141,'فایل خام ساتع'!D:J,7,0))</f>
        <v>71740000</v>
      </c>
      <c r="R141" s="12" t="n">
        <f aca="false">IFERROR(Q141+P141,P141)</f>
        <v>143480000</v>
      </c>
      <c r="S141" s="12" t="n">
        <f aca="false">N141-O141</f>
        <v>-3.29911708831787E-005</v>
      </c>
    </row>
    <row r="142" customFormat="false" ht="16.4" hidden="false" customHeight="false" outlineLevel="0" collapsed="false">
      <c r="A142" s="8" t="n">
        <v>33198024</v>
      </c>
      <c r="B142" s="9" t="s">
        <v>179</v>
      </c>
      <c r="C142" s="9" t="s">
        <v>165</v>
      </c>
      <c r="D142" s="9" t="s">
        <v>166</v>
      </c>
      <c r="E142" s="10" t="s">
        <v>3</v>
      </c>
      <c r="F142" s="9"/>
      <c r="G142" s="9"/>
      <c r="H142" s="11" t="n">
        <f aca="false">IFERROR(VLOOKUP(A142,داده!A:B,2,0),"0")</f>
        <v>170000000</v>
      </c>
      <c r="I142" s="11" t="n">
        <v>0</v>
      </c>
      <c r="J142" s="11" t="n">
        <v>0</v>
      </c>
      <c r="K142" s="11" t="n">
        <f aca="false">H142+J142</f>
        <v>170000000</v>
      </c>
      <c r="L142" s="11" t="n">
        <f aca="false">S142-J142</f>
        <v>-3.29911708831787E-005</v>
      </c>
      <c r="M142" s="11" t="n">
        <v>230000000</v>
      </c>
      <c r="N142" s="11" t="n">
        <f aca="false">IFERROR(VLOOKUP(A142,'فایل خام ساتع'!D:F,3,0),"0")</f>
        <v>229999999.999967</v>
      </c>
      <c r="O142" s="11" t="n">
        <f aca="false">IFERROR(VLOOKUP(A142,'فایل خام ساتع'!D:G,4,0),"0")</f>
        <v>230000000</v>
      </c>
      <c r="P142" s="11" t="n">
        <f aca="false">IFERROR(VLOOKUP(A142,'فایل خام ساتع'!D:I,6,0),"0")</f>
        <v>258250000</v>
      </c>
      <c r="Q142" s="12" t="n">
        <f aca="false">IF(ISBLANK(VLOOKUP(A142,'فایل خام ساتع'!D:J,7,0)),"0",VLOOKUP(A142,'فایل خام ساتع'!D:J,7,0))</f>
        <v>258250000</v>
      </c>
      <c r="R142" s="12" t="n">
        <f aca="false">IFERROR(Q142+P142,P142)</f>
        <v>516500000</v>
      </c>
      <c r="S142" s="12" t="n">
        <f aca="false">N142-O142</f>
        <v>-3.29911708831787E-005</v>
      </c>
    </row>
    <row r="143" customFormat="false" ht="16.4" hidden="false" customHeight="false" outlineLevel="0" collapsed="false">
      <c r="A143" s="8" t="n">
        <v>33798033</v>
      </c>
      <c r="B143" s="9" t="s">
        <v>180</v>
      </c>
      <c r="C143" s="9" t="s">
        <v>165</v>
      </c>
      <c r="D143" s="9" t="s">
        <v>166</v>
      </c>
      <c r="E143" s="10" t="s">
        <v>5</v>
      </c>
      <c r="F143" s="9" t="s">
        <v>21</v>
      </c>
      <c r="G143" s="9" t="s">
        <v>33</v>
      </c>
      <c r="H143" s="11" t="n">
        <f aca="false">IFERROR(VLOOKUP(A143,داده!A:B,2,0),"0")</f>
        <v>69380000</v>
      </c>
      <c r="I143" s="11" t="n">
        <v>0</v>
      </c>
      <c r="J143" s="11" t="n">
        <v>0</v>
      </c>
      <c r="K143" s="11" t="n">
        <f aca="false">H143+J143</f>
        <v>69380000</v>
      </c>
      <c r="L143" s="11" t="n">
        <f aca="false">S143-J143</f>
        <v>-3.09944152832031E-005</v>
      </c>
      <c r="M143" s="11" t="n">
        <v>220000000</v>
      </c>
      <c r="N143" s="11" t="n">
        <f aca="false">IFERROR(VLOOKUP(A143,'فایل خام ساتع'!D:F,3,0),"0")</f>
        <v>220000001.999969</v>
      </c>
      <c r="O143" s="11" t="n">
        <f aca="false">IFERROR(VLOOKUP(A143,'فایل خام ساتع'!D:G,4,0),"0")</f>
        <v>220000002</v>
      </c>
      <c r="P143" s="11" t="n">
        <f aca="false">IFERROR(VLOOKUP(A143,'فایل خام ساتع'!D:I,6,0),"0")</f>
        <v>69380000</v>
      </c>
      <c r="Q143" s="12" t="n">
        <f aca="false">IF(ISBLANK(VLOOKUP(A143,'فایل خام ساتع'!D:J,7,0)),"0",VLOOKUP(A143,'فایل خام ساتع'!D:J,7,0))</f>
        <v>69380000</v>
      </c>
      <c r="R143" s="12" t="n">
        <f aca="false">IFERROR(Q143+P143,P143)</f>
        <v>138760000</v>
      </c>
      <c r="S143" s="12" t="n">
        <f aca="false">N143-O143</f>
        <v>-3.09944152832031E-005</v>
      </c>
    </row>
    <row r="144" customFormat="false" ht="16.4" hidden="false" customHeight="false" outlineLevel="0" collapsed="false">
      <c r="A144" s="8" t="n">
        <v>33798037</v>
      </c>
      <c r="B144" s="9" t="s">
        <v>181</v>
      </c>
      <c r="C144" s="9" t="s">
        <v>165</v>
      </c>
      <c r="D144" s="9" t="s">
        <v>166</v>
      </c>
      <c r="E144" s="10" t="s">
        <v>5</v>
      </c>
      <c r="F144" s="9" t="s">
        <v>21</v>
      </c>
      <c r="G144" s="9" t="s">
        <v>43</v>
      </c>
      <c r="H144" s="11" t="n">
        <f aca="false">IFERROR(VLOOKUP(A144,داده!A:B,2,0),"0")</f>
        <v>38850000</v>
      </c>
      <c r="I144" s="11" t="n">
        <v>0</v>
      </c>
      <c r="J144" s="11" t="n">
        <v>0</v>
      </c>
      <c r="K144" s="11" t="n">
        <f aca="false">H144+J144</f>
        <v>38850000</v>
      </c>
      <c r="L144" s="11" t="n">
        <f aca="false">S144-J144</f>
        <v>-2.89976596832275E-005</v>
      </c>
      <c r="M144" s="11" t="n">
        <v>210000000</v>
      </c>
      <c r="N144" s="11" t="n">
        <f aca="false">IFERROR(VLOOKUP(A144,'فایل خام ساتع'!D:F,3,0),"0")</f>
        <v>209999999.999971</v>
      </c>
      <c r="O144" s="11" t="n">
        <f aca="false">IFERROR(VLOOKUP(A144,'فایل خام ساتع'!D:G,4,0),"0")</f>
        <v>210000000</v>
      </c>
      <c r="P144" s="11" t="n">
        <f aca="false">IFERROR(VLOOKUP(A144,'فایل خام ساتع'!D:I,6,0),"0")</f>
        <v>38850000</v>
      </c>
      <c r="Q144" s="12" t="n">
        <f aca="false">IF(ISBLANK(VLOOKUP(A144,'فایل خام ساتع'!D:J,7,0)),"0",VLOOKUP(A144,'فایل خام ساتع'!D:J,7,0))</f>
        <v>38850000</v>
      </c>
      <c r="R144" s="12" t="n">
        <f aca="false">IFERROR(Q144+P144,P144)</f>
        <v>77700000</v>
      </c>
      <c r="S144" s="12" t="n">
        <f aca="false">N144-O144</f>
        <v>-2.89976596832275E-005</v>
      </c>
    </row>
    <row r="145" customFormat="false" ht="16.4" hidden="false" customHeight="false" outlineLevel="0" collapsed="false">
      <c r="A145" s="8" t="n">
        <v>33698016</v>
      </c>
      <c r="B145" s="9" t="s">
        <v>182</v>
      </c>
      <c r="C145" s="9" t="s">
        <v>165</v>
      </c>
      <c r="D145" s="9" t="s">
        <v>166</v>
      </c>
      <c r="E145" s="10" t="s">
        <v>5</v>
      </c>
      <c r="F145" s="9" t="s">
        <v>21</v>
      </c>
      <c r="G145" s="9" t="s">
        <v>43</v>
      </c>
      <c r="H145" s="11" t="n">
        <f aca="false">IFERROR(VLOOKUP(A145,داده!A:B,2,0),"0")</f>
        <v>16800000</v>
      </c>
      <c r="I145" s="11" t="n">
        <v>0</v>
      </c>
      <c r="J145" s="11" t="n">
        <v>0</v>
      </c>
      <c r="K145" s="11" t="n">
        <f aca="false">H145+J145</f>
        <v>16800000</v>
      </c>
      <c r="L145" s="11" t="n">
        <f aca="false">S145-J145</f>
        <v>-2.50041484832764E-005</v>
      </c>
      <c r="M145" s="11" t="n">
        <v>177250000</v>
      </c>
      <c r="N145" s="11" t="n">
        <f aca="false">IFERROR(VLOOKUP(A145,'فایل خام ساتع'!D:F,3,0),"0")</f>
        <v>177249999.999975</v>
      </c>
      <c r="O145" s="11" t="n">
        <f aca="false">IFERROR(VLOOKUP(A145,'فایل خام ساتع'!D:G,4,0),"0")</f>
        <v>177250000</v>
      </c>
      <c r="P145" s="11" t="n">
        <f aca="false">IFERROR(VLOOKUP(A145,'فایل خام ساتع'!D:I,6,0),"0")</f>
        <v>16800000</v>
      </c>
      <c r="Q145" s="12" t="n">
        <f aca="false">IF(ISBLANK(VLOOKUP(A145,'فایل خام ساتع'!D:J,7,0)),"0",VLOOKUP(A145,'فایل خام ساتع'!D:J,7,0))</f>
        <v>16800000</v>
      </c>
      <c r="R145" s="12" t="n">
        <f aca="false">IFERROR(Q145+P145,P145)</f>
        <v>33600000</v>
      </c>
      <c r="S145" s="12" t="n">
        <f aca="false">N145-O145</f>
        <v>-2.50041484832764E-005</v>
      </c>
    </row>
    <row r="146" customFormat="false" ht="16.4" hidden="false" customHeight="false" outlineLevel="0" collapsed="false">
      <c r="A146" s="8" t="n">
        <v>32998026</v>
      </c>
      <c r="B146" s="9" t="s">
        <v>183</v>
      </c>
      <c r="C146" s="9" t="s">
        <v>165</v>
      </c>
      <c r="D146" s="9" t="s">
        <v>166</v>
      </c>
      <c r="E146" s="10" t="s">
        <v>3</v>
      </c>
      <c r="F146" s="9"/>
      <c r="G146" s="9"/>
      <c r="H146" s="11" t="n">
        <f aca="false">IFERROR(VLOOKUP(A146,داده!A:B,2,0),"0")</f>
        <v>60000000</v>
      </c>
      <c r="I146" s="11" t="n">
        <v>0</v>
      </c>
      <c r="J146" s="11" t="n">
        <v>0</v>
      </c>
      <c r="K146" s="11" t="n">
        <f aca="false">H146+J146</f>
        <v>60000000</v>
      </c>
      <c r="L146" s="11" t="n">
        <f aca="false">S146-J146</f>
        <v>-8.5979700088501E-006</v>
      </c>
      <c r="M146" s="11" t="n">
        <v>60000000</v>
      </c>
      <c r="N146" s="11" t="n">
        <f aca="false">IFERROR(VLOOKUP(A146,'فایل خام ساتع'!D:F,3,0),"0")</f>
        <v>59999999.9999914</v>
      </c>
      <c r="O146" s="11" t="n">
        <f aca="false">IFERROR(VLOOKUP(A146,'فایل خام ساتع'!D:G,4,0),"0")</f>
        <v>60000000</v>
      </c>
      <c r="P146" s="11" t="n">
        <f aca="false">IFERROR(VLOOKUP(A146,'فایل خام ساتع'!D:I,6,0),"0")</f>
        <v>60000000</v>
      </c>
      <c r="Q146" s="12" t="n">
        <f aca="false">IF(ISBLANK(VLOOKUP(A146,'فایل خام ساتع'!D:J,7,0)),"0",VLOOKUP(A146,'فایل خام ساتع'!D:J,7,0))</f>
        <v>60000000</v>
      </c>
      <c r="R146" s="12" t="n">
        <f aca="false">IFERROR(Q146+P146,P146)</f>
        <v>120000000</v>
      </c>
      <c r="S146" s="12" t="n">
        <f aca="false">N146-O146</f>
        <v>-8.5979700088501E-006</v>
      </c>
    </row>
    <row r="147" customFormat="false" ht="16.4" hidden="false" customHeight="false" outlineLevel="0" collapsed="false">
      <c r="A147" s="8" t="n">
        <v>39800226</v>
      </c>
      <c r="B147" s="9" t="s">
        <v>184</v>
      </c>
      <c r="C147" s="9" t="s">
        <v>165</v>
      </c>
      <c r="D147" s="9" t="s">
        <v>166</v>
      </c>
      <c r="E147" s="10" t="s">
        <v>3</v>
      </c>
      <c r="F147" s="9"/>
      <c r="G147" s="9"/>
      <c r="H147" s="11" t="n">
        <f aca="false">IFERROR(VLOOKUP(A147,داده!A:B,2,0),"0")</f>
        <v>60000000</v>
      </c>
      <c r="I147" s="11" t="n">
        <v>0</v>
      </c>
      <c r="J147" s="11" t="n">
        <v>0</v>
      </c>
      <c r="K147" s="11" t="n">
        <f aca="false">H147+J147</f>
        <v>60000000</v>
      </c>
      <c r="L147" s="11" t="n">
        <f aca="false">S147-J147</f>
        <v>-8.5979700088501E-006</v>
      </c>
      <c r="M147" s="11" t="n">
        <v>60000000</v>
      </c>
      <c r="N147" s="11" t="n">
        <f aca="false">IFERROR(VLOOKUP(A147,'فایل خام ساتع'!D:F,3,0),"0")</f>
        <v>59999999.9999914</v>
      </c>
      <c r="O147" s="11" t="n">
        <f aca="false">IFERROR(VLOOKUP(A147,'فایل خام ساتع'!D:G,4,0),"0")</f>
        <v>60000000</v>
      </c>
      <c r="P147" s="11" t="n">
        <f aca="false">IFERROR(VLOOKUP(A147,'فایل خام ساتع'!D:I,6,0),"0")</f>
        <v>60000000</v>
      </c>
      <c r="Q147" s="12" t="n">
        <f aca="false">IF(ISBLANK(VLOOKUP(A147,'فایل خام ساتع'!D:J,7,0)),"0",VLOOKUP(A147,'فایل خام ساتع'!D:J,7,0))</f>
        <v>60000000</v>
      </c>
      <c r="R147" s="12" t="n">
        <f aca="false">IFERROR(Q147+P147,P147)</f>
        <v>120000000</v>
      </c>
      <c r="S147" s="12" t="n">
        <f aca="false">N147-O147</f>
        <v>-8.5979700088501E-006</v>
      </c>
    </row>
    <row r="148" customFormat="false" ht="16.4" hidden="false" customHeight="false" outlineLevel="0" collapsed="false">
      <c r="A148" s="8" t="n">
        <v>33798039</v>
      </c>
      <c r="B148" s="9" t="s">
        <v>185</v>
      </c>
      <c r="C148" s="9" t="s">
        <v>165</v>
      </c>
      <c r="D148" s="9" t="s">
        <v>166</v>
      </c>
      <c r="E148" s="10" t="s">
        <v>5</v>
      </c>
      <c r="F148" s="9" t="s">
        <v>21</v>
      </c>
      <c r="G148" s="9" t="s">
        <v>186</v>
      </c>
      <c r="H148" s="11" t="n">
        <f aca="false">IFERROR(VLOOKUP(A148,داده!A:B,2,0),"0")</f>
        <v>10000000</v>
      </c>
      <c r="I148" s="11" t="n">
        <v>0</v>
      </c>
      <c r="J148" s="11" t="n">
        <v>0</v>
      </c>
      <c r="K148" s="11" t="n">
        <f aca="false">H148+J148</f>
        <v>10000000</v>
      </c>
      <c r="L148" s="11" t="n">
        <f aca="false">S148-J148</f>
        <v>-7.0035457611084E-006</v>
      </c>
      <c r="M148" s="11" t="n">
        <v>49000000</v>
      </c>
      <c r="N148" s="11" t="n">
        <f aca="false">IFERROR(VLOOKUP(A148,'فایل خام ساتع'!D:F,3,0),"0")</f>
        <v>48999999.999993</v>
      </c>
      <c r="O148" s="11" t="n">
        <f aca="false">IFERROR(VLOOKUP(A148,'فایل خام ساتع'!D:G,4,0),"0")</f>
        <v>49000000</v>
      </c>
      <c r="P148" s="11" t="n">
        <f aca="false">IFERROR(VLOOKUP(A148,'فایل خام ساتع'!D:I,6,0),"0")</f>
        <v>10000000</v>
      </c>
      <c r="Q148" s="12" t="n">
        <f aca="false">IF(ISBLANK(VLOOKUP(A148,'فایل خام ساتع'!D:J,7,0)),"0",VLOOKUP(A148,'فایل خام ساتع'!D:J,7,0))</f>
        <v>10000000</v>
      </c>
      <c r="R148" s="12" t="n">
        <f aca="false">IFERROR(Q148+P148,P148)</f>
        <v>20000000</v>
      </c>
      <c r="S148" s="12" t="n">
        <f aca="false">N148-O148</f>
        <v>-7.0035457611084E-006</v>
      </c>
    </row>
    <row r="149" customFormat="false" ht="16.4" hidden="false" customHeight="false" outlineLevel="0" collapsed="false">
      <c r="A149" s="8" t="n">
        <v>33798040</v>
      </c>
      <c r="B149" s="9" t="s">
        <v>187</v>
      </c>
      <c r="C149" s="9" t="s">
        <v>165</v>
      </c>
      <c r="D149" s="9" t="s">
        <v>166</v>
      </c>
      <c r="E149" s="10" t="s">
        <v>5</v>
      </c>
      <c r="F149" s="9" t="s">
        <v>21</v>
      </c>
      <c r="G149" s="9" t="s">
        <v>186</v>
      </c>
      <c r="H149" s="11" t="n">
        <f aca="false">IFERROR(VLOOKUP(A149,داده!A:B,2,0),"0")</f>
        <v>35000000</v>
      </c>
      <c r="I149" s="11" t="n">
        <v>0</v>
      </c>
      <c r="J149" s="11" t="n">
        <v>0</v>
      </c>
      <c r="K149" s="11" t="n">
        <f aca="false">H149+J149</f>
        <v>35000000</v>
      </c>
      <c r="L149" s="11" t="n">
        <f aca="false">S149-J149</f>
        <v>-4.99933958053589E-006</v>
      </c>
      <c r="M149" s="11" t="n">
        <v>35000000</v>
      </c>
      <c r="N149" s="11" t="n">
        <f aca="false">IFERROR(VLOOKUP(A149,'فایل خام ساتع'!D:F,3,0),"0")</f>
        <v>34999999.999995</v>
      </c>
      <c r="O149" s="11" t="n">
        <f aca="false">IFERROR(VLOOKUP(A149,'فایل خام ساتع'!D:G,4,0),"0")</f>
        <v>35000000</v>
      </c>
      <c r="P149" s="11" t="n">
        <f aca="false">IFERROR(VLOOKUP(A149,'فایل خام ساتع'!D:I,6,0),"0")</f>
        <v>35000000</v>
      </c>
      <c r="Q149" s="12" t="n">
        <f aca="false">IF(ISBLANK(VLOOKUP(A149,'فایل خام ساتع'!D:J,7,0)),"0",VLOOKUP(A149,'فایل خام ساتع'!D:J,7,0))</f>
        <v>35000000</v>
      </c>
      <c r="R149" s="12" t="n">
        <f aca="false">IFERROR(Q149+P149,P149)</f>
        <v>70000000</v>
      </c>
      <c r="S149" s="12" t="n">
        <f aca="false">N149-O149</f>
        <v>-4.99933958053589E-006</v>
      </c>
    </row>
    <row r="150" customFormat="false" ht="16.4" hidden="false" customHeight="false" outlineLevel="0" collapsed="false">
      <c r="A150" s="8" t="n">
        <v>33798029</v>
      </c>
      <c r="B150" s="9" t="s">
        <v>188</v>
      </c>
      <c r="C150" s="9" t="s">
        <v>165</v>
      </c>
      <c r="D150" s="9" t="s">
        <v>166</v>
      </c>
      <c r="E150" s="10" t="s">
        <v>5</v>
      </c>
      <c r="F150" s="9" t="s">
        <v>21</v>
      </c>
      <c r="G150" s="9" t="s">
        <v>186</v>
      </c>
      <c r="H150" s="11" t="n">
        <f aca="false">IFERROR(VLOOKUP(A150,داده!A:B,2,0),"0")</f>
        <v>30000000</v>
      </c>
      <c r="I150" s="11" t="n">
        <v>0</v>
      </c>
      <c r="J150" s="11" t="n">
        <v>0</v>
      </c>
      <c r="K150" s="11" t="n">
        <f aca="false">H150+J150</f>
        <v>30000000</v>
      </c>
      <c r="L150" s="11" t="n">
        <f aca="false">S150-J150</f>
        <v>-4.19840216636658E-006</v>
      </c>
      <c r="M150" s="11" t="n">
        <v>30000000</v>
      </c>
      <c r="N150" s="11" t="n">
        <f aca="false">IFERROR(VLOOKUP(A150,'فایل خام ساتع'!D:F,3,0),"0")</f>
        <v>29999999.9999958</v>
      </c>
      <c r="O150" s="11" t="n">
        <f aca="false">IFERROR(VLOOKUP(A150,'فایل خام ساتع'!D:G,4,0),"0")</f>
        <v>30000000</v>
      </c>
      <c r="P150" s="11" t="n">
        <f aca="false">IFERROR(VLOOKUP(A150,'فایل خام ساتع'!D:I,6,0),"0")</f>
        <v>30000000</v>
      </c>
      <c r="Q150" s="12" t="n">
        <f aca="false">IF(ISBLANK(VLOOKUP(A150,'فایل خام ساتع'!D:J,7,0)),"0",VLOOKUP(A150,'فایل خام ساتع'!D:J,7,0))</f>
        <v>30000000</v>
      </c>
      <c r="R150" s="12" t="n">
        <f aca="false">IFERROR(Q150+P150,P150)</f>
        <v>60000000</v>
      </c>
      <c r="S150" s="12" t="n">
        <f aca="false">N150-O150</f>
        <v>-4.19840216636658E-006</v>
      </c>
    </row>
    <row r="151" customFormat="false" ht="16.4" hidden="false" customHeight="false" outlineLevel="0" collapsed="false">
      <c r="A151" s="8" t="n">
        <v>39800228</v>
      </c>
      <c r="B151" s="9" t="s">
        <v>189</v>
      </c>
      <c r="C151" s="9" t="s">
        <v>165</v>
      </c>
      <c r="D151" s="9" t="s">
        <v>166</v>
      </c>
      <c r="E151" s="10" t="s">
        <v>3</v>
      </c>
      <c r="F151" s="9"/>
      <c r="G151" s="9"/>
      <c r="H151" s="11" t="n">
        <f aca="false">IFERROR(VLOOKUP(A151,داده!A:B,2,0),"0")</f>
        <v>3600000</v>
      </c>
      <c r="I151" s="11" t="n">
        <v>0</v>
      </c>
      <c r="J151" s="11" t="n">
        <v>0</v>
      </c>
      <c r="K151" s="11" t="n">
        <f aca="false">H151+J151</f>
        <v>3600000</v>
      </c>
      <c r="L151" s="11" t="n">
        <f aca="false">S151-J151</f>
        <v>-1.41002237796783E-006</v>
      </c>
      <c r="M151" s="11" t="n">
        <v>10000000</v>
      </c>
      <c r="N151" s="11" t="n">
        <f aca="false">IFERROR(VLOOKUP(A151,'فایل خام ساتع'!D:F,3,0),"0")</f>
        <v>9999999.99999859</v>
      </c>
      <c r="O151" s="11" t="n">
        <f aca="false">IFERROR(VLOOKUP(A151,'فایل خام ساتع'!D:G,4,0),"0")</f>
        <v>10000000</v>
      </c>
      <c r="P151" s="11" t="n">
        <f aca="false">IFERROR(VLOOKUP(A151,'فایل خام ساتع'!D:I,6,0),"0")</f>
        <v>3600000</v>
      </c>
      <c r="Q151" s="12" t="n">
        <f aca="false">IF(ISBLANK(VLOOKUP(A151,'فایل خام ساتع'!D:J,7,0)),"0",VLOOKUP(A151,'فایل خام ساتع'!D:J,7,0))</f>
        <v>3600000</v>
      </c>
      <c r="R151" s="12" t="n">
        <f aca="false">IFERROR(Q151+P151,P151)</f>
        <v>7200000</v>
      </c>
      <c r="S151" s="12" t="n">
        <f aca="false">N151-O151</f>
        <v>-1.41002237796783E-006</v>
      </c>
    </row>
    <row r="152" customFormat="false" ht="16.4" hidden="false" customHeight="false" outlineLevel="0" collapsed="false">
      <c r="A152" s="8" t="n">
        <v>33698017</v>
      </c>
      <c r="B152" s="9" t="s">
        <v>190</v>
      </c>
      <c r="C152" s="9" t="s">
        <v>165</v>
      </c>
      <c r="D152" s="9" t="s">
        <v>166</v>
      </c>
      <c r="E152" s="10" t="s">
        <v>5</v>
      </c>
      <c r="F152" s="9" t="s">
        <v>6</v>
      </c>
      <c r="G152" s="9" t="s">
        <v>26</v>
      </c>
      <c r="H152" s="11" t="str">
        <f aca="false">IFERROR(VLOOKUP(A152,داده!A:B,2,0),"0")</f>
        <v>0</v>
      </c>
      <c r="I152" s="11" t="n">
        <v>0</v>
      </c>
      <c r="J152" s="11" t="n">
        <v>0</v>
      </c>
      <c r="K152" s="11" t="n">
        <f aca="false">H152+J152</f>
        <v>0</v>
      </c>
      <c r="L152" s="11" t="n">
        <f aca="false">S152-J152</f>
        <v>0</v>
      </c>
      <c r="M152" s="11" t="n">
        <v>0</v>
      </c>
      <c r="N152" s="11" t="n">
        <f aca="false">IFERROR(VLOOKUP(A152,'فایل خام ساتع'!D:F,3,0),"0")</f>
        <v>0</v>
      </c>
      <c r="O152" s="11" t="n">
        <f aca="false">IFERROR(VLOOKUP(A152,'فایل خام ساتع'!D:G,4,0),"0")</f>
        <v>0</v>
      </c>
      <c r="P152" s="11" t="n">
        <f aca="false">IFERROR(VLOOKUP(A152,'فایل خام ساتع'!D:I,6,0),"0")</f>
        <v>0</v>
      </c>
      <c r="Q152" s="12" t="str">
        <f aca="false">IF(ISBLANK(VLOOKUP(A152,'فایل خام ساتع'!D:J,7,0)),"0",VLOOKUP(A152,'فایل خام ساتع'!D:J,7,0))</f>
        <v>0</v>
      </c>
      <c r="R152" s="12" t="n">
        <f aca="false">IFERROR(Q152+P152,P152)</f>
        <v>0</v>
      </c>
      <c r="S152" s="12" t="n">
        <f aca="false">N152-O152</f>
        <v>0</v>
      </c>
    </row>
    <row r="153" customFormat="false" ht="16.4" hidden="false" customHeight="false" outlineLevel="0" collapsed="false">
      <c r="A153" s="8" t="n">
        <v>33798034</v>
      </c>
      <c r="B153" s="9" t="s">
        <v>191</v>
      </c>
      <c r="C153" s="9" t="s">
        <v>165</v>
      </c>
      <c r="D153" s="9" t="s">
        <v>166</v>
      </c>
      <c r="E153" s="10" t="s">
        <v>5</v>
      </c>
      <c r="F153" s="9" t="s">
        <v>6</v>
      </c>
      <c r="G153" s="9" t="s">
        <v>26</v>
      </c>
      <c r="H153" s="11" t="str">
        <f aca="false">IFERROR(VLOOKUP(A153,داده!A:B,2,0),"0")</f>
        <v>0</v>
      </c>
      <c r="I153" s="11" t="n">
        <v>0</v>
      </c>
      <c r="J153" s="11" t="n">
        <v>0</v>
      </c>
      <c r="K153" s="11" t="n">
        <f aca="false">H153+J153</f>
        <v>0</v>
      </c>
      <c r="L153" s="11" t="n">
        <f aca="false">S153-J153</f>
        <v>0</v>
      </c>
      <c r="M153" s="11" t="n">
        <v>0</v>
      </c>
      <c r="N153" s="11" t="n">
        <f aca="false">IFERROR(VLOOKUP(A153,'فایل خام ساتع'!D:F,3,0),"0")</f>
        <v>0</v>
      </c>
      <c r="O153" s="11" t="n">
        <f aca="false">IFERROR(VLOOKUP(A153,'فایل خام ساتع'!D:G,4,0),"0")</f>
        <v>0</v>
      </c>
      <c r="P153" s="11" t="n">
        <f aca="false">IFERROR(VLOOKUP(A153,'فایل خام ساتع'!D:I,6,0),"0")</f>
        <v>0</v>
      </c>
      <c r="Q153" s="12" t="str">
        <f aca="false">IF(ISBLANK(VLOOKUP(A153,'فایل خام ساتع'!D:J,7,0)),"0",VLOOKUP(A153,'فایل خام ساتع'!D:J,7,0))</f>
        <v>0</v>
      </c>
      <c r="R153" s="12" t="n">
        <f aca="false">IFERROR(Q153+P153,P153)</f>
        <v>0</v>
      </c>
      <c r="S153" s="12" t="n">
        <f aca="false">N153-O153</f>
        <v>0</v>
      </c>
    </row>
    <row r="154" customFormat="false" ht="16.4" hidden="false" customHeight="false" outlineLevel="0" collapsed="false">
      <c r="A154" s="16" t="n">
        <v>33798036</v>
      </c>
      <c r="B154" s="17" t="s">
        <v>192</v>
      </c>
      <c r="C154" s="17" t="s">
        <v>165</v>
      </c>
      <c r="D154" s="17" t="s">
        <v>166</v>
      </c>
      <c r="E154" s="18" t="s">
        <v>5</v>
      </c>
      <c r="F154" s="17" t="s">
        <v>51</v>
      </c>
      <c r="G154" s="17" t="s">
        <v>52</v>
      </c>
      <c r="H154" s="11" t="str">
        <f aca="false">IFERROR(VLOOKUP(A154,داده!A:B,2,0),"0")</f>
        <v>0</v>
      </c>
      <c r="I154" s="11" t="n">
        <v>0</v>
      </c>
      <c r="J154" s="11" t="n">
        <v>0</v>
      </c>
      <c r="K154" s="11" t="n">
        <f aca="false">H154+J154</f>
        <v>0</v>
      </c>
      <c r="L154" s="11" t="n">
        <f aca="false">S154-J154</f>
        <v>-2.89976596832275E-005</v>
      </c>
      <c r="M154" s="11" t="n">
        <v>0</v>
      </c>
      <c r="N154" s="11" t="n">
        <f aca="false">IFERROR(VLOOKUP(A154,'فایل خام ساتع'!D:F,3,0),"0")</f>
        <v>199999999.999971</v>
      </c>
      <c r="O154" s="11" t="n">
        <f aca="false">IFERROR(VLOOKUP(A154,'فایل خام ساتع'!D:G,4,0),"0")</f>
        <v>200000000</v>
      </c>
      <c r="P154" s="11" t="n">
        <f aca="false">IFERROR(VLOOKUP(A154,'فایل خام ساتع'!D:I,6,0),"0")</f>
        <v>0</v>
      </c>
      <c r="Q154" s="12" t="str">
        <f aca="false">IF(ISBLANK(VLOOKUP(A154,'فایل خام ساتع'!D:J,7,0)),"0",VLOOKUP(A154,'فایل خام ساتع'!D:J,7,0))</f>
        <v>0</v>
      </c>
      <c r="R154" s="12" t="n">
        <f aca="false">IFERROR(Q154+P154,P154)</f>
        <v>0</v>
      </c>
      <c r="S154" s="13" t="n">
        <f aca="false">N154-O154</f>
        <v>-2.89976596832275E-005</v>
      </c>
    </row>
    <row r="155" customFormat="false" ht="16.4" hidden="false" customHeight="false" outlineLevel="0" collapsed="false">
      <c r="A155" s="8" t="n">
        <v>33798073</v>
      </c>
      <c r="B155" s="9" t="s">
        <v>193</v>
      </c>
      <c r="C155" s="9" t="s">
        <v>165</v>
      </c>
      <c r="D155" s="9" t="s">
        <v>166</v>
      </c>
      <c r="E155" s="10" t="s">
        <v>5</v>
      </c>
      <c r="F155" s="9" t="s">
        <v>6</v>
      </c>
      <c r="G155" s="9" t="s">
        <v>26</v>
      </c>
      <c r="H155" s="11" t="str">
        <f aca="false">IFERROR(VLOOKUP(A155,داده!A:B,2,0),"0")</f>
        <v>0</v>
      </c>
      <c r="I155" s="11" t="n">
        <v>0</v>
      </c>
      <c r="J155" s="11" t="n">
        <v>0</v>
      </c>
      <c r="K155" s="11" t="n">
        <f aca="false">H155+J155</f>
        <v>0</v>
      </c>
      <c r="L155" s="11" t="n">
        <f aca="false">S155-J155</f>
        <v>0</v>
      </c>
      <c r="M155" s="11" t="n">
        <v>0</v>
      </c>
      <c r="N155" s="11" t="n">
        <f aca="false">IFERROR(VLOOKUP(A155,'فایل خام ساتع'!D:F,3,0),"0")</f>
        <v>0</v>
      </c>
      <c r="O155" s="11" t="n">
        <f aca="false">IFERROR(VLOOKUP(A155,'فایل خام ساتع'!D:G,4,0),"0")</f>
        <v>0</v>
      </c>
      <c r="P155" s="11" t="n">
        <f aca="false">IFERROR(VLOOKUP(A155,'فایل خام ساتع'!D:I,6,0),"0")</f>
        <v>0</v>
      </c>
      <c r="Q155" s="12" t="str">
        <f aca="false">IF(ISBLANK(VLOOKUP(A155,'فایل خام ساتع'!D:J,7,0)),"0",VLOOKUP(A155,'فایل خام ساتع'!D:J,7,0))</f>
        <v>0</v>
      </c>
      <c r="R155" s="12" t="n">
        <f aca="false">IFERROR(Q155+P155,P155)</f>
        <v>0</v>
      </c>
      <c r="S155" s="12" t="n">
        <f aca="false">N155-O155</f>
        <v>0</v>
      </c>
    </row>
    <row r="156" customFormat="false" ht="16.4" hidden="false" customHeight="false" outlineLevel="0" collapsed="false">
      <c r="A156" s="8" t="n">
        <v>33798095</v>
      </c>
      <c r="B156" s="9" t="s">
        <v>194</v>
      </c>
      <c r="C156" s="9" t="s">
        <v>165</v>
      </c>
      <c r="D156" s="9" t="s">
        <v>166</v>
      </c>
      <c r="E156" s="10" t="s">
        <v>5</v>
      </c>
      <c r="F156" s="9" t="s">
        <v>6</v>
      </c>
      <c r="G156" s="9" t="s">
        <v>47</v>
      </c>
      <c r="H156" s="11" t="str">
        <f aca="false">IFERROR(VLOOKUP(A156,داده!A:B,2,0),"0")</f>
        <v>0</v>
      </c>
      <c r="I156" s="11" t="n">
        <v>0</v>
      </c>
      <c r="J156" s="11" t="n">
        <v>0</v>
      </c>
      <c r="K156" s="11" t="n">
        <f aca="false">H156+J156</f>
        <v>0</v>
      </c>
      <c r="L156" s="11" t="n">
        <f aca="false">S156-J156</f>
        <v>0</v>
      </c>
      <c r="M156" s="11" t="n">
        <v>0</v>
      </c>
      <c r="N156" s="11" t="n">
        <f aca="false">IFERROR(VLOOKUP(A156,'فایل خام ساتع'!D:F,3,0),"0")</f>
        <v>0</v>
      </c>
      <c r="O156" s="11" t="n">
        <f aca="false">IFERROR(VLOOKUP(A156,'فایل خام ساتع'!D:G,4,0),"0")</f>
        <v>0</v>
      </c>
      <c r="P156" s="11" t="n">
        <f aca="false">IFERROR(VLOOKUP(A156,'فایل خام ساتع'!D:I,6,0),"0")</f>
        <v>0</v>
      </c>
      <c r="Q156" s="12" t="str">
        <f aca="false">IF(ISBLANK(VLOOKUP(A156,'فایل خام ساتع'!D:J,7,0)),"0",VLOOKUP(A156,'فایل خام ساتع'!D:J,7,0))</f>
        <v>0</v>
      </c>
      <c r="R156" s="12" t="n">
        <f aca="false">IFERROR(Q156+P156,P156)</f>
        <v>0</v>
      </c>
      <c r="S156" s="12" t="n">
        <f aca="false">N156-O156</f>
        <v>0</v>
      </c>
    </row>
    <row r="157" customFormat="false" ht="16.4" hidden="false" customHeight="false" outlineLevel="0" collapsed="false">
      <c r="A157" s="8" t="n">
        <v>34098009</v>
      </c>
      <c r="B157" s="9" t="s">
        <v>195</v>
      </c>
      <c r="C157" s="9" t="s">
        <v>165</v>
      </c>
      <c r="D157" s="9" t="s">
        <v>166</v>
      </c>
      <c r="E157" s="10" t="s">
        <v>5</v>
      </c>
      <c r="F157" s="9" t="s">
        <v>6</v>
      </c>
      <c r="G157" s="9" t="s">
        <v>26</v>
      </c>
      <c r="H157" s="11" t="str">
        <f aca="false">IFERROR(VLOOKUP(A157,داده!A:B,2,0),"0")</f>
        <v>0</v>
      </c>
      <c r="I157" s="11" t="n">
        <v>0</v>
      </c>
      <c r="J157" s="11" t="n">
        <v>0</v>
      </c>
      <c r="K157" s="11" t="n">
        <f aca="false">H157+J157</f>
        <v>0</v>
      </c>
      <c r="L157" s="11" t="n">
        <f aca="false">S157-J157</f>
        <v>0</v>
      </c>
      <c r="M157" s="11" t="n">
        <v>0</v>
      </c>
      <c r="N157" s="11" t="n">
        <f aca="false">IFERROR(VLOOKUP(A157,'فایل خام ساتع'!D:F,3,0),"0")</f>
        <v>0</v>
      </c>
      <c r="O157" s="11" t="n">
        <f aca="false">IFERROR(VLOOKUP(A157,'فایل خام ساتع'!D:G,4,0),"0")</f>
        <v>0</v>
      </c>
      <c r="P157" s="11" t="n">
        <f aca="false">IFERROR(VLOOKUP(A157,'فایل خام ساتع'!D:I,6,0),"0")</f>
        <v>0</v>
      </c>
      <c r="Q157" s="12" t="str">
        <f aca="false">IF(ISBLANK(VLOOKUP(A157,'فایل خام ساتع'!D:J,7,0)),"0",VLOOKUP(A157,'فایل خام ساتع'!D:J,7,0))</f>
        <v>0</v>
      </c>
      <c r="R157" s="12" t="n">
        <f aca="false">IFERROR(Q157+P157,P157)</f>
        <v>0</v>
      </c>
      <c r="S157" s="12" t="n">
        <f aca="false">N157-O157</f>
        <v>0</v>
      </c>
    </row>
    <row r="158" customFormat="false" ht="16.4" hidden="false" customHeight="false" outlineLevel="0" collapsed="false">
      <c r="A158" s="8" t="n">
        <v>34098034</v>
      </c>
      <c r="B158" s="9" t="s">
        <v>196</v>
      </c>
      <c r="C158" s="9" t="s">
        <v>165</v>
      </c>
      <c r="D158" s="9" t="s">
        <v>166</v>
      </c>
      <c r="E158" s="10" t="s">
        <v>5</v>
      </c>
      <c r="F158" s="9" t="s">
        <v>6</v>
      </c>
      <c r="G158" s="9" t="s">
        <v>47</v>
      </c>
      <c r="H158" s="11" t="str">
        <f aca="false">IFERROR(VLOOKUP(A158,داده!A:B,2,0),"0")</f>
        <v>0</v>
      </c>
      <c r="I158" s="11" t="n">
        <v>0</v>
      </c>
      <c r="J158" s="11" t="n">
        <v>0</v>
      </c>
      <c r="K158" s="11" t="n">
        <f aca="false">H158+J158</f>
        <v>0</v>
      </c>
      <c r="L158" s="11" t="n">
        <f aca="false">S158-J158</f>
        <v>0</v>
      </c>
      <c r="M158" s="11" t="n">
        <v>0</v>
      </c>
      <c r="N158" s="11" t="n">
        <f aca="false">IFERROR(VLOOKUP(A158,'فایل خام ساتع'!D:F,3,0),"0")</f>
        <v>0</v>
      </c>
      <c r="O158" s="11" t="n">
        <f aca="false">IFERROR(VLOOKUP(A158,'فایل خام ساتع'!D:G,4,0),"0")</f>
        <v>0</v>
      </c>
      <c r="P158" s="11" t="n">
        <f aca="false">IFERROR(VLOOKUP(A158,'فایل خام ساتع'!D:I,6,0),"0")</f>
        <v>0</v>
      </c>
      <c r="Q158" s="12" t="str">
        <f aca="false">IF(ISBLANK(VLOOKUP(A158,'فایل خام ساتع'!D:J,7,0)),"0",VLOOKUP(A158,'فایل خام ساتع'!D:J,7,0))</f>
        <v>0</v>
      </c>
      <c r="R158" s="12" t="n">
        <f aca="false">IFERROR(Q158+P158,P158)</f>
        <v>0</v>
      </c>
      <c r="S158" s="12" t="n">
        <f aca="false">N158-O158</f>
        <v>0</v>
      </c>
    </row>
    <row r="159" customFormat="false" ht="16.4" hidden="false" customHeight="false" outlineLevel="0" collapsed="false">
      <c r="A159" s="8" t="n">
        <v>32798008</v>
      </c>
      <c r="B159" s="9" t="s">
        <v>197</v>
      </c>
      <c r="C159" s="9" t="s">
        <v>165</v>
      </c>
      <c r="D159" s="9" t="s">
        <v>198</v>
      </c>
      <c r="E159" s="10" t="s">
        <v>3</v>
      </c>
      <c r="F159" s="9"/>
      <c r="G159" s="9"/>
      <c r="H159" s="11" t="n">
        <f aca="false">IFERROR(VLOOKUP(A159,داده!A:B,2,0),"0")</f>
        <v>351936000</v>
      </c>
      <c r="I159" s="11" t="n">
        <v>0</v>
      </c>
      <c r="J159" s="11" t="n">
        <v>0</v>
      </c>
      <c r="K159" s="11" t="n">
        <f aca="false">H159+J159</f>
        <v>351936000</v>
      </c>
      <c r="L159" s="11" t="n">
        <f aca="false">S159-J159</f>
        <v>-6.40153884887695E-005</v>
      </c>
      <c r="M159" s="11" t="n">
        <v>390000000</v>
      </c>
      <c r="N159" s="11" t="n">
        <f aca="false">IFERROR(VLOOKUP(A159,'فایل خام ساتع'!D:F,3,0),"0")</f>
        <v>454999999.999936</v>
      </c>
      <c r="O159" s="11" t="n">
        <f aca="false">IFERROR(VLOOKUP(A159,'فایل خام ساتع'!D:G,4,0),"0")</f>
        <v>455000000</v>
      </c>
      <c r="P159" s="11" t="n">
        <f aca="false">IFERROR(VLOOKUP(A159,'فایل خام ساتع'!D:I,6,0),"0")</f>
        <v>454572580</v>
      </c>
      <c r="Q159" s="12" t="n">
        <f aca="false">IF(ISBLANK(VLOOKUP(A159,'فایل خام ساتع'!D:J,7,0)),"0",VLOOKUP(A159,'فایل خام ساتع'!D:J,7,0))</f>
        <v>454572580</v>
      </c>
      <c r="R159" s="12" t="n">
        <f aca="false">IFERROR(Q159+P159,P159)</f>
        <v>909145160</v>
      </c>
      <c r="S159" s="12" t="n">
        <f aca="false">N159-O159</f>
        <v>-6.40153884887695E-005</v>
      </c>
    </row>
    <row r="160" customFormat="false" ht="16.4" hidden="false" customHeight="false" outlineLevel="0" collapsed="false">
      <c r="A160" s="8" t="n">
        <v>39800222</v>
      </c>
      <c r="B160" s="9" t="s">
        <v>199</v>
      </c>
      <c r="C160" s="9" t="s">
        <v>165</v>
      </c>
      <c r="D160" s="9" t="s">
        <v>200</v>
      </c>
      <c r="E160" s="10" t="s">
        <v>3</v>
      </c>
      <c r="F160" s="9"/>
      <c r="G160" s="9"/>
      <c r="H160" s="11" t="n">
        <f aca="false">IFERROR(VLOOKUP(A160,داده!A:B,2,0),"0")</f>
        <v>3747774250</v>
      </c>
      <c r="I160" s="11" t="n">
        <v>0</v>
      </c>
      <c r="J160" s="11" t="n">
        <v>0</v>
      </c>
      <c r="K160" s="11" t="n">
        <f aca="false">H160+J160</f>
        <v>3747774250</v>
      </c>
      <c r="L160" s="11" t="n">
        <f aca="false">S160-J160</f>
        <v>-0.000989913940429688</v>
      </c>
      <c r="M160" s="11" t="n">
        <v>1600000000</v>
      </c>
      <c r="N160" s="11" t="n">
        <f aca="false">IFERROR(VLOOKUP(A160,'فایل خام ساتع'!D:F,3,0),"0")</f>
        <v>6999999999.99901</v>
      </c>
      <c r="O160" s="11" t="n">
        <f aca="false">IFERROR(VLOOKUP(A160,'فایل خام ساتع'!D:G,4,0),"0")</f>
        <v>7000000000</v>
      </c>
      <c r="P160" s="11" t="n">
        <f aca="false">IFERROR(VLOOKUP(A160,'فایل خام ساتع'!D:I,6,0),"0")</f>
        <v>4294879916</v>
      </c>
      <c r="Q160" s="12" t="n">
        <f aca="false">IF(ISBLANK(VLOOKUP(A160,'فایل خام ساتع'!D:J,7,0)),"0",VLOOKUP(A160,'فایل خام ساتع'!D:J,7,0))</f>
        <v>4328989916</v>
      </c>
      <c r="R160" s="12" t="n">
        <f aca="false">IFERROR(Q160+P160,P160)</f>
        <v>8623869832</v>
      </c>
      <c r="S160" s="12" t="n">
        <f aca="false">N160-O160</f>
        <v>-0.000989913940429688</v>
      </c>
    </row>
    <row r="161" customFormat="false" ht="16.4" hidden="false" customHeight="false" outlineLevel="0" collapsed="false">
      <c r="A161" s="8" t="n">
        <v>39800235</v>
      </c>
      <c r="B161" s="9" t="s">
        <v>201</v>
      </c>
      <c r="C161" s="9" t="s">
        <v>165</v>
      </c>
      <c r="D161" s="9" t="s">
        <v>200</v>
      </c>
      <c r="E161" s="10" t="s">
        <v>3</v>
      </c>
      <c r="F161" s="9"/>
      <c r="G161" s="9"/>
      <c r="H161" s="11" t="n">
        <f aca="false">IFERROR(VLOOKUP(A161,داده!A:B,2,0),"0")</f>
        <v>119998000</v>
      </c>
      <c r="I161" s="11" t="n">
        <v>0</v>
      </c>
      <c r="J161" s="11" t="n">
        <v>0</v>
      </c>
      <c r="K161" s="11" t="n">
        <f aca="false">H161+J161</f>
        <v>119998000</v>
      </c>
      <c r="L161" s="11" t="n">
        <f aca="false">S161-J161</f>
        <v>-1.70022249221802E-005</v>
      </c>
      <c r="M161" s="11" t="n">
        <v>120000000</v>
      </c>
      <c r="N161" s="11" t="n">
        <f aca="false">IFERROR(VLOOKUP(A161,'فایل خام ساتع'!D:F,3,0),"0")</f>
        <v>120099999.999983</v>
      </c>
      <c r="O161" s="11" t="n">
        <f aca="false">IFERROR(VLOOKUP(A161,'فایل خام ساتع'!D:G,4,0),"0")</f>
        <v>120100000</v>
      </c>
      <c r="P161" s="11" t="n">
        <f aca="false">IFERROR(VLOOKUP(A161,'فایل خام ساتع'!D:I,6,0),"0")</f>
        <v>120007230</v>
      </c>
      <c r="Q161" s="12" t="n">
        <f aca="false">IF(ISBLANK(VLOOKUP(A161,'فایل خام ساتع'!D:J,7,0)),"0",VLOOKUP(A161,'فایل خام ساتع'!D:J,7,0))</f>
        <v>120007230</v>
      </c>
      <c r="R161" s="12" t="n">
        <f aca="false">IFERROR(Q161+P161,P161)</f>
        <v>240014460</v>
      </c>
      <c r="S161" s="12" t="n">
        <f aca="false">N161-O161</f>
        <v>-1.70022249221802E-005</v>
      </c>
    </row>
    <row r="162" customFormat="false" ht="16.4" hidden="false" customHeight="false" outlineLevel="0" collapsed="false">
      <c r="A162" s="8" t="n">
        <v>39800263</v>
      </c>
      <c r="B162" s="9" t="s">
        <v>202</v>
      </c>
      <c r="C162" s="9" t="s">
        <v>165</v>
      </c>
      <c r="D162" s="9" t="s">
        <v>200</v>
      </c>
      <c r="E162" s="10" t="s">
        <v>3</v>
      </c>
      <c r="F162" s="9"/>
      <c r="G162" s="9"/>
      <c r="H162" s="11" t="n">
        <f aca="false">IFERROR(VLOOKUP(A162,داده!A:B,2,0),"0")</f>
        <v>50000000</v>
      </c>
      <c r="I162" s="11" t="n">
        <v>0</v>
      </c>
      <c r="J162" s="11" t="n">
        <v>0</v>
      </c>
      <c r="K162" s="11" t="n">
        <f aca="false">H162+J162</f>
        <v>50000000</v>
      </c>
      <c r="L162" s="11" t="n">
        <f aca="false">S162-J162</f>
        <v>-7.10040330886841E-006</v>
      </c>
      <c r="M162" s="11" t="n">
        <v>50000000</v>
      </c>
      <c r="N162" s="11" t="n">
        <f aca="false">IFERROR(VLOOKUP(A162,'فایل خام ساتع'!D:F,3,0),"0")</f>
        <v>49999999.9999929</v>
      </c>
      <c r="O162" s="11" t="n">
        <f aca="false">IFERROR(VLOOKUP(A162,'فایل خام ساتع'!D:G,4,0),"0")</f>
        <v>50000000</v>
      </c>
      <c r="P162" s="11" t="n">
        <f aca="false">IFERROR(VLOOKUP(A162,'فایل خام ساتع'!D:I,6,0),"0")</f>
        <v>50000000</v>
      </c>
      <c r="Q162" s="12" t="n">
        <f aca="false">IF(ISBLANK(VLOOKUP(A162,'فایل خام ساتع'!D:J,7,0)),"0",VLOOKUP(A162,'فایل خام ساتع'!D:J,7,0))</f>
        <v>50000000</v>
      </c>
      <c r="R162" s="12" t="n">
        <f aca="false">IFERROR(Q162+P162,P162)</f>
        <v>100000000</v>
      </c>
      <c r="S162" s="12" t="n">
        <f aca="false">N162-O162</f>
        <v>-7.10040330886841E-006</v>
      </c>
    </row>
    <row r="163" customFormat="false" ht="16.4" hidden="false" customHeight="false" outlineLevel="0" collapsed="false">
      <c r="A163" s="8" t="n">
        <v>33198025</v>
      </c>
      <c r="B163" s="9" t="s">
        <v>203</v>
      </c>
      <c r="C163" s="9" t="s">
        <v>165</v>
      </c>
      <c r="D163" s="9" t="s">
        <v>200</v>
      </c>
      <c r="E163" s="10" t="s">
        <v>3</v>
      </c>
      <c r="F163" s="9"/>
      <c r="G163" s="9"/>
      <c r="H163" s="11" t="n">
        <f aca="false">IFERROR(VLOOKUP(A163,داده!A:B,2,0),"0")</f>
        <v>25000000</v>
      </c>
      <c r="I163" s="11" t="n">
        <v>0</v>
      </c>
      <c r="J163" s="11" t="n">
        <v>0</v>
      </c>
      <c r="K163" s="11" t="n">
        <f aca="false">H163+J163</f>
        <v>25000000</v>
      </c>
      <c r="L163" s="11" t="n">
        <f aca="false">S163-J163</f>
        <v>-3.59863042831421E-006</v>
      </c>
      <c r="M163" s="11" t="n">
        <v>25000000</v>
      </c>
      <c r="N163" s="11" t="n">
        <f aca="false">IFERROR(VLOOKUP(A163,'فایل خام ساتع'!D:F,3,0),"0")</f>
        <v>24999999.9999964</v>
      </c>
      <c r="O163" s="11" t="n">
        <f aca="false">IFERROR(VLOOKUP(A163,'فایل خام ساتع'!D:G,4,0),"0")</f>
        <v>25000000</v>
      </c>
      <c r="P163" s="11" t="n">
        <f aca="false">IFERROR(VLOOKUP(A163,'فایل خام ساتع'!D:I,6,0),"0")</f>
        <v>25000000</v>
      </c>
      <c r="Q163" s="12" t="n">
        <f aca="false">IF(ISBLANK(VLOOKUP(A163,'فایل خام ساتع'!D:J,7,0)),"0",VLOOKUP(A163,'فایل خام ساتع'!D:J,7,0))</f>
        <v>25000000</v>
      </c>
      <c r="R163" s="12" t="n">
        <f aca="false">IFERROR(Q163+P163,P163)</f>
        <v>50000000</v>
      </c>
      <c r="S163" s="12" t="n">
        <f aca="false">N163-O163</f>
        <v>-3.59863042831421E-006</v>
      </c>
    </row>
    <row r="164" customFormat="false" ht="16.4" hidden="false" customHeight="false" outlineLevel="0" collapsed="false">
      <c r="A164" s="8" t="n">
        <v>39800229</v>
      </c>
      <c r="B164" s="9" t="s">
        <v>204</v>
      </c>
      <c r="C164" s="9" t="s">
        <v>165</v>
      </c>
      <c r="D164" s="9" t="s">
        <v>200</v>
      </c>
      <c r="E164" s="10" t="s">
        <v>3</v>
      </c>
      <c r="F164" s="9"/>
      <c r="G164" s="9"/>
      <c r="H164" s="11" t="n">
        <f aca="false">IFERROR(VLOOKUP(A164,داده!A:B,2,0),"0")</f>
        <v>4500000</v>
      </c>
      <c r="I164" s="11" t="n">
        <v>0</v>
      </c>
      <c r="J164" s="11" t="n">
        <v>0</v>
      </c>
      <c r="K164" s="11" t="n">
        <f aca="false">H164+J164</f>
        <v>4500000</v>
      </c>
      <c r="L164" s="11" t="n">
        <f aca="false">S164-J164</f>
        <v>-7.09667801856995E-007</v>
      </c>
      <c r="M164" s="11" t="n">
        <v>5000000</v>
      </c>
      <c r="N164" s="11" t="n">
        <f aca="false">IFERROR(VLOOKUP(A164,'فایل خام ساتع'!D:F,3,0),"0")</f>
        <v>4999999.99999929</v>
      </c>
      <c r="O164" s="11" t="n">
        <f aca="false">IFERROR(VLOOKUP(A164,'فایل خام ساتع'!D:G,4,0),"0")</f>
        <v>5000000</v>
      </c>
      <c r="P164" s="11" t="n">
        <f aca="false">IFERROR(VLOOKUP(A164,'فایل خام ساتع'!D:I,6,0),"0")</f>
        <v>4500000</v>
      </c>
      <c r="Q164" s="12" t="n">
        <f aca="false">IF(ISBLANK(VLOOKUP(A164,'فایل خام ساتع'!D:J,7,0)),"0",VLOOKUP(A164,'فایل خام ساتع'!D:J,7,0))</f>
        <v>5000000</v>
      </c>
      <c r="R164" s="12" t="n">
        <f aca="false">IFERROR(Q164+P164,P164)</f>
        <v>9500000</v>
      </c>
      <c r="S164" s="12" t="n">
        <f aca="false">N164-O164</f>
        <v>-7.09667801856995E-007</v>
      </c>
    </row>
    <row r="165" customFormat="false" ht="16.4" hidden="false" customHeight="false" outlineLevel="0" collapsed="false">
      <c r="A165" s="8" t="n">
        <v>39800267</v>
      </c>
      <c r="B165" s="9" t="s">
        <v>205</v>
      </c>
      <c r="C165" s="9" t="s">
        <v>165</v>
      </c>
      <c r="D165" s="9" t="s">
        <v>200</v>
      </c>
      <c r="E165" s="10" t="s">
        <v>3</v>
      </c>
      <c r="F165" s="9"/>
      <c r="G165" s="9"/>
      <c r="H165" s="11" t="n">
        <f aca="false">IFERROR(VLOOKUP(A165,داده!A:B,2,0),"0")</f>
        <v>4500000</v>
      </c>
      <c r="I165" s="11" t="n">
        <v>0</v>
      </c>
      <c r="J165" s="11" t="n">
        <v>0</v>
      </c>
      <c r="K165" s="11" t="n">
        <f aca="false">H165+J165</f>
        <v>4500000</v>
      </c>
      <c r="L165" s="11" t="n">
        <f aca="false">S165-J165</f>
        <v>-7.09667801856995E-007</v>
      </c>
      <c r="M165" s="11" t="n">
        <v>5000000</v>
      </c>
      <c r="N165" s="11" t="n">
        <f aca="false">IFERROR(VLOOKUP(A165,'فایل خام ساتع'!D:F,3,0),"0")</f>
        <v>4999999.99999929</v>
      </c>
      <c r="O165" s="11" t="n">
        <f aca="false">IFERROR(VLOOKUP(A165,'فایل خام ساتع'!D:G,4,0),"0")</f>
        <v>5000000</v>
      </c>
      <c r="P165" s="11" t="n">
        <f aca="false">IFERROR(VLOOKUP(A165,'فایل خام ساتع'!D:I,6,0),"0")</f>
        <v>4500000</v>
      </c>
      <c r="Q165" s="12" t="n">
        <f aca="false">IF(ISBLANK(VLOOKUP(A165,'فایل خام ساتع'!D:J,7,0)),"0",VLOOKUP(A165,'فایل خام ساتع'!D:J,7,0))</f>
        <v>5000000</v>
      </c>
      <c r="R165" s="12" t="n">
        <f aca="false">IFERROR(Q165+P165,P165)</f>
        <v>9500000</v>
      </c>
      <c r="S165" s="12" t="n">
        <f aca="false">N165-O165</f>
        <v>-7.09667801856995E-007</v>
      </c>
    </row>
    <row r="166" customFormat="false" ht="16.4" hidden="false" customHeight="false" outlineLevel="0" collapsed="false">
      <c r="A166" s="8" t="n">
        <v>39800213</v>
      </c>
      <c r="B166" s="9" t="s">
        <v>206</v>
      </c>
      <c r="C166" s="9" t="s">
        <v>165</v>
      </c>
      <c r="D166" s="9" t="s">
        <v>200</v>
      </c>
      <c r="E166" s="10" t="s">
        <v>5</v>
      </c>
      <c r="F166" s="9" t="s">
        <v>6</v>
      </c>
      <c r="G166" s="9" t="s">
        <v>152</v>
      </c>
      <c r="H166" s="11" t="str">
        <f aca="false">IFERROR(VLOOKUP(A166,داده!A:B,2,0),"0")</f>
        <v>0</v>
      </c>
      <c r="I166" s="11" t="n">
        <v>0</v>
      </c>
      <c r="J166" s="11" t="n">
        <v>0</v>
      </c>
      <c r="K166" s="11" t="n">
        <f aca="false">H166+J166</f>
        <v>0</v>
      </c>
      <c r="L166" s="11" t="n">
        <f aca="false">S166-J166</f>
        <v>0</v>
      </c>
      <c r="M166" s="11" t="n">
        <v>0</v>
      </c>
      <c r="N166" s="11" t="n">
        <f aca="false">IFERROR(VLOOKUP(A166,'فایل خام ساتع'!D:F,3,0),"0")</f>
        <v>0</v>
      </c>
      <c r="O166" s="11" t="n">
        <f aca="false">IFERROR(VLOOKUP(A166,'فایل خام ساتع'!D:G,4,0),"0")</f>
        <v>0</v>
      </c>
      <c r="P166" s="11" t="n">
        <f aca="false">IFERROR(VLOOKUP(A166,'فایل خام ساتع'!D:I,6,0),"0")</f>
        <v>0</v>
      </c>
      <c r="Q166" s="12" t="str">
        <f aca="false">IF(ISBLANK(VLOOKUP(A166,'فایل خام ساتع'!D:J,7,0)),"0",VLOOKUP(A166,'فایل خام ساتع'!D:J,7,0))</f>
        <v>0</v>
      </c>
      <c r="R166" s="12" t="n">
        <f aca="false">IFERROR(Q166+P166,P166)</f>
        <v>0</v>
      </c>
      <c r="S166" s="12" t="n">
        <f aca="false">N166-O166</f>
        <v>0</v>
      </c>
    </row>
    <row r="167" customFormat="false" ht="16.4" hidden="false" customHeight="false" outlineLevel="0" collapsed="false">
      <c r="A167" s="8" t="n">
        <v>39800214</v>
      </c>
      <c r="B167" s="9" t="s">
        <v>207</v>
      </c>
      <c r="C167" s="9" t="s">
        <v>165</v>
      </c>
      <c r="D167" s="9" t="s">
        <v>200</v>
      </c>
      <c r="E167" s="10" t="s">
        <v>5</v>
      </c>
      <c r="F167" s="9" t="s">
        <v>6</v>
      </c>
      <c r="G167" s="9" t="s">
        <v>152</v>
      </c>
      <c r="H167" s="11" t="str">
        <f aca="false">IFERROR(VLOOKUP(A167,داده!A:B,2,0),"0")</f>
        <v>0</v>
      </c>
      <c r="I167" s="11" t="n">
        <v>0</v>
      </c>
      <c r="J167" s="11" t="n">
        <v>0</v>
      </c>
      <c r="K167" s="11" t="n">
        <f aca="false">H167+J167</f>
        <v>0</v>
      </c>
      <c r="L167" s="11" t="n">
        <f aca="false">S167-J167</f>
        <v>0</v>
      </c>
      <c r="M167" s="11" t="n">
        <v>0</v>
      </c>
      <c r="N167" s="11" t="n">
        <f aca="false">IFERROR(VLOOKUP(A167,'فایل خام ساتع'!D:F,3,0),"0")</f>
        <v>0</v>
      </c>
      <c r="O167" s="11" t="n">
        <f aca="false">IFERROR(VLOOKUP(A167,'فایل خام ساتع'!D:G,4,0),"0")</f>
        <v>0</v>
      </c>
      <c r="P167" s="11" t="n">
        <f aca="false">IFERROR(VLOOKUP(A167,'فایل خام ساتع'!D:I,6,0),"0")</f>
        <v>0</v>
      </c>
      <c r="Q167" s="12" t="str">
        <f aca="false">IF(ISBLANK(VLOOKUP(A167,'فایل خام ساتع'!D:J,7,0)),"0",VLOOKUP(A167,'فایل خام ساتع'!D:J,7,0))</f>
        <v>0</v>
      </c>
      <c r="R167" s="12" t="n">
        <f aca="false">IFERROR(Q167+P167,P167)</f>
        <v>0</v>
      </c>
      <c r="S167" s="12" t="n">
        <f aca="false">N167-O167</f>
        <v>0</v>
      </c>
    </row>
    <row r="168" customFormat="false" ht="16.4" hidden="false" customHeight="false" outlineLevel="0" collapsed="false">
      <c r="A168" s="8" t="n">
        <v>39800237</v>
      </c>
      <c r="B168" s="9" t="s">
        <v>208</v>
      </c>
      <c r="C168" s="9" t="s">
        <v>165</v>
      </c>
      <c r="D168" s="9" t="s">
        <v>200</v>
      </c>
      <c r="E168" s="10" t="s">
        <v>3</v>
      </c>
      <c r="F168" s="9"/>
      <c r="G168" s="9"/>
      <c r="H168" s="11" t="n">
        <f aca="false">IFERROR(VLOOKUP(A168,داده!A:B,2,0),"0")</f>
        <v>98100000</v>
      </c>
      <c r="I168" s="11" t="n">
        <v>0</v>
      </c>
      <c r="J168" s="11" t="n">
        <v>0</v>
      </c>
      <c r="K168" s="11" t="n">
        <f aca="false">H168+J168</f>
        <v>98100000</v>
      </c>
      <c r="L168" s="11" t="n">
        <f aca="false">S168-J168</f>
        <v>-2.10106372833252E-005</v>
      </c>
      <c r="M168" s="11" t="n">
        <v>150000000</v>
      </c>
      <c r="N168" s="11" t="n">
        <f aca="false">IFERROR(VLOOKUP(A168,'فایل خام ساتع'!D:F,3,0),"0")</f>
        <v>149999999.999979</v>
      </c>
      <c r="O168" s="11" t="n">
        <f aca="false">IFERROR(VLOOKUP(A168,'فایل خام ساتع'!D:G,4,0),"0")</f>
        <v>150000000</v>
      </c>
      <c r="P168" s="11" t="n">
        <f aca="false">IFERROR(VLOOKUP(A168,'فایل خام ساتع'!D:I,6,0),"0")</f>
        <v>98100000</v>
      </c>
      <c r="Q168" s="12" t="n">
        <f aca="false">IF(ISBLANK(VLOOKUP(A168,'فایل خام ساتع'!D:J,7,0)),"0",VLOOKUP(A168,'فایل خام ساتع'!D:J,7,0))</f>
        <v>98100000</v>
      </c>
      <c r="R168" s="12" t="n">
        <f aca="false">IFERROR(Q168+P168,P168)</f>
        <v>196200000</v>
      </c>
      <c r="S168" s="13" t="n">
        <f aca="false">N168-O168</f>
        <v>-2.10106372833252E-005</v>
      </c>
    </row>
    <row r="169" customFormat="false" ht="16.4" hidden="false" customHeight="false" outlineLevel="0" collapsed="false">
      <c r="A169" s="8" t="n">
        <v>33698008</v>
      </c>
      <c r="B169" s="9" t="s">
        <v>209</v>
      </c>
      <c r="C169" s="9" t="s">
        <v>165</v>
      </c>
      <c r="D169" s="9" t="s">
        <v>200</v>
      </c>
      <c r="E169" s="10" t="s">
        <v>3</v>
      </c>
      <c r="F169" s="9"/>
      <c r="G169" s="9"/>
      <c r="H169" s="11" t="n">
        <f aca="false">IFERROR(VLOOKUP(A169,داده!A:B,2,0),"0")</f>
        <v>90000000</v>
      </c>
      <c r="I169" s="11" t="n">
        <v>0</v>
      </c>
      <c r="J169" s="11" t="n">
        <v>0</v>
      </c>
      <c r="K169" s="11" t="n">
        <f aca="false">H169+J169</f>
        <v>90000000</v>
      </c>
      <c r="L169" s="11" t="n">
        <f aca="false">S169-J169</f>
        <v>-1.28000974655151E-005</v>
      </c>
      <c r="M169" s="11" t="n">
        <v>90000000</v>
      </c>
      <c r="N169" s="11" t="n">
        <f aca="false">IFERROR(VLOOKUP(A169,'فایل خام ساتع'!D:F,3,0),"0")</f>
        <v>89999999.9999872</v>
      </c>
      <c r="O169" s="11" t="n">
        <f aca="false">IFERROR(VLOOKUP(A169,'فایل خام ساتع'!D:G,4,0),"0")</f>
        <v>90000000</v>
      </c>
      <c r="P169" s="11" t="n">
        <f aca="false">IFERROR(VLOOKUP(A169,'فایل خام ساتع'!D:I,6,0),"0")</f>
        <v>90000000</v>
      </c>
      <c r="Q169" s="12" t="n">
        <f aca="false">IF(ISBLANK(VLOOKUP(A169,'فایل خام ساتع'!D:J,7,0)),"0",VLOOKUP(A169,'فایل خام ساتع'!D:J,7,0))</f>
        <v>90000000</v>
      </c>
      <c r="R169" s="12" t="n">
        <f aca="false">IFERROR(Q169+P169,P169)</f>
        <v>180000000</v>
      </c>
      <c r="S169" s="13" t="n">
        <f aca="false">N169-O169</f>
        <v>-1.28000974655151E-005</v>
      </c>
    </row>
    <row r="170" customFormat="false" ht="16.4" hidden="false" customHeight="false" outlineLevel="0" collapsed="false">
      <c r="A170" s="8" t="n">
        <v>33698003</v>
      </c>
      <c r="B170" s="9" t="s">
        <v>210</v>
      </c>
      <c r="C170" s="9" t="s">
        <v>165</v>
      </c>
      <c r="D170" s="9" t="s">
        <v>200</v>
      </c>
      <c r="E170" s="10" t="s">
        <v>3</v>
      </c>
      <c r="F170" s="9"/>
      <c r="G170" s="9"/>
      <c r="H170" s="11" t="n">
        <f aca="false">IFERROR(VLOOKUP(A170,داده!A:B,2,0),"0")</f>
        <v>1317000000</v>
      </c>
      <c r="I170" s="11" t="n">
        <v>0</v>
      </c>
      <c r="J170" s="11" t="n">
        <v>0</v>
      </c>
      <c r="K170" s="11" t="n">
        <f aca="false">H170+J170</f>
        <v>1317000000</v>
      </c>
      <c r="L170" s="11" t="n">
        <f aca="false">S170-J170</f>
        <v>3291039.99979997</v>
      </c>
      <c r="M170" s="11" t="n">
        <v>390000000</v>
      </c>
      <c r="N170" s="11" t="n">
        <f aca="false">IFERROR(VLOOKUP(A170,'فایل خام ساتع'!D:F,3,0),"0")</f>
        <v>1441849999.9998</v>
      </c>
      <c r="O170" s="11" t="n">
        <f aca="false">IFERROR(VLOOKUP(A170,'فایل خام ساتع'!D:G,4,0),"0")</f>
        <v>1438558960</v>
      </c>
      <c r="P170" s="11" t="n">
        <f aca="false">IFERROR(VLOOKUP(A170,'فایل خام ساتع'!D:I,6,0),"0")</f>
        <v>1317049850</v>
      </c>
      <c r="Q170" s="12" t="n">
        <f aca="false">IF(ISBLANK(VLOOKUP(A170,'فایل خام ساتع'!D:J,7,0)),"0",VLOOKUP(A170,'فایل خام ساتع'!D:J,7,0))</f>
        <v>1317049850</v>
      </c>
      <c r="R170" s="12" t="n">
        <f aca="false">IFERROR(Q170+P170,P170)</f>
        <v>2634099700</v>
      </c>
      <c r="S170" s="19" t="n">
        <f aca="false">N170-O170</f>
        <v>3291039.99979997</v>
      </c>
    </row>
    <row r="171" customFormat="false" ht="16.4" hidden="false" customHeight="false" outlineLevel="0" collapsed="false">
      <c r="A171" s="20" t="n">
        <v>39800273</v>
      </c>
      <c r="B171" s="9" t="s">
        <v>211</v>
      </c>
      <c r="C171" s="9" t="s">
        <v>165</v>
      </c>
      <c r="D171" s="9" t="s">
        <v>169</v>
      </c>
      <c r="E171" s="10" t="s">
        <v>3</v>
      </c>
      <c r="F171" s="9"/>
      <c r="G171" s="9"/>
      <c r="H171" s="11" t="str">
        <f aca="false">IFERROR(VLOOKUP(A171,داده!A:B,2,0),"0")</f>
        <v>0</v>
      </c>
      <c r="I171" s="11" t="n">
        <v>0</v>
      </c>
      <c r="J171" s="11" t="n">
        <v>0</v>
      </c>
      <c r="K171" s="11" t="n">
        <f aca="false">H171+J171</f>
        <v>0</v>
      </c>
      <c r="L171" s="11" t="n">
        <f aca="false">S171-J171</f>
        <v>4999999.99999929</v>
      </c>
      <c r="M171" s="11" t="n">
        <v>5000000</v>
      </c>
      <c r="N171" s="11" t="n">
        <f aca="false">IFERROR(VLOOKUP(A171,'فایل خام ساتع'!D:F,3,0),"0")</f>
        <v>4999999.99999929</v>
      </c>
      <c r="O171" s="11" t="n">
        <f aca="false">IFERROR(VLOOKUP(A171,'فایل خام ساتع'!D:G,4,0),"0")</f>
        <v>0</v>
      </c>
      <c r="P171" s="11" t="n">
        <f aca="false">IFERROR(VLOOKUP(A171,'فایل خام ساتع'!D:I,6,0),"0")</f>
        <v>0</v>
      </c>
      <c r="Q171" s="12" t="str">
        <f aca="false">IF(ISBLANK(VLOOKUP(A171,'فایل خام ساتع'!D:J,7,0)),"0",VLOOKUP(A171,'فایل خام ساتع'!D:J,7,0))</f>
        <v>0</v>
      </c>
      <c r="R171" s="12" t="n">
        <f aca="false">IFERROR(Q171+P171,P171)</f>
        <v>0</v>
      </c>
      <c r="S171" s="12" t="n">
        <f aca="false">N171-O171</f>
        <v>4999999.99999929</v>
      </c>
    </row>
    <row r="172" customFormat="false" ht="45" hidden="false" customHeight="true" outlineLevel="0" collapsed="false">
      <c r="A172" s="8" t="n">
        <v>39800274</v>
      </c>
      <c r="B172" s="9" t="s">
        <v>212</v>
      </c>
      <c r="C172" s="9" t="s">
        <v>165</v>
      </c>
      <c r="D172" s="9" t="s">
        <v>169</v>
      </c>
      <c r="E172" s="10" t="s">
        <v>3</v>
      </c>
      <c r="F172" s="9"/>
      <c r="G172" s="9"/>
      <c r="H172" s="11" t="str">
        <f aca="false">IFERROR(VLOOKUP(A172,داده!A:B,2,0),"0")</f>
        <v>0</v>
      </c>
      <c r="I172" s="11" t="n">
        <v>0</v>
      </c>
      <c r="J172" s="11" t="n">
        <v>0</v>
      </c>
      <c r="K172" s="11" t="n">
        <f aca="false">H172+J172</f>
        <v>0</v>
      </c>
      <c r="L172" s="11" t="n">
        <f aca="false">S172-J172</f>
        <v>999999.999999859</v>
      </c>
      <c r="M172" s="11" t="n">
        <v>1000000</v>
      </c>
      <c r="N172" s="11" t="n">
        <f aca="false">IFERROR(VLOOKUP(A172,'فایل خام ساتع'!D:F,3,0),"0")</f>
        <v>999999.999999859</v>
      </c>
      <c r="O172" s="11" t="n">
        <f aca="false">IFERROR(VLOOKUP(A172,'فایل خام ساتع'!D:G,4,0),"0")</f>
        <v>0</v>
      </c>
      <c r="P172" s="11" t="n">
        <f aca="false">IFERROR(VLOOKUP(A172,'فایل خام ساتع'!D:I,6,0),"0")</f>
        <v>0</v>
      </c>
      <c r="Q172" s="12" t="str">
        <f aca="false">IF(ISBLANK(VLOOKUP(A172,'فایل خام ساتع'!D:J,7,0)),"0",VLOOKUP(A172,'فایل خام ساتع'!D:J,7,0))</f>
        <v>0</v>
      </c>
      <c r="R172" s="12" t="n">
        <f aca="false">IFERROR(Q172+P172,P172)</f>
        <v>0</v>
      </c>
      <c r="S172" s="12" t="n">
        <f aca="false">N172-O172</f>
        <v>999999.999999859</v>
      </c>
    </row>
    <row r="173" customFormat="false" ht="16.4" hidden="false" customHeight="false" outlineLevel="0" collapsed="false">
      <c r="A173" s="8" t="n">
        <v>39800236</v>
      </c>
      <c r="B173" s="9" t="s">
        <v>213</v>
      </c>
      <c r="C173" s="9" t="s">
        <v>165</v>
      </c>
      <c r="D173" s="9" t="s">
        <v>165</v>
      </c>
      <c r="E173" s="10" t="s">
        <v>3</v>
      </c>
      <c r="F173" s="9"/>
      <c r="G173" s="9"/>
      <c r="H173" s="11" t="n">
        <f aca="false">IFERROR(VLOOKUP(A173,داده!A:B,2,0),"0")</f>
        <v>4066813500</v>
      </c>
      <c r="I173" s="11" t="n">
        <v>0</v>
      </c>
      <c r="J173" s="11" t="n">
        <v>0</v>
      </c>
      <c r="K173" s="11" t="n">
        <f aca="false">H173+J173</f>
        <v>4066813500</v>
      </c>
      <c r="L173" s="11" t="n">
        <f aca="false">S173-J173</f>
        <v>13999.9993896484</v>
      </c>
      <c r="M173" s="11" t="n">
        <v>4100000000</v>
      </c>
      <c r="N173" s="11" t="n">
        <f aca="false">IFERROR(VLOOKUP(A173,'فایل خام ساتع'!D:F,3,0),"0")</f>
        <v>4299949999.99939</v>
      </c>
      <c r="O173" s="11" t="n">
        <f aca="false">IFERROR(VLOOKUP(A173,'فایل خام ساتع'!D:G,4,0),"0")</f>
        <v>4299936000</v>
      </c>
      <c r="P173" s="11" t="n">
        <f aca="false">IFERROR(VLOOKUP(A173,'فایل خام ساتع'!D:I,6,0),"0")</f>
        <v>3621846176</v>
      </c>
      <c r="Q173" s="12" t="n">
        <f aca="false">IF(ISBLANK(VLOOKUP(A173,'فایل خام ساتع'!D:J,7,0)),"0",VLOOKUP(A173,'فایل خام ساتع'!D:J,7,0))</f>
        <v>3638353176</v>
      </c>
      <c r="R173" s="12" t="n">
        <f aca="false">IFERROR(Q173+P173,P173)</f>
        <v>7260199352</v>
      </c>
      <c r="S173" s="12" t="n">
        <f aca="false">N173-O173</f>
        <v>13999.9993896484</v>
      </c>
    </row>
    <row r="174" customFormat="false" ht="16.4" hidden="false" customHeight="false" outlineLevel="0" collapsed="false">
      <c r="A174" s="8" t="n">
        <v>33098187</v>
      </c>
      <c r="B174" s="9" t="s">
        <v>214</v>
      </c>
      <c r="C174" s="9" t="s">
        <v>165</v>
      </c>
      <c r="D174" s="9" t="s">
        <v>166</v>
      </c>
      <c r="E174" s="10" t="s">
        <v>5</v>
      </c>
      <c r="F174" s="9" t="s">
        <v>6</v>
      </c>
      <c r="G174" s="9" t="s">
        <v>47</v>
      </c>
      <c r="H174" s="11" t="n">
        <f aca="false">IFERROR(VLOOKUP(A174,داده!A:B,2,0),"0")</f>
        <v>912500000</v>
      </c>
      <c r="I174" s="11" t="n">
        <v>0</v>
      </c>
      <c r="J174" s="11" t="n">
        <v>0</v>
      </c>
      <c r="K174" s="11" t="n">
        <f aca="false">H174+J174</f>
        <v>912500000</v>
      </c>
      <c r="L174" s="11" t="n">
        <f aca="false">S174-J174</f>
        <v>-0.000128030776977539</v>
      </c>
      <c r="M174" s="11"/>
      <c r="N174" s="11" t="n">
        <f aca="false">IFERROR(VLOOKUP(A174,'فایل خام ساتع'!D:F,3,0),"0")</f>
        <v>899999999.999872</v>
      </c>
      <c r="O174" s="11" t="n">
        <f aca="false">IFERROR(VLOOKUP(A174,'فایل خام ساتع'!D:G,4,0),"0")</f>
        <v>900000000</v>
      </c>
      <c r="P174" s="11" t="n">
        <f aca="false">IFERROR(VLOOKUP(A174,'فایل خام ساتع'!D:I,6,0),"0")</f>
        <v>895662500</v>
      </c>
      <c r="Q174" s="12" t="n">
        <f aca="false">IF(ISBLANK(VLOOKUP(A174,'فایل خام ساتع'!D:J,7,0)),"0",VLOOKUP(A174,'فایل خام ساتع'!D:J,7,0))</f>
        <v>895662500</v>
      </c>
      <c r="R174" s="12" t="n">
        <f aca="false">IFERROR(Q174+P174,P174)</f>
        <v>1791325000</v>
      </c>
      <c r="S174" s="12" t="n">
        <f aca="false">N174-O174</f>
        <v>-0.000128030776977539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S174"/>
  <conditionalFormatting sqref="A1">
    <cfRule type="duplicateValues" priority="2" aboveAverage="0" equalAverage="0" bottom="0" percent="0" rank="0" text="" dxfId="5"/>
  </conditionalFormatting>
  <conditionalFormatting sqref="A1">
    <cfRule type="duplicateValues" priority="3" aboveAverage="0" equalAverage="0" bottom="0" percent="0" rank="0" text="" dxfId="6"/>
  </conditionalFormatting>
  <conditionalFormatting sqref="A1">
    <cfRule type="duplicateValues" priority="4" aboveAverage="0" equalAverage="0" bottom="0" percent="0" rank="0" text="" dxfId="7"/>
  </conditionalFormatting>
  <conditionalFormatting sqref="A2:A148 A150:A165">
    <cfRule type="duplicateValues" priority="5" aboveAverage="0" equalAverage="0" bottom="0" percent="0" rank="0" text="" dxfId="8"/>
  </conditionalFormatting>
  <conditionalFormatting sqref="A166">
    <cfRule type="duplicateValues" priority="6" aboveAverage="0" equalAverage="0" bottom="0" percent="0" rank="0" text="" dxfId="9"/>
  </conditionalFormatting>
  <conditionalFormatting sqref="A166">
    <cfRule type="duplicateValues" priority="7" aboveAverage="0" equalAverage="0" bottom="0" percent="0" rank="0" text="" dxfId="10"/>
  </conditionalFormatting>
  <conditionalFormatting sqref="A167">
    <cfRule type="duplicateValues" priority="8" aboveAverage="0" equalAverage="0" bottom="0" percent="0" rank="0" text="" dxfId="11"/>
  </conditionalFormatting>
  <conditionalFormatting sqref="A167">
    <cfRule type="duplicateValues" priority="9" aboveAverage="0" equalAverage="0" bottom="0" percent="0" rank="0" text="" dxfId="12"/>
  </conditionalFormatting>
  <conditionalFormatting sqref="A168">
    <cfRule type="duplicateValues" priority="10" aboveAverage="0" equalAverage="0" bottom="0" percent="0" rank="0" text="" dxfId="13"/>
  </conditionalFormatting>
  <conditionalFormatting sqref="A168">
    <cfRule type="duplicateValues" priority="11" aboveAverage="0" equalAverage="0" bottom="0" percent="0" rank="0" text="" dxfId="14"/>
  </conditionalFormatting>
  <conditionalFormatting sqref="A169">
    <cfRule type="duplicateValues" priority="12" aboveAverage="0" equalAverage="0" bottom="0" percent="0" rank="0" text="" dxfId="15"/>
  </conditionalFormatting>
  <conditionalFormatting sqref="A169">
    <cfRule type="duplicateValues" priority="13" aboveAverage="0" equalAverage="0" bottom="0" percent="0" rank="0" text="" dxfId="16"/>
  </conditionalFormatting>
  <conditionalFormatting sqref="A175:A1048576 A1:A148 A150:A165">
    <cfRule type="duplicateValues" priority="14" aboveAverage="0" equalAverage="0" bottom="0" percent="0" rank="0" text="" dxfId="17"/>
  </conditionalFormatting>
  <conditionalFormatting sqref="A170:A172">
    <cfRule type="duplicateValues" priority="15" aboveAverage="0" equalAverage="0" bottom="0" percent="0" rank="0" text="" dxfId="18"/>
  </conditionalFormatting>
  <conditionalFormatting sqref="A173">
    <cfRule type="duplicateValues" priority="16" aboveAverage="0" equalAverage="0" bottom="0" percent="0" rank="0" text="" dxfId="19"/>
  </conditionalFormatting>
  <conditionalFormatting sqref="A174">
    <cfRule type="duplicateValues" priority="17" aboveAverage="0" equalAverage="0" bottom="0" percent="0" rank="0" text="" dxfId="20"/>
  </conditionalFormatting>
  <conditionalFormatting sqref="A149">
    <cfRule type="duplicateValues" priority="18" aboveAverage="0" equalAverage="0" bottom="0" percent="0" rank="0" text="" dxfId="2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105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14"/>
    <col collapsed="false" customWidth="true" hidden="false" outlineLevel="0" max="2" min="2" style="1" width="12"/>
  </cols>
  <sheetData>
    <row r="3" customFormat="false" ht="15" hidden="false" customHeight="false" outlineLevel="0" collapsed="false">
      <c r="A3" s="21" t="s">
        <v>215</v>
      </c>
      <c r="B3" s="22" t="s">
        <v>216</v>
      </c>
    </row>
    <row r="4" customFormat="false" ht="15" hidden="false" customHeight="false" outlineLevel="0" collapsed="false">
      <c r="A4" s="23" t="n">
        <v>32998024</v>
      </c>
      <c r="B4" s="24" t="n">
        <v>393000000</v>
      </c>
    </row>
    <row r="5" customFormat="false" ht="15" hidden="false" customHeight="false" outlineLevel="0" collapsed="false">
      <c r="A5" s="25" t="n">
        <v>32998025</v>
      </c>
      <c r="B5" s="26" t="n">
        <v>327600000</v>
      </c>
    </row>
    <row r="6" customFormat="false" ht="15" hidden="false" customHeight="false" outlineLevel="0" collapsed="false">
      <c r="A6" s="25" t="n">
        <v>33798011</v>
      </c>
      <c r="B6" s="26" t="n">
        <v>57000000</v>
      </c>
    </row>
    <row r="7" customFormat="false" ht="15" hidden="false" customHeight="false" outlineLevel="0" collapsed="false">
      <c r="A7" s="25" t="n">
        <v>33998002</v>
      </c>
      <c r="B7" s="26" t="n">
        <v>3237635000</v>
      </c>
    </row>
    <row r="8" customFormat="false" ht="15" hidden="false" customHeight="false" outlineLevel="0" collapsed="false">
      <c r="A8" s="25" t="n">
        <v>33998003</v>
      </c>
      <c r="B8" s="26" t="n">
        <v>2295310000</v>
      </c>
    </row>
    <row r="9" customFormat="false" ht="15" hidden="false" customHeight="false" outlineLevel="0" collapsed="false">
      <c r="A9" s="25" t="n">
        <v>39800199</v>
      </c>
      <c r="B9" s="26" t="n">
        <v>94000000</v>
      </c>
    </row>
    <row r="10" customFormat="false" ht="15" hidden="false" customHeight="false" outlineLevel="0" collapsed="false">
      <c r="A10" s="25" t="n">
        <v>42902002</v>
      </c>
      <c r="B10" s="26" t="n">
        <v>1556825600</v>
      </c>
    </row>
    <row r="11" customFormat="false" ht="15" hidden="false" customHeight="false" outlineLevel="0" collapsed="false">
      <c r="A11" s="25" t="s">
        <v>217</v>
      </c>
      <c r="B11" s="26" t="n">
        <v>0</v>
      </c>
    </row>
    <row r="12" customFormat="false" ht="15" hidden="false" customHeight="false" outlineLevel="0" collapsed="false">
      <c r="A12" s="25" t="n">
        <v>39800240</v>
      </c>
      <c r="B12" s="26" t="n">
        <v>600000000</v>
      </c>
    </row>
    <row r="13" customFormat="false" ht="15" hidden="false" customHeight="false" outlineLevel="0" collapsed="false">
      <c r="A13" s="25" t="n">
        <v>32998012</v>
      </c>
      <c r="B13" s="26" t="n">
        <v>774000000</v>
      </c>
    </row>
    <row r="14" customFormat="false" ht="15" hidden="false" customHeight="false" outlineLevel="0" collapsed="false">
      <c r="A14" s="25" t="n">
        <v>39800059</v>
      </c>
      <c r="B14" s="26" t="n">
        <v>863000000</v>
      </c>
    </row>
    <row r="15" customFormat="false" ht="15" hidden="false" customHeight="false" outlineLevel="0" collapsed="false">
      <c r="A15" s="25" t="n">
        <v>39800236</v>
      </c>
      <c r="B15" s="26" t="n">
        <v>4066813500</v>
      </c>
    </row>
    <row r="16" customFormat="false" ht="15" hidden="false" customHeight="false" outlineLevel="0" collapsed="false">
      <c r="A16" s="25" t="n">
        <v>33898003</v>
      </c>
      <c r="B16" s="26" t="n">
        <v>2135780000</v>
      </c>
    </row>
    <row r="17" customFormat="false" ht="15" hidden="false" customHeight="false" outlineLevel="0" collapsed="false">
      <c r="A17" s="25" t="n">
        <v>33898002</v>
      </c>
      <c r="B17" s="26" t="n">
        <v>1669380000</v>
      </c>
    </row>
    <row r="18" customFormat="false" ht="15" hidden="false" customHeight="false" outlineLevel="0" collapsed="false">
      <c r="A18" s="25" t="n">
        <v>43398011</v>
      </c>
      <c r="B18" s="26" t="n">
        <v>1413280000</v>
      </c>
    </row>
    <row r="19" customFormat="false" ht="15" hidden="false" customHeight="false" outlineLevel="0" collapsed="false">
      <c r="A19" s="25" t="n">
        <v>39800200</v>
      </c>
      <c r="B19" s="26" t="n">
        <v>160000000</v>
      </c>
    </row>
    <row r="20" customFormat="false" ht="15" hidden="false" customHeight="false" outlineLevel="0" collapsed="false">
      <c r="A20" s="25" t="n">
        <v>39800098</v>
      </c>
      <c r="B20" s="26" t="n">
        <v>176000000</v>
      </c>
    </row>
    <row r="21" customFormat="false" ht="15" hidden="false" customHeight="false" outlineLevel="0" collapsed="false">
      <c r="A21" s="25" t="n">
        <v>39800230</v>
      </c>
      <c r="B21" s="26" t="n">
        <v>834110000</v>
      </c>
    </row>
    <row r="22" customFormat="false" ht="15" hidden="false" customHeight="false" outlineLevel="0" collapsed="false">
      <c r="A22" s="25" t="n">
        <v>39800231</v>
      </c>
      <c r="B22" s="26" t="n">
        <v>703720000</v>
      </c>
    </row>
    <row r="23" customFormat="false" ht="15" hidden="false" customHeight="false" outlineLevel="0" collapsed="false">
      <c r="A23" s="25" t="n">
        <v>39800232</v>
      </c>
      <c r="B23" s="26" t="n">
        <v>909380000</v>
      </c>
    </row>
    <row r="24" customFormat="false" ht="15" hidden="false" customHeight="false" outlineLevel="0" collapsed="false">
      <c r="A24" s="25" t="n">
        <v>39800227</v>
      </c>
      <c r="B24" s="26" t="n">
        <v>276480000</v>
      </c>
    </row>
    <row r="25" customFormat="false" ht="15" hidden="false" customHeight="false" outlineLevel="0" collapsed="false">
      <c r="A25" s="25" t="n">
        <v>39800225</v>
      </c>
      <c r="B25" s="26" t="n">
        <v>71740000</v>
      </c>
    </row>
    <row r="26" customFormat="false" ht="15" hidden="false" customHeight="false" outlineLevel="0" collapsed="false">
      <c r="A26" s="25" t="n">
        <v>39800233</v>
      </c>
      <c r="B26" s="26" t="n">
        <v>348390000</v>
      </c>
    </row>
    <row r="27" customFormat="false" ht="15" hidden="false" customHeight="false" outlineLevel="0" collapsed="false">
      <c r="A27" s="25" t="n">
        <v>33698003</v>
      </c>
      <c r="B27" s="26" t="n">
        <v>1317000000</v>
      </c>
    </row>
    <row r="28" customFormat="false" ht="15" hidden="false" customHeight="false" outlineLevel="0" collapsed="false">
      <c r="A28" s="25" t="n">
        <v>33698001</v>
      </c>
      <c r="B28" s="26" t="n">
        <v>863953600</v>
      </c>
    </row>
    <row r="29" customFormat="false" ht="15" hidden="false" customHeight="false" outlineLevel="0" collapsed="false">
      <c r="A29" s="25" t="n">
        <v>32798008</v>
      </c>
      <c r="B29" s="26" t="n">
        <v>351936000</v>
      </c>
    </row>
    <row r="30" customFormat="false" ht="15" hidden="false" customHeight="false" outlineLevel="0" collapsed="false">
      <c r="A30" s="25" t="n">
        <v>42901085</v>
      </c>
      <c r="B30" s="26" t="n">
        <v>1151000000</v>
      </c>
    </row>
    <row r="31" customFormat="false" ht="15" hidden="false" customHeight="false" outlineLevel="0" collapsed="false">
      <c r="A31" s="25" t="n">
        <v>42901082</v>
      </c>
      <c r="B31" s="26" t="n">
        <v>759000000</v>
      </c>
    </row>
    <row r="32" customFormat="false" ht="15" hidden="false" customHeight="false" outlineLevel="0" collapsed="false">
      <c r="A32" s="25" t="n">
        <v>42901081</v>
      </c>
      <c r="B32" s="26" t="n">
        <v>590000000</v>
      </c>
    </row>
    <row r="33" customFormat="false" ht="15" hidden="false" customHeight="false" outlineLevel="0" collapsed="false">
      <c r="A33" s="25" t="n">
        <v>32998014</v>
      </c>
      <c r="B33" s="26" t="n">
        <v>220000000</v>
      </c>
    </row>
    <row r="34" customFormat="false" ht="15" hidden="false" customHeight="false" outlineLevel="0" collapsed="false">
      <c r="A34" s="25" t="n">
        <v>39800254</v>
      </c>
      <c r="B34" s="26" t="n">
        <v>195000000</v>
      </c>
    </row>
    <row r="35" customFormat="false" ht="15" hidden="false" customHeight="false" outlineLevel="0" collapsed="false">
      <c r="A35" s="25" t="n">
        <v>42902005</v>
      </c>
      <c r="B35" s="26" t="n">
        <v>613100000</v>
      </c>
    </row>
    <row r="36" customFormat="false" ht="15" hidden="false" customHeight="false" outlineLevel="0" collapsed="false">
      <c r="A36" s="25" t="n">
        <v>33798108</v>
      </c>
      <c r="B36" s="26" t="n">
        <v>90000000</v>
      </c>
    </row>
    <row r="37" customFormat="false" ht="15" hidden="false" customHeight="false" outlineLevel="0" collapsed="false">
      <c r="A37" s="25" t="n">
        <v>39800216</v>
      </c>
      <c r="B37" s="26" t="n">
        <v>350000000</v>
      </c>
    </row>
    <row r="38" customFormat="false" ht="15" hidden="false" customHeight="false" outlineLevel="0" collapsed="false">
      <c r="A38" s="25" t="n">
        <v>33698011</v>
      </c>
      <c r="B38" s="26" t="n">
        <v>275000000</v>
      </c>
    </row>
    <row r="39" customFormat="false" ht="15" hidden="false" customHeight="false" outlineLevel="0" collapsed="false">
      <c r="A39" s="25" t="n">
        <v>34098036</v>
      </c>
      <c r="B39" s="26" t="n">
        <v>165000000</v>
      </c>
    </row>
    <row r="40" customFormat="false" ht="15" hidden="false" customHeight="false" outlineLevel="0" collapsed="false">
      <c r="A40" s="25" t="n">
        <v>33198025</v>
      </c>
      <c r="B40" s="26" t="n">
        <v>25000000</v>
      </c>
    </row>
    <row r="41" customFormat="false" ht="15" hidden="false" customHeight="false" outlineLevel="0" collapsed="false">
      <c r="A41" s="25" t="n">
        <v>32998015</v>
      </c>
      <c r="B41" s="26" t="n">
        <v>38112500</v>
      </c>
    </row>
    <row r="42" customFormat="false" ht="15" hidden="false" customHeight="false" outlineLevel="0" collapsed="false">
      <c r="A42" s="25" t="n">
        <v>39800222</v>
      </c>
      <c r="B42" s="26" t="n">
        <v>3747774250</v>
      </c>
    </row>
    <row r="43" customFormat="false" ht="15" hidden="false" customHeight="false" outlineLevel="0" collapsed="false">
      <c r="A43" s="25" t="n">
        <v>39800167</v>
      </c>
      <c r="B43" s="26" t="n">
        <v>75000000</v>
      </c>
    </row>
    <row r="44" customFormat="false" ht="15" hidden="false" customHeight="false" outlineLevel="0" collapsed="false">
      <c r="A44" s="25" t="n">
        <v>33798035</v>
      </c>
      <c r="B44" s="26" t="n">
        <v>155400000</v>
      </c>
    </row>
    <row r="45" customFormat="false" ht="15" hidden="false" customHeight="false" outlineLevel="0" collapsed="false">
      <c r="A45" s="25" t="n">
        <v>33798033</v>
      </c>
      <c r="B45" s="26" t="n">
        <v>69380000</v>
      </c>
    </row>
    <row r="46" customFormat="false" ht="15" hidden="false" customHeight="false" outlineLevel="0" collapsed="false">
      <c r="A46" s="25" t="n">
        <v>33798039</v>
      </c>
      <c r="B46" s="26" t="n">
        <v>10000000</v>
      </c>
    </row>
    <row r="47" customFormat="false" ht="15" hidden="false" customHeight="false" outlineLevel="0" collapsed="false">
      <c r="A47" s="25" t="n">
        <v>33898004</v>
      </c>
      <c r="B47" s="26" t="n">
        <v>2473000000</v>
      </c>
    </row>
    <row r="48" customFormat="false" ht="15" hidden="false" customHeight="false" outlineLevel="0" collapsed="false">
      <c r="A48" s="25" t="n">
        <v>49800018</v>
      </c>
      <c r="B48" s="26" t="n">
        <v>237000000</v>
      </c>
    </row>
    <row r="49" customFormat="false" ht="15" hidden="false" customHeight="false" outlineLevel="0" collapsed="false">
      <c r="A49" s="25" t="n">
        <v>32998002</v>
      </c>
      <c r="B49" s="26" t="n">
        <v>91000000</v>
      </c>
    </row>
    <row r="50" customFormat="false" ht="15" hidden="false" customHeight="false" outlineLevel="0" collapsed="false">
      <c r="A50" s="25" t="n">
        <v>32998003</v>
      </c>
      <c r="B50" s="26" t="n">
        <v>40000000</v>
      </c>
    </row>
    <row r="51" customFormat="false" ht="15" hidden="false" customHeight="false" outlineLevel="0" collapsed="false">
      <c r="A51" s="25" t="n">
        <v>32998019</v>
      </c>
      <c r="B51" s="26" t="n">
        <v>50000000</v>
      </c>
    </row>
    <row r="52" customFormat="false" ht="15" hidden="false" customHeight="false" outlineLevel="0" collapsed="false">
      <c r="A52" s="25" t="n">
        <v>33098058</v>
      </c>
      <c r="B52" s="26" t="n">
        <v>338050000</v>
      </c>
    </row>
    <row r="53" customFormat="false" ht="15" hidden="false" customHeight="false" outlineLevel="0" collapsed="false">
      <c r="A53" s="25" t="n">
        <v>33198001</v>
      </c>
      <c r="B53" s="26" t="n">
        <v>24000000</v>
      </c>
    </row>
    <row r="54" customFormat="false" ht="15" hidden="false" customHeight="false" outlineLevel="0" collapsed="false">
      <c r="A54" s="25" t="n">
        <v>33198002</v>
      </c>
      <c r="B54" s="26" t="n">
        <v>322500000</v>
      </c>
    </row>
    <row r="55" customFormat="false" ht="15" hidden="false" customHeight="false" outlineLevel="0" collapsed="false">
      <c r="A55" s="25" t="n">
        <v>33198006</v>
      </c>
      <c r="B55" s="26" t="n">
        <v>196000000</v>
      </c>
    </row>
    <row r="56" customFormat="false" ht="15" hidden="false" customHeight="false" outlineLevel="0" collapsed="false">
      <c r="A56" s="25" t="n">
        <v>33198023</v>
      </c>
      <c r="B56" s="26" t="n">
        <v>24600000</v>
      </c>
    </row>
    <row r="57" customFormat="false" ht="15" hidden="false" customHeight="false" outlineLevel="0" collapsed="false">
      <c r="A57" s="25" t="n">
        <v>39800281</v>
      </c>
      <c r="B57" s="26" t="n">
        <v>122500000</v>
      </c>
    </row>
    <row r="58" customFormat="false" ht="15" hidden="false" customHeight="false" outlineLevel="0" collapsed="false">
      <c r="A58" s="25" t="n">
        <v>39800228</v>
      </c>
      <c r="B58" s="26" t="n">
        <v>3600000</v>
      </c>
    </row>
    <row r="59" customFormat="false" ht="15" hidden="false" customHeight="false" outlineLevel="0" collapsed="false">
      <c r="A59" s="25" t="n">
        <v>33998004</v>
      </c>
      <c r="B59" s="26" t="n">
        <v>1807070000</v>
      </c>
    </row>
    <row r="60" customFormat="false" ht="15" hidden="false" customHeight="false" outlineLevel="0" collapsed="false">
      <c r="A60" s="25" t="n">
        <v>42901042</v>
      </c>
      <c r="B60" s="26" t="n">
        <v>60000000</v>
      </c>
    </row>
    <row r="61" customFormat="false" ht="15" hidden="false" customHeight="false" outlineLevel="0" collapsed="false">
      <c r="A61" s="25" t="n">
        <v>39800241</v>
      </c>
      <c r="B61" s="26" t="n">
        <v>11200000</v>
      </c>
    </row>
    <row r="62" customFormat="false" ht="15" hidden="false" customHeight="false" outlineLevel="0" collapsed="false">
      <c r="A62" s="25" t="n">
        <v>39800290</v>
      </c>
      <c r="B62" s="26" t="n">
        <v>1475000000</v>
      </c>
    </row>
    <row r="63" customFormat="false" ht="15" hidden="false" customHeight="false" outlineLevel="0" collapsed="false">
      <c r="A63" s="25" t="n">
        <v>34098035</v>
      </c>
      <c r="B63" s="26" t="n">
        <v>360000000</v>
      </c>
    </row>
    <row r="64" customFormat="false" ht="15" hidden="false" customHeight="false" outlineLevel="0" collapsed="false">
      <c r="A64" s="25" t="n">
        <v>33798037</v>
      </c>
      <c r="B64" s="26" t="n">
        <v>38850000</v>
      </c>
    </row>
    <row r="65" customFormat="false" ht="15" hidden="false" customHeight="false" outlineLevel="0" collapsed="false">
      <c r="A65" s="25" t="n">
        <v>39800239</v>
      </c>
      <c r="B65" s="26" t="n">
        <v>219520000</v>
      </c>
    </row>
    <row r="66" customFormat="false" ht="15" hidden="false" customHeight="false" outlineLevel="0" collapsed="false">
      <c r="A66" s="25" t="n">
        <v>32998020</v>
      </c>
      <c r="B66" s="26" t="n">
        <v>72480000</v>
      </c>
    </row>
    <row r="67" customFormat="false" ht="15" hidden="false" customHeight="false" outlineLevel="0" collapsed="false">
      <c r="A67" s="25" t="n">
        <v>34098037</v>
      </c>
      <c r="B67" s="26" t="n">
        <v>135000000</v>
      </c>
    </row>
    <row r="68" customFormat="false" ht="15" hidden="false" customHeight="false" outlineLevel="0" collapsed="false">
      <c r="A68" s="25" t="n">
        <v>33798029</v>
      </c>
      <c r="B68" s="26" t="n">
        <v>30000000</v>
      </c>
    </row>
    <row r="69" customFormat="false" ht="15" hidden="false" customHeight="false" outlineLevel="0" collapsed="false">
      <c r="A69" s="25" t="n">
        <v>33698016</v>
      </c>
      <c r="B69" s="26" t="n">
        <v>16800000</v>
      </c>
    </row>
    <row r="70" customFormat="false" ht="15" hidden="false" customHeight="false" outlineLevel="0" collapsed="false">
      <c r="A70" s="25" t="n">
        <v>33798040</v>
      </c>
      <c r="B70" s="26" t="n">
        <v>35000000</v>
      </c>
    </row>
    <row r="71" customFormat="false" ht="15" hidden="false" customHeight="false" outlineLevel="0" collapsed="false">
      <c r="A71" s="25" t="n">
        <v>33798072</v>
      </c>
      <c r="B71" s="26" t="n">
        <v>226000000</v>
      </c>
    </row>
    <row r="72" customFormat="false" ht="15" hidden="false" customHeight="false" outlineLevel="0" collapsed="false">
      <c r="A72" s="25" t="n">
        <v>39800229</v>
      </c>
      <c r="B72" s="26" t="n">
        <v>4500000</v>
      </c>
    </row>
    <row r="73" customFormat="false" ht="15" hidden="false" customHeight="false" outlineLevel="0" collapsed="false">
      <c r="A73" s="25" t="n">
        <v>39800263</v>
      </c>
      <c r="B73" s="26" t="n">
        <v>50000000</v>
      </c>
    </row>
    <row r="74" customFormat="false" ht="15" hidden="false" customHeight="false" outlineLevel="0" collapsed="false">
      <c r="A74" s="25" t="n">
        <v>39800267</v>
      </c>
      <c r="B74" s="26" t="n">
        <v>4500000</v>
      </c>
    </row>
    <row r="75" customFormat="false" ht="15" hidden="false" customHeight="false" outlineLevel="0" collapsed="false">
      <c r="A75" s="25" t="n">
        <v>39800226</v>
      </c>
      <c r="B75" s="26" t="n">
        <v>60000000</v>
      </c>
    </row>
    <row r="76" customFormat="false" ht="15" hidden="false" customHeight="false" outlineLevel="0" collapsed="false">
      <c r="A76" s="25" t="n">
        <v>33698008</v>
      </c>
      <c r="B76" s="26" t="n">
        <v>90000000</v>
      </c>
    </row>
    <row r="77" customFormat="false" ht="15" hidden="false" customHeight="false" outlineLevel="0" collapsed="false">
      <c r="A77" s="25" t="n">
        <v>32998026</v>
      </c>
      <c r="B77" s="26" t="n">
        <v>60000000</v>
      </c>
    </row>
    <row r="78" customFormat="false" ht="15" hidden="false" customHeight="false" outlineLevel="0" collapsed="false">
      <c r="A78" s="25" t="n">
        <v>33198024</v>
      </c>
      <c r="B78" s="26" t="n">
        <v>170000000</v>
      </c>
    </row>
    <row r="79" customFormat="false" ht="15" hidden="false" customHeight="false" outlineLevel="0" collapsed="false">
      <c r="A79" s="25" t="n">
        <v>39800235</v>
      </c>
      <c r="B79" s="26" t="n">
        <v>119998000</v>
      </c>
    </row>
    <row r="80" customFormat="false" ht="15" hidden="false" customHeight="false" outlineLevel="0" collapsed="false">
      <c r="A80" s="25" t="n">
        <v>39800036</v>
      </c>
      <c r="B80" s="26" t="n">
        <v>8231020500</v>
      </c>
    </row>
    <row r="81" customFormat="false" ht="15" hidden="false" customHeight="false" outlineLevel="0" collapsed="false">
      <c r="A81" s="25" t="n">
        <v>39800237</v>
      </c>
      <c r="B81" s="26" t="n">
        <v>98100000</v>
      </c>
    </row>
    <row r="82" customFormat="false" ht="15" hidden="false" customHeight="false" outlineLevel="0" collapsed="false">
      <c r="A82" s="25" t="n">
        <v>32998023</v>
      </c>
      <c r="B82" s="26" t="n">
        <v>92700000</v>
      </c>
    </row>
    <row r="83" customFormat="false" ht="15" hidden="false" customHeight="false" outlineLevel="0" collapsed="false">
      <c r="A83" s="25" t="n">
        <v>59800009</v>
      </c>
      <c r="B83" s="26" t="n">
        <v>50000000</v>
      </c>
    </row>
    <row r="84" customFormat="false" ht="15" hidden="false" customHeight="false" outlineLevel="0" collapsed="false">
      <c r="A84" s="25" t="n">
        <v>39800253</v>
      </c>
      <c r="B84" s="26" t="n">
        <v>9650000</v>
      </c>
    </row>
    <row r="85" customFormat="false" ht="15" hidden="false" customHeight="false" outlineLevel="0" collapsed="false">
      <c r="A85" s="25" t="n">
        <v>32998021</v>
      </c>
      <c r="B85" s="26" t="n">
        <v>17000000</v>
      </c>
    </row>
    <row r="86" customFormat="false" ht="15" hidden="false" customHeight="false" outlineLevel="0" collapsed="false">
      <c r="A86" s="25" t="n">
        <v>33098175</v>
      </c>
      <c r="B86" s="26" t="n">
        <v>500000000</v>
      </c>
    </row>
    <row r="87" customFormat="false" ht="15" hidden="false" customHeight="false" outlineLevel="0" collapsed="false">
      <c r="A87" s="25" t="n">
        <v>39800284</v>
      </c>
      <c r="B87" s="26" t="n">
        <v>300000000</v>
      </c>
    </row>
    <row r="88" customFormat="false" ht="15" hidden="false" customHeight="false" outlineLevel="0" collapsed="false">
      <c r="A88" s="25" t="n">
        <v>39800218</v>
      </c>
      <c r="B88" s="26" t="n">
        <v>47200000</v>
      </c>
    </row>
    <row r="89" customFormat="false" ht="15" hidden="false" customHeight="false" outlineLevel="0" collapsed="false">
      <c r="A89" s="25" t="n">
        <v>39800017</v>
      </c>
      <c r="B89" s="26" t="n">
        <v>0</v>
      </c>
    </row>
    <row r="90" customFormat="false" ht="15" hidden="false" customHeight="false" outlineLevel="0" collapsed="false">
      <c r="A90" s="25" t="n">
        <v>33198010</v>
      </c>
      <c r="B90" s="26" t="n">
        <v>3000000</v>
      </c>
    </row>
    <row r="91" customFormat="false" ht="15" hidden="false" customHeight="false" outlineLevel="0" collapsed="false">
      <c r="A91" s="25" t="n">
        <v>39800015</v>
      </c>
      <c r="B91" s="26" t="n">
        <v>30500000</v>
      </c>
    </row>
    <row r="92" customFormat="false" ht="15" hidden="false" customHeight="false" outlineLevel="0" collapsed="false">
      <c r="A92" s="25" t="n">
        <v>39800012</v>
      </c>
      <c r="B92" s="26" t="n">
        <v>150000000</v>
      </c>
    </row>
    <row r="93" customFormat="false" ht="15" hidden="false" customHeight="false" outlineLevel="0" collapsed="false">
      <c r="A93" s="25" t="n">
        <v>33798043</v>
      </c>
      <c r="B93" s="26" t="n">
        <v>58500000</v>
      </c>
    </row>
    <row r="94" customFormat="false" ht="15" hidden="false" customHeight="false" outlineLevel="0" collapsed="false">
      <c r="A94" s="25" t="n">
        <v>33198021</v>
      </c>
      <c r="B94" s="26" t="n">
        <v>20000000</v>
      </c>
    </row>
    <row r="95" customFormat="false" ht="15" hidden="false" customHeight="false" outlineLevel="0" collapsed="false">
      <c r="A95" s="25" t="n">
        <v>32998001</v>
      </c>
      <c r="B95" s="26" t="n">
        <v>59400000</v>
      </c>
    </row>
    <row r="96" customFormat="false" ht="15" hidden="false" customHeight="false" outlineLevel="0" collapsed="false">
      <c r="A96" s="25" t="n">
        <v>39800217</v>
      </c>
      <c r="B96" s="26" t="n">
        <v>795000000</v>
      </c>
    </row>
    <row r="97" customFormat="false" ht="15" hidden="false" customHeight="false" outlineLevel="0" collapsed="false">
      <c r="A97" s="25" t="n">
        <v>33098187</v>
      </c>
      <c r="B97" s="26" t="n">
        <v>912500000</v>
      </c>
    </row>
    <row r="98" customFormat="false" ht="15" hidden="false" customHeight="false" outlineLevel="0" collapsed="false">
      <c r="A98" s="25" t="n">
        <v>22198163</v>
      </c>
      <c r="B98" s="26" t="n">
        <v>41600000</v>
      </c>
    </row>
    <row r="99" customFormat="false" ht="15" hidden="false" customHeight="false" outlineLevel="0" collapsed="false">
      <c r="A99" s="25" t="n">
        <v>34098040</v>
      </c>
      <c r="B99" s="26" t="n">
        <v>100000000</v>
      </c>
    </row>
    <row r="100" customFormat="false" ht="15" hidden="false" customHeight="false" outlineLevel="0" collapsed="false">
      <c r="A100" s="25" t="n">
        <v>39800264</v>
      </c>
      <c r="B100" s="26" t="n">
        <v>0</v>
      </c>
    </row>
    <row r="101" customFormat="false" ht="15" hidden="false" customHeight="false" outlineLevel="0" collapsed="false">
      <c r="A101" s="25" t="n">
        <v>34098030</v>
      </c>
      <c r="B101" s="26" t="n">
        <v>100000000</v>
      </c>
    </row>
    <row r="102" customFormat="false" ht="15" hidden="false" customHeight="false" outlineLevel="0" collapsed="false">
      <c r="A102" s="25" t="n">
        <v>29800152</v>
      </c>
      <c r="B102" s="26" t="n">
        <v>100000000</v>
      </c>
    </row>
    <row r="103" customFormat="false" ht="15" hidden="false" customHeight="false" outlineLevel="0" collapsed="false">
      <c r="A103" s="25" t="n">
        <v>33798062</v>
      </c>
      <c r="B103" s="26" t="n">
        <v>300000000</v>
      </c>
    </row>
    <row r="104" customFormat="false" ht="15" hidden="false" customHeight="false" outlineLevel="0" collapsed="false">
      <c r="A104" s="25" t="n">
        <v>39800018</v>
      </c>
      <c r="B104" s="27" t="n">
        <v>100000000</v>
      </c>
    </row>
    <row r="105" customFormat="false" ht="15" hidden="false" customHeight="false" outlineLevel="0" collapsed="false">
      <c r="A105" s="28" t="s">
        <v>218</v>
      </c>
      <c r="B105" s="29" t="n">
        <v>55109438950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55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pane xSplit="0" ySplit="1" topLeftCell="A398" activePane="bottomLeft" state="frozen"/>
      <selection pane="topLeft" activeCell="A1" activeCellId="0" sqref="A1"/>
      <selection pane="bottomLeft" activeCell="E413" activeCellId="0" sqref="E413"/>
    </sheetView>
  </sheetViews>
  <sheetFormatPr defaultColWidth="8.59765625" defaultRowHeight="17.25" zeroHeight="false" outlineLevelRow="0" outlineLevelCol="0"/>
  <cols>
    <col collapsed="false" customWidth="true" hidden="false" outlineLevel="0" max="1" min="1" style="2" width="6"/>
    <col collapsed="false" customWidth="true" hidden="false" outlineLevel="0" max="2" min="2" style="1" width="16.14"/>
    <col collapsed="false" customWidth="true" hidden="false" outlineLevel="0" max="3" min="3" style="1" width="50.43"/>
    <col collapsed="false" customWidth="true" hidden="false" outlineLevel="0" max="4" min="4" style="1" width="23.72"/>
    <col collapsed="false" customWidth="true" hidden="false" outlineLevel="0" max="5" min="5" style="1" width="60.86"/>
    <col collapsed="false" customWidth="true" hidden="false" outlineLevel="0" max="6" min="6" style="1" width="15.72"/>
    <col collapsed="false" customWidth="true" hidden="false" outlineLevel="0" max="7" min="7" style="3" width="19.72"/>
    <col collapsed="false" customWidth="true" hidden="false" outlineLevel="0" max="8" min="8" style="2" width="18.14"/>
    <col collapsed="false" customWidth="true" hidden="false" outlineLevel="0" max="9" min="9" style="1" width="14.43"/>
    <col collapsed="false" customWidth="true" hidden="false" outlineLevel="0" max="10" min="10" style="2" width="18.43"/>
  </cols>
  <sheetData>
    <row r="1" customFormat="false" ht="27.75" hidden="false" customHeight="true" outlineLevel="0" collapsed="false">
      <c r="A1" s="30" t="s">
        <v>219</v>
      </c>
      <c r="B1" s="31" t="s">
        <v>215</v>
      </c>
      <c r="C1" s="32" t="s">
        <v>220</v>
      </c>
      <c r="D1" s="33" t="s">
        <v>221</v>
      </c>
      <c r="E1" s="34" t="s">
        <v>222</v>
      </c>
      <c r="F1" s="35" t="s">
        <v>223</v>
      </c>
      <c r="G1" s="36" t="s">
        <v>224</v>
      </c>
      <c r="H1" s="37" t="s">
        <v>225</v>
      </c>
      <c r="I1" s="38" t="s">
        <v>226</v>
      </c>
      <c r="J1" s="30" t="s">
        <v>227</v>
      </c>
    </row>
    <row r="2" customFormat="false" ht="17.25" hidden="false" customHeight="true" outlineLevel="0" collapsed="false">
      <c r="A2" s="39" t="n">
        <v>1</v>
      </c>
      <c r="B2" s="8" t="n">
        <v>39800199</v>
      </c>
      <c r="C2" s="40" t="e">
        <f aca="false">VLOOKUP(B2,#REF!,2,0)</f>
        <v>#VALUE!</v>
      </c>
      <c r="D2" s="41" t="s">
        <v>228</v>
      </c>
      <c r="E2" s="9" t="s">
        <v>229</v>
      </c>
      <c r="F2" s="42" t="n">
        <v>94000000</v>
      </c>
      <c r="G2" s="36" t="s">
        <v>230</v>
      </c>
      <c r="H2" s="39"/>
      <c r="I2" s="14"/>
      <c r="J2" s="39"/>
    </row>
    <row r="3" customFormat="false" ht="17.25" hidden="false" customHeight="true" outlineLevel="0" collapsed="false">
      <c r="A3" s="39" t="n">
        <v>2</v>
      </c>
      <c r="B3" s="8" t="n">
        <v>33798011</v>
      </c>
      <c r="C3" s="40" t="e">
        <f aca="false">VLOOKUP(B3,#REF!,2,0)</f>
        <v>#VALUE!</v>
      </c>
      <c r="D3" s="41" t="s">
        <v>231</v>
      </c>
      <c r="E3" s="9" t="s">
        <v>232</v>
      </c>
      <c r="F3" s="42" t="n">
        <v>30000000</v>
      </c>
      <c r="G3" s="36" t="s">
        <v>233</v>
      </c>
      <c r="H3" s="39"/>
      <c r="I3" s="14"/>
      <c r="J3" s="43" t="s">
        <v>234</v>
      </c>
    </row>
    <row r="4" customFormat="false" ht="17.25" hidden="false" customHeight="true" outlineLevel="0" collapsed="false">
      <c r="A4" s="39" t="n">
        <v>3</v>
      </c>
      <c r="B4" s="8" t="n">
        <v>42902002</v>
      </c>
      <c r="C4" s="44" t="s">
        <v>235</v>
      </c>
      <c r="D4" s="41" t="s">
        <v>236</v>
      </c>
      <c r="E4" s="9" t="s">
        <v>237</v>
      </c>
      <c r="F4" s="42" t="n">
        <v>127987800</v>
      </c>
      <c r="G4" s="36"/>
      <c r="H4" s="39"/>
      <c r="I4" s="14"/>
      <c r="J4" s="39"/>
    </row>
    <row r="5" customFormat="false" ht="17.25" hidden="false" customHeight="true" outlineLevel="0" collapsed="false">
      <c r="A5" s="39" t="n">
        <v>4</v>
      </c>
      <c r="B5" s="16" t="n">
        <v>33998003</v>
      </c>
      <c r="C5" s="45" t="e">
        <f aca="false">VLOOKUP(B5,#REF!,2,0)</f>
        <v>#VALUE!</v>
      </c>
      <c r="D5" s="46" t="s">
        <v>238</v>
      </c>
      <c r="E5" s="17" t="s">
        <v>239</v>
      </c>
      <c r="F5" s="47" t="n">
        <v>112640000</v>
      </c>
      <c r="G5" s="36" t="s">
        <v>240</v>
      </c>
      <c r="H5" s="39"/>
      <c r="I5" s="14"/>
      <c r="J5" s="43" t="s">
        <v>241</v>
      </c>
    </row>
    <row r="6" customFormat="false" ht="17.25" hidden="false" customHeight="true" outlineLevel="0" collapsed="false">
      <c r="A6" s="39" t="n">
        <v>5</v>
      </c>
      <c r="B6" s="16" t="n">
        <v>33998002</v>
      </c>
      <c r="C6" s="45" t="e">
        <f aca="false">VLOOKUP(B6,#REF!,2,0)</f>
        <v>#VALUE!</v>
      </c>
      <c r="D6" s="46" t="s">
        <v>238</v>
      </c>
      <c r="E6" s="17" t="s">
        <v>239</v>
      </c>
      <c r="F6" s="47" t="n">
        <v>134040000</v>
      </c>
      <c r="G6" s="36" t="s">
        <v>242</v>
      </c>
      <c r="H6" s="39"/>
      <c r="I6" s="14"/>
      <c r="J6" s="43" t="s">
        <v>241</v>
      </c>
    </row>
    <row r="7" customFormat="false" ht="17.25" hidden="false" customHeight="true" outlineLevel="0" collapsed="false">
      <c r="A7" s="39" t="n">
        <v>6</v>
      </c>
      <c r="B7" s="8" t="n">
        <v>32998024</v>
      </c>
      <c r="C7" s="44" t="e">
        <f aca="false">VLOOKUP(B7,#REF!,2,0)</f>
        <v>#VALUE!</v>
      </c>
      <c r="D7" s="41" t="s">
        <v>243</v>
      </c>
      <c r="E7" s="9" t="s">
        <v>244</v>
      </c>
      <c r="F7" s="42" t="n">
        <v>5000000</v>
      </c>
      <c r="G7" s="36" t="s">
        <v>245</v>
      </c>
      <c r="H7" s="39" t="n">
        <v>1881649245</v>
      </c>
      <c r="I7" s="14"/>
      <c r="J7" s="43" t="s">
        <v>246</v>
      </c>
    </row>
    <row r="8" customFormat="false" ht="17.25" hidden="false" customHeight="true" outlineLevel="0" collapsed="false">
      <c r="A8" s="39" t="n">
        <v>7</v>
      </c>
      <c r="B8" s="8" t="n">
        <v>32998025</v>
      </c>
      <c r="C8" s="44" t="e">
        <f aca="false">VLOOKUP(B8,#REF!,2,0)</f>
        <v>#VALUE!</v>
      </c>
      <c r="D8" s="41" t="s">
        <v>247</v>
      </c>
      <c r="E8" s="9" t="s">
        <v>248</v>
      </c>
      <c r="F8" s="42" t="n">
        <v>102000000</v>
      </c>
      <c r="G8" s="36" t="s">
        <v>249</v>
      </c>
      <c r="H8" s="39"/>
      <c r="I8" s="14"/>
      <c r="J8" s="39"/>
    </row>
    <row r="9" customFormat="false" ht="17.25" hidden="false" customHeight="true" outlineLevel="0" collapsed="false">
      <c r="A9" s="39" t="n">
        <v>8</v>
      </c>
      <c r="B9" s="16" t="n">
        <v>33998003</v>
      </c>
      <c r="C9" s="45" t="e">
        <f aca="false">VLOOKUP(B9,#REF!,2,0)</f>
        <v>#VALUE!</v>
      </c>
      <c r="D9" s="46" t="s">
        <v>250</v>
      </c>
      <c r="E9" s="17" t="s">
        <v>251</v>
      </c>
      <c r="F9" s="47" t="n">
        <v>110840000</v>
      </c>
      <c r="G9" s="36" t="s">
        <v>240</v>
      </c>
      <c r="H9" s="39"/>
      <c r="I9" s="14"/>
      <c r="J9" s="43" t="s">
        <v>252</v>
      </c>
    </row>
    <row r="10" customFormat="false" ht="17.25" hidden="false" customHeight="true" outlineLevel="0" collapsed="false">
      <c r="A10" s="39" t="n">
        <v>9</v>
      </c>
      <c r="B10" s="16" t="n">
        <v>33998002</v>
      </c>
      <c r="C10" s="45" t="e">
        <f aca="false">VLOOKUP(B10,#REF!,2,0)</f>
        <v>#VALUE!</v>
      </c>
      <c r="D10" s="46" t="s">
        <v>250</v>
      </c>
      <c r="E10" s="17" t="s">
        <v>251</v>
      </c>
      <c r="F10" s="47" t="n">
        <v>132240000</v>
      </c>
      <c r="G10" s="36" t="s">
        <v>242</v>
      </c>
      <c r="H10" s="39"/>
      <c r="I10" s="14"/>
      <c r="J10" s="43" t="s">
        <v>252</v>
      </c>
    </row>
    <row r="11" customFormat="false" ht="17.25" hidden="false" customHeight="true" outlineLevel="0" collapsed="false">
      <c r="A11" s="39" t="n">
        <v>10</v>
      </c>
      <c r="B11" s="8" t="n">
        <v>32998024</v>
      </c>
      <c r="C11" s="44" t="e">
        <f aca="false">VLOOKUP(B11,#REF!,2,0)</f>
        <v>#VALUE!</v>
      </c>
      <c r="D11" s="41" t="s">
        <v>253</v>
      </c>
      <c r="E11" s="9" t="s">
        <v>254</v>
      </c>
      <c r="F11" s="42" t="n">
        <v>5000000</v>
      </c>
      <c r="G11" s="36" t="s">
        <v>245</v>
      </c>
      <c r="H11" s="39" t="n">
        <v>1881649245</v>
      </c>
      <c r="I11" s="14"/>
      <c r="J11" s="43" t="s">
        <v>246</v>
      </c>
    </row>
    <row r="12" customFormat="false" ht="17.25" hidden="false" customHeight="true" outlineLevel="0" collapsed="false">
      <c r="A12" s="39" t="n">
        <v>11</v>
      </c>
      <c r="B12" s="8" t="n">
        <v>32998024</v>
      </c>
      <c r="C12" s="44" t="e">
        <f aca="false">VLOOKUP(B12,#REF!,2,0)</f>
        <v>#VALUE!</v>
      </c>
      <c r="D12" s="41" t="s">
        <v>255</v>
      </c>
      <c r="E12" s="9" t="s">
        <v>256</v>
      </c>
      <c r="F12" s="42" t="n">
        <v>5000000</v>
      </c>
      <c r="G12" s="36" t="s">
        <v>245</v>
      </c>
      <c r="H12" s="39" t="n">
        <v>1881649245</v>
      </c>
      <c r="I12" s="14"/>
      <c r="J12" s="43" t="s">
        <v>246</v>
      </c>
    </row>
    <row r="13" customFormat="false" ht="17.25" hidden="false" customHeight="true" outlineLevel="0" collapsed="false">
      <c r="A13" s="39" t="n">
        <v>12</v>
      </c>
      <c r="B13" s="8" t="n">
        <v>39800240</v>
      </c>
      <c r="C13" s="44" t="e">
        <f aca="false">VLOOKUP(B13,#REF!,2,0)</f>
        <v>#VALUE!</v>
      </c>
      <c r="D13" s="41" t="s">
        <v>257</v>
      </c>
      <c r="E13" s="9" t="s">
        <v>258</v>
      </c>
      <c r="F13" s="42" t="n">
        <v>156000000</v>
      </c>
      <c r="G13" s="36" t="s">
        <v>259</v>
      </c>
      <c r="H13" s="39" t="s">
        <v>260</v>
      </c>
      <c r="I13" s="14"/>
      <c r="J13" s="39" t="s">
        <v>261</v>
      </c>
    </row>
    <row r="14" customFormat="false" ht="17.25" hidden="false" customHeight="true" outlineLevel="0" collapsed="false">
      <c r="A14" s="39" t="n">
        <v>13</v>
      </c>
      <c r="B14" s="8" t="n">
        <v>32998012</v>
      </c>
      <c r="C14" s="44" t="e">
        <f aca="false">VLOOKUP(B14,#REF!,2,0)</f>
        <v>#VALUE!</v>
      </c>
      <c r="D14" s="41" t="s">
        <v>262</v>
      </c>
      <c r="E14" s="9" t="s">
        <v>263</v>
      </c>
      <c r="F14" s="42" t="n">
        <v>60000000</v>
      </c>
      <c r="G14" s="36" t="s">
        <v>264</v>
      </c>
      <c r="H14" s="39" t="s">
        <v>265</v>
      </c>
      <c r="I14" s="14"/>
      <c r="J14" s="39" t="s">
        <v>266</v>
      </c>
    </row>
    <row r="15" customFormat="false" ht="17.25" hidden="false" customHeight="true" outlineLevel="0" collapsed="false">
      <c r="A15" s="39" t="n">
        <v>14</v>
      </c>
      <c r="B15" s="8" t="n">
        <v>39800059</v>
      </c>
      <c r="C15" s="44" t="e">
        <f aca="false">VLOOKUP(B15,#REF!,2,0)</f>
        <v>#VALUE!</v>
      </c>
      <c r="D15" s="41" t="s">
        <v>267</v>
      </c>
      <c r="E15" s="9" t="s">
        <v>268</v>
      </c>
      <c r="F15" s="42" t="n">
        <v>156000000</v>
      </c>
      <c r="G15" s="36" t="s">
        <v>269</v>
      </c>
      <c r="H15" s="39" t="s">
        <v>270</v>
      </c>
      <c r="I15" s="14"/>
      <c r="J15" s="39" t="s">
        <v>261</v>
      </c>
    </row>
    <row r="16" customFormat="false" ht="17.25" hidden="false" customHeight="true" outlineLevel="0" collapsed="false">
      <c r="A16" s="39" t="n">
        <v>15</v>
      </c>
      <c r="B16" s="48" t="n">
        <v>39800236</v>
      </c>
      <c r="C16" s="44" t="e">
        <f aca="false">VLOOKUP(B16,#REF!,2,0)</f>
        <v>#VALUE!</v>
      </c>
      <c r="D16" s="41" t="s">
        <v>271</v>
      </c>
      <c r="E16" s="9" t="s">
        <v>272</v>
      </c>
      <c r="F16" s="42" t="n">
        <v>187300000</v>
      </c>
      <c r="G16" s="36" t="s">
        <v>273</v>
      </c>
      <c r="H16" s="39"/>
      <c r="I16" s="14"/>
      <c r="J16" s="39"/>
    </row>
    <row r="17" customFormat="false" ht="17.25" hidden="false" customHeight="true" outlineLevel="0" collapsed="false">
      <c r="A17" s="39" t="n">
        <v>16</v>
      </c>
      <c r="B17" s="8" t="n">
        <v>32998024</v>
      </c>
      <c r="C17" s="44" t="e">
        <f aca="false">VLOOKUP(B17,#REF!,2,0)</f>
        <v>#VALUE!</v>
      </c>
      <c r="D17" s="41" t="s">
        <v>274</v>
      </c>
      <c r="E17" s="9" t="s">
        <v>254</v>
      </c>
      <c r="F17" s="42" t="n">
        <v>5000000</v>
      </c>
      <c r="G17" s="36" t="s">
        <v>245</v>
      </c>
      <c r="H17" s="39" t="n">
        <v>1881649245</v>
      </c>
      <c r="I17" s="14"/>
      <c r="J17" s="43" t="s">
        <v>246</v>
      </c>
    </row>
    <row r="18" customFormat="false" ht="17.25" hidden="false" customHeight="true" outlineLevel="0" collapsed="false">
      <c r="A18" s="39" t="n">
        <v>17</v>
      </c>
      <c r="B18" s="8" t="n">
        <v>33898003</v>
      </c>
      <c r="C18" s="44" t="e">
        <f aca="false">VLOOKUP(B18,#REF!,2,0)</f>
        <v>#VALUE!</v>
      </c>
      <c r="D18" s="41" t="s">
        <v>275</v>
      </c>
      <c r="E18" s="9" t="s">
        <v>276</v>
      </c>
      <c r="F18" s="42" t="n">
        <v>100000000</v>
      </c>
      <c r="G18" s="36" t="s">
        <v>277</v>
      </c>
      <c r="H18" s="39" t="s">
        <v>278</v>
      </c>
      <c r="I18" s="14"/>
      <c r="J18" s="39" t="s">
        <v>279</v>
      </c>
    </row>
    <row r="19" customFormat="false" ht="17.25" hidden="false" customHeight="true" outlineLevel="0" collapsed="false">
      <c r="A19" s="39" t="n">
        <v>18</v>
      </c>
      <c r="B19" s="8" t="n">
        <v>33898003</v>
      </c>
      <c r="C19" s="44" t="e">
        <f aca="false">VLOOKUP(B19,#REF!,2,0)</f>
        <v>#VALUE!</v>
      </c>
      <c r="D19" s="41" t="s">
        <v>280</v>
      </c>
      <c r="E19" s="9" t="s">
        <v>281</v>
      </c>
      <c r="F19" s="42" t="n">
        <v>32000000</v>
      </c>
      <c r="G19" s="36" t="s">
        <v>282</v>
      </c>
      <c r="H19" s="39" t="s">
        <v>283</v>
      </c>
      <c r="I19" s="14"/>
      <c r="J19" s="39" t="s">
        <v>279</v>
      </c>
    </row>
    <row r="20" customFormat="false" ht="17.25" hidden="false" customHeight="true" outlineLevel="0" collapsed="false">
      <c r="A20" s="39" t="n">
        <v>19</v>
      </c>
      <c r="B20" s="8" t="n">
        <v>33898003</v>
      </c>
      <c r="C20" s="44" t="e">
        <f aca="false">VLOOKUP(B20,#REF!,2,0)</f>
        <v>#VALUE!</v>
      </c>
      <c r="D20" s="41" t="s">
        <v>280</v>
      </c>
      <c r="E20" s="9" t="s">
        <v>281</v>
      </c>
      <c r="F20" s="42" t="n">
        <v>10000000</v>
      </c>
      <c r="G20" s="36" t="s">
        <v>284</v>
      </c>
      <c r="H20" s="39" t="s">
        <v>285</v>
      </c>
      <c r="I20" s="14"/>
      <c r="J20" s="39" t="s">
        <v>279</v>
      </c>
    </row>
    <row r="21" customFormat="false" ht="17.25" hidden="false" customHeight="true" outlineLevel="0" collapsed="false">
      <c r="A21" s="39" t="n">
        <v>20</v>
      </c>
      <c r="B21" s="49" t="n">
        <v>33898002</v>
      </c>
      <c r="C21" s="44" t="e">
        <f aca="false">VLOOKUP(B21,#REF!,2,0)</f>
        <v>#VALUE!</v>
      </c>
      <c r="D21" s="41" t="s">
        <v>286</v>
      </c>
      <c r="E21" s="9" t="s">
        <v>287</v>
      </c>
      <c r="F21" s="42" t="n">
        <v>100000000</v>
      </c>
      <c r="G21" s="44" t="s">
        <v>288</v>
      </c>
      <c r="H21" s="39" t="s">
        <v>289</v>
      </c>
      <c r="I21" s="14"/>
      <c r="J21" s="39" t="s">
        <v>279</v>
      </c>
    </row>
    <row r="22" customFormat="false" ht="17.25" hidden="false" customHeight="true" outlineLevel="0" collapsed="false">
      <c r="A22" s="39" t="n">
        <v>21</v>
      </c>
      <c r="B22" s="49" t="n">
        <v>33998002</v>
      </c>
      <c r="C22" s="44" t="e">
        <f aca="false">VLOOKUP(B22,#REF!,2,0)</f>
        <v>#VALUE!</v>
      </c>
      <c r="D22" s="41" t="s">
        <v>290</v>
      </c>
      <c r="E22" s="9" t="s">
        <v>291</v>
      </c>
      <c r="F22" s="42" t="n">
        <v>50000000</v>
      </c>
      <c r="G22" s="44" t="s">
        <v>292</v>
      </c>
      <c r="H22" s="39" t="s">
        <v>293</v>
      </c>
      <c r="I22" s="14"/>
      <c r="J22" s="39" t="s">
        <v>279</v>
      </c>
    </row>
    <row r="23" customFormat="false" ht="17.25" hidden="false" customHeight="true" outlineLevel="0" collapsed="false">
      <c r="A23" s="39" t="n">
        <v>22</v>
      </c>
      <c r="B23" s="8" t="n">
        <v>43398011</v>
      </c>
      <c r="C23" s="44" t="e">
        <f aca="false">VLOOKUP(B23,#REF!,2,0)</f>
        <v>#VALUE!</v>
      </c>
      <c r="D23" s="41" t="s">
        <v>294</v>
      </c>
      <c r="E23" s="9" t="s">
        <v>295</v>
      </c>
      <c r="F23" s="42" t="n">
        <v>83280000</v>
      </c>
      <c r="G23" s="36" t="s">
        <v>296</v>
      </c>
      <c r="H23" s="39" t="s">
        <v>297</v>
      </c>
      <c r="I23" s="14"/>
      <c r="J23" s="43" t="s">
        <v>298</v>
      </c>
    </row>
    <row r="24" customFormat="false" ht="17.25" hidden="false" customHeight="true" outlineLevel="0" collapsed="false">
      <c r="A24" s="39" t="n">
        <v>23</v>
      </c>
      <c r="B24" s="8" t="n">
        <v>43398011</v>
      </c>
      <c r="C24" s="44" t="e">
        <f aca="false">VLOOKUP(B24,#REF!,2,0)</f>
        <v>#VALUE!</v>
      </c>
      <c r="D24" s="41" t="s">
        <v>299</v>
      </c>
      <c r="E24" s="9" t="s">
        <v>300</v>
      </c>
      <c r="F24" s="42" t="n">
        <v>63000000</v>
      </c>
      <c r="G24" s="36" t="s">
        <v>301</v>
      </c>
      <c r="H24" s="39" t="s">
        <v>302</v>
      </c>
      <c r="I24" s="14"/>
      <c r="J24" s="39" t="s">
        <v>266</v>
      </c>
    </row>
    <row r="25" customFormat="false" ht="17.25" hidden="false" customHeight="true" outlineLevel="0" collapsed="false">
      <c r="A25" s="39" t="n">
        <v>24</v>
      </c>
      <c r="B25" s="8" t="n">
        <v>43398011</v>
      </c>
      <c r="C25" s="44" t="e">
        <f aca="false">VLOOKUP(B25,#REF!,2,0)</f>
        <v>#VALUE!</v>
      </c>
      <c r="D25" s="41" t="s">
        <v>299</v>
      </c>
      <c r="E25" s="9" t="s">
        <v>303</v>
      </c>
      <c r="F25" s="42" t="n">
        <v>63000000</v>
      </c>
      <c r="G25" s="36" t="s">
        <v>304</v>
      </c>
      <c r="H25" s="39" t="s">
        <v>305</v>
      </c>
      <c r="I25" s="14"/>
      <c r="J25" s="39" t="s">
        <v>266</v>
      </c>
    </row>
    <row r="26" customFormat="false" ht="17.25" hidden="false" customHeight="true" outlineLevel="0" collapsed="false">
      <c r="A26" s="39" t="n">
        <v>25</v>
      </c>
      <c r="B26" s="8" t="n">
        <v>33898002</v>
      </c>
      <c r="C26" s="44" t="e">
        <f aca="false">VLOOKUP(B26,#REF!,2,0)</f>
        <v>#VALUE!</v>
      </c>
      <c r="D26" s="41" t="s">
        <v>306</v>
      </c>
      <c r="E26" s="9" t="s">
        <v>307</v>
      </c>
      <c r="F26" s="42" t="n">
        <v>81150000</v>
      </c>
      <c r="G26" s="36" t="s">
        <v>308</v>
      </c>
      <c r="H26" s="39"/>
      <c r="I26" s="14"/>
      <c r="J26" s="43" t="s">
        <v>309</v>
      </c>
    </row>
    <row r="27" customFormat="false" ht="17.25" hidden="false" customHeight="true" outlineLevel="0" collapsed="false">
      <c r="A27" s="39" t="n">
        <v>26</v>
      </c>
      <c r="B27" s="8" t="n">
        <v>33898003</v>
      </c>
      <c r="C27" s="44" t="e">
        <f aca="false">VLOOKUP(B27,#REF!,2,0)</f>
        <v>#VALUE!</v>
      </c>
      <c r="D27" s="41" t="s">
        <v>310</v>
      </c>
      <c r="E27" s="9" t="s">
        <v>311</v>
      </c>
      <c r="F27" s="42" t="n">
        <v>86680000</v>
      </c>
      <c r="G27" s="36" t="s">
        <v>312</v>
      </c>
      <c r="H27" s="39"/>
      <c r="I27" s="14"/>
      <c r="J27" s="43" t="s">
        <v>309</v>
      </c>
    </row>
    <row r="28" customFormat="false" ht="17.25" hidden="false" customHeight="true" outlineLevel="0" collapsed="false">
      <c r="A28" s="39" t="n">
        <v>27</v>
      </c>
      <c r="B28" s="8" t="n">
        <v>32998024</v>
      </c>
      <c r="C28" s="44" t="e">
        <f aca="false">VLOOKUP(B28,#REF!,2,0)</f>
        <v>#VALUE!</v>
      </c>
      <c r="D28" s="41" t="s">
        <v>313</v>
      </c>
      <c r="E28" s="9" t="s">
        <v>314</v>
      </c>
      <c r="F28" s="42" t="n">
        <v>5000000</v>
      </c>
      <c r="G28" s="36" t="s">
        <v>246</v>
      </c>
      <c r="H28" s="39"/>
      <c r="I28" s="14"/>
      <c r="J28" s="43" t="s">
        <v>246</v>
      </c>
    </row>
    <row r="29" customFormat="false" ht="17.25" hidden="false" customHeight="true" outlineLevel="0" collapsed="false">
      <c r="A29" s="39" t="n">
        <v>28</v>
      </c>
      <c r="B29" s="8" t="n">
        <v>39800200</v>
      </c>
      <c r="C29" s="44" t="e">
        <f aca="false">VLOOKUP(B29,#REF!,2,0)</f>
        <v>#VALUE!</v>
      </c>
      <c r="D29" s="41" t="s">
        <v>315</v>
      </c>
      <c r="E29" s="9" t="s">
        <v>316</v>
      </c>
      <c r="F29" s="42" t="n">
        <v>60000000</v>
      </c>
      <c r="G29" s="36" t="s">
        <v>317</v>
      </c>
      <c r="H29" s="39"/>
      <c r="I29" s="14"/>
      <c r="J29" s="39"/>
    </row>
    <row r="30" customFormat="false" ht="17.25" hidden="false" customHeight="true" outlineLevel="0" collapsed="false">
      <c r="A30" s="39" t="n">
        <v>29</v>
      </c>
      <c r="B30" s="8" t="n">
        <v>32998012</v>
      </c>
      <c r="C30" s="44" t="e">
        <f aca="false">VLOOKUP(B30,#REF!,2,0)</f>
        <v>#VALUE!</v>
      </c>
      <c r="D30" s="41" t="s">
        <v>318</v>
      </c>
      <c r="E30" s="9" t="s">
        <v>263</v>
      </c>
      <c r="F30" s="42" t="n">
        <v>60000000</v>
      </c>
      <c r="G30" s="36" t="s">
        <v>264</v>
      </c>
      <c r="H30" s="39" t="s">
        <v>265</v>
      </c>
      <c r="I30" s="14"/>
      <c r="J30" s="39" t="s">
        <v>266</v>
      </c>
    </row>
    <row r="31" customFormat="false" ht="17.25" hidden="false" customHeight="true" outlineLevel="0" collapsed="false">
      <c r="A31" s="39" t="n">
        <v>30</v>
      </c>
      <c r="B31" s="8" t="n">
        <v>39800098</v>
      </c>
      <c r="C31" s="44" t="e">
        <f aca="false">VLOOKUP(B31,#REF!,2,0)</f>
        <v>#VALUE!</v>
      </c>
      <c r="D31" s="41" t="s">
        <v>319</v>
      </c>
      <c r="E31" s="9" t="s">
        <v>320</v>
      </c>
      <c r="F31" s="42" t="n">
        <v>10000000</v>
      </c>
      <c r="G31" s="36" t="s">
        <v>321</v>
      </c>
      <c r="H31" s="39"/>
      <c r="I31" s="14"/>
      <c r="J31" s="39"/>
    </row>
    <row r="32" customFormat="false" ht="17.25" hidden="false" customHeight="true" outlineLevel="0" collapsed="false">
      <c r="A32" s="39" t="n">
        <v>31</v>
      </c>
      <c r="B32" s="8" t="n">
        <v>33898003</v>
      </c>
      <c r="C32" s="44" t="e">
        <f aca="false">VLOOKUP(B32,#REF!,2,0)</f>
        <v>#VALUE!</v>
      </c>
      <c r="D32" s="41" t="s">
        <v>322</v>
      </c>
      <c r="E32" s="9" t="s">
        <v>323</v>
      </c>
      <c r="F32" s="42" t="n">
        <v>50000000</v>
      </c>
      <c r="G32" s="36" t="s">
        <v>277</v>
      </c>
      <c r="H32" s="39" t="s">
        <v>278</v>
      </c>
      <c r="I32" s="14"/>
      <c r="J32" s="39" t="s">
        <v>324</v>
      </c>
    </row>
    <row r="33" customFormat="false" ht="17.25" hidden="false" customHeight="true" outlineLevel="0" collapsed="false">
      <c r="A33" s="39" t="n">
        <v>32</v>
      </c>
      <c r="B33" s="49" t="n">
        <v>33998002</v>
      </c>
      <c r="C33" s="44" t="e">
        <f aca="false">VLOOKUP(B33,#REF!,2,0)</f>
        <v>#VALUE!</v>
      </c>
      <c r="D33" s="41" t="s">
        <v>325</v>
      </c>
      <c r="E33" s="9" t="s">
        <v>326</v>
      </c>
      <c r="F33" s="42" t="n">
        <v>25000000</v>
      </c>
      <c r="G33" s="44" t="s">
        <v>292</v>
      </c>
      <c r="H33" s="39" t="s">
        <v>293</v>
      </c>
      <c r="I33" s="14"/>
      <c r="J33" s="39" t="s">
        <v>324</v>
      </c>
    </row>
    <row r="34" customFormat="false" ht="17.25" hidden="false" customHeight="true" outlineLevel="0" collapsed="false">
      <c r="A34" s="39" t="n">
        <v>33</v>
      </c>
      <c r="B34" s="49" t="n">
        <v>33898002</v>
      </c>
      <c r="C34" s="44" t="e">
        <f aca="false">VLOOKUP(B34,#REF!,2,0)</f>
        <v>#VALUE!</v>
      </c>
      <c r="D34" s="41" t="s">
        <v>327</v>
      </c>
      <c r="E34" s="9" t="s">
        <v>328</v>
      </c>
      <c r="F34" s="42" t="n">
        <v>50000000</v>
      </c>
      <c r="G34" s="44" t="s">
        <v>288</v>
      </c>
      <c r="H34" s="39" t="s">
        <v>289</v>
      </c>
      <c r="I34" s="14"/>
      <c r="J34" s="39" t="s">
        <v>324</v>
      </c>
    </row>
    <row r="35" customFormat="false" ht="17.25" hidden="false" customHeight="true" outlineLevel="0" collapsed="false">
      <c r="A35" s="39" t="n">
        <v>34</v>
      </c>
      <c r="B35" s="8" t="n">
        <v>33898003</v>
      </c>
      <c r="C35" s="44" t="e">
        <f aca="false">VLOOKUP(B35,#REF!,2,0)</f>
        <v>#VALUE!</v>
      </c>
      <c r="D35" s="41" t="s">
        <v>329</v>
      </c>
      <c r="E35" s="9" t="s">
        <v>330</v>
      </c>
      <c r="F35" s="42" t="n">
        <v>16000000</v>
      </c>
      <c r="G35" s="36" t="s">
        <v>282</v>
      </c>
      <c r="H35" s="39" t="s">
        <v>283</v>
      </c>
      <c r="I35" s="14"/>
      <c r="J35" s="39" t="s">
        <v>324</v>
      </c>
    </row>
    <row r="36" customFormat="false" ht="17.25" hidden="false" customHeight="true" outlineLevel="0" collapsed="false">
      <c r="A36" s="39" t="n">
        <v>35</v>
      </c>
      <c r="B36" s="8" t="n">
        <v>33898003</v>
      </c>
      <c r="C36" s="44" t="e">
        <f aca="false">VLOOKUP(B36,#REF!,2,0)</f>
        <v>#VALUE!</v>
      </c>
      <c r="D36" s="41" t="s">
        <v>329</v>
      </c>
      <c r="E36" s="9" t="s">
        <v>330</v>
      </c>
      <c r="F36" s="42" t="n">
        <v>5000000</v>
      </c>
      <c r="G36" s="36" t="s">
        <v>284</v>
      </c>
      <c r="H36" s="39" t="s">
        <v>285</v>
      </c>
      <c r="I36" s="14"/>
      <c r="J36" s="39" t="s">
        <v>324</v>
      </c>
    </row>
    <row r="37" customFormat="false" ht="17.25" hidden="false" customHeight="true" outlineLevel="0" collapsed="false">
      <c r="A37" s="39" t="n">
        <v>36</v>
      </c>
      <c r="B37" s="8" t="n">
        <v>39800230</v>
      </c>
      <c r="C37" s="44" t="e">
        <f aca="false">VLOOKUP(B37,#REF!,2,0)</f>
        <v>#VALUE!</v>
      </c>
      <c r="D37" s="41" t="s">
        <v>331</v>
      </c>
      <c r="E37" s="9" t="s">
        <v>332</v>
      </c>
      <c r="F37" s="42" t="n">
        <v>299200000</v>
      </c>
      <c r="G37" s="36" t="s">
        <v>333</v>
      </c>
      <c r="H37" s="39"/>
      <c r="I37" s="14"/>
      <c r="J37" s="39"/>
    </row>
    <row r="38" customFormat="false" ht="17.25" hidden="false" customHeight="true" outlineLevel="0" collapsed="false">
      <c r="A38" s="39" t="n">
        <v>37</v>
      </c>
      <c r="B38" s="8" t="n">
        <v>39800231</v>
      </c>
      <c r="C38" s="44" t="e">
        <f aca="false">VLOOKUP(B38,#REF!,2,0)</f>
        <v>#VALUE!</v>
      </c>
      <c r="D38" s="41" t="s">
        <v>331</v>
      </c>
      <c r="E38" s="9" t="s">
        <v>332</v>
      </c>
      <c r="F38" s="42" t="n">
        <v>188490000</v>
      </c>
      <c r="G38" s="36" t="s">
        <v>333</v>
      </c>
      <c r="H38" s="39"/>
      <c r="I38" s="14"/>
      <c r="J38" s="39"/>
    </row>
    <row r="39" customFormat="false" ht="17.25" hidden="false" customHeight="true" outlineLevel="0" collapsed="false">
      <c r="A39" s="39" t="n">
        <v>38</v>
      </c>
      <c r="B39" s="8" t="n">
        <v>39800232</v>
      </c>
      <c r="C39" s="44" t="e">
        <f aca="false">VLOOKUP(B39,#REF!,2,0)</f>
        <v>#VALUE!</v>
      </c>
      <c r="D39" s="41" t="s">
        <v>331</v>
      </c>
      <c r="E39" s="9" t="s">
        <v>332</v>
      </c>
      <c r="F39" s="42" t="n">
        <v>146810000</v>
      </c>
      <c r="G39" s="36" t="s">
        <v>333</v>
      </c>
      <c r="H39" s="39"/>
      <c r="I39" s="14"/>
      <c r="J39" s="39"/>
    </row>
    <row r="40" customFormat="false" ht="17.25" hidden="false" customHeight="true" outlineLevel="0" collapsed="false">
      <c r="A40" s="39" t="n">
        <v>39</v>
      </c>
      <c r="B40" s="8" t="n">
        <v>39800227</v>
      </c>
      <c r="C40" s="44" t="e">
        <f aca="false">VLOOKUP(B40,#REF!,2,0)</f>
        <v>#VALUE!</v>
      </c>
      <c r="D40" s="41" t="s">
        <v>331</v>
      </c>
      <c r="E40" s="9" t="s">
        <v>332</v>
      </c>
      <c r="F40" s="42" t="n">
        <v>58150000</v>
      </c>
      <c r="G40" s="36" t="s">
        <v>333</v>
      </c>
      <c r="H40" s="39"/>
      <c r="I40" s="14"/>
      <c r="J40" s="39"/>
    </row>
    <row r="41" customFormat="false" ht="17.25" hidden="false" customHeight="true" outlineLevel="0" collapsed="false">
      <c r="A41" s="39" t="n">
        <v>40</v>
      </c>
      <c r="B41" s="8" t="n">
        <v>39800225</v>
      </c>
      <c r="C41" s="44" t="e">
        <f aca="false">VLOOKUP(B41,#REF!,2,0)</f>
        <v>#VALUE!</v>
      </c>
      <c r="D41" s="41" t="s">
        <v>331</v>
      </c>
      <c r="E41" s="9" t="s">
        <v>332</v>
      </c>
      <c r="F41" s="42" t="n">
        <v>29030000</v>
      </c>
      <c r="G41" s="36" t="s">
        <v>333</v>
      </c>
      <c r="H41" s="39"/>
      <c r="I41" s="14"/>
      <c r="J41" s="39"/>
    </row>
    <row r="42" customFormat="false" ht="17.25" hidden="false" customHeight="true" outlineLevel="0" collapsed="false">
      <c r="A42" s="39" t="n">
        <v>41</v>
      </c>
      <c r="B42" s="8" t="n">
        <v>39800233</v>
      </c>
      <c r="C42" s="44" t="e">
        <f aca="false">VLOOKUP(B42,#REF!,2,0)</f>
        <v>#VALUE!</v>
      </c>
      <c r="D42" s="41" t="s">
        <v>331</v>
      </c>
      <c r="E42" s="9" t="s">
        <v>332</v>
      </c>
      <c r="F42" s="42" t="n">
        <v>54100000</v>
      </c>
      <c r="G42" s="36" t="s">
        <v>333</v>
      </c>
      <c r="H42" s="39"/>
      <c r="I42" s="14"/>
      <c r="J42" s="39"/>
    </row>
    <row r="43" customFormat="false" ht="17.25" hidden="false" customHeight="true" outlineLevel="0" collapsed="false">
      <c r="A43" s="39" t="n">
        <v>42</v>
      </c>
      <c r="B43" s="8" t="n">
        <v>33698003</v>
      </c>
      <c r="C43" s="44" t="e">
        <f aca="false">VLOOKUP(B43,#REF!,2,0)</f>
        <v>#VALUE!</v>
      </c>
      <c r="D43" s="41" t="s">
        <v>331</v>
      </c>
      <c r="E43" s="9" t="s">
        <v>332</v>
      </c>
      <c r="F43" s="42" t="n">
        <v>92500000</v>
      </c>
      <c r="G43" s="36" t="s">
        <v>333</v>
      </c>
      <c r="H43" s="39"/>
      <c r="I43" s="14"/>
      <c r="J43" s="39"/>
    </row>
    <row r="44" customFormat="false" ht="17.25" hidden="false" customHeight="true" outlineLevel="0" collapsed="false">
      <c r="A44" s="39" t="n">
        <v>43</v>
      </c>
      <c r="B44" s="8" t="n">
        <v>33698001</v>
      </c>
      <c r="C44" s="44" t="e">
        <f aca="false">VLOOKUP(B44,#REF!,2,0)</f>
        <v>#VALUE!</v>
      </c>
      <c r="D44" s="41" t="s">
        <v>331</v>
      </c>
      <c r="E44" s="9" t="s">
        <v>332</v>
      </c>
      <c r="F44" s="42" t="n">
        <v>82500000</v>
      </c>
      <c r="G44" s="36" t="s">
        <v>333</v>
      </c>
      <c r="H44" s="39"/>
      <c r="I44" s="14"/>
      <c r="J44" s="39"/>
    </row>
    <row r="45" customFormat="false" ht="17.25" hidden="false" customHeight="true" outlineLevel="0" collapsed="false">
      <c r="A45" s="39" t="n">
        <v>44</v>
      </c>
      <c r="B45" s="8" t="n">
        <v>32798008</v>
      </c>
      <c r="C45" s="44" t="e">
        <f aca="false">VLOOKUP(B45,#REF!,2,0)</f>
        <v>#VALUE!</v>
      </c>
      <c r="D45" s="41" t="s">
        <v>334</v>
      </c>
      <c r="E45" s="9" t="s">
        <v>335</v>
      </c>
      <c r="F45" s="42" t="n">
        <v>90768000</v>
      </c>
      <c r="G45" s="36" t="s">
        <v>336</v>
      </c>
      <c r="H45" s="39"/>
      <c r="I45" s="14"/>
      <c r="J45" s="39"/>
    </row>
    <row r="46" customFormat="false" ht="17.25" hidden="false" customHeight="true" outlineLevel="0" collapsed="false">
      <c r="A46" s="39" t="n">
        <v>45</v>
      </c>
      <c r="B46" s="8" t="n">
        <v>42901085</v>
      </c>
      <c r="C46" s="44" t="e">
        <f aca="false">VLOOKUP(B46,#REF!,2,0)</f>
        <v>#VALUE!</v>
      </c>
      <c r="D46" s="41" t="s">
        <v>337</v>
      </c>
      <c r="E46" s="9" t="s">
        <v>338</v>
      </c>
      <c r="F46" s="42" t="n">
        <v>91800000</v>
      </c>
      <c r="G46" s="36" t="s">
        <v>339</v>
      </c>
      <c r="H46" s="39" t="s">
        <v>340</v>
      </c>
      <c r="I46" s="14"/>
      <c r="J46" s="39" t="s">
        <v>341</v>
      </c>
    </row>
    <row r="47" customFormat="false" ht="17.25" hidden="false" customHeight="true" outlineLevel="0" collapsed="false">
      <c r="A47" s="39" t="n">
        <v>46</v>
      </c>
      <c r="B47" s="8" t="n">
        <v>42901082</v>
      </c>
      <c r="C47" s="44" t="e">
        <f aca="false">VLOOKUP(B47,#REF!,2,0)</f>
        <v>#VALUE!</v>
      </c>
      <c r="D47" s="41" t="s">
        <v>342</v>
      </c>
      <c r="E47" s="9" t="s">
        <v>343</v>
      </c>
      <c r="F47" s="42" t="n">
        <v>112200000</v>
      </c>
      <c r="G47" s="36" t="s">
        <v>344</v>
      </c>
      <c r="H47" s="39" t="s">
        <v>345</v>
      </c>
      <c r="I47" s="14"/>
      <c r="J47" s="39" t="s">
        <v>341</v>
      </c>
    </row>
    <row r="48" customFormat="false" ht="17.25" hidden="false" customHeight="true" outlineLevel="0" collapsed="false">
      <c r="A48" s="39" t="n">
        <v>47</v>
      </c>
      <c r="B48" s="8" t="n">
        <v>42901081</v>
      </c>
      <c r="C48" s="44" t="e">
        <f aca="false">VLOOKUP(B48,#REF!,2,0)</f>
        <v>#VALUE!</v>
      </c>
      <c r="D48" s="41" t="s">
        <v>346</v>
      </c>
      <c r="E48" s="9" t="s">
        <v>347</v>
      </c>
      <c r="F48" s="42" t="n">
        <v>81600000</v>
      </c>
      <c r="G48" s="36" t="s">
        <v>348</v>
      </c>
      <c r="H48" s="39" t="s">
        <v>349</v>
      </c>
      <c r="I48" s="14"/>
      <c r="J48" s="39" t="s">
        <v>341</v>
      </c>
    </row>
    <row r="49" customFormat="false" ht="17.25" hidden="false" customHeight="true" outlineLevel="0" collapsed="false">
      <c r="A49" s="39" t="n">
        <v>48</v>
      </c>
      <c r="B49" s="8" t="n">
        <v>32998014</v>
      </c>
      <c r="C49" s="44" t="e">
        <f aca="false">VLOOKUP(B49,#REF!,2,0)</f>
        <v>#VALUE!</v>
      </c>
      <c r="D49" s="41" t="s">
        <v>350</v>
      </c>
      <c r="E49" s="9" t="s">
        <v>351</v>
      </c>
      <c r="F49" s="42" t="n">
        <v>130000000</v>
      </c>
      <c r="G49" s="36" t="s">
        <v>352</v>
      </c>
      <c r="H49" s="39"/>
      <c r="I49" s="14"/>
      <c r="J49" s="39"/>
    </row>
    <row r="50" customFormat="false" ht="17.25" hidden="false" customHeight="true" outlineLevel="0" collapsed="false">
      <c r="A50" s="39" t="n">
        <v>49</v>
      </c>
      <c r="B50" s="8" t="n">
        <v>33898002</v>
      </c>
      <c r="C50" s="44" t="e">
        <f aca="false">VLOOKUP(B50,#REF!,2,0)</f>
        <v>#VALUE!</v>
      </c>
      <c r="D50" s="41" t="s">
        <v>353</v>
      </c>
      <c r="E50" s="9" t="s">
        <v>354</v>
      </c>
      <c r="F50" s="42" t="n">
        <v>75480000</v>
      </c>
      <c r="G50" s="36" t="s">
        <v>308</v>
      </c>
      <c r="H50" s="39"/>
      <c r="I50" s="14"/>
      <c r="J50" s="43" t="s">
        <v>355</v>
      </c>
    </row>
    <row r="51" customFormat="false" ht="17.25" hidden="false" customHeight="true" outlineLevel="0" collapsed="false">
      <c r="A51" s="39" t="n">
        <v>50</v>
      </c>
      <c r="B51" s="8" t="n">
        <v>33998003</v>
      </c>
      <c r="C51" s="44" t="e">
        <f aca="false">VLOOKUP(B51,#REF!,2,0)</f>
        <v>#VALUE!</v>
      </c>
      <c r="D51" s="41" t="s">
        <v>356</v>
      </c>
      <c r="E51" s="9" t="s">
        <v>357</v>
      </c>
      <c r="F51" s="42" t="n">
        <v>145200000</v>
      </c>
      <c r="G51" s="36" t="s">
        <v>240</v>
      </c>
      <c r="H51" s="39"/>
      <c r="I51" s="14"/>
      <c r="J51" s="43" t="s">
        <v>358</v>
      </c>
    </row>
    <row r="52" customFormat="false" ht="17.25" hidden="false" customHeight="true" outlineLevel="0" collapsed="false">
      <c r="A52" s="39" t="n">
        <v>51</v>
      </c>
      <c r="B52" s="8" t="n">
        <v>33998002</v>
      </c>
      <c r="C52" s="44" t="e">
        <f aca="false">VLOOKUP(B52,#REF!,2,0)</f>
        <v>#VALUE!</v>
      </c>
      <c r="D52" s="41" t="s">
        <v>356</v>
      </c>
      <c r="E52" s="9" t="s">
        <v>357</v>
      </c>
      <c r="F52" s="42" t="n">
        <v>184200000</v>
      </c>
      <c r="G52" s="36" t="s">
        <v>242</v>
      </c>
      <c r="H52" s="39"/>
      <c r="I52" s="14"/>
      <c r="J52" s="43" t="s">
        <v>358</v>
      </c>
    </row>
    <row r="53" customFormat="false" ht="17.25" hidden="false" customHeight="true" outlineLevel="0" collapsed="false">
      <c r="A53" s="39" t="n">
        <v>52</v>
      </c>
      <c r="B53" s="8" t="n">
        <v>39800254</v>
      </c>
      <c r="C53" s="44" t="e">
        <f aca="false">VLOOKUP(B53,#REF!,2,0)</f>
        <v>#VALUE!</v>
      </c>
      <c r="D53" s="41" t="s">
        <v>359</v>
      </c>
      <c r="E53" s="9" t="s">
        <v>360</v>
      </c>
      <c r="F53" s="42" t="n">
        <v>60000000</v>
      </c>
      <c r="G53" s="36" t="s">
        <v>361</v>
      </c>
      <c r="H53" s="39"/>
      <c r="I53" s="14"/>
      <c r="J53" s="39"/>
    </row>
    <row r="54" customFormat="false" ht="17.25" hidden="false" customHeight="true" outlineLevel="0" collapsed="false">
      <c r="A54" s="39" t="n">
        <v>53</v>
      </c>
      <c r="B54" s="8" t="n">
        <v>39800059</v>
      </c>
      <c r="C54" s="44" t="e">
        <f aca="false">VLOOKUP(B54,#REF!,2,0)</f>
        <v>#VALUE!</v>
      </c>
      <c r="D54" s="41" t="s">
        <v>362</v>
      </c>
      <c r="E54" s="9" t="s">
        <v>268</v>
      </c>
      <c r="F54" s="42" t="n">
        <v>78000000</v>
      </c>
      <c r="G54" s="36" t="s">
        <v>269</v>
      </c>
      <c r="H54" s="39" t="s">
        <v>270</v>
      </c>
      <c r="I54" s="14"/>
      <c r="J54" s="39" t="s">
        <v>266</v>
      </c>
    </row>
    <row r="55" customFormat="false" ht="17.25" hidden="false" customHeight="true" outlineLevel="0" collapsed="false">
      <c r="A55" s="39" t="n">
        <v>54</v>
      </c>
      <c r="B55" s="8" t="n">
        <v>39800236</v>
      </c>
      <c r="C55" s="44" t="e">
        <f aca="false">VLOOKUP(B55,#REF!,2,0)</f>
        <v>#VALUE!</v>
      </c>
      <c r="D55" s="41" t="s">
        <v>363</v>
      </c>
      <c r="E55" s="9" t="s">
        <v>364</v>
      </c>
      <c r="F55" s="42" t="n">
        <v>12100000</v>
      </c>
      <c r="G55" s="36" t="s">
        <v>273</v>
      </c>
      <c r="H55" s="39"/>
      <c r="I55" s="14"/>
      <c r="J55" s="39"/>
    </row>
    <row r="56" customFormat="false" ht="17.25" hidden="false" customHeight="true" outlineLevel="0" collapsed="false">
      <c r="A56" s="39" t="n">
        <v>55</v>
      </c>
      <c r="B56" s="8" t="n">
        <v>43398011</v>
      </c>
      <c r="C56" s="44" t="e">
        <f aca="false">VLOOKUP(B56,#REF!,2,0)</f>
        <v>#VALUE!</v>
      </c>
      <c r="D56" s="41" t="s">
        <v>365</v>
      </c>
      <c r="E56" s="9" t="s">
        <v>366</v>
      </c>
      <c r="F56" s="42" t="n">
        <v>63000000</v>
      </c>
      <c r="G56" s="36" t="s">
        <v>301</v>
      </c>
      <c r="H56" s="39" t="s">
        <v>302</v>
      </c>
      <c r="I56" s="14"/>
      <c r="J56" s="39" t="s">
        <v>266</v>
      </c>
    </row>
    <row r="57" customFormat="false" ht="17.25" hidden="false" customHeight="true" outlineLevel="0" collapsed="false">
      <c r="A57" s="39" t="n">
        <v>56</v>
      </c>
      <c r="B57" s="8" t="n">
        <v>43398011</v>
      </c>
      <c r="C57" s="44" t="e">
        <f aca="false">VLOOKUP(B57,#REF!,2,0)</f>
        <v>#VALUE!</v>
      </c>
      <c r="D57" s="41" t="s">
        <v>367</v>
      </c>
      <c r="E57" s="9" t="s">
        <v>368</v>
      </c>
      <c r="F57" s="42" t="n">
        <v>63000000</v>
      </c>
      <c r="G57" s="36" t="s">
        <v>304</v>
      </c>
      <c r="H57" s="39" t="s">
        <v>305</v>
      </c>
      <c r="I57" s="14"/>
      <c r="J57" s="39" t="s">
        <v>266</v>
      </c>
    </row>
    <row r="58" customFormat="false" ht="17.25" hidden="false" customHeight="true" outlineLevel="0" collapsed="false">
      <c r="A58" s="39" t="n">
        <v>57</v>
      </c>
      <c r="B58" s="8" t="n">
        <v>33898002</v>
      </c>
      <c r="C58" s="44" t="e">
        <f aca="false">VLOOKUP(B58,#REF!,2,0)</f>
        <v>#VALUE!</v>
      </c>
      <c r="D58" s="41" t="s">
        <v>369</v>
      </c>
      <c r="E58" s="9" t="s">
        <v>370</v>
      </c>
      <c r="F58" s="42" t="n">
        <v>69500000</v>
      </c>
      <c r="G58" s="36" t="s">
        <v>308</v>
      </c>
      <c r="H58" s="39"/>
      <c r="I58" s="14"/>
      <c r="J58" s="43" t="s">
        <v>358</v>
      </c>
    </row>
    <row r="59" customFormat="false" ht="17.25" hidden="false" customHeight="true" outlineLevel="0" collapsed="false">
      <c r="A59" s="39" t="n">
        <v>58</v>
      </c>
      <c r="B59" s="8" t="n">
        <v>33898003</v>
      </c>
      <c r="C59" s="44" t="e">
        <f aca="false">VLOOKUP(B59,#REF!,2,0)</f>
        <v>#VALUE!</v>
      </c>
      <c r="D59" s="41" t="s">
        <v>371</v>
      </c>
      <c r="E59" s="9" t="s">
        <v>372</v>
      </c>
      <c r="F59" s="42" t="n">
        <v>77980000</v>
      </c>
      <c r="G59" s="36" t="s">
        <v>312</v>
      </c>
      <c r="H59" s="39"/>
      <c r="I59" s="14"/>
      <c r="J59" s="43" t="s">
        <v>355</v>
      </c>
    </row>
    <row r="60" customFormat="false" ht="17.25" hidden="false" customHeight="true" outlineLevel="0" collapsed="false">
      <c r="A60" s="39" t="n">
        <v>59</v>
      </c>
      <c r="B60" s="8" t="n">
        <v>42902002</v>
      </c>
      <c r="C60" s="44" t="s">
        <v>118</v>
      </c>
      <c r="D60" s="41" t="s">
        <v>373</v>
      </c>
      <c r="E60" s="9" t="s">
        <v>374</v>
      </c>
      <c r="F60" s="42" t="n">
        <v>51000000</v>
      </c>
      <c r="G60" s="36" t="s">
        <v>375</v>
      </c>
      <c r="H60" s="39" t="s">
        <v>376</v>
      </c>
      <c r="I60" s="14"/>
      <c r="J60" s="39" t="s">
        <v>341</v>
      </c>
    </row>
    <row r="61" customFormat="false" ht="17.25" hidden="false" customHeight="true" outlineLevel="0" collapsed="false">
      <c r="A61" s="39" t="n">
        <v>60</v>
      </c>
      <c r="B61" s="8" t="n">
        <v>33898003</v>
      </c>
      <c r="C61" s="44" t="e">
        <f aca="false">VLOOKUP(B61,#REF!,2,0)</f>
        <v>#VALUE!</v>
      </c>
      <c r="D61" s="41" t="s">
        <v>377</v>
      </c>
      <c r="E61" s="9" t="s">
        <v>378</v>
      </c>
      <c r="F61" s="42" t="n">
        <v>95690000</v>
      </c>
      <c r="G61" s="36" t="s">
        <v>312</v>
      </c>
      <c r="H61" s="39"/>
      <c r="I61" s="14"/>
      <c r="J61" s="43" t="s">
        <v>358</v>
      </c>
    </row>
    <row r="62" customFormat="false" ht="17.25" hidden="false" customHeight="true" outlineLevel="0" collapsed="false">
      <c r="A62" s="39" t="n">
        <v>61</v>
      </c>
      <c r="B62" s="8" t="n">
        <v>32998024</v>
      </c>
      <c r="C62" s="44" t="e">
        <f aca="false">VLOOKUP(B62,#REF!,2,0)</f>
        <v>#VALUE!</v>
      </c>
      <c r="D62" s="41" t="s">
        <v>379</v>
      </c>
      <c r="E62" s="9" t="s">
        <v>380</v>
      </c>
      <c r="F62" s="42" t="n">
        <v>5000000</v>
      </c>
      <c r="G62" s="36" t="s">
        <v>246</v>
      </c>
      <c r="H62" s="39"/>
      <c r="I62" s="14"/>
      <c r="J62" s="43" t="s">
        <v>246</v>
      </c>
    </row>
    <row r="63" customFormat="false" ht="17.25" hidden="false" customHeight="true" outlineLevel="0" collapsed="false">
      <c r="A63" s="39" t="n">
        <v>62</v>
      </c>
      <c r="B63" s="8" t="n">
        <v>42902005</v>
      </c>
      <c r="C63" s="44" t="e">
        <f aca="false">VLOOKUP(B63,#REF!,2,0)</f>
        <v>#VALUE!</v>
      </c>
      <c r="D63" s="41" t="s">
        <v>381</v>
      </c>
      <c r="E63" s="9" t="s">
        <v>382</v>
      </c>
      <c r="F63" s="42" t="n">
        <v>11300000</v>
      </c>
      <c r="G63" s="36" t="s">
        <v>383</v>
      </c>
      <c r="H63" s="39"/>
      <c r="I63" s="14"/>
      <c r="J63" s="39"/>
    </row>
    <row r="64" customFormat="false" ht="17.25" hidden="false" customHeight="true" outlineLevel="0" collapsed="false">
      <c r="A64" s="39" t="n">
        <v>63</v>
      </c>
      <c r="B64" s="49" t="n">
        <v>33798108</v>
      </c>
      <c r="C64" s="44" t="e">
        <f aca="false">VLOOKUP(B64,#REF!,2,0)</f>
        <v>#VALUE!</v>
      </c>
      <c r="D64" s="41" t="s">
        <v>384</v>
      </c>
      <c r="E64" s="9" t="s">
        <v>385</v>
      </c>
      <c r="F64" s="42" t="n">
        <v>90000000</v>
      </c>
      <c r="G64" s="36" t="s">
        <v>386</v>
      </c>
      <c r="H64" s="39"/>
      <c r="I64" s="14"/>
      <c r="J64" s="39"/>
    </row>
    <row r="65" customFormat="false" ht="17.25" hidden="false" customHeight="true" outlineLevel="0" collapsed="false">
      <c r="A65" s="39" t="n">
        <v>64</v>
      </c>
      <c r="B65" s="8" t="n">
        <v>39800216</v>
      </c>
      <c r="C65" s="44" t="e">
        <f aca="false">VLOOKUP(B65,#REF!,2,0)</f>
        <v>#VALUE!</v>
      </c>
      <c r="D65" s="41" t="s">
        <v>387</v>
      </c>
      <c r="E65" s="9" t="s">
        <v>388</v>
      </c>
      <c r="F65" s="42" t="n">
        <v>100000000</v>
      </c>
      <c r="G65" s="36" t="s">
        <v>389</v>
      </c>
      <c r="H65" s="50" t="s">
        <v>390</v>
      </c>
      <c r="I65" s="14"/>
      <c r="J65" s="43" t="s">
        <v>391</v>
      </c>
    </row>
    <row r="66" customFormat="false" ht="17.25" hidden="false" customHeight="true" outlineLevel="0" collapsed="false">
      <c r="A66" s="39" t="n">
        <v>65</v>
      </c>
      <c r="B66" s="8" t="n">
        <v>32998024</v>
      </c>
      <c r="C66" s="44" t="e">
        <f aca="false">VLOOKUP(B66,#REF!,2,0)</f>
        <v>#VALUE!</v>
      </c>
      <c r="D66" s="41" t="s">
        <v>392</v>
      </c>
      <c r="E66" s="9" t="s">
        <v>393</v>
      </c>
      <c r="F66" s="42" t="n">
        <v>5000000</v>
      </c>
      <c r="G66" s="36" t="s">
        <v>246</v>
      </c>
      <c r="H66" s="39"/>
      <c r="I66" s="14"/>
      <c r="J66" s="43" t="s">
        <v>246</v>
      </c>
    </row>
    <row r="67" customFormat="false" ht="17.25" hidden="false" customHeight="true" outlineLevel="0" collapsed="false">
      <c r="A67" s="39" t="n">
        <v>66</v>
      </c>
      <c r="B67" s="8" t="n">
        <v>32998024</v>
      </c>
      <c r="C67" s="44" t="e">
        <f aca="false">VLOOKUP(B67,#REF!,2,0)</f>
        <v>#VALUE!</v>
      </c>
      <c r="D67" s="41" t="s">
        <v>394</v>
      </c>
      <c r="E67" s="9" t="s">
        <v>395</v>
      </c>
      <c r="F67" s="42" t="n">
        <v>80000000</v>
      </c>
      <c r="G67" s="36" t="s">
        <v>396</v>
      </c>
      <c r="H67" s="39"/>
      <c r="I67" s="14"/>
      <c r="J67" s="43" t="s">
        <v>397</v>
      </c>
    </row>
    <row r="68" customFormat="false" ht="17.25" hidden="false" customHeight="true" outlineLevel="0" collapsed="false">
      <c r="A68" s="39" t="n">
        <v>67</v>
      </c>
      <c r="B68" s="8" t="n">
        <v>33998002</v>
      </c>
      <c r="C68" s="44" t="e">
        <f aca="false">VLOOKUP(B68,#REF!,2,0)</f>
        <v>#VALUE!</v>
      </c>
      <c r="D68" s="41" t="s">
        <v>398</v>
      </c>
      <c r="E68" s="9" t="s">
        <v>399</v>
      </c>
      <c r="F68" s="42" t="n">
        <v>25000000</v>
      </c>
      <c r="G68" s="36" t="s">
        <v>292</v>
      </c>
      <c r="H68" s="39" t="s">
        <v>293</v>
      </c>
      <c r="I68" s="14"/>
      <c r="J68" s="39" t="s">
        <v>324</v>
      </c>
    </row>
    <row r="69" customFormat="false" ht="17.25" hidden="false" customHeight="true" outlineLevel="0" collapsed="false">
      <c r="A69" s="39" t="n">
        <v>68</v>
      </c>
      <c r="B69" s="8" t="n">
        <v>33898003</v>
      </c>
      <c r="C69" s="44" t="e">
        <f aca="false">VLOOKUP(B69,#REF!,2,0)</f>
        <v>#VALUE!</v>
      </c>
      <c r="D69" s="41" t="s">
        <v>400</v>
      </c>
      <c r="E69" s="9" t="s">
        <v>401</v>
      </c>
      <c r="F69" s="42" t="n">
        <v>16000000</v>
      </c>
      <c r="G69" s="36" t="s">
        <v>282</v>
      </c>
      <c r="H69" s="39" t="s">
        <v>283</v>
      </c>
      <c r="I69" s="14"/>
      <c r="J69" s="39" t="s">
        <v>324</v>
      </c>
    </row>
    <row r="70" customFormat="false" ht="17.25" hidden="false" customHeight="true" outlineLevel="0" collapsed="false">
      <c r="A70" s="39" t="n">
        <v>69</v>
      </c>
      <c r="B70" s="8" t="n">
        <v>33898003</v>
      </c>
      <c r="C70" s="44" t="e">
        <f aca="false">VLOOKUP(B70,#REF!,2,0)</f>
        <v>#VALUE!</v>
      </c>
      <c r="D70" s="41" t="s">
        <v>400</v>
      </c>
      <c r="E70" s="9" t="s">
        <v>401</v>
      </c>
      <c r="F70" s="42" t="n">
        <v>50000000</v>
      </c>
      <c r="G70" s="36" t="s">
        <v>284</v>
      </c>
      <c r="H70" s="39" t="s">
        <v>285</v>
      </c>
      <c r="I70" s="14"/>
      <c r="J70" s="39" t="s">
        <v>324</v>
      </c>
    </row>
    <row r="71" customFormat="false" ht="17.25" hidden="false" customHeight="true" outlineLevel="0" collapsed="false">
      <c r="A71" s="39" t="n">
        <v>70</v>
      </c>
      <c r="B71" s="8" t="n">
        <v>33898003</v>
      </c>
      <c r="C71" s="44" t="e">
        <f aca="false">VLOOKUP(B71,#REF!,2,0)</f>
        <v>#VALUE!</v>
      </c>
      <c r="D71" s="41" t="s">
        <v>402</v>
      </c>
      <c r="E71" s="9" t="s">
        <v>403</v>
      </c>
      <c r="F71" s="42" t="n">
        <v>50000000</v>
      </c>
      <c r="G71" s="36" t="s">
        <v>277</v>
      </c>
      <c r="H71" s="39" t="s">
        <v>278</v>
      </c>
      <c r="I71" s="14"/>
      <c r="J71" s="39" t="s">
        <v>324</v>
      </c>
    </row>
    <row r="72" customFormat="false" ht="17.25" hidden="false" customHeight="true" outlineLevel="0" collapsed="false">
      <c r="A72" s="39" t="n">
        <v>71</v>
      </c>
      <c r="B72" s="8" t="n">
        <v>33898002</v>
      </c>
      <c r="C72" s="44" t="e">
        <f aca="false">VLOOKUP(B72,#REF!,2,0)</f>
        <v>#VALUE!</v>
      </c>
      <c r="D72" s="41" t="s">
        <v>404</v>
      </c>
      <c r="E72" s="9" t="s">
        <v>405</v>
      </c>
      <c r="F72" s="42" t="n">
        <v>50000000</v>
      </c>
      <c r="G72" s="44" t="s">
        <v>288</v>
      </c>
      <c r="H72" s="39" t="s">
        <v>289</v>
      </c>
      <c r="I72" s="14"/>
      <c r="J72" s="39" t="s">
        <v>324</v>
      </c>
    </row>
    <row r="73" customFormat="false" ht="17.25" hidden="false" customHeight="true" outlineLevel="0" collapsed="false">
      <c r="A73" s="39" t="n">
        <v>72</v>
      </c>
      <c r="B73" s="8" t="n">
        <v>33698011</v>
      </c>
      <c r="C73" s="44" t="e">
        <f aca="false">VLOOKUP(B73,#REF!,2,0)</f>
        <v>#VALUE!</v>
      </c>
      <c r="D73" s="41" t="s">
        <v>406</v>
      </c>
      <c r="E73" s="9" t="s">
        <v>407</v>
      </c>
      <c r="F73" s="42" t="n">
        <v>50000000</v>
      </c>
      <c r="G73" s="36" t="s">
        <v>408</v>
      </c>
      <c r="H73" s="39" t="n">
        <v>1552189945</v>
      </c>
      <c r="I73" s="14"/>
      <c r="J73" s="43" t="s">
        <v>409</v>
      </c>
    </row>
    <row r="74" customFormat="false" ht="17.25" hidden="false" customHeight="true" outlineLevel="0" collapsed="false">
      <c r="A74" s="39" t="n">
        <v>73</v>
      </c>
      <c r="B74" s="8" t="n">
        <v>39800236</v>
      </c>
      <c r="C74" s="44" t="e">
        <f aca="false">VLOOKUP(B74,#REF!,2,0)</f>
        <v>#VALUE!</v>
      </c>
      <c r="D74" s="41" t="s">
        <v>410</v>
      </c>
      <c r="E74" s="9" t="s">
        <v>411</v>
      </c>
      <c r="F74" s="42" t="n">
        <v>31500000</v>
      </c>
      <c r="G74" s="36" t="s">
        <v>412</v>
      </c>
      <c r="H74" s="39" t="n">
        <v>370200101</v>
      </c>
      <c r="I74" s="14"/>
      <c r="J74" s="39"/>
    </row>
    <row r="75" customFormat="false" ht="17.25" hidden="false" customHeight="true" outlineLevel="0" collapsed="false">
      <c r="A75" s="39" t="n">
        <v>74</v>
      </c>
      <c r="B75" s="8" t="n">
        <v>34098036</v>
      </c>
      <c r="C75" s="44" t="e">
        <f aca="false">VLOOKUP(B75,#REF!,2,0)</f>
        <v>#VALUE!</v>
      </c>
      <c r="D75" s="41" t="s">
        <v>413</v>
      </c>
      <c r="E75" s="9" t="s">
        <v>414</v>
      </c>
      <c r="F75" s="42" t="n">
        <v>82500000</v>
      </c>
      <c r="G75" s="36" t="s">
        <v>415</v>
      </c>
      <c r="H75" s="39" t="s">
        <v>416</v>
      </c>
      <c r="I75" s="14"/>
      <c r="J75" s="39" t="s">
        <v>324</v>
      </c>
    </row>
    <row r="76" customFormat="false" ht="17.25" hidden="false" customHeight="true" outlineLevel="0" collapsed="false">
      <c r="A76" s="39" t="n">
        <v>75</v>
      </c>
      <c r="B76" s="8" t="n">
        <v>39800240</v>
      </c>
      <c r="C76" s="44" t="e">
        <f aca="false">VLOOKUP(B76,#REF!,2,0)</f>
        <v>#VALUE!</v>
      </c>
      <c r="D76" s="41" t="s">
        <v>417</v>
      </c>
      <c r="E76" s="9" t="s">
        <v>418</v>
      </c>
      <c r="F76" s="42" t="n">
        <v>78000000</v>
      </c>
      <c r="G76" s="36" t="s">
        <v>259</v>
      </c>
      <c r="H76" s="39" t="s">
        <v>260</v>
      </c>
      <c r="I76" s="14"/>
      <c r="J76" s="39" t="s">
        <v>266</v>
      </c>
    </row>
    <row r="77" customFormat="false" ht="17.25" hidden="false" customHeight="true" outlineLevel="0" collapsed="false">
      <c r="A77" s="39" t="n">
        <v>76</v>
      </c>
      <c r="B77" s="51" t="n">
        <v>39800236</v>
      </c>
      <c r="C77" s="44" t="e">
        <f aca="false">VLOOKUP(B77,#REF!,2,0)</f>
        <v>#VALUE!</v>
      </c>
      <c r="D77" s="41" t="s">
        <v>419</v>
      </c>
      <c r="E77" s="9" t="s">
        <v>420</v>
      </c>
      <c r="F77" s="42" t="n">
        <v>64100000</v>
      </c>
      <c r="G77" s="36" t="s">
        <v>273</v>
      </c>
      <c r="H77" s="39"/>
      <c r="I77" s="14"/>
      <c r="J77" s="39"/>
    </row>
    <row r="78" customFormat="false" ht="17.25" hidden="false" customHeight="true" outlineLevel="0" collapsed="false">
      <c r="A78" s="39" t="n">
        <v>77</v>
      </c>
      <c r="B78" s="52" t="n">
        <v>33198025</v>
      </c>
      <c r="C78" s="44" t="e">
        <f aca="false">VLOOKUP(B78,#REF!,2,0)</f>
        <v>#VALUE!</v>
      </c>
      <c r="D78" s="41" t="s">
        <v>421</v>
      </c>
      <c r="E78" s="9" t="s">
        <v>422</v>
      </c>
      <c r="F78" s="42" t="n">
        <v>25000000</v>
      </c>
      <c r="G78" s="36" t="s">
        <v>423</v>
      </c>
      <c r="H78" s="39"/>
      <c r="I78" s="14"/>
      <c r="J78" s="43" t="s">
        <v>424</v>
      </c>
    </row>
    <row r="79" customFormat="false" ht="17.25" hidden="false" customHeight="true" outlineLevel="0" collapsed="false">
      <c r="A79" s="39" t="n">
        <v>78</v>
      </c>
      <c r="B79" s="53" t="n">
        <v>32998025</v>
      </c>
      <c r="C79" s="44" t="e">
        <f aca="false">VLOOKUP(B79,#REF!,2,0)</f>
        <v>#VALUE!</v>
      </c>
      <c r="D79" s="41" t="s">
        <v>425</v>
      </c>
      <c r="E79" s="9" t="s">
        <v>426</v>
      </c>
      <c r="F79" s="42" t="n">
        <v>43200000</v>
      </c>
      <c r="G79" s="36"/>
      <c r="H79" s="39"/>
      <c r="I79" s="14"/>
      <c r="J79" s="39"/>
    </row>
    <row r="80" customFormat="false" ht="17.25" hidden="false" customHeight="true" outlineLevel="0" collapsed="false">
      <c r="A80" s="39" t="n">
        <v>79</v>
      </c>
      <c r="B80" s="8" t="n">
        <v>39800236</v>
      </c>
      <c r="C80" s="44" t="e">
        <f aca="false">VLOOKUP(B80,#REF!,2,0)</f>
        <v>#VALUE!</v>
      </c>
      <c r="D80" s="41" t="s">
        <v>427</v>
      </c>
      <c r="E80" s="9" t="s">
        <v>428</v>
      </c>
      <c r="F80" s="42" t="n">
        <v>942544000</v>
      </c>
      <c r="G80" s="36"/>
      <c r="H80" s="39"/>
      <c r="I80" s="14"/>
      <c r="J80" s="39"/>
    </row>
    <row r="81" customFormat="false" ht="17.25" hidden="false" customHeight="true" outlineLevel="0" collapsed="false">
      <c r="A81" s="39" t="n">
        <v>80</v>
      </c>
      <c r="B81" s="8" t="n">
        <v>32998012</v>
      </c>
      <c r="C81" s="44" t="e">
        <f aca="false">VLOOKUP(B81,#REF!,2,0)</f>
        <v>#VALUE!</v>
      </c>
      <c r="D81" s="41" t="s">
        <v>429</v>
      </c>
      <c r="E81" s="54" t="s">
        <v>430</v>
      </c>
      <c r="F81" s="42" t="n">
        <v>60000000</v>
      </c>
      <c r="G81" s="36" t="s">
        <v>264</v>
      </c>
      <c r="H81" s="39" t="s">
        <v>265</v>
      </c>
      <c r="J81" s="39" t="s">
        <v>266</v>
      </c>
    </row>
    <row r="82" customFormat="false" ht="17.25" hidden="false" customHeight="true" outlineLevel="0" collapsed="false">
      <c r="A82" s="39" t="n">
        <v>81</v>
      </c>
      <c r="B82" s="8" t="n">
        <v>42901085</v>
      </c>
      <c r="C82" s="44" t="e">
        <f aca="false">VLOOKUP(B82,#REF!,2,0)</f>
        <v>#VALUE!</v>
      </c>
      <c r="D82" s="41" t="s">
        <v>431</v>
      </c>
      <c r="E82" s="9" t="s">
        <v>432</v>
      </c>
      <c r="F82" s="42" t="n">
        <v>91800000</v>
      </c>
      <c r="G82" s="36" t="s">
        <v>339</v>
      </c>
      <c r="H82" s="39" t="s">
        <v>340</v>
      </c>
      <c r="I82" s="14"/>
      <c r="J82" s="39" t="s">
        <v>341</v>
      </c>
    </row>
    <row r="83" customFormat="false" ht="17.25" hidden="false" customHeight="true" outlineLevel="0" collapsed="false">
      <c r="A83" s="39" t="n">
        <v>82</v>
      </c>
      <c r="B83" s="8" t="n">
        <v>42901082</v>
      </c>
      <c r="C83" s="44" t="e">
        <f aca="false">VLOOKUP(B83,#REF!,2,0)</f>
        <v>#VALUE!</v>
      </c>
      <c r="D83" s="41" t="s">
        <v>433</v>
      </c>
      <c r="E83" s="9" t="s">
        <v>434</v>
      </c>
      <c r="F83" s="42" t="n">
        <v>112200000</v>
      </c>
      <c r="G83" s="36" t="s">
        <v>344</v>
      </c>
      <c r="H83" s="39" t="s">
        <v>345</v>
      </c>
      <c r="I83" s="14"/>
      <c r="J83" s="39" t="s">
        <v>341</v>
      </c>
    </row>
    <row r="84" customFormat="false" ht="17.25" hidden="false" customHeight="true" outlineLevel="0" collapsed="false">
      <c r="A84" s="39" t="n">
        <v>83</v>
      </c>
      <c r="B84" s="8" t="n">
        <v>42901081</v>
      </c>
      <c r="C84" s="44" t="e">
        <f aca="false">VLOOKUP(B84,#REF!,2,0)</f>
        <v>#VALUE!</v>
      </c>
      <c r="D84" s="41" t="s">
        <v>435</v>
      </c>
      <c r="E84" s="9" t="s">
        <v>436</v>
      </c>
      <c r="F84" s="42" t="n">
        <v>81600000</v>
      </c>
      <c r="G84" s="36" t="s">
        <v>348</v>
      </c>
      <c r="H84" s="39" t="s">
        <v>349</v>
      </c>
      <c r="I84" s="14"/>
      <c r="J84" s="39" t="s">
        <v>341</v>
      </c>
    </row>
    <row r="85" customFormat="false" ht="17.25" hidden="false" customHeight="true" outlineLevel="0" collapsed="false">
      <c r="A85" s="39" t="n">
        <v>84</v>
      </c>
      <c r="B85" s="8" t="n">
        <v>42902002</v>
      </c>
      <c r="C85" s="44" t="s">
        <v>235</v>
      </c>
      <c r="D85" s="41" t="s">
        <v>437</v>
      </c>
      <c r="E85" s="9" t="s">
        <v>438</v>
      </c>
      <c r="F85" s="42" t="n">
        <v>51000000</v>
      </c>
      <c r="G85" s="36" t="s">
        <v>375</v>
      </c>
      <c r="H85" s="39" t="s">
        <v>376</v>
      </c>
      <c r="I85" s="14"/>
      <c r="J85" s="39" t="s">
        <v>341</v>
      </c>
    </row>
    <row r="86" customFormat="false" ht="17.25" hidden="false" customHeight="true" outlineLevel="0" collapsed="false">
      <c r="A86" s="39" t="n">
        <v>85</v>
      </c>
      <c r="B86" s="55" t="n">
        <v>33898002</v>
      </c>
      <c r="C86" s="44" t="e">
        <f aca="false">VLOOKUP(B86,#REF!,2,0)</f>
        <v>#VALUE!</v>
      </c>
      <c r="D86" s="41" t="s">
        <v>439</v>
      </c>
      <c r="E86" s="9" t="s">
        <v>440</v>
      </c>
      <c r="F86" s="42" t="n">
        <v>69900000</v>
      </c>
      <c r="G86" s="36" t="s">
        <v>308</v>
      </c>
      <c r="H86" s="39"/>
      <c r="I86" s="14"/>
      <c r="J86" s="43" t="s">
        <v>441</v>
      </c>
    </row>
    <row r="87" customFormat="false" ht="17.25" hidden="false" customHeight="true" outlineLevel="0" collapsed="false">
      <c r="A87" s="39" t="n">
        <v>86</v>
      </c>
      <c r="B87" s="16" t="n">
        <v>42901085</v>
      </c>
      <c r="C87" s="45" t="e">
        <f aca="false">VLOOKUP(B87,#REF!,2,0)</f>
        <v>#VALUE!</v>
      </c>
      <c r="D87" s="46" t="s">
        <v>442</v>
      </c>
      <c r="E87" s="17" t="s">
        <v>443</v>
      </c>
      <c r="F87" s="47" t="n">
        <v>224400000</v>
      </c>
      <c r="G87" s="56" t="s">
        <v>444</v>
      </c>
      <c r="H87" s="57" t="s">
        <v>445</v>
      </c>
      <c r="I87" s="58"/>
      <c r="J87" s="57" t="s">
        <v>446</v>
      </c>
    </row>
    <row r="88" customFormat="false" ht="17.25" hidden="false" customHeight="true" outlineLevel="0" collapsed="false">
      <c r="A88" s="39" t="n">
        <v>87</v>
      </c>
      <c r="B88" s="8" t="n">
        <v>32998020</v>
      </c>
      <c r="C88" s="44" t="e">
        <f aca="false">VLOOKUP(B88,#REF!,2,0)</f>
        <v>#VALUE!</v>
      </c>
      <c r="D88" s="41" t="s">
        <v>447</v>
      </c>
      <c r="E88" s="9" t="s">
        <v>448</v>
      </c>
      <c r="F88" s="42" t="n">
        <v>10000000</v>
      </c>
      <c r="G88" s="36" t="s">
        <v>449</v>
      </c>
      <c r="H88" s="39"/>
      <c r="I88" s="14"/>
      <c r="J88" s="39"/>
    </row>
    <row r="89" customFormat="false" ht="17.25" hidden="false" customHeight="true" outlineLevel="0" collapsed="false">
      <c r="A89" s="39" t="n">
        <v>88</v>
      </c>
      <c r="B89" s="8" t="n">
        <v>33898003</v>
      </c>
      <c r="C89" s="44" t="e">
        <f aca="false">VLOOKUP(B89,#REF!,2,0)</f>
        <v>#VALUE!</v>
      </c>
      <c r="D89" s="41" t="s">
        <v>450</v>
      </c>
      <c r="E89" s="9" t="s">
        <v>451</v>
      </c>
      <c r="F89" s="42" t="n">
        <v>94050000</v>
      </c>
      <c r="G89" s="36" t="s">
        <v>312</v>
      </c>
      <c r="H89" s="39"/>
      <c r="I89" s="14"/>
      <c r="J89" s="43" t="s">
        <v>452</v>
      </c>
    </row>
    <row r="90" customFormat="false" ht="17.25" hidden="false" customHeight="true" outlineLevel="0" collapsed="false">
      <c r="A90" s="39" t="n">
        <v>89</v>
      </c>
      <c r="B90" s="8" t="n">
        <v>32998015</v>
      </c>
      <c r="C90" s="44" t="e">
        <f aca="false">VLOOKUP(B90,#REF!,2,0)</f>
        <v>#VALUE!</v>
      </c>
      <c r="D90" s="41" t="s">
        <v>453</v>
      </c>
      <c r="E90" s="9" t="s">
        <v>454</v>
      </c>
      <c r="F90" s="42" t="n">
        <v>10000000</v>
      </c>
      <c r="G90" s="36" t="s">
        <v>455</v>
      </c>
      <c r="H90" s="39"/>
      <c r="I90" s="14"/>
      <c r="J90" s="39"/>
    </row>
    <row r="91" customFormat="false" ht="17.25" hidden="false" customHeight="true" outlineLevel="0" collapsed="false">
      <c r="A91" s="39" t="n">
        <v>90</v>
      </c>
      <c r="B91" s="8" t="n">
        <v>42901081</v>
      </c>
      <c r="C91" s="44" t="e">
        <f aca="false">VLOOKUP(B91,#REF!,2,0)</f>
        <v>#VALUE!</v>
      </c>
      <c r="D91" s="41" t="s">
        <v>456</v>
      </c>
      <c r="E91" s="9" t="s">
        <v>457</v>
      </c>
      <c r="F91" s="42" t="n">
        <v>60000000</v>
      </c>
      <c r="G91" s="36" t="s">
        <v>458</v>
      </c>
      <c r="H91" s="39"/>
      <c r="I91" s="14"/>
      <c r="J91" s="39"/>
    </row>
    <row r="92" customFormat="false" ht="17.25" hidden="false" customHeight="true" outlineLevel="0" collapsed="false">
      <c r="A92" s="39" t="n">
        <v>91</v>
      </c>
      <c r="B92" s="59" t="n">
        <v>39800222</v>
      </c>
      <c r="C92" s="44" t="e">
        <f aca="false">VLOOKUP(B92,#REF!,2,0)</f>
        <v>#VALUE!</v>
      </c>
      <c r="D92" s="41" t="s">
        <v>459</v>
      </c>
      <c r="E92" s="9" t="s">
        <v>460</v>
      </c>
      <c r="F92" s="42" t="n">
        <v>300000000</v>
      </c>
      <c r="G92" s="36" t="s">
        <v>461</v>
      </c>
      <c r="H92" s="39"/>
      <c r="I92" s="14"/>
      <c r="J92" s="39"/>
    </row>
    <row r="93" customFormat="false" ht="17.25" hidden="false" customHeight="true" outlineLevel="0" collapsed="false">
      <c r="A93" s="39" t="n">
        <v>92</v>
      </c>
      <c r="B93" s="60" t="n">
        <v>39800230</v>
      </c>
      <c r="C93" s="44" t="e">
        <f aca="false">VLOOKUP(B93,#REF!,2,0)</f>
        <v>#VALUE!</v>
      </c>
      <c r="D93" s="41" t="s">
        <v>462</v>
      </c>
      <c r="E93" s="9" t="s">
        <v>463</v>
      </c>
      <c r="F93" s="42" t="n">
        <v>71410000</v>
      </c>
      <c r="G93" s="36"/>
      <c r="H93" s="39"/>
      <c r="I93" s="14"/>
      <c r="J93" s="39"/>
    </row>
    <row r="94" customFormat="false" ht="17.25" hidden="false" customHeight="true" outlineLevel="0" collapsed="false">
      <c r="A94" s="39" t="n">
        <v>93</v>
      </c>
      <c r="B94" s="60" t="n">
        <v>39800231</v>
      </c>
      <c r="C94" s="44" t="e">
        <f aca="false">VLOOKUP(B94,#REF!,2,0)</f>
        <v>#VALUE!</v>
      </c>
      <c r="D94" s="41" t="s">
        <v>462</v>
      </c>
      <c r="E94" s="9" t="s">
        <v>463</v>
      </c>
      <c r="F94" s="42" t="n">
        <v>96430000</v>
      </c>
      <c r="G94" s="36"/>
      <c r="H94" s="39"/>
      <c r="I94" s="14"/>
      <c r="J94" s="39"/>
    </row>
    <row r="95" customFormat="false" ht="17.25" hidden="false" customHeight="true" outlineLevel="0" collapsed="false">
      <c r="A95" s="39" t="n">
        <v>94</v>
      </c>
      <c r="B95" s="60" t="n">
        <v>39800232</v>
      </c>
      <c r="C95" s="44" t="e">
        <f aca="false">VLOOKUP(B95,#REF!,2,0)</f>
        <v>#VALUE!</v>
      </c>
      <c r="D95" s="41" t="s">
        <v>462</v>
      </c>
      <c r="E95" s="9" t="s">
        <v>463</v>
      </c>
      <c r="F95" s="42" t="n">
        <v>108000000</v>
      </c>
      <c r="G95" s="36"/>
      <c r="H95" s="39"/>
      <c r="I95" s="14"/>
      <c r="J95" s="39"/>
    </row>
    <row r="96" customFormat="false" ht="17.25" hidden="false" customHeight="true" outlineLevel="0" collapsed="false">
      <c r="A96" s="39" t="n">
        <v>95</v>
      </c>
      <c r="B96" s="60" t="n">
        <v>39800227</v>
      </c>
      <c r="C96" s="44" t="e">
        <f aca="false">VLOOKUP(B96,#REF!,2,0)</f>
        <v>#VALUE!</v>
      </c>
      <c r="D96" s="41" t="s">
        <v>462</v>
      </c>
      <c r="E96" s="9" t="s">
        <v>463</v>
      </c>
      <c r="F96" s="42" t="n">
        <v>3780000</v>
      </c>
      <c r="G96" s="36"/>
      <c r="H96" s="39"/>
      <c r="I96" s="14"/>
      <c r="J96" s="39"/>
    </row>
    <row r="97" customFormat="false" ht="17.25" hidden="false" customHeight="true" outlineLevel="0" collapsed="false">
      <c r="A97" s="39" t="n">
        <v>96</v>
      </c>
      <c r="B97" s="60" t="n">
        <v>39800225</v>
      </c>
      <c r="C97" s="44" t="e">
        <f aca="false">VLOOKUP(B97,#REF!,2,0)</f>
        <v>#VALUE!</v>
      </c>
      <c r="D97" s="41" t="s">
        <v>462</v>
      </c>
      <c r="E97" s="9" t="s">
        <v>463</v>
      </c>
      <c r="F97" s="42" t="n">
        <v>2160000</v>
      </c>
      <c r="G97" s="36"/>
      <c r="H97" s="39"/>
      <c r="I97" s="14"/>
      <c r="J97" s="39"/>
    </row>
    <row r="98" customFormat="false" ht="17.25" hidden="false" customHeight="true" outlineLevel="0" collapsed="false">
      <c r="A98" s="39" t="n">
        <v>97</v>
      </c>
      <c r="B98" s="60" t="n">
        <v>39800233</v>
      </c>
      <c r="C98" s="44" t="e">
        <f aca="false">VLOOKUP(B98,#REF!,2,0)</f>
        <v>#VALUE!</v>
      </c>
      <c r="D98" s="41" t="s">
        <v>462</v>
      </c>
      <c r="E98" s="9" t="s">
        <v>463</v>
      </c>
      <c r="F98" s="42" t="n">
        <v>25200000</v>
      </c>
      <c r="G98" s="36"/>
      <c r="H98" s="39"/>
      <c r="I98" s="14"/>
      <c r="J98" s="39"/>
    </row>
    <row r="99" customFormat="false" ht="17.25" hidden="false" customHeight="true" outlineLevel="0" collapsed="false">
      <c r="A99" s="39" t="n">
        <v>98</v>
      </c>
      <c r="B99" s="60" t="n">
        <v>39800167</v>
      </c>
      <c r="C99" s="44" t="e">
        <f aca="false">VLOOKUP(B99,#REF!,2,0)</f>
        <v>#VALUE!</v>
      </c>
      <c r="D99" s="41" t="s">
        <v>462</v>
      </c>
      <c r="E99" s="9" t="s">
        <v>463</v>
      </c>
      <c r="F99" s="42" t="n">
        <v>25000000</v>
      </c>
      <c r="G99" s="36"/>
      <c r="H99" s="39"/>
      <c r="I99" s="14"/>
      <c r="J99" s="39"/>
    </row>
    <row r="100" customFormat="false" ht="17.25" hidden="false" customHeight="true" outlineLevel="0" collapsed="false">
      <c r="A100" s="39" t="n">
        <v>99</v>
      </c>
      <c r="B100" s="60" t="n">
        <v>33798035</v>
      </c>
      <c r="C100" s="44" t="e">
        <f aca="false">VLOOKUP(B100,#REF!,2,0)</f>
        <v>#VALUE!</v>
      </c>
      <c r="D100" s="41" t="s">
        <v>462</v>
      </c>
      <c r="E100" s="9" t="s">
        <v>463</v>
      </c>
      <c r="F100" s="42" t="n">
        <v>27000000</v>
      </c>
      <c r="G100" s="36"/>
      <c r="H100" s="39"/>
      <c r="I100" s="14"/>
      <c r="J100" s="39"/>
    </row>
    <row r="101" customFormat="false" ht="17.25" hidden="false" customHeight="true" outlineLevel="0" collapsed="false">
      <c r="A101" s="39" t="n">
        <v>100</v>
      </c>
      <c r="B101" s="60" t="n">
        <v>33798033</v>
      </c>
      <c r="C101" s="44" t="e">
        <f aca="false">VLOOKUP(B101,#REF!,2,0)</f>
        <v>#VALUE!</v>
      </c>
      <c r="D101" s="41" t="s">
        <v>462</v>
      </c>
      <c r="E101" s="9" t="s">
        <v>463</v>
      </c>
      <c r="F101" s="42" t="n">
        <v>50000000</v>
      </c>
      <c r="G101" s="36"/>
      <c r="H101" s="39"/>
      <c r="I101" s="14"/>
      <c r="J101" s="39"/>
    </row>
    <row r="102" customFormat="false" ht="17.25" hidden="false" customHeight="true" outlineLevel="0" collapsed="false">
      <c r="A102" s="39" t="n">
        <v>101</v>
      </c>
      <c r="B102" s="60" t="n">
        <v>33698001</v>
      </c>
      <c r="C102" s="44" t="e">
        <f aca="false">VLOOKUP(B102,#REF!,2,0)</f>
        <v>#VALUE!</v>
      </c>
      <c r="D102" s="41" t="s">
        <v>462</v>
      </c>
      <c r="E102" s="9" t="s">
        <v>463</v>
      </c>
      <c r="F102" s="42" t="n">
        <v>84000000</v>
      </c>
      <c r="G102" s="36"/>
      <c r="H102" s="39"/>
      <c r="I102" s="14"/>
      <c r="J102" s="39"/>
    </row>
    <row r="103" customFormat="false" ht="17.25" hidden="false" customHeight="true" outlineLevel="0" collapsed="false">
      <c r="A103" s="39" t="n">
        <v>102</v>
      </c>
      <c r="B103" s="61" t="n">
        <v>39800236</v>
      </c>
      <c r="C103" s="44" t="e">
        <f aca="false">VLOOKUP(B103,#REF!,2,0)</f>
        <v>#VALUE!</v>
      </c>
      <c r="D103" s="41" t="s">
        <v>464</v>
      </c>
      <c r="E103" s="9" t="s">
        <v>465</v>
      </c>
      <c r="F103" s="42" t="n">
        <v>159920000</v>
      </c>
      <c r="G103" s="36"/>
      <c r="H103" s="39"/>
      <c r="I103" s="14"/>
      <c r="J103" s="39"/>
    </row>
    <row r="104" customFormat="false" ht="17.25" hidden="false" customHeight="true" outlineLevel="0" collapsed="false">
      <c r="A104" s="39" t="n">
        <v>103</v>
      </c>
      <c r="B104" s="8" t="n">
        <v>33798039</v>
      </c>
      <c r="C104" s="44" t="e">
        <f aca="false">VLOOKUP(B104,#REF!,2,0)</f>
        <v>#VALUE!</v>
      </c>
      <c r="D104" s="41" t="s">
        <v>466</v>
      </c>
      <c r="E104" s="9" t="s">
        <v>467</v>
      </c>
      <c r="F104" s="42" t="n">
        <v>10000000</v>
      </c>
      <c r="G104" s="36" t="s">
        <v>468</v>
      </c>
      <c r="H104" s="39"/>
      <c r="I104" s="14"/>
      <c r="J104" s="62" t="s">
        <v>469</v>
      </c>
    </row>
    <row r="105" customFormat="false" ht="17.25" hidden="false" customHeight="true" outlineLevel="0" collapsed="false">
      <c r="A105" s="39" t="n">
        <v>104</v>
      </c>
      <c r="B105" s="60" t="n">
        <v>39800222</v>
      </c>
      <c r="C105" s="44" t="e">
        <f aca="false">VLOOKUP(B105,#REF!,2,0)</f>
        <v>#VALUE!</v>
      </c>
      <c r="D105" s="41" t="s">
        <v>466</v>
      </c>
      <c r="E105" s="9" t="s">
        <v>467</v>
      </c>
      <c r="F105" s="42" t="n">
        <v>200000000</v>
      </c>
      <c r="G105" s="36" t="s">
        <v>470</v>
      </c>
      <c r="H105" s="39"/>
      <c r="I105" s="14"/>
      <c r="J105" s="62" t="s">
        <v>471</v>
      </c>
    </row>
    <row r="106" customFormat="false" ht="17.25" hidden="false" customHeight="true" outlineLevel="0" collapsed="false">
      <c r="A106" s="39" t="n">
        <v>105</v>
      </c>
      <c r="B106" s="60" t="n">
        <v>39800222</v>
      </c>
      <c r="C106" s="44" t="e">
        <f aca="false">VLOOKUP(B106,#REF!,2,0)</f>
        <v>#VALUE!</v>
      </c>
      <c r="D106" s="41" t="s">
        <v>466</v>
      </c>
      <c r="E106" s="9" t="s">
        <v>467</v>
      </c>
      <c r="F106" s="42" t="n">
        <v>50000000</v>
      </c>
      <c r="G106" s="36" t="s">
        <v>472</v>
      </c>
      <c r="H106" s="39"/>
      <c r="I106" s="14"/>
      <c r="J106" s="62" t="s">
        <v>473</v>
      </c>
    </row>
    <row r="107" customFormat="false" ht="17.25" hidden="false" customHeight="true" outlineLevel="0" collapsed="false">
      <c r="A107" s="39" t="n">
        <v>106</v>
      </c>
      <c r="B107" s="60" t="n">
        <v>39800222</v>
      </c>
      <c r="C107" s="44" t="e">
        <f aca="false">VLOOKUP(B107,#REF!,2,0)</f>
        <v>#VALUE!</v>
      </c>
      <c r="D107" s="41" t="s">
        <v>466</v>
      </c>
      <c r="E107" s="9" t="s">
        <v>467</v>
      </c>
      <c r="F107" s="42" t="n">
        <v>200000000</v>
      </c>
      <c r="G107" s="36" t="s">
        <v>474</v>
      </c>
      <c r="H107" s="39"/>
      <c r="I107" s="14"/>
      <c r="J107" s="62" t="s">
        <v>475</v>
      </c>
    </row>
    <row r="108" customFormat="false" ht="17.25" hidden="false" customHeight="true" outlineLevel="0" collapsed="false">
      <c r="A108" s="39" t="n">
        <v>107</v>
      </c>
      <c r="B108" s="60" t="n">
        <v>39800222</v>
      </c>
      <c r="C108" s="44" t="e">
        <f aca="false">VLOOKUP(B108,#REF!,2,0)</f>
        <v>#VALUE!</v>
      </c>
      <c r="D108" s="41" t="s">
        <v>466</v>
      </c>
      <c r="E108" s="9" t="s">
        <v>467</v>
      </c>
      <c r="F108" s="42" t="n">
        <v>200000000</v>
      </c>
      <c r="G108" s="36" t="s">
        <v>476</v>
      </c>
      <c r="H108" s="39"/>
      <c r="I108" s="14"/>
      <c r="J108" s="62" t="s">
        <v>477</v>
      </c>
    </row>
    <row r="109" customFormat="false" ht="17.25" hidden="false" customHeight="true" outlineLevel="0" collapsed="false">
      <c r="A109" s="39" t="n">
        <v>108</v>
      </c>
      <c r="B109" s="60" t="n">
        <v>39800167</v>
      </c>
      <c r="C109" s="44" t="e">
        <f aca="false">VLOOKUP(B109,#REF!,2,0)</f>
        <v>#VALUE!</v>
      </c>
      <c r="D109" s="41" t="s">
        <v>466</v>
      </c>
      <c r="E109" s="9" t="s">
        <v>467</v>
      </c>
      <c r="F109" s="42" t="n">
        <v>50000000</v>
      </c>
      <c r="G109" s="36" t="s">
        <v>478</v>
      </c>
      <c r="H109" s="39"/>
      <c r="I109" s="14"/>
      <c r="J109" s="62" t="s">
        <v>479</v>
      </c>
    </row>
    <row r="110" customFormat="false" ht="17.25" hidden="false" customHeight="true" outlineLevel="0" collapsed="false">
      <c r="A110" s="39" t="n">
        <v>109</v>
      </c>
      <c r="B110" s="60" t="n">
        <v>33698001</v>
      </c>
      <c r="C110" s="44" t="e">
        <f aca="false">VLOOKUP(B110,#REF!,2,0)</f>
        <v>#VALUE!</v>
      </c>
      <c r="D110" s="41" t="s">
        <v>466</v>
      </c>
      <c r="E110" s="9" t="s">
        <v>467</v>
      </c>
      <c r="F110" s="42" t="n">
        <v>50000000</v>
      </c>
      <c r="G110" s="36" t="s">
        <v>480</v>
      </c>
      <c r="H110" s="39"/>
      <c r="I110" s="14"/>
      <c r="J110" s="62" t="s">
        <v>481</v>
      </c>
    </row>
    <row r="111" customFormat="false" ht="17.25" hidden="false" customHeight="true" outlineLevel="0" collapsed="false">
      <c r="A111" s="39" t="n">
        <v>110</v>
      </c>
      <c r="B111" s="8" t="n">
        <v>39800059</v>
      </c>
      <c r="C111" s="44" t="e">
        <f aca="false">VLOOKUP(B111,#REF!,2,0)</f>
        <v>#VALUE!</v>
      </c>
      <c r="D111" s="41" t="s">
        <v>482</v>
      </c>
      <c r="E111" s="9" t="s">
        <v>483</v>
      </c>
      <c r="F111" s="42" t="n">
        <v>78000000</v>
      </c>
      <c r="G111" s="36" t="s">
        <v>269</v>
      </c>
      <c r="H111" s="39"/>
      <c r="I111" s="14"/>
      <c r="J111" s="43" t="s">
        <v>484</v>
      </c>
    </row>
    <row r="112" customFormat="false" ht="17.25" hidden="false" customHeight="true" outlineLevel="0" collapsed="false">
      <c r="A112" s="39" t="n">
        <v>111</v>
      </c>
      <c r="B112" s="8" t="n">
        <v>39800222</v>
      </c>
      <c r="C112" s="44" t="e">
        <f aca="false">VLOOKUP(B112,#REF!,2,0)</f>
        <v>#VALUE!</v>
      </c>
      <c r="D112" s="41" t="s">
        <v>485</v>
      </c>
      <c r="E112" s="9" t="s">
        <v>486</v>
      </c>
      <c r="F112" s="42" t="n">
        <v>18000000</v>
      </c>
      <c r="G112" s="36" t="s">
        <v>487</v>
      </c>
      <c r="H112" s="39"/>
      <c r="I112" s="14"/>
      <c r="J112" s="39"/>
    </row>
    <row r="113" customFormat="false" ht="17.25" hidden="false" customHeight="true" outlineLevel="0" collapsed="false">
      <c r="A113" s="39" t="n">
        <v>112</v>
      </c>
      <c r="B113" s="8" t="n">
        <v>33898004</v>
      </c>
      <c r="C113" s="44" t="e">
        <f aca="false">VLOOKUP(B113,#REF!,2,0)</f>
        <v>#VALUE!</v>
      </c>
      <c r="D113" s="41" t="s">
        <v>488</v>
      </c>
      <c r="E113" s="9" t="s">
        <v>489</v>
      </c>
      <c r="F113" s="63" t="n">
        <v>244400000</v>
      </c>
      <c r="G113" s="36" t="s">
        <v>490</v>
      </c>
      <c r="H113" s="39"/>
      <c r="I113" s="14"/>
      <c r="J113" s="39"/>
    </row>
    <row r="114" customFormat="false" ht="17.25" hidden="false" customHeight="true" outlineLevel="0" collapsed="false">
      <c r="A114" s="39" t="n">
        <v>113</v>
      </c>
      <c r="B114" s="64" t="n">
        <v>33698003</v>
      </c>
      <c r="C114" s="44" t="e">
        <f aca="false">VLOOKUP(B114,#REF!,2,0)</f>
        <v>#VALUE!</v>
      </c>
      <c r="D114" s="41" t="s">
        <v>491</v>
      </c>
      <c r="E114" s="9" t="s">
        <v>492</v>
      </c>
      <c r="F114" s="42" t="n">
        <v>400000000</v>
      </c>
      <c r="G114" s="36" t="s">
        <v>493</v>
      </c>
      <c r="H114" s="39"/>
      <c r="I114" s="14"/>
      <c r="J114" s="39"/>
    </row>
    <row r="115" customFormat="false" ht="17.25" hidden="false" customHeight="true" outlineLevel="0" collapsed="false">
      <c r="A115" s="39" t="n">
        <v>114</v>
      </c>
      <c r="B115" s="8" t="n">
        <v>42902002</v>
      </c>
      <c r="C115" s="44" t="s">
        <v>235</v>
      </c>
      <c r="D115" s="41" t="s">
        <v>494</v>
      </c>
      <c r="E115" s="9" t="s">
        <v>495</v>
      </c>
      <c r="F115" s="42" t="n">
        <v>289133400</v>
      </c>
      <c r="G115" s="36" t="s">
        <v>496</v>
      </c>
      <c r="H115" s="39"/>
      <c r="I115" s="14"/>
      <c r="J115" s="39"/>
    </row>
    <row r="116" customFormat="false" ht="17.25" hidden="false" customHeight="true" outlineLevel="0" collapsed="false">
      <c r="A116" s="39" t="n">
        <v>115</v>
      </c>
      <c r="B116" s="8" t="n">
        <v>33998003</v>
      </c>
      <c r="C116" s="44" t="e">
        <f aca="false">VLOOKUP(B116,#REF!,2,0)</f>
        <v>#VALUE!</v>
      </c>
      <c r="D116" s="41" t="s">
        <v>497</v>
      </c>
      <c r="E116" s="9" t="s">
        <v>498</v>
      </c>
      <c r="F116" s="42" t="n">
        <v>145200000</v>
      </c>
      <c r="G116" s="36" t="s">
        <v>240</v>
      </c>
      <c r="H116" s="39"/>
      <c r="I116" s="14"/>
      <c r="J116" s="43" t="s">
        <v>452</v>
      </c>
    </row>
    <row r="117" customFormat="false" ht="17.25" hidden="false" customHeight="true" outlineLevel="0" collapsed="false">
      <c r="A117" s="39" t="n">
        <v>116</v>
      </c>
      <c r="B117" s="8" t="n">
        <v>33998002</v>
      </c>
      <c r="C117" s="44" t="e">
        <f aca="false">VLOOKUP(B117,#REF!,2,0)</f>
        <v>#VALUE!</v>
      </c>
      <c r="D117" s="41" t="s">
        <v>497</v>
      </c>
      <c r="E117" s="9" t="s">
        <v>498</v>
      </c>
      <c r="F117" s="42" t="n">
        <v>184200000</v>
      </c>
      <c r="G117" s="36" t="s">
        <v>242</v>
      </c>
      <c r="H117" s="39"/>
      <c r="I117" s="14"/>
      <c r="J117" s="43" t="s">
        <v>452</v>
      </c>
    </row>
    <row r="118" customFormat="false" ht="17.25" hidden="false" customHeight="true" outlineLevel="0" collapsed="false">
      <c r="A118" s="39" t="n">
        <v>117</v>
      </c>
      <c r="B118" s="8" t="n">
        <v>39800236</v>
      </c>
      <c r="C118" s="44" t="e">
        <f aca="false">VLOOKUP(B118,#REF!,2,0)</f>
        <v>#VALUE!</v>
      </c>
      <c r="D118" s="41" t="s">
        <v>499</v>
      </c>
      <c r="E118" s="9" t="s">
        <v>500</v>
      </c>
      <c r="F118" s="42" t="n">
        <v>117122500</v>
      </c>
      <c r="G118" s="36" t="s">
        <v>501</v>
      </c>
      <c r="H118" s="39"/>
      <c r="I118" s="14"/>
      <c r="J118" s="39"/>
    </row>
    <row r="119" customFormat="false" ht="17.25" hidden="false" customHeight="true" outlineLevel="0" collapsed="false">
      <c r="A119" s="39" t="n">
        <v>118</v>
      </c>
      <c r="B119" s="8" t="n">
        <v>39800236</v>
      </c>
      <c r="C119" s="44" t="e">
        <f aca="false">VLOOKUP(B119,#REF!,2,0)</f>
        <v>#VALUE!</v>
      </c>
      <c r="D119" s="41" t="s">
        <v>502</v>
      </c>
      <c r="E119" s="9" t="s">
        <v>503</v>
      </c>
      <c r="F119" s="42" t="n">
        <v>113700000</v>
      </c>
      <c r="G119" s="36" t="s">
        <v>472</v>
      </c>
      <c r="H119" s="39"/>
      <c r="I119" s="14"/>
      <c r="J119" s="39"/>
    </row>
    <row r="120" customFormat="false" ht="17.25" hidden="false" customHeight="true" outlineLevel="0" collapsed="false">
      <c r="A120" s="39" t="n">
        <v>119</v>
      </c>
      <c r="B120" s="65" t="n">
        <v>32998024</v>
      </c>
      <c r="C120" s="44" t="e">
        <f aca="false">VLOOKUP(B120,#REF!,2,0)</f>
        <v>#VALUE!</v>
      </c>
      <c r="D120" s="41" t="s">
        <v>504</v>
      </c>
      <c r="E120" s="9" t="s">
        <v>505</v>
      </c>
      <c r="F120" s="42" t="n">
        <v>50000000</v>
      </c>
      <c r="G120" s="36" t="s">
        <v>506</v>
      </c>
      <c r="H120" s="39"/>
      <c r="I120" s="14"/>
      <c r="J120" s="39"/>
    </row>
    <row r="121" customFormat="false" ht="17.25" hidden="false" customHeight="true" outlineLevel="0" collapsed="false">
      <c r="A121" s="39" t="n">
        <v>120</v>
      </c>
      <c r="B121" s="16"/>
      <c r="C121" s="45" t="e">
        <f aca="false">VLOOKUP(B121,#REF!,2,0)</f>
        <v>#VALUE!</v>
      </c>
      <c r="D121" s="46" t="s">
        <v>507</v>
      </c>
      <c r="E121" s="17" t="s">
        <v>508</v>
      </c>
      <c r="F121" s="47"/>
      <c r="G121" s="56"/>
      <c r="H121" s="39"/>
      <c r="I121" s="14"/>
      <c r="J121" s="39"/>
    </row>
    <row r="122" customFormat="false" ht="17.25" hidden="false" customHeight="true" outlineLevel="0" collapsed="false">
      <c r="A122" s="39" t="n">
        <v>121</v>
      </c>
      <c r="B122" s="8" t="n">
        <v>43398011</v>
      </c>
      <c r="C122" s="44" t="e">
        <f aca="false">VLOOKUP(B122,#REF!,2,0)</f>
        <v>#VALUE!</v>
      </c>
      <c r="D122" s="41" t="s">
        <v>509</v>
      </c>
      <c r="E122" s="9" t="s">
        <v>510</v>
      </c>
      <c r="F122" s="42" t="n">
        <v>63000000</v>
      </c>
      <c r="G122" s="36" t="s">
        <v>301</v>
      </c>
      <c r="H122" s="39" t="s">
        <v>302</v>
      </c>
      <c r="I122" s="14"/>
      <c r="J122" s="39" t="s">
        <v>266</v>
      </c>
    </row>
    <row r="123" customFormat="false" ht="17.25" hidden="false" customHeight="true" outlineLevel="0" collapsed="false">
      <c r="A123" s="39" t="n">
        <v>122</v>
      </c>
      <c r="B123" s="8" t="n">
        <v>43398011</v>
      </c>
      <c r="C123" s="44" t="e">
        <f aca="false">VLOOKUP(B123,#REF!,2,0)</f>
        <v>#VALUE!</v>
      </c>
      <c r="D123" s="41" t="s">
        <v>511</v>
      </c>
      <c r="E123" s="9" t="s">
        <v>512</v>
      </c>
      <c r="F123" s="42" t="n">
        <v>63000000</v>
      </c>
      <c r="G123" s="36" t="s">
        <v>304</v>
      </c>
      <c r="H123" s="39" t="s">
        <v>305</v>
      </c>
      <c r="I123" s="36"/>
      <c r="J123" s="39" t="s">
        <v>266</v>
      </c>
    </row>
    <row r="124" customFormat="false" ht="17.25" hidden="false" customHeight="true" outlineLevel="0" collapsed="false">
      <c r="A124" s="39" t="n">
        <v>123</v>
      </c>
      <c r="B124" s="8" t="n">
        <v>33898003</v>
      </c>
      <c r="C124" s="44" t="e">
        <f aca="false">VLOOKUP(B124,#REF!,2,0)</f>
        <v>#VALUE!</v>
      </c>
      <c r="D124" s="41" t="s">
        <v>513</v>
      </c>
      <c r="E124" s="9" t="s">
        <v>514</v>
      </c>
      <c r="F124" s="42" t="n">
        <v>50000000</v>
      </c>
      <c r="G124" s="36" t="s">
        <v>284</v>
      </c>
      <c r="H124" s="39" t="s">
        <v>515</v>
      </c>
      <c r="I124" s="14"/>
      <c r="J124" s="39"/>
    </row>
    <row r="125" customFormat="false" ht="17.25" hidden="false" customHeight="true" outlineLevel="0" collapsed="false">
      <c r="A125" s="39" t="n">
        <v>124</v>
      </c>
      <c r="B125" s="8" t="n">
        <v>33998002</v>
      </c>
      <c r="C125" s="44" t="e">
        <f aca="false">VLOOKUP(B125,#REF!,2,0)</f>
        <v>#VALUE!</v>
      </c>
      <c r="D125" s="41" t="s">
        <v>516</v>
      </c>
      <c r="E125" s="9" t="s">
        <v>517</v>
      </c>
      <c r="F125" s="42" t="n">
        <v>25000000</v>
      </c>
      <c r="G125" s="36" t="s">
        <v>292</v>
      </c>
      <c r="H125" s="39"/>
      <c r="I125" s="14"/>
      <c r="J125" s="39"/>
    </row>
    <row r="126" customFormat="false" ht="17.25" hidden="false" customHeight="true" outlineLevel="0" collapsed="false">
      <c r="A126" s="39" t="n">
        <v>125</v>
      </c>
      <c r="B126" s="8" t="n">
        <v>33898002</v>
      </c>
      <c r="C126" s="44" t="e">
        <f aca="false">VLOOKUP(B126,#REF!,2,0)</f>
        <v>#VALUE!</v>
      </c>
      <c r="D126" s="41" t="s">
        <v>516</v>
      </c>
      <c r="E126" s="9" t="s">
        <v>517</v>
      </c>
      <c r="F126" s="42" t="n">
        <v>16000000</v>
      </c>
      <c r="G126" s="36" t="s">
        <v>282</v>
      </c>
      <c r="H126" s="39"/>
      <c r="I126" s="14"/>
      <c r="J126" s="39"/>
    </row>
    <row r="127" customFormat="false" ht="17.25" hidden="false" customHeight="true" outlineLevel="0" collapsed="false">
      <c r="A127" s="39" t="n">
        <v>126</v>
      </c>
      <c r="B127" s="8" t="n">
        <v>32998012</v>
      </c>
      <c r="C127" s="44" t="e">
        <f aca="false">VLOOKUP(B127,#REF!,2,0)</f>
        <v>#VALUE!</v>
      </c>
      <c r="D127" s="41" t="s">
        <v>518</v>
      </c>
      <c r="E127" s="9" t="s">
        <v>263</v>
      </c>
      <c r="F127" s="42" t="n">
        <v>60000000</v>
      </c>
      <c r="G127" s="36" t="s">
        <v>264</v>
      </c>
      <c r="H127" s="39" t="s">
        <v>265</v>
      </c>
      <c r="I127" s="14"/>
      <c r="J127" s="39" t="s">
        <v>266</v>
      </c>
    </row>
    <row r="128" customFormat="false" ht="17.25" hidden="false" customHeight="true" outlineLevel="0" collapsed="false">
      <c r="A128" s="39" t="n">
        <v>127</v>
      </c>
      <c r="B128" s="8" t="n">
        <v>39800240</v>
      </c>
      <c r="C128" s="44" t="e">
        <f aca="false">VLOOKUP(B128,#REF!,2,0)</f>
        <v>#VALUE!</v>
      </c>
      <c r="D128" s="41" t="s">
        <v>519</v>
      </c>
      <c r="E128" s="9" t="s">
        <v>520</v>
      </c>
      <c r="F128" s="42" t="n">
        <v>78000000</v>
      </c>
      <c r="G128" s="36" t="s">
        <v>259</v>
      </c>
      <c r="H128" s="39" t="s">
        <v>260</v>
      </c>
      <c r="I128" s="14"/>
      <c r="J128" s="39" t="s">
        <v>266</v>
      </c>
    </row>
    <row r="129" customFormat="false" ht="17.25" hidden="false" customHeight="true" outlineLevel="0" collapsed="false">
      <c r="A129" s="39" t="n">
        <v>128</v>
      </c>
      <c r="B129" s="8" t="n">
        <v>49800018</v>
      </c>
      <c r="C129" s="44" t="e">
        <f aca="false">VLOOKUP(B129,#REF!,2,0)</f>
        <v>#VALUE!</v>
      </c>
      <c r="D129" s="41" t="s">
        <v>521</v>
      </c>
      <c r="E129" s="9" t="s">
        <v>522</v>
      </c>
      <c r="F129" s="42" t="n">
        <v>150000000</v>
      </c>
      <c r="G129" s="36" t="s">
        <v>523</v>
      </c>
      <c r="H129" s="39" t="s">
        <v>293</v>
      </c>
      <c r="I129" s="14"/>
      <c r="J129" s="39" t="s">
        <v>524</v>
      </c>
    </row>
    <row r="130" customFormat="false" ht="17.25" hidden="false" customHeight="true" outlineLevel="0" collapsed="false">
      <c r="A130" s="39" t="n">
        <v>129</v>
      </c>
      <c r="B130" s="53" t="n">
        <v>32998025</v>
      </c>
      <c r="C130" s="44" t="e">
        <f aca="false">VLOOKUP(B130,#REF!,2,0)</f>
        <v>#VALUE!</v>
      </c>
      <c r="D130" s="41" t="s">
        <v>525</v>
      </c>
      <c r="E130" s="9" t="s">
        <v>526</v>
      </c>
      <c r="F130" s="66" t="n">
        <v>76800000</v>
      </c>
      <c r="G130" s="36" t="s">
        <v>249</v>
      </c>
      <c r="H130" s="39"/>
      <c r="I130" s="14"/>
      <c r="J130" s="39"/>
    </row>
    <row r="131" customFormat="false" ht="17.25" hidden="false" customHeight="true" outlineLevel="0" collapsed="false">
      <c r="A131" s="39" t="n">
        <v>130</v>
      </c>
      <c r="B131" s="8" t="n">
        <v>32998024</v>
      </c>
      <c r="C131" s="44" t="e">
        <f aca="false">VLOOKUP(B131,#REF!,2,0)</f>
        <v>#VALUE!</v>
      </c>
      <c r="D131" s="41" t="s">
        <v>527</v>
      </c>
      <c r="E131" s="9" t="s">
        <v>528</v>
      </c>
      <c r="F131" s="66" t="n">
        <v>5000000</v>
      </c>
      <c r="G131" s="36" t="s">
        <v>529</v>
      </c>
      <c r="H131" s="39"/>
      <c r="I131" s="14"/>
      <c r="J131" s="39"/>
    </row>
    <row r="132" customFormat="false" ht="17.25" hidden="false" customHeight="true" outlineLevel="0" collapsed="false">
      <c r="A132" s="39" t="n">
        <v>131</v>
      </c>
      <c r="B132" s="67" t="n">
        <v>32998002</v>
      </c>
      <c r="C132" s="44" t="e">
        <f aca="false">VLOOKUP(B132,#REF!,2,0)</f>
        <v>#VALUE!</v>
      </c>
      <c r="D132" s="41" t="s">
        <v>530</v>
      </c>
      <c r="E132" s="9" t="s">
        <v>531</v>
      </c>
      <c r="F132" s="66" t="n">
        <v>34500000</v>
      </c>
      <c r="G132" s="36" t="s">
        <v>529</v>
      </c>
      <c r="H132" s="39"/>
      <c r="I132" s="14"/>
      <c r="J132" s="39"/>
    </row>
    <row r="133" customFormat="false" ht="17.25" hidden="false" customHeight="true" outlineLevel="0" collapsed="false">
      <c r="A133" s="39" t="n">
        <v>132</v>
      </c>
      <c r="B133" s="67" t="n">
        <v>32998003</v>
      </c>
      <c r="C133" s="44" t="e">
        <f aca="false">VLOOKUP(B133,#REF!,2,0)</f>
        <v>#VALUE!</v>
      </c>
      <c r="D133" s="41" t="s">
        <v>530</v>
      </c>
      <c r="E133" s="9" t="s">
        <v>531</v>
      </c>
      <c r="F133" s="66" t="n">
        <v>30000000</v>
      </c>
      <c r="G133" s="36" t="s">
        <v>529</v>
      </c>
      <c r="H133" s="39"/>
      <c r="I133" s="14"/>
      <c r="J133" s="39"/>
    </row>
    <row r="134" customFormat="false" ht="17.25" hidden="false" customHeight="true" outlineLevel="0" collapsed="false">
      <c r="A134" s="39" t="n">
        <v>133</v>
      </c>
      <c r="B134" s="67" t="n">
        <v>32998019</v>
      </c>
      <c r="C134" s="44" t="e">
        <f aca="false">VLOOKUP(B134,#REF!,2,0)</f>
        <v>#VALUE!</v>
      </c>
      <c r="D134" s="41" t="s">
        <v>530</v>
      </c>
      <c r="E134" s="9" t="s">
        <v>531</v>
      </c>
      <c r="F134" s="66" t="n">
        <v>10000000</v>
      </c>
      <c r="G134" s="36" t="s">
        <v>529</v>
      </c>
      <c r="H134" s="39"/>
      <c r="I134" s="14"/>
      <c r="J134" s="39"/>
    </row>
    <row r="135" customFormat="false" ht="17.25" hidden="false" customHeight="true" outlineLevel="0" collapsed="false">
      <c r="A135" s="39" t="n">
        <v>134</v>
      </c>
      <c r="B135" s="67" t="n">
        <v>33098058</v>
      </c>
      <c r="C135" s="44" t="e">
        <f aca="false">VLOOKUP(B135,#REF!,2,0)</f>
        <v>#VALUE!</v>
      </c>
      <c r="D135" s="41" t="s">
        <v>530</v>
      </c>
      <c r="E135" s="9" t="s">
        <v>531</v>
      </c>
      <c r="F135" s="66" t="n">
        <v>55800000</v>
      </c>
      <c r="G135" s="36" t="s">
        <v>529</v>
      </c>
      <c r="H135" s="39"/>
      <c r="I135" s="14"/>
      <c r="J135" s="39"/>
    </row>
    <row r="136" customFormat="false" ht="17.25" hidden="false" customHeight="true" outlineLevel="0" collapsed="false">
      <c r="A136" s="39" t="n">
        <v>135</v>
      </c>
      <c r="B136" s="67" t="n">
        <v>33198001</v>
      </c>
      <c r="C136" s="44" t="e">
        <f aca="false">VLOOKUP(B136,#REF!,2,0)</f>
        <v>#VALUE!</v>
      </c>
      <c r="D136" s="41" t="s">
        <v>530</v>
      </c>
      <c r="E136" s="9" t="s">
        <v>531</v>
      </c>
      <c r="F136" s="66" t="n">
        <v>24000000</v>
      </c>
      <c r="G136" s="36" t="s">
        <v>529</v>
      </c>
      <c r="H136" s="39"/>
      <c r="I136" s="14"/>
      <c r="J136" s="39"/>
    </row>
    <row r="137" customFormat="false" ht="17.25" hidden="false" customHeight="true" outlineLevel="0" collapsed="false">
      <c r="A137" s="39" t="n">
        <v>136</v>
      </c>
      <c r="B137" s="67" t="n">
        <v>33198002</v>
      </c>
      <c r="C137" s="44" t="e">
        <f aca="false">VLOOKUP(B137,#REF!,2,0)</f>
        <v>#VALUE!</v>
      </c>
      <c r="D137" s="41" t="s">
        <v>530</v>
      </c>
      <c r="E137" s="9" t="s">
        <v>531</v>
      </c>
      <c r="F137" s="66" t="n">
        <v>91500000</v>
      </c>
      <c r="G137" s="36" t="s">
        <v>529</v>
      </c>
      <c r="H137" s="39"/>
      <c r="I137" s="14"/>
      <c r="J137" s="39"/>
    </row>
    <row r="138" customFormat="false" ht="17.25" hidden="false" customHeight="true" outlineLevel="0" collapsed="false">
      <c r="A138" s="39" t="n">
        <v>137</v>
      </c>
      <c r="B138" s="67" t="n">
        <v>33198006</v>
      </c>
      <c r="C138" s="44" t="e">
        <f aca="false">VLOOKUP(B138,#REF!,2,0)</f>
        <v>#VALUE!</v>
      </c>
      <c r="D138" s="41" t="s">
        <v>530</v>
      </c>
      <c r="E138" s="9" t="s">
        <v>531</v>
      </c>
      <c r="F138" s="66" t="n">
        <v>135000000</v>
      </c>
      <c r="G138" s="36" t="s">
        <v>529</v>
      </c>
      <c r="H138" s="39"/>
      <c r="I138" s="14"/>
      <c r="J138" s="39"/>
    </row>
    <row r="139" customFormat="false" ht="17.25" hidden="false" customHeight="true" outlineLevel="0" collapsed="false">
      <c r="A139" s="39" t="n">
        <v>138</v>
      </c>
      <c r="B139" s="67" t="n">
        <v>33198023</v>
      </c>
      <c r="C139" s="44" t="e">
        <f aca="false">VLOOKUP(B139,#REF!,2,0)</f>
        <v>#VALUE!</v>
      </c>
      <c r="D139" s="41" t="s">
        <v>530</v>
      </c>
      <c r="E139" s="9" t="s">
        <v>531</v>
      </c>
      <c r="F139" s="66" t="n">
        <v>13600000</v>
      </c>
      <c r="G139" s="36" t="s">
        <v>529</v>
      </c>
      <c r="H139" s="39"/>
      <c r="I139" s="14"/>
      <c r="J139" s="39"/>
    </row>
    <row r="140" customFormat="false" ht="17.25" hidden="false" customHeight="true" outlineLevel="0" collapsed="false">
      <c r="A140" s="39" t="n">
        <v>139</v>
      </c>
      <c r="B140" s="67" t="n">
        <v>39800281</v>
      </c>
      <c r="C140" s="44" t="e">
        <f aca="false">VLOOKUP(B140,#REF!,2,0)</f>
        <v>#VALUE!</v>
      </c>
      <c r="D140" s="41" t="s">
        <v>530</v>
      </c>
      <c r="E140" s="9" t="s">
        <v>531</v>
      </c>
      <c r="F140" s="66" t="n">
        <v>22500000</v>
      </c>
      <c r="G140" s="36" t="s">
        <v>529</v>
      </c>
      <c r="H140" s="39"/>
      <c r="I140" s="14"/>
      <c r="J140" s="39"/>
    </row>
    <row r="141" customFormat="false" ht="17.25" hidden="false" customHeight="true" outlineLevel="0" collapsed="false">
      <c r="A141" s="39" t="n">
        <v>140</v>
      </c>
      <c r="B141" s="8" t="n">
        <v>42901082</v>
      </c>
      <c r="C141" s="44" t="e">
        <f aca="false">VLOOKUP(B141,#REF!,2,0)</f>
        <v>#VALUE!</v>
      </c>
      <c r="D141" s="41" t="s">
        <v>532</v>
      </c>
      <c r="E141" s="9" t="s">
        <v>533</v>
      </c>
      <c r="F141" s="66" t="n">
        <v>105600000</v>
      </c>
      <c r="G141" s="36" t="s">
        <v>344</v>
      </c>
      <c r="H141" s="39" t="s">
        <v>345</v>
      </c>
      <c r="I141" s="14"/>
      <c r="J141" s="39" t="s">
        <v>534</v>
      </c>
    </row>
    <row r="142" customFormat="false" ht="17.25" hidden="false" customHeight="true" outlineLevel="0" collapsed="false">
      <c r="A142" s="39" t="n">
        <v>141</v>
      </c>
      <c r="B142" s="8" t="n">
        <v>42901081</v>
      </c>
      <c r="C142" s="44" t="e">
        <f aca="false">VLOOKUP(B142,#REF!,2,0)</f>
        <v>#VALUE!</v>
      </c>
      <c r="D142" s="41" t="s">
        <v>535</v>
      </c>
      <c r="E142" s="9" t="s">
        <v>536</v>
      </c>
      <c r="F142" s="66" t="n">
        <v>76800000</v>
      </c>
      <c r="G142" s="36" t="s">
        <v>348</v>
      </c>
      <c r="H142" s="39" t="s">
        <v>349</v>
      </c>
      <c r="I142" s="14"/>
      <c r="J142" s="39" t="s">
        <v>534</v>
      </c>
    </row>
    <row r="143" customFormat="false" ht="17.25" hidden="false" customHeight="true" outlineLevel="0" collapsed="false">
      <c r="A143" s="39" t="n">
        <v>142</v>
      </c>
      <c r="B143" s="8" t="n">
        <v>42901085</v>
      </c>
      <c r="C143" s="44" t="e">
        <f aca="false">VLOOKUP(B143,#REF!,2,0)</f>
        <v>#VALUE!</v>
      </c>
      <c r="D143" s="41" t="s">
        <v>537</v>
      </c>
      <c r="E143" s="9" t="s">
        <v>538</v>
      </c>
      <c r="F143" s="66" t="n">
        <v>105600000</v>
      </c>
      <c r="G143" s="36" t="s">
        <v>444</v>
      </c>
      <c r="H143" s="39" t="s">
        <v>445</v>
      </c>
      <c r="I143" s="14"/>
      <c r="J143" s="39" t="s">
        <v>534</v>
      </c>
    </row>
    <row r="144" customFormat="false" ht="17.25" hidden="false" customHeight="true" outlineLevel="0" collapsed="false">
      <c r="A144" s="39" t="n">
        <v>143</v>
      </c>
      <c r="B144" s="8" t="n">
        <v>42901085</v>
      </c>
      <c r="C144" s="44" t="e">
        <f aca="false">VLOOKUP(B144,#REF!,2,0)</f>
        <v>#VALUE!</v>
      </c>
      <c r="D144" s="41" t="s">
        <v>539</v>
      </c>
      <c r="E144" s="9" t="s">
        <v>540</v>
      </c>
      <c r="F144" s="66" t="n">
        <v>86400000</v>
      </c>
      <c r="G144" s="36" t="s">
        <v>339</v>
      </c>
      <c r="H144" s="39" t="s">
        <v>340</v>
      </c>
      <c r="I144" s="14"/>
      <c r="J144" s="39" t="s">
        <v>534</v>
      </c>
    </row>
    <row r="145" customFormat="false" ht="17.25" hidden="false" customHeight="true" outlineLevel="0" collapsed="false">
      <c r="A145" s="39" t="n">
        <v>144</v>
      </c>
      <c r="B145" s="8" t="n">
        <v>42902002</v>
      </c>
      <c r="C145" s="44" t="s">
        <v>235</v>
      </c>
      <c r="D145" s="41" t="s">
        <v>541</v>
      </c>
      <c r="E145" s="9" t="s">
        <v>542</v>
      </c>
      <c r="F145" s="66" t="n">
        <v>48000000</v>
      </c>
      <c r="G145" s="36" t="s">
        <v>375</v>
      </c>
      <c r="H145" s="39" t="s">
        <v>376</v>
      </c>
      <c r="I145" s="14"/>
      <c r="J145" s="39" t="s">
        <v>534</v>
      </c>
    </row>
    <row r="146" customFormat="false" ht="17.25" hidden="false" customHeight="true" outlineLevel="0" collapsed="false">
      <c r="A146" s="39" t="n">
        <v>145</v>
      </c>
      <c r="B146" s="68" t="n">
        <v>33898004</v>
      </c>
      <c r="C146" s="44" t="e">
        <f aca="false">VLOOKUP(B146,#REF!,2,0)</f>
        <v>#VALUE!</v>
      </c>
      <c r="D146" s="41" t="s">
        <v>543</v>
      </c>
      <c r="E146" s="9" t="s">
        <v>544</v>
      </c>
      <c r="F146" s="66" t="n">
        <v>86000000</v>
      </c>
      <c r="G146" s="36" t="s">
        <v>545</v>
      </c>
      <c r="H146" s="39"/>
      <c r="I146" s="14"/>
      <c r="J146" s="39"/>
    </row>
    <row r="147" customFormat="false" ht="17.25" hidden="false" customHeight="true" outlineLevel="0" collapsed="false">
      <c r="A147" s="39" t="n">
        <v>146</v>
      </c>
      <c r="B147" s="8" t="n">
        <v>39800059</v>
      </c>
      <c r="C147" s="44" t="e">
        <f aca="false">VLOOKUP(B147,#REF!,2,0)</f>
        <v>#VALUE!</v>
      </c>
      <c r="D147" s="41" t="s">
        <v>546</v>
      </c>
      <c r="E147" s="9" t="s">
        <v>547</v>
      </c>
      <c r="F147" s="66" t="n">
        <v>78000000</v>
      </c>
      <c r="G147" s="36" t="s">
        <v>269</v>
      </c>
      <c r="H147" s="39" t="s">
        <v>270</v>
      </c>
      <c r="I147" s="14"/>
      <c r="J147" s="39"/>
    </row>
    <row r="148" customFormat="false" ht="17.25" hidden="false" customHeight="true" outlineLevel="0" collapsed="false">
      <c r="A148" s="39" t="n">
        <v>147</v>
      </c>
      <c r="B148" s="69" t="n">
        <v>39800230</v>
      </c>
      <c r="C148" s="44" t="e">
        <f aca="false">VLOOKUP(B148,#REF!,2,0)</f>
        <v>#VALUE!</v>
      </c>
      <c r="D148" s="41" t="s">
        <v>548</v>
      </c>
      <c r="E148" s="9" t="s">
        <v>549</v>
      </c>
      <c r="F148" s="66" t="n">
        <v>28090000</v>
      </c>
      <c r="G148" s="36"/>
      <c r="H148" s="39"/>
      <c r="I148" s="14"/>
      <c r="J148" s="39"/>
    </row>
    <row r="149" customFormat="false" ht="17.25" hidden="false" customHeight="true" outlineLevel="0" collapsed="false">
      <c r="A149" s="39" t="n">
        <v>148</v>
      </c>
      <c r="B149" s="60" t="n">
        <v>39800231</v>
      </c>
      <c r="C149" s="44" t="e">
        <f aca="false">VLOOKUP(B149,#REF!,2,0)</f>
        <v>#VALUE!</v>
      </c>
      <c r="D149" s="41" t="s">
        <v>548</v>
      </c>
      <c r="E149" s="9" t="s">
        <v>549</v>
      </c>
      <c r="F149" s="66" t="n">
        <v>60320000</v>
      </c>
      <c r="G149" s="36"/>
      <c r="H149" s="39"/>
      <c r="I149" s="14"/>
      <c r="J149" s="39"/>
    </row>
    <row r="150" customFormat="false" ht="17.25" hidden="false" customHeight="true" outlineLevel="0" collapsed="false">
      <c r="A150" s="39" t="n">
        <v>149</v>
      </c>
      <c r="B150" s="60" t="n">
        <v>39800232</v>
      </c>
      <c r="C150" s="44" t="e">
        <f aca="false">VLOOKUP(B150,#REF!,2,0)</f>
        <v>#VALUE!</v>
      </c>
      <c r="D150" s="41" t="s">
        <v>548</v>
      </c>
      <c r="E150" s="9" t="s">
        <v>549</v>
      </c>
      <c r="F150" s="66" t="n">
        <v>68970000</v>
      </c>
      <c r="G150" s="36"/>
      <c r="H150" s="39"/>
      <c r="I150" s="14"/>
      <c r="J150" s="39"/>
    </row>
    <row r="151" customFormat="false" ht="17.25" hidden="false" customHeight="true" outlineLevel="0" collapsed="false">
      <c r="A151" s="39" t="n">
        <v>150</v>
      </c>
      <c r="B151" s="60" t="n">
        <v>39800227</v>
      </c>
      <c r="C151" s="44" t="e">
        <f aca="false">VLOOKUP(B151,#REF!,2,0)</f>
        <v>#VALUE!</v>
      </c>
      <c r="D151" s="41" t="s">
        <v>548</v>
      </c>
      <c r="E151" s="9" t="s">
        <v>549</v>
      </c>
      <c r="F151" s="66" t="n">
        <v>15000000</v>
      </c>
      <c r="G151" s="36"/>
      <c r="H151" s="39"/>
      <c r="I151" s="14"/>
      <c r="J151" s="39"/>
    </row>
    <row r="152" customFormat="false" ht="17.25" hidden="false" customHeight="true" outlineLevel="0" collapsed="false">
      <c r="A152" s="39" t="n">
        <v>151</v>
      </c>
      <c r="B152" s="60" t="n">
        <v>39800225</v>
      </c>
      <c r="C152" s="44" t="e">
        <f aca="false">VLOOKUP(B152,#REF!,2,0)</f>
        <v>#VALUE!</v>
      </c>
      <c r="D152" s="41" t="s">
        <v>548</v>
      </c>
      <c r="E152" s="9" t="s">
        <v>549</v>
      </c>
      <c r="F152" s="66" t="n">
        <v>4400000</v>
      </c>
      <c r="G152" s="36"/>
      <c r="H152" s="39"/>
      <c r="I152" s="14"/>
      <c r="J152" s="39"/>
    </row>
    <row r="153" customFormat="false" ht="17.25" hidden="false" customHeight="true" outlineLevel="0" collapsed="false">
      <c r="A153" s="39" t="n">
        <v>152</v>
      </c>
      <c r="B153" s="60" t="n">
        <v>39800233</v>
      </c>
      <c r="C153" s="44" t="e">
        <f aca="false">VLOOKUP(B153,#REF!,2,0)</f>
        <v>#VALUE!</v>
      </c>
      <c r="D153" s="41" t="s">
        <v>548</v>
      </c>
      <c r="E153" s="9" t="s">
        <v>549</v>
      </c>
      <c r="F153" s="66" t="n">
        <v>15000000</v>
      </c>
      <c r="G153" s="36"/>
      <c r="H153" s="39"/>
      <c r="I153" s="14"/>
      <c r="J153" s="39"/>
    </row>
    <row r="154" customFormat="false" ht="17.25" hidden="false" customHeight="true" outlineLevel="0" collapsed="false">
      <c r="A154" s="39" t="n">
        <v>153</v>
      </c>
      <c r="B154" s="60" t="n">
        <v>39800228</v>
      </c>
      <c r="C154" s="44" t="e">
        <f aca="false">VLOOKUP(B154,#REF!,2,0)</f>
        <v>#VALUE!</v>
      </c>
      <c r="D154" s="41" t="s">
        <v>548</v>
      </c>
      <c r="E154" s="9" t="s">
        <v>549</v>
      </c>
      <c r="F154" s="66" t="n">
        <v>3600000</v>
      </c>
      <c r="G154" s="36"/>
      <c r="H154" s="39"/>
      <c r="I154" s="14"/>
      <c r="J154" s="39"/>
    </row>
    <row r="155" customFormat="false" ht="17.25" hidden="false" customHeight="true" outlineLevel="0" collapsed="false">
      <c r="A155" s="39" t="n">
        <v>154</v>
      </c>
      <c r="B155" s="60" t="n">
        <v>33798033</v>
      </c>
      <c r="C155" s="44" t="e">
        <f aca="false">VLOOKUP(B155,#REF!,2,0)</f>
        <v>#VALUE!</v>
      </c>
      <c r="D155" s="41" t="s">
        <v>548</v>
      </c>
      <c r="E155" s="9" t="s">
        <v>549</v>
      </c>
      <c r="F155" s="66" t="n">
        <v>2000000</v>
      </c>
      <c r="G155" s="36"/>
      <c r="H155" s="39"/>
      <c r="I155" s="14"/>
      <c r="J155" s="39"/>
    </row>
    <row r="156" customFormat="false" ht="17.25" hidden="false" customHeight="true" outlineLevel="0" collapsed="false">
      <c r="A156" s="39" t="n">
        <v>155</v>
      </c>
      <c r="B156" s="60" t="n">
        <v>33698001</v>
      </c>
      <c r="C156" s="44" t="e">
        <f aca="false">VLOOKUP(B156,#REF!,2,0)</f>
        <v>#VALUE!</v>
      </c>
      <c r="D156" s="41" t="s">
        <v>548</v>
      </c>
      <c r="E156" s="9" t="s">
        <v>549</v>
      </c>
      <c r="F156" s="66" t="n">
        <v>70000000</v>
      </c>
      <c r="G156" s="36"/>
      <c r="H156" s="39"/>
      <c r="I156" s="14"/>
      <c r="J156" s="39"/>
    </row>
    <row r="157" customFormat="false" ht="17.25" hidden="false" customHeight="true" outlineLevel="0" collapsed="false">
      <c r="A157" s="39" t="n">
        <v>157</v>
      </c>
      <c r="B157" s="8" t="n">
        <v>39800222</v>
      </c>
      <c r="C157" s="44" t="e">
        <f aca="false">VLOOKUP(B157,#REF!,2,0)</f>
        <v>#VALUE!</v>
      </c>
      <c r="D157" s="41" t="s">
        <v>550</v>
      </c>
      <c r="E157" s="9" t="s">
        <v>551</v>
      </c>
      <c r="F157" s="66" t="n">
        <v>18480000</v>
      </c>
      <c r="G157" s="36"/>
      <c r="H157" s="39"/>
      <c r="I157" s="14"/>
      <c r="J157" s="39"/>
    </row>
    <row r="158" customFormat="false" ht="17.25" hidden="false" customHeight="true" outlineLevel="0" collapsed="false">
      <c r="A158" s="39" t="n">
        <v>158</v>
      </c>
      <c r="B158" s="70" t="n">
        <v>42902005</v>
      </c>
      <c r="C158" s="45" t="e">
        <f aca="false">VLOOKUP(B158,#REF!,2,0)</f>
        <v>#VALUE!</v>
      </c>
      <c r="D158" s="46" t="s">
        <v>552</v>
      </c>
      <c r="E158" s="17" t="s">
        <v>553</v>
      </c>
      <c r="F158" s="71" t="n">
        <v>15000000</v>
      </c>
      <c r="G158" s="56"/>
      <c r="H158" s="57"/>
      <c r="I158" s="58"/>
      <c r="J158" s="39"/>
    </row>
    <row r="159" customFormat="false" ht="17.25" hidden="false" customHeight="true" outlineLevel="0" collapsed="false">
      <c r="A159" s="39" t="n">
        <v>159</v>
      </c>
      <c r="B159" s="72" t="n">
        <v>32798008</v>
      </c>
      <c r="C159" s="44" t="e">
        <f aca="false">VLOOKUP(B159,#REF!,2,0)</f>
        <v>#VALUE!</v>
      </c>
      <c r="D159" s="41" t="s">
        <v>554</v>
      </c>
      <c r="E159" s="9" t="s">
        <v>555</v>
      </c>
      <c r="F159" s="66" t="n">
        <v>150660000</v>
      </c>
      <c r="G159" s="36"/>
      <c r="H159" s="39"/>
      <c r="I159" s="14"/>
      <c r="J159" s="39"/>
    </row>
    <row r="160" customFormat="false" ht="17.25" hidden="false" customHeight="true" outlineLevel="0" collapsed="false">
      <c r="A160" s="39" t="n">
        <v>160</v>
      </c>
      <c r="B160" s="73" t="n">
        <v>33898002</v>
      </c>
      <c r="C160" s="44" t="e">
        <f aca="false">VLOOKUP(B160,#REF!,2,0)</f>
        <v>#VALUE!</v>
      </c>
      <c r="D160" s="41" t="s">
        <v>556</v>
      </c>
      <c r="E160" s="9" t="s">
        <v>557</v>
      </c>
      <c r="F160" s="66" t="n">
        <v>69000000</v>
      </c>
      <c r="G160" s="36"/>
      <c r="H160" s="39"/>
      <c r="I160" s="14"/>
      <c r="J160" s="39"/>
    </row>
    <row r="161" customFormat="false" ht="17.25" hidden="false" customHeight="true" outlineLevel="0" collapsed="false">
      <c r="A161" s="39" t="n">
        <v>161</v>
      </c>
      <c r="B161" s="8" t="n">
        <v>32998024</v>
      </c>
      <c r="C161" s="44" t="e">
        <f aca="false">VLOOKUP(B161,#REF!,2,0)</f>
        <v>#VALUE!</v>
      </c>
      <c r="D161" s="41" t="s">
        <v>558</v>
      </c>
      <c r="E161" s="9" t="s">
        <v>559</v>
      </c>
      <c r="F161" s="66" t="n">
        <v>53000000</v>
      </c>
      <c r="G161" s="36"/>
      <c r="H161" s="39"/>
      <c r="I161" s="14"/>
      <c r="J161" s="39"/>
    </row>
    <row r="162" customFormat="false" ht="17.25" hidden="false" customHeight="true" outlineLevel="0" collapsed="false">
      <c r="A162" s="39" t="n">
        <v>162</v>
      </c>
      <c r="B162" s="8" t="n">
        <v>34098036</v>
      </c>
      <c r="C162" s="44" t="e">
        <f aca="false">VLOOKUP(B162,#REF!,2,0)</f>
        <v>#VALUE!</v>
      </c>
      <c r="D162" s="41" t="s">
        <v>560</v>
      </c>
      <c r="E162" s="9" t="s">
        <v>561</v>
      </c>
      <c r="F162" s="42" t="n">
        <v>82500000</v>
      </c>
      <c r="G162" s="36" t="s">
        <v>415</v>
      </c>
      <c r="H162" s="39" t="s">
        <v>416</v>
      </c>
      <c r="I162" s="14"/>
      <c r="J162" s="39" t="s">
        <v>324</v>
      </c>
    </row>
    <row r="163" customFormat="false" ht="17.25" hidden="false" customHeight="true" outlineLevel="0" collapsed="false">
      <c r="A163" s="39" t="n">
        <v>163</v>
      </c>
      <c r="B163" s="8" t="n">
        <v>39800222</v>
      </c>
      <c r="C163" s="44" t="e">
        <f aca="false">VLOOKUP(B163,#REF!,2,0)</f>
        <v>#VALUE!</v>
      </c>
      <c r="D163" s="41" t="s">
        <v>562</v>
      </c>
      <c r="E163" s="9" t="s">
        <v>563</v>
      </c>
      <c r="F163" s="42" t="n">
        <v>65073000</v>
      </c>
      <c r="G163" s="36"/>
      <c r="H163" s="39"/>
      <c r="I163" s="14"/>
      <c r="J163" s="39"/>
    </row>
    <row r="164" customFormat="false" ht="17.25" hidden="false" customHeight="true" outlineLevel="0" collapsed="false">
      <c r="A164" s="39" t="n">
        <v>164</v>
      </c>
      <c r="B164" s="8" t="n">
        <v>39800222</v>
      </c>
      <c r="C164" s="44" t="e">
        <f aca="false">VLOOKUP(B164,#REF!,2,0)</f>
        <v>#VALUE!</v>
      </c>
      <c r="D164" s="41" t="s">
        <v>564</v>
      </c>
      <c r="E164" s="9" t="s">
        <v>565</v>
      </c>
      <c r="F164" s="42" t="n">
        <v>206664000</v>
      </c>
      <c r="G164" s="36" t="s">
        <v>566</v>
      </c>
      <c r="H164" s="39"/>
      <c r="I164" s="14"/>
      <c r="J164" s="39"/>
    </row>
    <row r="165" customFormat="false" ht="17.25" hidden="false" customHeight="true" outlineLevel="0" collapsed="false">
      <c r="A165" s="39" t="n">
        <v>165</v>
      </c>
      <c r="B165" s="8" t="n">
        <v>39800222</v>
      </c>
      <c r="C165" s="44" t="e">
        <f aca="false">VLOOKUP(B165,#REF!,2,0)</f>
        <v>#VALUE!</v>
      </c>
      <c r="D165" s="41" t="s">
        <v>567</v>
      </c>
      <c r="E165" s="9" t="s">
        <v>568</v>
      </c>
      <c r="F165" s="42" t="n">
        <v>126498000</v>
      </c>
      <c r="G165" s="36" t="s">
        <v>569</v>
      </c>
      <c r="H165" s="39"/>
      <c r="I165" s="14"/>
      <c r="J165" s="39"/>
    </row>
    <row r="166" customFormat="false" ht="17.25" hidden="false" customHeight="true" outlineLevel="0" collapsed="false">
      <c r="A166" s="39" t="n">
        <v>166</v>
      </c>
      <c r="B166" s="8" t="n">
        <v>33998003</v>
      </c>
      <c r="C166" s="44" t="e">
        <f aca="false">VLOOKUP(B166,#REF!,2,0)</f>
        <v>#VALUE!</v>
      </c>
      <c r="D166" s="41" t="s">
        <v>570</v>
      </c>
      <c r="E166" s="9" t="s">
        <v>571</v>
      </c>
      <c r="F166" s="42" t="n">
        <v>145200000</v>
      </c>
      <c r="G166" s="36" t="s">
        <v>312</v>
      </c>
      <c r="H166" s="39"/>
      <c r="I166" s="14"/>
      <c r="J166" s="43" t="s">
        <v>572</v>
      </c>
    </row>
    <row r="167" customFormat="false" ht="17.25" hidden="false" customHeight="true" outlineLevel="0" collapsed="false">
      <c r="A167" s="39" t="n">
        <v>167</v>
      </c>
      <c r="B167" s="8" t="n">
        <v>33998002</v>
      </c>
      <c r="C167" s="44" t="e">
        <f aca="false">VLOOKUP(B167,#REF!,2,0)</f>
        <v>#VALUE!</v>
      </c>
      <c r="D167" s="41" t="s">
        <v>570</v>
      </c>
      <c r="E167" s="9" t="s">
        <v>571</v>
      </c>
      <c r="F167" s="42" t="n">
        <v>182100000</v>
      </c>
      <c r="G167" s="36" t="s">
        <v>308</v>
      </c>
      <c r="H167" s="39"/>
      <c r="I167" s="14"/>
      <c r="J167" s="43" t="s">
        <v>572</v>
      </c>
    </row>
    <row r="168" customFormat="false" ht="17.25" hidden="false" customHeight="true" outlineLevel="0" collapsed="false">
      <c r="A168" s="39" t="n">
        <v>168</v>
      </c>
      <c r="B168" s="8" t="n">
        <v>33998004</v>
      </c>
      <c r="C168" s="44" t="e">
        <f aca="false">VLOOKUP(B168,#REF!,2,0)</f>
        <v>#VALUE!</v>
      </c>
      <c r="D168" s="41" t="s">
        <v>570</v>
      </c>
      <c r="E168" s="9" t="s">
        <v>571</v>
      </c>
      <c r="F168" s="42" t="n">
        <v>103120000</v>
      </c>
      <c r="G168" s="36" t="s">
        <v>545</v>
      </c>
      <c r="H168" s="39"/>
      <c r="I168" s="14"/>
      <c r="J168" s="43" t="s">
        <v>572</v>
      </c>
    </row>
    <row r="169" customFormat="false" ht="17.25" hidden="false" customHeight="true" outlineLevel="0" collapsed="false">
      <c r="A169" s="39" t="n">
        <v>169</v>
      </c>
      <c r="B169" s="8" t="n">
        <v>39800222</v>
      </c>
      <c r="C169" s="44" t="e">
        <f aca="false">VLOOKUP(B169,#REF!,2,0)</f>
        <v>#VALUE!</v>
      </c>
      <c r="D169" s="41" t="s">
        <v>573</v>
      </c>
      <c r="E169" s="9" t="s">
        <v>574</v>
      </c>
      <c r="F169" s="42" t="n">
        <v>32239250</v>
      </c>
      <c r="G169" s="36" t="s">
        <v>575</v>
      </c>
      <c r="H169" s="39"/>
      <c r="I169" s="14"/>
      <c r="J169" s="39"/>
    </row>
    <row r="170" customFormat="false" ht="17.25" hidden="false" customHeight="true" outlineLevel="0" collapsed="false">
      <c r="A170" s="39" t="n">
        <v>170</v>
      </c>
      <c r="B170" s="8" t="n">
        <v>42902005</v>
      </c>
      <c r="C170" s="44" t="e">
        <f aca="false">VLOOKUP(B170,#REF!,2,0)</f>
        <v>#VALUE!</v>
      </c>
      <c r="D170" s="41" t="s">
        <v>576</v>
      </c>
      <c r="E170" s="9" t="s">
        <v>577</v>
      </c>
      <c r="F170" s="42" t="n">
        <v>444000000</v>
      </c>
      <c r="G170" s="36"/>
      <c r="H170" s="39"/>
      <c r="I170" s="14"/>
      <c r="J170" s="39"/>
    </row>
    <row r="171" customFormat="false" ht="17.25" hidden="false" customHeight="true" outlineLevel="0" collapsed="false">
      <c r="A171" s="39" t="n">
        <v>171</v>
      </c>
      <c r="B171" s="8" t="n">
        <v>33898002</v>
      </c>
      <c r="C171" s="44" t="e">
        <f aca="false">VLOOKUP(B171,#REF!,2,0)</f>
        <v>#VALUE!</v>
      </c>
      <c r="D171" s="41" t="s">
        <v>578</v>
      </c>
      <c r="E171" s="9" t="s">
        <v>579</v>
      </c>
      <c r="F171" s="42" t="n">
        <v>75650000</v>
      </c>
      <c r="G171" s="36" t="s">
        <v>580</v>
      </c>
      <c r="H171" s="39"/>
      <c r="I171" s="14"/>
      <c r="J171" s="39"/>
    </row>
    <row r="172" customFormat="false" ht="17.25" hidden="false" customHeight="true" outlineLevel="0" collapsed="false">
      <c r="A172" s="39" t="n">
        <v>172</v>
      </c>
      <c r="B172" s="8" t="n">
        <v>32998012</v>
      </c>
      <c r="C172" s="44" t="e">
        <f aca="false">VLOOKUP(B172,#REF!,2,0)</f>
        <v>#VALUE!</v>
      </c>
      <c r="D172" s="41" t="s">
        <v>581</v>
      </c>
      <c r="E172" s="9" t="s">
        <v>582</v>
      </c>
      <c r="F172" s="42" t="n">
        <v>60000000</v>
      </c>
      <c r="G172" s="36" t="s">
        <v>264</v>
      </c>
      <c r="H172" s="39"/>
      <c r="I172" s="14"/>
      <c r="J172" s="39"/>
    </row>
    <row r="173" customFormat="false" ht="17.25" hidden="false" customHeight="true" outlineLevel="0" collapsed="false">
      <c r="A173" s="39" t="n">
        <v>173</v>
      </c>
      <c r="B173" s="8" t="n">
        <v>42902002</v>
      </c>
      <c r="C173" s="44" t="s">
        <v>118</v>
      </c>
      <c r="D173" s="41" t="s">
        <v>583</v>
      </c>
      <c r="E173" s="9" t="s">
        <v>584</v>
      </c>
      <c r="F173" s="42" t="n">
        <v>125960400</v>
      </c>
      <c r="G173" s="36" t="s">
        <v>496</v>
      </c>
      <c r="H173" s="39"/>
      <c r="I173" s="14"/>
      <c r="J173" s="39"/>
    </row>
    <row r="174" customFormat="false" ht="17.25" hidden="false" customHeight="true" outlineLevel="0" collapsed="false">
      <c r="A174" s="39" t="n">
        <v>174</v>
      </c>
      <c r="B174" s="8" t="n">
        <v>33998002</v>
      </c>
      <c r="C174" s="44" t="e">
        <f aca="false">VLOOKUP(B174,#REF!,2,0)</f>
        <v>#VALUE!</v>
      </c>
      <c r="D174" s="41" t="s">
        <v>585</v>
      </c>
      <c r="E174" s="9" t="s">
        <v>586</v>
      </c>
      <c r="F174" s="42" t="n">
        <v>25000000</v>
      </c>
      <c r="G174" s="36" t="s">
        <v>292</v>
      </c>
      <c r="H174" s="50" t="s">
        <v>587</v>
      </c>
      <c r="I174" s="14"/>
      <c r="J174" s="39"/>
    </row>
    <row r="175" customFormat="false" ht="17.25" hidden="false" customHeight="true" outlineLevel="0" collapsed="false">
      <c r="A175" s="39" t="n">
        <v>175</v>
      </c>
      <c r="B175" s="8" t="n">
        <v>33998002</v>
      </c>
      <c r="C175" s="44" t="e">
        <f aca="false">VLOOKUP(B175,#REF!,2,0)</f>
        <v>#VALUE!</v>
      </c>
      <c r="D175" s="41" t="s">
        <v>585</v>
      </c>
      <c r="E175" s="9" t="s">
        <v>586</v>
      </c>
      <c r="F175" s="42" t="n">
        <v>16000000</v>
      </c>
      <c r="G175" s="36" t="s">
        <v>282</v>
      </c>
      <c r="H175" s="50" t="s">
        <v>588</v>
      </c>
      <c r="I175" s="14"/>
      <c r="J175" s="39"/>
    </row>
    <row r="176" customFormat="false" ht="17.25" hidden="false" customHeight="true" outlineLevel="0" collapsed="false">
      <c r="A176" s="39" t="n">
        <v>176</v>
      </c>
      <c r="B176" s="8" t="n">
        <v>33898003</v>
      </c>
      <c r="C176" s="44" t="e">
        <f aca="false">VLOOKUP(B176,#REF!,2,0)</f>
        <v>#VALUE!</v>
      </c>
      <c r="D176" s="41" t="s">
        <v>589</v>
      </c>
      <c r="E176" s="9" t="s">
        <v>590</v>
      </c>
      <c r="F176" s="42" t="n">
        <v>50000000</v>
      </c>
      <c r="G176" s="36" t="s">
        <v>284</v>
      </c>
      <c r="H176" s="50" t="s">
        <v>591</v>
      </c>
      <c r="I176" s="14"/>
      <c r="J176" s="39"/>
    </row>
    <row r="177" customFormat="false" ht="17.25" hidden="false" customHeight="true" outlineLevel="0" collapsed="false">
      <c r="A177" s="39" t="n">
        <v>177</v>
      </c>
      <c r="B177" s="8" t="n">
        <v>33898002</v>
      </c>
      <c r="C177" s="44" t="e">
        <f aca="false">VLOOKUP(B177,#REF!,2,0)</f>
        <v>#VALUE!</v>
      </c>
      <c r="D177" s="41" t="s">
        <v>592</v>
      </c>
      <c r="E177" s="9" t="s">
        <v>593</v>
      </c>
      <c r="F177" s="42" t="n">
        <v>37500000</v>
      </c>
      <c r="G177" s="36" t="s">
        <v>288</v>
      </c>
      <c r="H177" s="50" t="s">
        <v>594</v>
      </c>
      <c r="I177" s="14"/>
      <c r="J177" s="39"/>
    </row>
    <row r="178" customFormat="false" ht="17.25" hidden="false" customHeight="true" outlineLevel="0" collapsed="false">
      <c r="A178" s="39" t="n">
        <v>179</v>
      </c>
      <c r="B178" s="8" t="n">
        <v>33898003</v>
      </c>
      <c r="C178" s="44" t="e">
        <f aca="false">VLOOKUP(B178,#REF!,2,0)</f>
        <v>#VALUE!</v>
      </c>
      <c r="D178" s="41" t="s">
        <v>595</v>
      </c>
      <c r="E178" s="9" t="s">
        <v>596</v>
      </c>
      <c r="F178" s="42" t="n">
        <v>37500000</v>
      </c>
      <c r="G178" s="36" t="s">
        <v>277</v>
      </c>
      <c r="H178" s="50" t="s">
        <v>597</v>
      </c>
      <c r="I178" s="14"/>
      <c r="J178" s="39"/>
    </row>
    <row r="179" customFormat="false" ht="17.25" hidden="false" customHeight="true" outlineLevel="0" collapsed="false">
      <c r="A179" s="39" t="n">
        <v>180</v>
      </c>
      <c r="B179" s="8" t="n">
        <v>39800240</v>
      </c>
      <c r="C179" s="44" t="e">
        <f aca="false">VLOOKUP(B179,#REF!,2,0)</f>
        <v>#VALUE!</v>
      </c>
      <c r="D179" s="41" t="s">
        <v>598</v>
      </c>
      <c r="E179" s="9" t="s">
        <v>599</v>
      </c>
      <c r="F179" s="42" t="n">
        <v>78000000</v>
      </c>
      <c r="G179" s="36" t="s">
        <v>259</v>
      </c>
      <c r="H179" s="39" t="s">
        <v>260</v>
      </c>
      <c r="I179" s="14"/>
      <c r="J179" s="39" t="s">
        <v>266</v>
      </c>
    </row>
    <row r="180" customFormat="false" ht="17.25" hidden="false" customHeight="true" outlineLevel="0" collapsed="false">
      <c r="A180" s="39" t="n">
        <v>181</v>
      </c>
      <c r="B180" s="8" t="n">
        <v>43398011</v>
      </c>
      <c r="C180" s="44" t="e">
        <f aca="false">VLOOKUP(B180,#REF!,2,0)</f>
        <v>#VALUE!</v>
      </c>
      <c r="D180" s="41" t="s">
        <v>600</v>
      </c>
      <c r="E180" s="9" t="s">
        <v>601</v>
      </c>
      <c r="F180" s="42" t="n">
        <v>126000000</v>
      </c>
      <c r="G180" s="36" t="s">
        <v>301</v>
      </c>
      <c r="H180" s="39" t="s">
        <v>302</v>
      </c>
      <c r="I180" s="14"/>
      <c r="J180" s="39" t="s">
        <v>261</v>
      </c>
    </row>
    <row r="181" customFormat="false" ht="17.25" hidden="false" customHeight="true" outlineLevel="0" collapsed="false">
      <c r="A181" s="39" t="n">
        <v>182</v>
      </c>
      <c r="B181" s="8" t="n">
        <v>33898002</v>
      </c>
      <c r="C181" s="44" t="e">
        <f aca="false">VLOOKUP(B181,#REF!,2,0)</f>
        <v>#VALUE!</v>
      </c>
      <c r="D181" s="41" t="s">
        <v>602</v>
      </c>
      <c r="E181" s="9" t="s">
        <v>603</v>
      </c>
      <c r="F181" s="42" t="n">
        <v>68500000</v>
      </c>
      <c r="G181" s="36" t="s">
        <v>312</v>
      </c>
      <c r="H181" s="39"/>
      <c r="I181" s="14"/>
      <c r="J181" s="43" t="s">
        <v>604</v>
      </c>
    </row>
    <row r="182" customFormat="false" ht="17.25" hidden="false" customHeight="true" outlineLevel="0" collapsed="false">
      <c r="A182" s="39" t="n">
        <v>183</v>
      </c>
      <c r="B182" s="8" t="n">
        <v>39800222</v>
      </c>
      <c r="C182" s="44" t="e">
        <f aca="false">VLOOKUP(B182,#REF!,2,0)</f>
        <v>#VALUE!</v>
      </c>
      <c r="D182" s="41" t="s">
        <v>605</v>
      </c>
      <c r="E182" s="9" t="s">
        <v>606</v>
      </c>
      <c r="F182" s="42" t="n">
        <v>315000000</v>
      </c>
      <c r="G182" s="36" t="s">
        <v>607</v>
      </c>
      <c r="H182" s="39"/>
      <c r="I182" s="14"/>
      <c r="J182" s="39"/>
    </row>
    <row r="183" customFormat="false" ht="17.25" hidden="false" customHeight="true" outlineLevel="0" collapsed="false">
      <c r="A183" s="39" t="n">
        <v>184</v>
      </c>
      <c r="B183" s="8" t="n">
        <v>39800222</v>
      </c>
      <c r="C183" s="44" t="e">
        <f aca="false">VLOOKUP(B183,#REF!,2,0)</f>
        <v>#VALUE!</v>
      </c>
      <c r="D183" s="41" t="s">
        <v>608</v>
      </c>
      <c r="E183" s="9" t="s">
        <v>609</v>
      </c>
      <c r="F183" s="42" t="n">
        <v>360000000</v>
      </c>
      <c r="G183" s="36" t="s">
        <v>607</v>
      </c>
      <c r="H183" s="39"/>
      <c r="I183" s="14"/>
      <c r="J183" s="39"/>
    </row>
    <row r="184" customFormat="false" ht="17.25" hidden="false" customHeight="true" outlineLevel="0" collapsed="false">
      <c r="A184" s="39" t="n">
        <v>185</v>
      </c>
      <c r="B184" s="8" t="n">
        <v>32998024</v>
      </c>
      <c r="C184" s="44" t="e">
        <f aca="false">VLOOKUP(B184,#REF!,2,0)</f>
        <v>#VALUE!</v>
      </c>
      <c r="D184" s="41" t="s">
        <v>610</v>
      </c>
      <c r="E184" s="9" t="s">
        <v>611</v>
      </c>
      <c r="F184" s="42" t="n">
        <v>5000000</v>
      </c>
      <c r="G184" s="36" t="s">
        <v>246</v>
      </c>
      <c r="H184" s="39"/>
      <c r="I184" s="14"/>
      <c r="J184" s="39"/>
    </row>
    <row r="185" customFormat="false" ht="17.25" hidden="false" customHeight="true" outlineLevel="0" collapsed="false">
      <c r="A185" s="39" t="n">
        <v>186</v>
      </c>
      <c r="B185" s="8" t="n">
        <v>33098058</v>
      </c>
      <c r="C185" s="44" t="e">
        <f aca="false">VLOOKUP(B185,#REF!,2,0)</f>
        <v>#VALUE!</v>
      </c>
      <c r="D185" s="41" t="s">
        <v>612</v>
      </c>
      <c r="E185" s="9" t="s">
        <v>613</v>
      </c>
      <c r="F185" s="42" t="n">
        <v>122250000</v>
      </c>
      <c r="G185" s="36"/>
      <c r="H185" s="39"/>
      <c r="I185" s="14"/>
      <c r="J185" s="39"/>
    </row>
    <row r="186" customFormat="false" ht="17.25" hidden="false" customHeight="true" outlineLevel="0" collapsed="false">
      <c r="A186" s="39" t="n">
        <v>186</v>
      </c>
      <c r="B186" s="8" t="n">
        <v>33198002</v>
      </c>
      <c r="C186" s="44" t="e">
        <f aca="false">VLOOKUP(B186,#REF!,2,0)</f>
        <v>#VALUE!</v>
      </c>
      <c r="D186" s="41" t="s">
        <v>612</v>
      </c>
      <c r="E186" s="9" t="s">
        <v>613</v>
      </c>
      <c r="F186" s="42" t="n">
        <v>231000000</v>
      </c>
      <c r="G186" s="36"/>
      <c r="H186" s="39"/>
      <c r="I186" s="14"/>
      <c r="J186" s="39"/>
    </row>
    <row r="187" customFormat="false" ht="17.25" hidden="false" customHeight="true" outlineLevel="0" collapsed="false">
      <c r="A187" s="39" t="n">
        <v>187</v>
      </c>
      <c r="B187" s="8" t="n">
        <v>39800200</v>
      </c>
      <c r="C187" s="44" t="e">
        <f aca="false">VLOOKUP(B187,#REF!,2,0)</f>
        <v>#VALUE!</v>
      </c>
      <c r="D187" s="41" t="s">
        <v>614</v>
      </c>
      <c r="E187" s="9" t="s">
        <v>615</v>
      </c>
      <c r="F187" s="42" t="n">
        <v>20000000</v>
      </c>
      <c r="G187" s="36"/>
      <c r="H187" s="39"/>
      <c r="I187" s="14"/>
      <c r="J187" s="39"/>
    </row>
    <row r="188" customFormat="false" ht="17.25" hidden="false" customHeight="true" outlineLevel="0" collapsed="false">
      <c r="A188" s="39" t="n">
        <v>188</v>
      </c>
      <c r="B188" s="8" t="n">
        <v>42902005</v>
      </c>
      <c r="C188" s="44" t="e">
        <f aca="false">VLOOKUP(B188,#REF!,2,0)</f>
        <v>#VALUE!</v>
      </c>
      <c r="D188" s="41" t="s">
        <v>616</v>
      </c>
      <c r="E188" s="9" t="s">
        <v>617</v>
      </c>
      <c r="F188" s="42" t="n">
        <v>20000000</v>
      </c>
      <c r="G188" s="36"/>
      <c r="H188" s="39"/>
      <c r="I188" s="14"/>
      <c r="J188" s="39"/>
    </row>
    <row r="189" customFormat="false" ht="17.25" hidden="false" customHeight="true" outlineLevel="0" collapsed="false">
      <c r="A189" s="39" t="n">
        <v>189</v>
      </c>
      <c r="B189" s="8" t="n">
        <v>42901042</v>
      </c>
      <c r="C189" s="44" t="e">
        <f aca="false">VLOOKUP(B189,#REF!,2,0)</f>
        <v>#VALUE!</v>
      </c>
      <c r="D189" s="41" t="s">
        <v>618</v>
      </c>
      <c r="E189" s="9" t="s">
        <v>619</v>
      </c>
      <c r="F189" s="42" t="n">
        <v>40000000</v>
      </c>
      <c r="G189" s="36" t="s">
        <v>620</v>
      </c>
      <c r="H189" s="39"/>
      <c r="I189" s="14"/>
      <c r="J189" s="39"/>
    </row>
    <row r="190" customFormat="false" ht="17.25" hidden="false" customHeight="true" outlineLevel="0" collapsed="false">
      <c r="A190" s="39" t="n">
        <v>190</v>
      </c>
      <c r="B190" s="8" t="n">
        <v>32998025</v>
      </c>
      <c r="C190" s="44" t="e">
        <f aca="false">VLOOKUP(B190,#REF!,2,0)</f>
        <v>#VALUE!</v>
      </c>
      <c r="D190" s="41" t="s">
        <v>621</v>
      </c>
      <c r="E190" s="9" t="s">
        <v>622</v>
      </c>
      <c r="F190" s="42" t="n">
        <v>33600000</v>
      </c>
      <c r="G190" s="36" t="s">
        <v>249</v>
      </c>
      <c r="H190" s="39"/>
      <c r="I190" s="14"/>
      <c r="J190" s="39"/>
    </row>
    <row r="191" customFormat="false" ht="17.25" hidden="false" customHeight="true" outlineLevel="0" collapsed="false">
      <c r="A191" s="39" t="n">
        <v>191</v>
      </c>
      <c r="B191" s="8" t="n">
        <v>39800241</v>
      </c>
      <c r="C191" s="44" t="e">
        <f aca="false">VLOOKUP(B191,#REF!,2,0)</f>
        <v>#VALUE!</v>
      </c>
      <c r="D191" s="41" t="s">
        <v>623</v>
      </c>
      <c r="E191" s="9" t="s">
        <v>624</v>
      </c>
      <c r="F191" s="42" t="n">
        <v>11200000</v>
      </c>
      <c r="G191" s="36" t="s">
        <v>625</v>
      </c>
      <c r="H191" s="39"/>
      <c r="I191" s="14"/>
      <c r="J191" s="39"/>
    </row>
    <row r="192" customFormat="false" ht="17.25" hidden="false" customHeight="true" outlineLevel="0" collapsed="false">
      <c r="A192" s="39" t="n">
        <v>192</v>
      </c>
      <c r="B192" s="8" t="n">
        <v>39800222</v>
      </c>
      <c r="C192" s="44" t="e">
        <f aca="false">VLOOKUP(B192,#REF!,2,0)</f>
        <v>#VALUE!</v>
      </c>
      <c r="D192" s="41" t="s">
        <v>626</v>
      </c>
      <c r="E192" s="9" t="s">
        <v>627</v>
      </c>
      <c r="F192" s="42" t="n">
        <v>903500000</v>
      </c>
      <c r="G192" s="36" t="s">
        <v>607</v>
      </c>
      <c r="H192" s="39"/>
      <c r="I192" s="14"/>
      <c r="J192" s="39"/>
    </row>
    <row r="193" customFormat="false" ht="17.25" hidden="false" customHeight="true" outlineLevel="0" collapsed="false">
      <c r="A193" s="39" t="n">
        <v>193</v>
      </c>
      <c r="B193" s="8" t="n">
        <v>32998024</v>
      </c>
      <c r="C193" s="44" t="e">
        <f aca="false">VLOOKUP(B193,#REF!,2,0)</f>
        <v>#VALUE!</v>
      </c>
      <c r="D193" s="41" t="s">
        <v>628</v>
      </c>
      <c r="E193" s="9" t="s">
        <v>629</v>
      </c>
      <c r="F193" s="42" t="n">
        <v>5000000</v>
      </c>
      <c r="G193" s="36" t="s">
        <v>246</v>
      </c>
      <c r="H193" s="39"/>
      <c r="I193" s="14"/>
      <c r="J193" s="39"/>
    </row>
    <row r="194" customFormat="false" ht="17.25" hidden="false" customHeight="true" outlineLevel="0" collapsed="false">
      <c r="A194" s="39" t="n">
        <v>194</v>
      </c>
      <c r="B194" s="8" t="n">
        <v>32998024</v>
      </c>
      <c r="C194" s="44" t="e">
        <f aca="false">VLOOKUP(B194,#REF!,2,0)</f>
        <v>#VALUE!</v>
      </c>
      <c r="D194" s="41" t="s">
        <v>630</v>
      </c>
      <c r="E194" s="9" t="s">
        <v>631</v>
      </c>
      <c r="F194" s="42" t="n">
        <v>5000000</v>
      </c>
      <c r="G194" s="36" t="s">
        <v>246</v>
      </c>
      <c r="H194" s="39"/>
      <c r="I194" s="14"/>
      <c r="J194" s="39"/>
    </row>
    <row r="195" customFormat="false" ht="17.25" hidden="false" customHeight="true" outlineLevel="0" collapsed="false">
      <c r="A195" s="39" t="n">
        <v>195</v>
      </c>
      <c r="B195" s="8" t="n">
        <v>33898003</v>
      </c>
      <c r="C195" s="44" t="e">
        <f aca="false">VLOOKUP(B195,#REF!,2,0)</f>
        <v>#VALUE!</v>
      </c>
      <c r="D195" s="41" t="s">
        <v>632</v>
      </c>
      <c r="E195" s="9" t="s">
        <v>633</v>
      </c>
      <c r="F195" s="42" t="n">
        <v>75000000</v>
      </c>
      <c r="G195" s="36" t="s">
        <v>277</v>
      </c>
      <c r="H195" s="50" t="s">
        <v>597</v>
      </c>
      <c r="I195" s="14"/>
      <c r="J195" s="39"/>
    </row>
    <row r="196" customFormat="false" ht="17.25" hidden="false" customHeight="true" outlineLevel="0" collapsed="false">
      <c r="A196" s="39" t="n">
        <v>196</v>
      </c>
      <c r="B196" s="8" t="n">
        <v>33898003</v>
      </c>
      <c r="C196" s="44" t="e">
        <f aca="false">VLOOKUP(B196,#REF!,2,0)</f>
        <v>#VALUE!</v>
      </c>
      <c r="D196" s="41" t="s">
        <v>634</v>
      </c>
      <c r="E196" s="9" t="s">
        <v>635</v>
      </c>
      <c r="F196" s="42" t="n">
        <v>50000000</v>
      </c>
      <c r="G196" s="36" t="s">
        <v>284</v>
      </c>
      <c r="H196" s="50" t="s">
        <v>591</v>
      </c>
      <c r="I196" s="14"/>
      <c r="J196" s="39"/>
    </row>
    <row r="197" customFormat="false" ht="17.25" hidden="false" customHeight="true" outlineLevel="0" collapsed="false">
      <c r="A197" s="39" t="n">
        <v>197</v>
      </c>
      <c r="B197" s="8" t="n">
        <v>33998002</v>
      </c>
      <c r="C197" s="44" t="e">
        <f aca="false">VLOOKUP(B197,#REF!,2,0)</f>
        <v>#VALUE!</v>
      </c>
      <c r="D197" s="41" t="s">
        <v>636</v>
      </c>
      <c r="E197" s="9" t="s">
        <v>637</v>
      </c>
      <c r="F197" s="42" t="n">
        <v>25000000</v>
      </c>
      <c r="G197" s="36" t="s">
        <v>292</v>
      </c>
      <c r="H197" s="50" t="s">
        <v>587</v>
      </c>
      <c r="I197" s="14"/>
      <c r="J197" s="39"/>
    </row>
    <row r="198" customFormat="false" ht="17.25" hidden="false" customHeight="true" outlineLevel="0" collapsed="false">
      <c r="A198" s="39" t="n">
        <v>198</v>
      </c>
      <c r="B198" s="8" t="n">
        <v>33998002</v>
      </c>
      <c r="C198" s="44" t="e">
        <f aca="false">VLOOKUP(B198,#REF!,2,0)</f>
        <v>#VALUE!</v>
      </c>
      <c r="D198" s="41" t="s">
        <v>636</v>
      </c>
      <c r="E198" s="9" t="s">
        <v>637</v>
      </c>
      <c r="F198" s="42" t="n">
        <v>16000000</v>
      </c>
      <c r="G198" s="36" t="s">
        <v>282</v>
      </c>
      <c r="H198" s="50" t="s">
        <v>588</v>
      </c>
      <c r="I198" s="14"/>
      <c r="J198" s="39"/>
    </row>
    <row r="199" customFormat="false" ht="17.25" hidden="false" customHeight="true" outlineLevel="0" collapsed="false">
      <c r="A199" s="39" t="n">
        <v>199</v>
      </c>
      <c r="B199" s="8" t="n">
        <v>33898002</v>
      </c>
      <c r="C199" s="44" t="e">
        <f aca="false">VLOOKUP(B199,#REF!,2,0)</f>
        <v>#VALUE!</v>
      </c>
      <c r="D199" s="41" t="s">
        <v>638</v>
      </c>
      <c r="E199" s="9" t="s">
        <v>639</v>
      </c>
      <c r="F199" s="42" t="n">
        <v>75000000</v>
      </c>
      <c r="G199" s="36" t="s">
        <v>288</v>
      </c>
      <c r="H199" s="50" t="s">
        <v>594</v>
      </c>
      <c r="I199" s="14"/>
      <c r="J199" s="39"/>
    </row>
    <row r="200" customFormat="false" ht="17.25" hidden="false" customHeight="true" outlineLevel="0" collapsed="false">
      <c r="A200" s="39" t="n">
        <v>200</v>
      </c>
      <c r="B200" s="8" t="n">
        <v>33898003</v>
      </c>
      <c r="C200" s="44" t="e">
        <f aca="false">VLOOKUP(B200,#REF!,2,0)</f>
        <v>#VALUE!</v>
      </c>
      <c r="D200" s="41" t="s">
        <v>640</v>
      </c>
      <c r="E200" s="9" t="s">
        <v>641</v>
      </c>
      <c r="F200" s="42" t="n">
        <v>81400000</v>
      </c>
      <c r="G200" s="36" t="s">
        <v>312</v>
      </c>
      <c r="H200" s="39"/>
      <c r="I200" s="14"/>
      <c r="J200" s="43" t="s">
        <v>572</v>
      </c>
    </row>
    <row r="201" customFormat="false" ht="17.25" hidden="false" customHeight="true" outlineLevel="0" collapsed="false">
      <c r="A201" s="39" t="n">
        <v>201</v>
      </c>
      <c r="B201" s="8" t="n">
        <v>39800222</v>
      </c>
      <c r="C201" s="44" t="e">
        <f aca="false">VLOOKUP(B201,#REF!,2,0)</f>
        <v>#VALUE!</v>
      </c>
      <c r="D201" s="41" t="s">
        <v>642</v>
      </c>
      <c r="E201" s="9" t="s">
        <v>643</v>
      </c>
      <c r="F201" s="42" t="n">
        <v>406000000</v>
      </c>
      <c r="G201" s="36" t="s">
        <v>607</v>
      </c>
      <c r="H201" s="39"/>
      <c r="I201" s="14"/>
      <c r="J201" s="39"/>
    </row>
    <row r="202" customFormat="false" ht="17.25" hidden="false" customHeight="true" outlineLevel="0" collapsed="false">
      <c r="A202" s="39" t="n">
        <v>202</v>
      </c>
      <c r="B202" s="8" t="n">
        <v>32998014</v>
      </c>
      <c r="C202" s="44" t="e">
        <f aca="false">VLOOKUP(B202,#REF!,2,0)</f>
        <v>#VALUE!</v>
      </c>
      <c r="D202" s="41" t="s">
        <v>644</v>
      </c>
      <c r="E202" s="9" t="s">
        <v>645</v>
      </c>
      <c r="F202" s="42" t="n">
        <v>20000000</v>
      </c>
      <c r="G202" s="36" t="s">
        <v>646</v>
      </c>
      <c r="H202" s="39"/>
      <c r="I202" s="14"/>
      <c r="J202" s="39"/>
    </row>
    <row r="203" customFormat="false" ht="17.25" hidden="false" customHeight="true" outlineLevel="0" collapsed="false">
      <c r="A203" s="39" t="n">
        <v>203</v>
      </c>
      <c r="B203" s="8" t="n">
        <v>32998024</v>
      </c>
      <c r="C203" s="44" t="e">
        <f aca="false">VLOOKUP(B203,#REF!,2,0)</f>
        <v>#VALUE!</v>
      </c>
      <c r="D203" s="41" t="s">
        <v>647</v>
      </c>
      <c r="E203" s="9" t="s">
        <v>648</v>
      </c>
      <c r="F203" s="42" t="n">
        <v>5000000</v>
      </c>
      <c r="G203" s="36" t="s">
        <v>246</v>
      </c>
      <c r="H203" s="39"/>
      <c r="I203" s="14"/>
      <c r="J203" s="39"/>
    </row>
    <row r="204" customFormat="false" ht="17.25" hidden="false" customHeight="true" outlineLevel="0" collapsed="false">
      <c r="A204" s="39" t="n">
        <v>204</v>
      </c>
      <c r="B204" s="8" t="n">
        <v>39800290</v>
      </c>
      <c r="C204" s="44" t="s">
        <v>149</v>
      </c>
      <c r="D204" s="41" t="s">
        <v>649</v>
      </c>
      <c r="E204" s="9" t="s">
        <v>650</v>
      </c>
      <c r="F204" s="42" t="n">
        <v>663750000</v>
      </c>
      <c r="G204" s="36" t="s">
        <v>651</v>
      </c>
      <c r="H204" s="39"/>
      <c r="I204" s="14"/>
      <c r="J204" s="39"/>
    </row>
    <row r="205" customFormat="false" ht="17.25" hidden="false" customHeight="true" outlineLevel="0" collapsed="false">
      <c r="A205" s="39" t="n">
        <v>205</v>
      </c>
      <c r="B205" s="8" t="n">
        <v>43398011</v>
      </c>
      <c r="C205" s="44" t="e">
        <f aca="false">VLOOKUP(B205,#REF!,2,0)</f>
        <v>#VALUE!</v>
      </c>
      <c r="D205" s="41" t="s">
        <v>652</v>
      </c>
      <c r="E205" s="9" t="s">
        <v>653</v>
      </c>
      <c r="F205" s="42" t="n">
        <v>126000000</v>
      </c>
      <c r="G205" s="36" t="s">
        <v>304</v>
      </c>
      <c r="H205" s="39" t="s">
        <v>305</v>
      </c>
      <c r="I205" s="14"/>
      <c r="J205" s="39" t="s">
        <v>266</v>
      </c>
    </row>
    <row r="206" customFormat="false" ht="17.25" hidden="false" customHeight="true" outlineLevel="0" collapsed="false">
      <c r="A206" s="39" t="n">
        <v>206</v>
      </c>
      <c r="B206" s="8" t="n">
        <v>34098035</v>
      </c>
      <c r="C206" s="44" t="s">
        <v>46</v>
      </c>
      <c r="D206" s="41" t="s">
        <v>654</v>
      </c>
      <c r="E206" s="9" t="s">
        <v>655</v>
      </c>
      <c r="F206" s="42" t="n">
        <v>120000000</v>
      </c>
      <c r="G206" s="36" t="s">
        <v>656</v>
      </c>
      <c r="H206" s="39"/>
      <c r="I206" s="14"/>
      <c r="J206" s="39"/>
    </row>
    <row r="207" customFormat="false" ht="17.25" hidden="false" customHeight="true" outlineLevel="0" collapsed="false">
      <c r="A207" s="39" t="n">
        <v>207</v>
      </c>
      <c r="B207" s="8" t="n">
        <v>32998024</v>
      </c>
      <c r="C207" s="44" t="e">
        <f aca="false">VLOOKUP(B207,#REF!,2,0)</f>
        <v>#VALUE!</v>
      </c>
      <c r="D207" s="41" t="s">
        <v>657</v>
      </c>
      <c r="E207" s="9" t="s">
        <v>658</v>
      </c>
      <c r="F207" s="42" t="n">
        <v>5000000</v>
      </c>
      <c r="G207" s="36" t="s">
        <v>246</v>
      </c>
      <c r="H207" s="39"/>
      <c r="I207" s="14"/>
      <c r="J207" s="39"/>
    </row>
    <row r="208" customFormat="false" ht="17.25" hidden="false" customHeight="true" outlineLevel="0" collapsed="false">
      <c r="A208" s="39" t="n">
        <v>208</v>
      </c>
      <c r="B208" s="8" t="n">
        <v>33698001</v>
      </c>
      <c r="C208" s="44" t="s">
        <v>176</v>
      </c>
      <c r="D208" s="41" t="s">
        <v>659</v>
      </c>
      <c r="E208" s="9" t="s">
        <v>660</v>
      </c>
      <c r="F208" s="42" t="n">
        <v>150000000</v>
      </c>
      <c r="G208" s="36" t="s">
        <v>661</v>
      </c>
      <c r="H208" s="39"/>
      <c r="I208" s="14"/>
      <c r="J208" s="39"/>
    </row>
    <row r="209" customFormat="false" ht="17.25" hidden="false" customHeight="true" outlineLevel="0" collapsed="false">
      <c r="A209" s="39" t="n">
        <v>209</v>
      </c>
      <c r="B209" s="8" t="n">
        <v>42902002</v>
      </c>
      <c r="C209" s="44" t="s">
        <v>118</v>
      </c>
      <c r="D209" s="41" t="s">
        <v>662</v>
      </c>
      <c r="E209" s="9" t="s">
        <v>663</v>
      </c>
      <c r="F209" s="42" t="n">
        <v>35000000</v>
      </c>
      <c r="G209" s="36"/>
      <c r="H209" s="39"/>
      <c r="I209" s="14"/>
      <c r="J209" s="39"/>
    </row>
    <row r="210" customFormat="false" ht="17.25" hidden="false" customHeight="true" outlineLevel="0" collapsed="false">
      <c r="A210" s="39" t="n">
        <v>210</v>
      </c>
      <c r="B210" s="8" t="n">
        <v>33698003</v>
      </c>
      <c r="C210" s="44" t="e">
        <f aca="false">VLOOKUP(B210,#REF!,2,0)</f>
        <v>#VALUE!</v>
      </c>
      <c r="D210" s="41" t="s">
        <v>664</v>
      </c>
      <c r="E210" s="9" t="s">
        <v>665</v>
      </c>
      <c r="F210" s="42" t="n">
        <v>200000000</v>
      </c>
      <c r="G210" s="36" t="s">
        <v>666</v>
      </c>
      <c r="H210" s="39"/>
      <c r="I210" s="14"/>
      <c r="J210" s="39"/>
    </row>
    <row r="211" customFormat="false" ht="17.25" hidden="false" customHeight="true" outlineLevel="0" collapsed="false">
      <c r="A211" s="39"/>
      <c r="B211" s="8" t="n">
        <v>32998012</v>
      </c>
      <c r="C211" s="44" t="e">
        <f aca="false">VLOOKUP(B211,#REF!,2,0)</f>
        <v>#VALUE!</v>
      </c>
      <c r="D211" s="41" t="s">
        <v>667</v>
      </c>
      <c r="E211" s="9" t="s">
        <v>668</v>
      </c>
      <c r="F211" s="42" t="n">
        <v>168000000</v>
      </c>
      <c r="G211" s="36" t="s">
        <v>264</v>
      </c>
      <c r="H211" s="39" t="s">
        <v>669</v>
      </c>
      <c r="I211" s="14"/>
      <c r="J211" s="39" t="s">
        <v>261</v>
      </c>
    </row>
    <row r="212" customFormat="false" ht="17.25" hidden="false" customHeight="true" outlineLevel="0" collapsed="false">
      <c r="A212" s="39"/>
      <c r="B212" s="8" t="n">
        <v>39800230</v>
      </c>
      <c r="C212" s="44" t="e">
        <f aca="false">VLOOKUP(B212,#REF!,2,0)</f>
        <v>#VALUE!</v>
      </c>
      <c r="D212" s="41" t="s">
        <v>670</v>
      </c>
      <c r="E212" s="9" t="s">
        <v>671</v>
      </c>
      <c r="F212" s="42" t="n">
        <v>161980000</v>
      </c>
      <c r="G212" s="36"/>
      <c r="H212" s="39"/>
      <c r="I212" s="14"/>
      <c r="J212" s="39"/>
    </row>
    <row r="213" customFormat="false" ht="17.25" hidden="false" customHeight="true" outlineLevel="0" collapsed="false">
      <c r="A213" s="39"/>
      <c r="B213" s="8" t="n">
        <v>39800231</v>
      </c>
      <c r="C213" s="44" t="e">
        <f aca="false">VLOOKUP(B213,#REF!,2,0)</f>
        <v>#VALUE!</v>
      </c>
      <c r="D213" s="41" t="s">
        <v>670</v>
      </c>
      <c r="E213" s="9" t="s">
        <v>671</v>
      </c>
      <c r="F213" s="42" t="n">
        <v>169700000</v>
      </c>
      <c r="G213" s="36"/>
      <c r="H213" s="39"/>
      <c r="I213" s="14"/>
      <c r="J213" s="39"/>
    </row>
    <row r="214" customFormat="false" ht="17.25" hidden="false" customHeight="true" outlineLevel="0" collapsed="false">
      <c r="A214" s="39"/>
      <c r="B214" s="8" t="n">
        <v>39800232</v>
      </c>
      <c r="C214" s="44" t="e">
        <f aca="false">VLOOKUP(B214,#REF!,2,0)</f>
        <v>#VALUE!</v>
      </c>
      <c r="D214" s="41" t="s">
        <v>670</v>
      </c>
      <c r="E214" s="9" t="s">
        <v>671</v>
      </c>
      <c r="F214" s="42" t="n">
        <v>144000000</v>
      </c>
      <c r="G214" s="36"/>
      <c r="H214" s="39"/>
      <c r="I214" s="14"/>
      <c r="J214" s="39"/>
    </row>
    <row r="215" customFormat="false" ht="17.25" hidden="false" customHeight="true" outlineLevel="0" collapsed="false">
      <c r="A215" s="39"/>
      <c r="B215" s="8" t="n">
        <v>39800227</v>
      </c>
      <c r="C215" s="44" t="e">
        <f aca="false">VLOOKUP(B215,#REF!,2,0)</f>
        <v>#VALUE!</v>
      </c>
      <c r="D215" s="41" t="s">
        <v>670</v>
      </c>
      <c r="E215" s="9" t="s">
        <v>671</v>
      </c>
      <c r="F215" s="42" t="n">
        <v>83000000</v>
      </c>
      <c r="G215" s="36"/>
      <c r="H215" s="39"/>
      <c r="I215" s="14"/>
      <c r="J215" s="39"/>
    </row>
    <row r="216" customFormat="false" ht="17.25" hidden="false" customHeight="true" outlineLevel="0" collapsed="false">
      <c r="A216" s="39"/>
      <c r="B216" s="8" t="n">
        <v>39800225</v>
      </c>
      <c r="C216" s="44" t="e">
        <f aca="false">VLOOKUP(B216,#REF!,2,0)</f>
        <v>#VALUE!</v>
      </c>
      <c r="D216" s="41" t="s">
        <v>670</v>
      </c>
      <c r="E216" s="9" t="s">
        <v>671</v>
      </c>
      <c r="F216" s="42" t="n">
        <v>10000000</v>
      </c>
      <c r="G216" s="36"/>
      <c r="H216" s="39"/>
      <c r="I216" s="14"/>
      <c r="J216" s="39"/>
    </row>
    <row r="217" customFormat="false" ht="17.25" hidden="false" customHeight="true" outlineLevel="0" collapsed="false">
      <c r="A217" s="39"/>
      <c r="B217" s="8" t="n">
        <v>39800233</v>
      </c>
      <c r="C217" s="44" t="e">
        <f aca="false">VLOOKUP(B217,#REF!,2,0)</f>
        <v>#VALUE!</v>
      </c>
      <c r="D217" s="41" t="s">
        <v>670</v>
      </c>
      <c r="E217" s="9" t="s">
        <v>671</v>
      </c>
      <c r="F217" s="42" t="n">
        <v>16240000</v>
      </c>
      <c r="G217" s="36"/>
      <c r="H217" s="39"/>
      <c r="I217" s="14"/>
      <c r="J217" s="39"/>
    </row>
    <row r="218" customFormat="false" ht="17.25" hidden="false" customHeight="true" outlineLevel="0" collapsed="false">
      <c r="A218" s="39"/>
      <c r="B218" s="8" t="n">
        <v>33798035</v>
      </c>
      <c r="C218" s="44" t="e">
        <f aca="false">VLOOKUP(B218,#REF!,2,0)</f>
        <v>#VALUE!</v>
      </c>
      <c r="D218" s="41" t="s">
        <v>670</v>
      </c>
      <c r="E218" s="9" t="s">
        <v>671</v>
      </c>
      <c r="F218" s="42" t="n">
        <v>23500000</v>
      </c>
      <c r="G218" s="36"/>
      <c r="H218" s="39"/>
      <c r="I218" s="14"/>
      <c r="J218" s="39"/>
    </row>
    <row r="219" customFormat="false" ht="17.25" hidden="false" customHeight="true" outlineLevel="0" collapsed="false">
      <c r="A219" s="39"/>
      <c r="B219" s="8" t="n">
        <v>33798037</v>
      </c>
      <c r="C219" s="44" t="e">
        <f aca="false">VLOOKUP(B219,#REF!,2,0)</f>
        <v>#VALUE!</v>
      </c>
      <c r="D219" s="41" t="s">
        <v>670</v>
      </c>
      <c r="E219" s="9" t="s">
        <v>671</v>
      </c>
      <c r="F219" s="42" t="n">
        <v>4000000</v>
      </c>
      <c r="G219" s="36"/>
      <c r="H219" s="39"/>
      <c r="I219" s="14"/>
      <c r="J219" s="39"/>
    </row>
    <row r="220" customFormat="false" ht="17.25" hidden="false" customHeight="true" outlineLevel="0" collapsed="false">
      <c r="A220" s="39"/>
      <c r="B220" s="8" t="n">
        <v>39800236</v>
      </c>
      <c r="C220" s="44" t="e">
        <f aca="false">VLOOKUP(B220,#REF!,2,0)</f>
        <v>#VALUE!</v>
      </c>
      <c r="D220" s="41" t="s">
        <v>670</v>
      </c>
      <c r="E220" s="9" t="s">
        <v>671</v>
      </c>
      <c r="F220" s="42" t="n">
        <v>4000000</v>
      </c>
      <c r="G220" s="36"/>
      <c r="H220" s="39"/>
      <c r="I220" s="14"/>
      <c r="J220" s="39"/>
    </row>
    <row r="221" customFormat="false" ht="17.25" hidden="false" customHeight="true" outlineLevel="0" collapsed="false">
      <c r="A221" s="39"/>
      <c r="B221" s="8" t="n">
        <v>33698001</v>
      </c>
      <c r="C221" s="44" t="e">
        <f aca="false">VLOOKUP(B221,#REF!,2,0)</f>
        <v>#VALUE!</v>
      </c>
      <c r="D221" s="41" t="s">
        <v>670</v>
      </c>
      <c r="E221" s="9" t="s">
        <v>671</v>
      </c>
      <c r="F221" s="42" t="n">
        <v>2000000</v>
      </c>
      <c r="G221" s="36"/>
      <c r="H221" s="39"/>
      <c r="I221" s="14"/>
      <c r="J221" s="39"/>
    </row>
    <row r="222" customFormat="false" ht="17.25" hidden="false" customHeight="true" outlineLevel="0" collapsed="false">
      <c r="A222" s="39"/>
      <c r="B222" s="8" t="n">
        <v>42902002</v>
      </c>
      <c r="C222" s="44" t="s">
        <v>118</v>
      </c>
      <c r="D222" s="41" t="s">
        <v>672</v>
      </c>
      <c r="E222" s="9" t="s">
        <v>673</v>
      </c>
      <c r="F222" s="42" t="n">
        <v>219744000</v>
      </c>
      <c r="G222" s="36"/>
      <c r="H222" s="39"/>
      <c r="I222" s="14"/>
      <c r="J222" s="39"/>
    </row>
    <row r="223" customFormat="false" ht="17.25" hidden="false" customHeight="true" outlineLevel="0" collapsed="false">
      <c r="A223" s="39"/>
      <c r="B223" s="8" t="n">
        <v>32798008</v>
      </c>
      <c r="C223" s="44" t="e">
        <f aca="false">VLOOKUP(B223,#REF!,2,0)</f>
        <v>#VALUE!</v>
      </c>
      <c r="D223" s="41" t="s">
        <v>674</v>
      </c>
      <c r="E223" s="9" t="s">
        <v>675</v>
      </c>
      <c r="F223" s="42" t="n">
        <v>110508000</v>
      </c>
      <c r="G223" s="36"/>
      <c r="H223" s="39"/>
      <c r="I223" s="14"/>
      <c r="J223" s="39"/>
    </row>
    <row r="224" customFormat="false" ht="17.25" hidden="false" customHeight="true" outlineLevel="0" collapsed="false">
      <c r="A224" s="39"/>
      <c r="B224" s="8" t="n">
        <v>39800239</v>
      </c>
      <c r="C224" s="44" t="e">
        <f aca="false">VLOOKUP(B224,#REF!,2,0)</f>
        <v>#VALUE!</v>
      </c>
      <c r="D224" s="41" t="s">
        <v>676</v>
      </c>
      <c r="E224" s="9" t="s">
        <v>677</v>
      </c>
      <c r="F224" s="42" t="n">
        <v>178770000</v>
      </c>
      <c r="G224" s="36"/>
      <c r="H224" s="39"/>
      <c r="I224" s="14"/>
      <c r="J224" s="39"/>
    </row>
    <row r="225" customFormat="false" ht="17.25" hidden="false" customHeight="true" outlineLevel="0" collapsed="false">
      <c r="A225" s="39"/>
      <c r="B225" s="8" t="n">
        <v>33898003</v>
      </c>
      <c r="C225" s="44" t="e">
        <f aca="false">VLOOKUP(B225,#REF!,2,0)</f>
        <v>#VALUE!</v>
      </c>
      <c r="D225" s="41" t="s">
        <v>678</v>
      </c>
      <c r="E225" s="9" t="s">
        <v>679</v>
      </c>
      <c r="F225" s="42" t="n">
        <v>84490000</v>
      </c>
      <c r="G225" s="36" t="s">
        <v>680</v>
      </c>
      <c r="H225" s="39"/>
      <c r="I225" s="14"/>
      <c r="J225" s="39"/>
    </row>
    <row r="226" customFormat="false" ht="17.25" hidden="false" customHeight="true" outlineLevel="0" collapsed="false">
      <c r="A226" s="39"/>
      <c r="B226" s="8" t="n">
        <v>33898002</v>
      </c>
      <c r="C226" s="44" t="e">
        <f aca="false">VLOOKUP(B226,#REF!,2,0)</f>
        <v>#VALUE!</v>
      </c>
      <c r="D226" s="41" t="s">
        <v>681</v>
      </c>
      <c r="E226" s="9" t="s">
        <v>682</v>
      </c>
      <c r="F226" s="42" t="n">
        <v>64700000</v>
      </c>
      <c r="G226" s="36" t="s">
        <v>683</v>
      </c>
      <c r="H226" s="39"/>
      <c r="I226" s="14"/>
      <c r="J226" s="39"/>
    </row>
    <row r="227" customFormat="false" ht="17.25" hidden="false" customHeight="true" outlineLevel="0" collapsed="false">
      <c r="A227" s="39"/>
      <c r="B227" s="8" t="n">
        <v>39800059</v>
      </c>
      <c r="C227" s="44" t="e">
        <f aca="false">VLOOKUP(B227,#REF!,2,0)</f>
        <v>#VALUE!</v>
      </c>
      <c r="D227" s="41" t="s">
        <v>684</v>
      </c>
      <c r="E227" s="9" t="s">
        <v>685</v>
      </c>
      <c r="F227" s="42" t="n">
        <v>180000000</v>
      </c>
      <c r="G227" s="36" t="s">
        <v>269</v>
      </c>
      <c r="H227" s="39"/>
      <c r="I227" s="14"/>
      <c r="J227" s="39"/>
    </row>
    <row r="228" customFormat="false" ht="17.25" hidden="false" customHeight="true" outlineLevel="0" collapsed="false">
      <c r="A228" s="39"/>
      <c r="B228" s="8" t="n">
        <v>33798011</v>
      </c>
      <c r="C228" s="44" t="e">
        <f aca="false">VLOOKUP(B228,#REF!,2,0)</f>
        <v>#VALUE!</v>
      </c>
      <c r="D228" s="41" t="s">
        <v>686</v>
      </c>
      <c r="E228" s="9" t="s">
        <v>687</v>
      </c>
      <c r="F228" s="42" t="n">
        <v>12000000</v>
      </c>
      <c r="H228" s="39"/>
      <c r="I228" s="14"/>
      <c r="J228" s="39"/>
    </row>
    <row r="229" customFormat="false" ht="17.25" hidden="false" customHeight="true" outlineLevel="0" collapsed="false">
      <c r="A229" s="39"/>
      <c r="B229" s="8" t="n">
        <v>33698011</v>
      </c>
      <c r="C229" s="44" t="e">
        <f aca="false">VLOOKUP(B229,#REF!,2,0)</f>
        <v>#VALUE!</v>
      </c>
      <c r="D229" s="41" t="s">
        <v>686</v>
      </c>
      <c r="E229" s="9" t="s">
        <v>687</v>
      </c>
      <c r="F229" s="42" t="n">
        <v>50000000</v>
      </c>
      <c r="H229" s="39"/>
      <c r="I229" s="14"/>
      <c r="J229" s="39"/>
    </row>
    <row r="230" customFormat="false" ht="17.25" hidden="false" customHeight="true" outlineLevel="0" collapsed="false">
      <c r="A230" s="39"/>
      <c r="B230" s="8" t="n">
        <v>39800240</v>
      </c>
      <c r="C230" s="44" t="e">
        <f aca="false">VLOOKUP(B230,#REF!,2,0)</f>
        <v>#VALUE!</v>
      </c>
      <c r="D230" s="41" t="s">
        <v>688</v>
      </c>
      <c r="E230" s="9" t="s">
        <v>689</v>
      </c>
      <c r="F230" s="42" t="n">
        <v>126000000</v>
      </c>
      <c r="G230" s="36" t="s">
        <v>259</v>
      </c>
      <c r="H230" s="39"/>
      <c r="I230" s="14"/>
      <c r="J230" s="39"/>
    </row>
    <row r="231" customFormat="false" ht="17.25" hidden="false" customHeight="true" outlineLevel="0" collapsed="false">
      <c r="A231" s="39"/>
      <c r="B231" s="8" t="n">
        <v>32998024</v>
      </c>
      <c r="C231" s="44" t="e">
        <f aca="false">VLOOKUP(B231,#REF!,2,0)</f>
        <v>#VALUE!</v>
      </c>
      <c r="D231" s="41" t="s">
        <v>690</v>
      </c>
      <c r="E231" s="9" t="s">
        <v>691</v>
      </c>
      <c r="F231" s="42" t="n">
        <v>5000000</v>
      </c>
      <c r="G231" s="36" t="s">
        <v>246</v>
      </c>
      <c r="H231" s="39"/>
      <c r="I231" s="14"/>
      <c r="J231" s="39"/>
    </row>
    <row r="232" customFormat="false" ht="17.25" hidden="false" customHeight="true" outlineLevel="0" collapsed="false">
      <c r="A232" s="39"/>
      <c r="B232" s="8" t="n">
        <v>33898003</v>
      </c>
      <c r="C232" s="44" t="e">
        <f aca="false">VLOOKUP(B232,#REF!,2,0)</f>
        <v>#VALUE!</v>
      </c>
      <c r="D232" s="41" t="s">
        <v>692</v>
      </c>
      <c r="E232" s="9" t="s">
        <v>693</v>
      </c>
      <c r="F232" s="42" t="n">
        <v>5000000</v>
      </c>
      <c r="G232" s="36" t="s">
        <v>284</v>
      </c>
      <c r="H232" s="39"/>
      <c r="I232" s="14"/>
      <c r="J232" s="39" t="s">
        <v>324</v>
      </c>
    </row>
    <row r="233" customFormat="false" ht="17.25" hidden="false" customHeight="true" outlineLevel="0" collapsed="false">
      <c r="A233" s="39"/>
      <c r="B233" s="8" t="n">
        <v>33898002</v>
      </c>
      <c r="C233" s="44" t="e">
        <f aca="false">VLOOKUP(B233,#REF!,2,0)</f>
        <v>#VALUE!</v>
      </c>
      <c r="D233" s="41" t="s">
        <v>694</v>
      </c>
      <c r="E233" s="9" t="s">
        <v>695</v>
      </c>
      <c r="F233" s="42" t="n">
        <v>16000000</v>
      </c>
      <c r="G233" s="36" t="s">
        <v>282</v>
      </c>
      <c r="H233" s="39"/>
      <c r="I233" s="14"/>
      <c r="J233" s="39"/>
    </row>
    <row r="234" customFormat="false" ht="17.25" hidden="false" customHeight="true" outlineLevel="0" collapsed="false">
      <c r="A234" s="39"/>
      <c r="B234" s="8" t="n">
        <v>33998002</v>
      </c>
      <c r="C234" s="44" t="e">
        <f aca="false">VLOOKUP(B234,#REF!,2,0)</f>
        <v>#VALUE!</v>
      </c>
      <c r="D234" s="41" t="s">
        <v>694</v>
      </c>
      <c r="E234" s="9" t="s">
        <v>695</v>
      </c>
      <c r="F234" s="42" t="n">
        <v>25000000</v>
      </c>
      <c r="G234" s="36" t="s">
        <v>292</v>
      </c>
      <c r="H234" s="39"/>
      <c r="I234" s="14"/>
      <c r="J234" s="39"/>
    </row>
    <row r="235" customFormat="false" ht="17.25" hidden="false" customHeight="true" outlineLevel="0" collapsed="false">
      <c r="A235" s="39"/>
      <c r="B235" s="8" t="n">
        <v>33898002</v>
      </c>
      <c r="C235" s="44" t="e">
        <f aca="false">VLOOKUP(B235,#REF!,2,0)</f>
        <v>#VALUE!</v>
      </c>
      <c r="D235" s="41" t="s">
        <v>696</v>
      </c>
      <c r="E235" s="9" t="s">
        <v>405</v>
      </c>
      <c r="F235" s="42" t="n">
        <v>37500000</v>
      </c>
      <c r="G235" s="36" t="s">
        <v>288</v>
      </c>
      <c r="H235" s="39"/>
      <c r="I235" s="14"/>
      <c r="J235" s="39"/>
    </row>
    <row r="236" customFormat="false" ht="17.25" hidden="false" customHeight="true" outlineLevel="0" collapsed="false">
      <c r="A236" s="39"/>
      <c r="B236" s="8" t="n">
        <v>33898003</v>
      </c>
      <c r="C236" s="44" t="e">
        <f aca="false">VLOOKUP(B236,#REF!,2,0)</f>
        <v>#VALUE!</v>
      </c>
      <c r="D236" s="41" t="s">
        <v>697</v>
      </c>
      <c r="E236" s="9" t="s">
        <v>698</v>
      </c>
      <c r="F236" s="42" t="n">
        <v>37500000</v>
      </c>
      <c r="G236" s="36" t="s">
        <v>277</v>
      </c>
      <c r="H236" s="50" t="s">
        <v>597</v>
      </c>
      <c r="I236" s="14"/>
      <c r="J236" s="39"/>
    </row>
    <row r="237" customFormat="false" ht="17.25" hidden="false" customHeight="true" outlineLevel="0" collapsed="false">
      <c r="A237" s="39"/>
      <c r="B237" s="8" t="n">
        <v>39800222</v>
      </c>
      <c r="C237" s="44" t="e">
        <f aca="false">VLOOKUP(B237,#REF!,2,0)</f>
        <v>#VALUE!</v>
      </c>
      <c r="D237" s="41" t="s">
        <v>699</v>
      </c>
      <c r="E237" s="9" t="s">
        <v>700</v>
      </c>
      <c r="F237" s="42" t="n">
        <v>9600000</v>
      </c>
      <c r="G237" s="36"/>
      <c r="H237" s="39"/>
      <c r="I237" s="14"/>
      <c r="J237" s="39"/>
    </row>
    <row r="238" customFormat="false" ht="17.25" hidden="false" customHeight="true" outlineLevel="0" collapsed="false">
      <c r="A238" s="39"/>
      <c r="B238" s="8" t="n">
        <v>34098037</v>
      </c>
      <c r="C238" s="44" t="e">
        <f aca="false">VLOOKUP(B238,#REF!,2,0)</f>
        <v>#VALUE!</v>
      </c>
      <c r="D238" s="41" t="s">
        <v>701</v>
      </c>
      <c r="E238" s="9" t="s">
        <v>702</v>
      </c>
      <c r="F238" s="42" t="n">
        <v>10000000</v>
      </c>
      <c r="G238" s="36" t="s">
        <v>703</v>
      </c>
      <c r="H238" s="39"/>
      <c r="I238" s="14"/>
      <c r="J238" s="39"/>
    </row>
    <row r="239" customFormat="false" ht="17.25" hidden="false" customHeight="true" outlineLevel="0" collapsed="false">
      <c r="A239" s="39"/>
      <c r="B239" s="8" t="n">
        <v>32998024</v>
      </c>
      <c r="C239" s="44" t="e">
        <f aca="false">VLOOKUP(B239,#REF!,2,0)</f>
        <v>#VALUE!</v>
      </c>
      <c r="D239" s="41" t="s">
        <v>704</v>
      </c>
      <c r="E239" s="9" t="s">
        <v>705</v>
      </c>
      <c r="F239" s="42" t="n">
        <v>5000000</v>
      </c>
      <c r="G239" s="36" t="s">
        <v>246</v>
      </c>
      <c r="H239" s="39"/>
      <c r="I239" s="14"/>
      <c r="J239" s="39"/>
    </row>
    <row r="240" customFormat="false" ht="17.25" hidden="false" customHeight="true" outlineLevel="0" collapsed="false">
      <c r="A240" s="39"/>
      <c r="B240" s="8" t="n">
        <v>33798029</v>
      </c>
      <c r="C240" s="44" t="e">
        <f aca="false">VLOOKUP(B240,#REF!,2,0)</f>
        <v>#VALUE!</v>
      </c>
      <c r="D240" s="41" t="s">
        <v>706</v>
      </c>
      <c r="E240" s="9" t="s">
        <v>707</v>
      </c>
      <c r="F240" s="42" t="n">
        <v>30000000</v>
      </c>
      <c r="G240" s="36"/>
      <c r="H240" s="39"/>
      <c r="I240" s="14"/>
      <c r="J240" s="39"/>
    </row>
    <row r="241" customFormat="false" ht="17.25" hidden="false" customHeight="true" outlineLevel="0" collapsed="false">
      <c r="A241" s="39"/>
      <c r="B241" s="8" t="n">
        <v>33698016</v>
      </c>
      <c r="C241" s="44" t="e">
        <f aca="false">VLOOKUP(B241,#REF!,2,0)</f>
        <v>#VALUE!</v>
      </c>
      <c r="D241" s="41" t="s">
        <v>706</v>
      </c>
      <c r="E241" s="9" t="s">
        <v>707</v>
      </c>
      <c r="F241" s="42" t="n">
        <v>16800000</v>
      </c>
      <c r="G241" s="36"/>
      <c r="H241" s="39"/>
      <c r="I241" s="14"/>
      <c r="J241" s="39"/>
    </row>
    <row r="242" customFormat="false" ht="17.25" hidden="false" customHeight="true" outlineLevel="0" collapsed="false">
      <c r="A242" s="39"/>
      <c r="B242" s="8" t="n">
        <v>39800233</v>
      </c>
      <c r="C242" s="44" t="e">
        <f aca="false">VLOOKUP(B242,#REF!,2,0)</f>
        <v>#VALUE!</v>
      </c>
      <c r="D242" s="41" t="s">
        <v>706</v>
      </c>
      <c r="E242" s="9" t="s">
        <v>707</v>
      </c>
      <c r="F242" s="42" t="n">
        <v>36150000</v>
      </c>
      <c r="G242" s="36"/>
      <c r="H242" s="39"/>
      <c r="I242" s="14"/>
      <c r="J242" s="39"/>
    </row>
    <row r="243" customFormat="false" ht="17.25" hidden="false" customHeight="true" outlineLevel="0" collapsed="false">
      <c r="A243" s="39"/>
      <c r="B243" s="8" t="n">
        <v>39800232</v>
      </c>
      <c r="C243" s="44" t="e">
        <f aca="false">VLOOKUP(B243,#REF!,2,0)</f>
        <v>#VALUE!</v>
      </c>
      <c r="D243" s="41" t="s">
        <v>706</v>
      </c>
      <c r="E243" s="9" t="s">
        <v>707</v>
      </c>
      <c r="F243" s="42" t="n">
        <v>26500000</v>
      </c>
      <c r="G243" s="36"/>
      <c r="H243" s="39"/>
      <c r="I243" s="14"/>
      <c r="J243" s="39"/>
    </row>
    <row r="244" customFormat="false" ht="17.25" hidden="false" customHeight="true" outlineLevel="0" collapsed="false">
      <c r="A244" s="39"/>
      <c r="B244" s="8" t="n">
        <v>39800231</v>
      </c>
      <c r="C244" s="44" t="e">
        <f aca="false">VLOOKUP(B244,#REF!,2,0)</f>
        <v>#VALUE!</v>
      </c>
      <c r="D244" s="41" t="s">
        <v>706</v>
      </c>
      <c r="E244" s="9" t="s">
        <v>707</v>
      </c>
      <c r="F244" s="42" t="n">
        <v>78030000</v>
      </c>
      <c r="G244" s="36"/>
      <c r="H244" s="39"/>
      <c r="I244" s="14"/>
      <c r="J244" s="39"/>
    </row>
    <row r="245" customFormat="false" ht="17.25" hidden="false" customHeight="true" outlineLevel="0" collapsed="false">
      <c r="A245" s="39"/>
      <c r="B245" s="8" t="n">
        <v>39800230</v>
      </c>
      <c r="C245" s="44" t="e">
        <f aca="false">VLOOKUP(B245,#REF!,2,0)</f>
        <v>#VALUE!</v>
      </c>
      <c r="D245" s="41" t="s">
        <v>706</v>
      </c>
      <c r="E245" s="9" t="s">
        <v>707</v>
      </c>
      <c r="F245" s="42" t="n">
        <v>136610000</v>
      </c>
      <c r="G245" s="36"/>
      <c r="H245" s="39"/>
      <c r="I245" s="14"/>
      <c r="J245" s="39"/>
    </row>
    <row r="246" customFormat="false" ht="17.25" hidden="false" customHeight="true" outlineLevel="0" collapsed="false">
      <c r="A246" s="39"/>
      <c r="B246" s="8" t="n">
        <v>39800227</v>
      </c>
      <c r="C246" s="44" t="e">
        <f aca="false">VLOOKUP(B246,#REF!,2,0)</f>
        <v>#VALUE!</v>
      </c>
      <c r="D246" s="41" t="s">
        <v>706</v>
      </c>
      <c r="E246" s="9" t="s">
        <v>707</v>
      </c>
      <c r="F246" s="42" t="n">
        <v>6950000</v>
      </c>
      <c r="G246" s="36"/>
      <c r="H246" s="39"/>
      <c r="I246" s="14"/>
      <c r="J246" s="39"/>
    </row>
    <row r="247" customFormat="false" ht="17.25" hidden="false" customHeight="true" outlineLevel="0" collapsed="false">
      <c r="A247" s="39"/>
      <c r="B247" s="8" t="n">
        <v>39800225</v>
      </c>
      <c r="C247" s="44" t="e">
        <f aca="false">VLOOKUP(B247,#REF!,2,0)</f>
        <v>#VALUE!</v>
      </c>
      <c r="D247" s="41" t="s">
        <v>706</v>
      </c>
      <c r="E247" s="9" t="s">
        <v>707</v>
      </c>
      <c r="F247" s="42" t="n">
        <v>7550000</v>
      </c>
      <c r="G247" s="36"/>
      <c r="H247" s="39"/>
      <c r="I247" s="14"/>
      <c r="J247" s="39"/>
    </row>
    <row r="248" customFormat="false" ht="17.25" hidden="false" customHeight="true" outlineLevel="0" collapsed="false">
      <c r="A248" s="39"/>
      <c r="B248" s="8" t="n">
        <v>33798035</v>
      </c>
      <c r="C248" s="44" t="e">
        <f aca="false">VLOOKUP(B248,#REF!,2,0)</f>
        <v>#VALUE!</v>
      </c>
      <c r="D248" s="41" t="s">
        <v>706</v>
      </c>
      <c r="E248" s="9" t="s">
        <v>707</v>
      </c>
      <c r="F248" s="42" t="n">
        <v>30000000</v>
      </c>
      <c r="G248" s="36"/>
      <c r="H248" s="39"/>
      <c r="I248" s="14"/>
      <c r="J248" s="39"/>
    </row>
    <row r="249" customFormat="false" ht="17.25" hidden="false" customHeight="true" outlineLevel="0" collapsed="false">
      <c r="A249" s="39"/>
      <c r="B249" s="8" t="n">
        <v>33798033</v>
      </c>
      <c r="C249" s="44" t="e">
        <f aca="false">VLOOKUP(B249,#REF!,2,0)</f>
        <v>#VALUE!</v>
      </c>
      <c r="D249" s="41" t="s">
        <v>706</v>
      </c>
      <c r="E249" s="9" t="s">
        <v>707</v>
      </c>
      <c r="F249" s="42" t="n">
        <v>2000000</v>
      </c>
      <c r="G249" s="36"/>
      <c r="H249" s="39"/>
      <c r="I249" s="14"/>
      <c r="J249" s="39"/>
    </row>
    <row r="250" customFormat="false" ht="17.25" hidden="false" customHeight="true" outlineLevel="0" collapsed="false">
      <c r="A250" s="39"/>
      <c r="B250" s="8" t="n">
        <v>33798037</v>
      </c>
      <c r="C250" s="44" t="e">
        <f aca="false">VLOOKUP(B250,#REF!,2,0)</f>
        <v>#VALUE!</v>
      </c>
      <c r="D250" s="41" t="s">
        <v>706</v>
      </c>
      <c r="E250" s="9" t="s">
        <v>707</v>
      </c>
      <c r="F250" s="42" t="n">
        <v>4850000</v>
      </c>
      <c r="G250" s="36"/>
      <c r="H250" s="39"/>
      <c r="I250" s="14"/>
      <c r="J250" s="39"/>
    </row>
    <row r="251" customFormat="false" ht="17.25" hidden="false" customHeight="true" outlineLevel="0" collapsed="false">
      <c r="A251" s="39"/>
      <c r="B251" s="8" t="n">
        <v>33798040</v>
      </c>
      <c r="C251" s="44" t="e">
        <f aca="false">VLOOKUP(B251,#REF!,2,0)</f>
        <v>#VALUE!</v>
      </c>
      <c r="D251" s="41" t="s">
        <v>706</v>
      </c>
      <c r="E251" s="9" t="s">
        <v>707</v>
      </c>
      <c r="F251" s="42" t="n">
        <v>35000000</v>
      </c>
      <c r="G251" s="36"/>
      <c r="H251" s="39"/>
      <c r="I251" s="14"/>
      <c r="J251" s="39"/>
    </row>
    <row r="252" customFormat="false" ht="17.25" hidden="false" customHeight="true" outlineLevel="0" collapsed="false">
      <c r="A252" s="39"/>
      <c r="B252" s="8" t="n">
        <v>33798072</v>
      </c>
      <c r="C252" s="44" t="e">
        <f aca="false">VLOOKUP(B252,#REF!,2,0)</f>
        <v>#VALUE!</v>
      </c>
      <c r="D252" s="41" t="s">
        <v>706</v>
      </c>
      <c r="E252" s="9" t="s">
        <v>707</v>
      </c>
      <c r="F252" s="42" t="n">
        <v>2000000</v>
      </c>
      <c r="G252" s="36"/>
      <c r="H252" s="39"/>
      <c r="I252" s="14"/>
      <c r="J252" s="39"/>
    </row>
    <row r="253" customFormat="false" ht="17.25" hidden="false" customHeight="true" outlineLevel="0" collapsed="false">
      <c r="A253" s="39"/>
      <c r="B253" s="8" t="n">
        <v>39800222</v>
      </c>
      <c r="C253" s="44" t="e">
        <f aca="false">VLOOKUP(B253,#REF!,2,0)</f>
        <v>#VALUE!</v>
      </c>
      <c r="D253" s="41" t="s">
        <v>706</v>
      </c>
      <c r="E253" s="9" t="s">
        <v>707</v>
      </c>
      <c r="F253" s="42" t="n">
        <v>49000000</v>
      </c>
      <c r="G253" s="36"/>
      <c r="H253" s="39"/>
      <c r="I253" s="14"/>
      <c r="J253" s="39"/>
    </row>
    <row r="254" customFormat="false" ht="17.25" hidden="false" customHeight="true" outlineLevel="0" collapsed="false">
      <c r="A254" s="39"/>
      <c r="B254" s="8" t="n">
        <v>39800229</v>
      </c>
      <c r="C254" s="44" t="e">
        <f aca="false">VLOOKUP(B254,#REF!,2,0)</f>
        <v>#VALUE!</v>
      </c>
      <c r="D254" s="41" t="s">
        <v>706</v>
      </c>
      <c r="E254" s="9" t="s">
        <v>707</v>
      </c>
      <c r="F254" s="42" t="n">
        <v>4500000</v>
      </c>
      <c r="G254" s="36"/>
      <c r="H254" s="39"/>
      <c r="I254" s="14"/>
      <c r="J254" s="39"/>
    </row>
    <row r="255" customFormat="false" ht="17.25" hidden="false" customHeight="true" outlineLevel="0" collapsed="false">
      <c r="A255" s="39"/>
      <c r="B255" s="8" t="n">
        <v>39800263</v>
      </c>
      <c r="C255" s="44" t="e">
        <f aca="false">VLOOKUP(B255,#REF!,2,0)</f>
        <v>#VALUE!</v>
      </c>
      <c r="D255" s="41" t="s">
        <v>706</v>
      </c>
      <c r="E255" s="9" t="s">
        <v>707</v>
      </c>
      <c r="F255" s="42" t="n">
        <v>50000000</v>
      </c>
      <c r="G255" s="36"/>
      <c r="H255" s="39"/>
      <c r="I255" s="14"/>
      <c r="J255" s="39"/>
    </row>
    <row r="256" customFormat="false" ht="17.25" hidden="false" customHeight="true" outlineLevel="0" collapsed="false">
      <c r="A256" s="39"/>
      <c r="B256" s="8" t="n">
        <v>39800267</v>
      </c>
      <c r="C256" s="44" t="e">
        <f aca="false">VLOOKUP(B256,#REF!,2,0)</f>
        <v>#VALUE!</v>
      </c>
      <c r="D256" s="41" t="s">
        <v>706</v>
      </c>
      <c r="E256" s="9" t="s">
        <v>707</v>
      </c>
      <c r="F256" s="42" t="n">
        <v>4500000</v>
      </c>
      <c r="G256" s="36"/>
      <c r="H256" s="39"/>
      <c r="I256" s="14"/>
      <c r="J256" s="39"/>
    </row>
    <row r="257" customFormat="false" ht="17.25" hidden="false" customHeight="true" outlineLevel="0" collapsed="false">
      <c r="A257" s="39"/>
      <c r="B257" s="8" t="n">
        <v>39800226</v>
      </c>
      <c r="C257" s="44" t="e">
        <f aca="false">VLOOKUP(B257,#REF!,2,0)</f>
        <v>#VALUE!</v>
      </c>
      <c r="D257" s="41" t="s">
        <v>706</v>
      </c>
      <c r="E257" s="9" t="s">
        <v>707</v>
      </c>
      <c r="F257" s="42" t="n">
        <v>60000000</v>
      </c>
      <c r="G257" s="36"/>
      <c r="H257" s="39"/>
      <c r="I257" s="14"/>
      <c r="J257" s="39"/>
    </row>
    <row r="258" customFormat="false" ht="17.25" hidden="false" customHeight="true" outlineLevel="0" collapsed="false">
      <c r="A258" s="39"/>
      <c r="B258" s="8" t="n">
        <v>42902002</v>
      </c>
      <c r="C258" s="44" t="s">
        <v>118</v>
      </c>
      <c r="D258" s="41" t="s">
        <v>708</v>
      </c>
      <c r="E258" s="9" t="s">
        <v>709</v>
      </c>
      <c r="F258" s="42" t="n">
        <v>90000000</v>
      </c>
      <c r="G258" s="36" t="s">
        <v>375</v>
      </c>
      <c r="H258" s="39"/>
      <c r="I258" s="14"/>
      <c r="J258" s="39"/>
    </row>
    <row r="259" customFormat="false" ht="17.25" hidden="false" customHeight="true" outlineLevel="0" collapsed="false">
      <c r="A259" s="39"/>
      <c r="B259" s="8" t="n">
        <v>42901082</v>
      </c>
      <c r="C259" s="44" t="e">
        <f aca="false">VLOOKUP(B259,#REF!,2,0)</f>
        <v>#VALUE!</v>
      </c>
      <c r="D259" s="41" t="s">
        <v>710</v>
      </c>
      <c r="E259" s="9" t="s">
        <v>711</v>
      </c>
      <c r="F259" s="42" t="n">
        <v>247500000</v>
      </c>
      <c r="G259" s="36" t="s">
        <v>344</v>
      </c>
      <c r="H259" s="39"/>
      <c r="I259" s="14"/>
      <c r="J259" s="39"/>
    </row>
    <row r="260" customFormat="false" ht="17.25" hidden="false" customHeight="true" outlineLevel="0" collapsed="false">
      <c r="A260" s="39"/>
      <c r="B260" s="8" t="n">
        <v>42901085</v>
      </c>
      <c r="C260" s="44" t="e">
        <f aca="false">VLOOKUP(B260,#REF!,2,0)</f>
        <v>#VALUE!</v>
      </c>
      <c r="D260" s="41" t="s">
        <v>712</v>
      </c>
      <c r="E260" s="9" t="s">
        <v>713</v>
      </c>
      <c r="F260" s="42" t="n">
        <v>160000000</v>
      </c>
      <c r="G260" s="36" t="s">
        <v>339</v>
      </c>
      <c r="H260" s="39"/>
      <c r="I260" s="14"/>
      <c r="J260" s="39"/>
    </row>
    <row r="261" customFormat="false" ht="17.25" hidden="false" customHeight="true" outlineLevel="0" collapsed="false">
      <c r="A261" s="39"/>
      <c r="B261" s="8" t="n">
        <v>42901081</v>
      </c>
      <c r="C261" s="44" t="e">
        <f aca="false">VLOOKUP(B261,#REF!,2,0)</f>
        <v>#VALUE!</v>
      </c>
      <c r="D261" s="41" t="s">
        <v>714</v>
      </c>
      <c r="E261" s="9" t="s">
        <v>715</v>
      </c>
      <c r="F261" s="42" t="n">
        <v>217500000</v>
      </c>
      <c r="G261" s="36" t="s">
        <v>716</v>
      </c>
      <c r="H261" s="39"/>
      <c r="I261" s="14"/>
      <c r="J261" s="39"/>
    </row>
    <row r="262" customFormat="false" ht="17.25" hidden="false" customHeight="true" outlineLevel="0" collapsed="false">
      <c r="A262" s="39"/>
      <c r="B262" s="8" t="n">
        <v>39800233</v>
      </c>
      <c r="C262" s="44" t="e">
        <f aca="false">VLOOKUP(B262,#REF!,2,0)</f>
        <v>#VALUE!</v>
      </c>
      <c r="D262" s="41" t="s">
        <v>717</v>
      </c>
      <c r="E262" s="9" t="s">
        <v>718</v>
      </c>
      <c r="F262" s="42" t="n">
        <v>31500000</v>
      </c>
      <c r="G262" s="36"/>
      <c r="H262" s="39"/>
      <c r="I262" s="14"/>
      <c r="J262" s="39"/>
    </row>
    <row r="263" customFormat="false" ht="17.25" hidden="false" customHeight="true" outlineLevel="0" collapsed="false">
      <c r="A263" s="39"/>
      <c r="B263" s="8" t="n">
        <v>39800232</v>
      </c>
      <c r="C263" s="44" t="e">
        <f aca="false">VLOOKUP(B263,#REF!,2,0)</f>
        <v>#VALUE!</v>
      </c>
      <c r="D263" s="41" t="s">
        <v>717</v>
      </c>
      <c r="E263" s="9" t="s">
        <v>718</v>
      </c>
      <c r="F263" s="42" t="n">
        <v>8100000</v>
      </c>
      <c r="G263" s="36"/>
      <c r="H263" s="39"/>
      <c r="I263" s="14"/>
      <c r="J263" s="39"/>
    </row>
    <row r="264" customFormat="false" ht="17.25" hidden="false" customHeight="true" outlineLevel="0" collapsed="false">
      <c r="A264" s="39"/>
      <c r="B264" s="8" t="n">
        <v>39800230</v>
      </c>
      <c r="C264" s="44" t="e">
        <f aca="false">VLOOKUP(B264,#REF!,2,0)</f>
        <v>#VALUE!</v>
      </c>
      <c r="D264" s="41" t="s">
        <v>717</v>
      </c>
      <c r="E264" s="9" t="s">
        <v>718</v>
      </c>
      <c r="F264" s="42" t="n">
        <v>22420000</v>
      </c>
      <c r="G264" s="36"/>
      <c r="H264" s="39"/>
      <c r="I264" s="14"/>
      <c r="J264" s="39"/>
    </row>
    <row r="265" customFormat="false" ht="17.25" hidden="false" customHeight="true" outlineLevel="0" collapsed="false">
      <c r="A265" s="39"/>
      <c r="B265" s="8" t="n">
        <v>39800227</v>
      </c>
      <c r="C265" s="44" t="e">
        <f aca="false">VLOOKUP(B265,#REF!,2,0)</f>
        <v>#VALUE!</v>
      </c>
      <c r="D265" s="41" t="s">
        <v>717</v>
      </c>
      <c r="E265" s="9" t="s">
        <v>718</v>
      </c>
      <c r="F265" s="42" t="n">
        <v>23500000</v>
      </c>
      <c r="G265" s="36"/>
      <c r="H265" s="39"/>
      <c r="I265" s="14"/>
      <c r="J265" s="39"/>
    </row>
    <row r="266" customFormat="false" ht="17.25" hidden="false" customHeight="true" outlineLevel="0" collapsed="false">
      <c r="A266" s="39"/>
      <c r="B266" s="8" t="n">
        <v>39800225</v>
      </c>
      <c r="C266" s="44" t="e">
        <f aca="false">VLOOKUP(B266,#REF!,2,0)</f>
        <v>#VALUE!</v>
      </c>
      <c r="D266" s="41" t="s">
        <v>717</v>
      </c>
      <c r="E266" s="9" t="s">
        <v>718</v>
      </c>
      <c r="F266" s="42" t="n">
        <v>2000000</v>
      </c>
      <c r="G266" s="36"/>
      <c r="H266" s="39"/>
      <c r="I266" s="14"/>
      <c r="J266" s="39"/>
    </row>
    <row r="267" customFormat="false" ht="17.25" hidden="false" customHeight="true" outlineLevel="0" collapsed="false">
      <c r="A267" s="39"/>
      <c r="B267" s="8" t="n">
        <v>33798035</v>
      </c>
      <c r="C267" s="44" t="e">
        <f aca="false">VLOOKUP(B267,#REF!,2,0)</f>
        <v>#VALUE!</v>
      </c>
      <c r="D267" s="41" t="s">
        <v>717</v>
      </c>
      <c r="E267" s="9" t="s">
        <v>718</v>
      </c>
      <c r="F267" s="42" t="n">
        <v>18000000</v>
      </c>
      <c r="G267" s="36"/>
      <c r="H267" s="39"/>
      <c r="I267" s="14"/>
      <c r="J267" s="39"/>
    </row>
    <row r="268" customFormat="false" ht="17.25" hidden="false" customHeight="true" outlineLevel="0" collapsed="false">
      <c r="A268" s="39"/>
      <c r="B268" s="8" t="n">
        <v>33798033</v>
      </c>
      <c r="C268" s="44" t="e">
        <f aca="false">VLOOKUP(B268,#REF!,2,0)</f>
        <v>#VALUE!</v>
      </c>
      <c r="D268" s="41" t="s">
        <v>717</v>
      </c>
      <c r="E268" s="9" t="s">
        <v>718</v>
      </c>
      <c r="F268" s="42" t="n">
        <v>5880000</v>
      </c>
      <c r="G268" s="36"/>
      <c r="H268" s="39"/>
      <c r="I268" s="14"/>
      <c r="J268" s="39"/>
    </row>
    <row r="269" customFormat="false" ht="17.25" hidden="false" customHeight="true" outlineLevel="0" collapsed="false">
      <c r="A269" s="39"/>
      <c r="B269" s="8" t="n">
        <v>33698008</v>
      </c>
      <c r="C269" s="44" t="e">
        <f aca="false">VLOOKUP(B269,#REF!,2,0)</f>
        <v>#VALUE!</v>
      </c>
      <c r="D269" s="41" t="s">
        <v>717</v>
      </c>
      <c r="E269" s="9" t="s">
        <v>718</v>
      </c>
      <c r="F269" s="42" t="n">
        <v>90000000</v>
      </c>
      <c r="G269" s="36"/>
      <c r="H269" s="39"/>
      <c r="I269" s="14"/>
      <c r="J269" s="39"/>
    </row>
    <row r="270" customFormat="false" ht="17.25" hidden="false" customHeight="true" outlineLevel="0" collapsed="false">
      <c r="A270" s="39"/>
      <c r="B270" s="8" t="n">
        <v>32998026</v>
      </c>
      <c r="C270" s="44" t="e">
        <f aca="false">VLOOKUP(B270,#REF!,2,0)</f>
        <v>#VALUE!</v>
      </c>
      <c r="D270" s="41" t="s">
        <v>717</v>
      </c>
      <c r="E270" s="9" t="s">
        <v>718</v>
      </c>
      <c r="F270" s="42" t="n">
        <v>60000000</v>
      </c>
      <c r="G270" s="36"/>
      <c r="H270" s="39"/>
      <c r="I270" s="14"/>
      <c r="J270" s="39"/>
    </row>
    <row r="271" customFormat="false" ht="17.25" hidden="false" customHeight="true" outlineLevel="0" collapsed="false">
      <c r="A271" s="39"/>
      <c r="B271" s="8" t="n">
        <v>33198024</v>
      </c>
      <c r="C271" s="44" t="e">
        <f aca="false">VLOOKUP(B271,#REF!,2,0)</f>
        <v>#VALUE!</v>
      </c>
      <c r="D271" s="41" t="s">
        <v>717</v>
      </c>
      <c r="E271" s="9" t="s">
        <v>718</v>
      </c>
      <c r="F271" s="42" t="n">
        <v>170000000</v>
      </c>
      <c r="G271" s="36"/>
      <c r="H271" s="39"/>
      <c r="I271" s="14"/>
      <c r="J271" s="39"/>
    </row>
    <row r="272" customFormat="false" ht="17.25" hidden="false" customHeight="true" outlineLevel="0" collapsed="false">
      <c r="A272" s="39"/>
      <c r="B272" s="8" t="n">
        <v>33798072</v>
      </c>
      <c r="C272" s="44" t="e">
        <f aca="false">VLOOKUP(B272,#REF!,2,0)</f>
        <v>#VALUE!</v>
      </c>
      <c r="D272" s="41" t="s">
        <v>717</v>
      </c>
      <c r="E272" s="9" t="s">
        <v>718</v>
      </c>
      <c r="F272" s="42" t="n">
        <v>60000000</v>
      </c>
      <c r="G272" s="36"/>
      <c r="H272" s="39"/>
      <c r="I272" s="14"/>
      <c r="J272" s="39"/>
    </row>
    <row r="273" customFormat="false" ht="17.25" hidden="false" customHeight="true" outlineLevel="0" collapsed="false">
      <c r="A273" s="39"/>
      <c r="B273" s="8" t="n">
        <v>33798037</v>
      </c>
      <c r="C273" s="44" t="e">
        <f aca="false">VLOOKUP(B273,#REF!,2,0)</f>
        <v>#VALUE!</v>
      </c>
      <c r="D273" s="41" t="s">
        <v>717</v>
      </c>
      <c r="E273" s="9" t="s">
        <v>718</v>
      </c>
      <c r="F273" s="42" t="n">
        <v>20000000</v>
      </c>
      <c r="G273" s="36"/>
      <c r="H273" s="39"/>
      <c r="I273" s="14"/>
      <c r="J273" s="39"/>
    </row>
    <row r="274" customFormat="false" ht="17.25" hidden="false" customHeight="true" outlineLevel="0" collapsed="false">
      <c r="A274" s="39"/>
      <c r="B274" s="8" t="n">
        <v>39800235</v>
      </c>
      <c r="C274" s="44" t="e">
        <f aca="false">VLOOKUP(B274,#REF!,2,0)</f>
        <v>#VALUE!</v>
      </c>
      <c r="D274" s="41" t="s">
        <v>719</v>
      </c>
      <c r="E274" s="9" t="s">
        <v>720</v>
      </c>
      <c r="F274" s="42" t="n">
        <v>119998000</v>
      </c>
      <c r="G274" s="36"/>
      <c r="H274" s="39"/>
      <c r="I274" s="14"/>
      <c r="J274" s="39"/>
    </row>
    <row r="275" customFormat="false" ht="17.25" hidden="false" customHeight="true" outlineLevel="0" collapsed="false">
      <c r="A275" s="39"/>
      <c r="B275" s="8" t="n">
        <v>32998024</v>
      </c>
      <c r="C275" s="44" t="e">
        <f aca="false">VLOOKUP(B275,#REF!,2,0)</f>
        <v>#VALUE!</v>
      </c>
      <c r="D275" s="41" t="s">
        <v>721</v>
      </c>
      <c r="E275" s="9" t="s">
        <v>722</v>
      </c>
      <c r="F275" s="42" t="n">
        <v>100000000</v>
      </c>
      <c r="G275" s="36"/>
      <c r="H275" s="39"/>
      <c r="I275" s="14"/>
      <c r="J275" s="39"/>
    </row>
    <row r="276" customFormat="false" ht="17.25" hidden="false" customHeight="true" outlineLevel="0" collapsed="false">
      <c r="A276" s="39"/>
      <c r="B276" s="8" t="n">
        <v>32998025</v>
      </c>
      <c r="C276" s="44" t="e">
        <f aca="false">VLOOKUP(B276,#REF!,2,0)</f>
        <v>#VALUE!</v>
      </c>
      <c r="D276" s="41" t="s">
        <v>723</v>
      </c>
      <c r="E276" s="9" t="s">
        <v>724</v>
      </c>
      <c r="F276" s="42" t="n">
        <v>43200000</v>
      </c>
      <c r="G276" s="36"/>
      <c r="H276" s="39"/>
      <c r="I276" s="14"/>
      <c r="J276" s="39"/>
    </row>
    <row r="277" customFormat="false" ht="17.25" hidden="false" customHeight="true" outlineLevel="0" collapsed="false">
      <c r="A277" s="39"/>
      <c r="B277" s="8" t="n">
        <v>39800236</v>
      </c>
      <c r="C277" s="44" t="e">
        <f aca="false">VLOOKUP(B277,#REF!,2,0)</f>
        <v>#VALUE!</v>
      </c>
      <c r="D277" s="41" t="s">
        <v>725</v>
      </c>
      <c r="E277" s="9" t="s">
        <v>726</v>
      </c>
      <c r="F277" s="42" t="n">
        <v>344961000</v>
      </c>
      <c r="G277" s="36"/>
      <c r="H277" s="39"/>
      <c r="I277" s="14"/>
      <c r="J277" s="39"/>
    </row>
    <row r="278" customFormat="false" ht="17.25" hidden="false" customHeight="true" outlineLevel="0" collapsed="false">
      <c r="A278" s="39"/>
      <c r="B278" s="8" t="n">
        <v>39800236</v>
      </c>
      <c r="C278" s="44" t="e">
        <f aca="false">VLOOKUP(B278,#REF!,2,0)</f>
        <v>#VALUE!</v>
      </c>
      <c r="D278" s="41" t="s">
        <v>727</v>
      </c>
      <c r="E278" s="9" t="s">
        <v>728</v>
      </c>
      <c r="F278" s="42" t="n">
        <v>342801000</v>
      </c>
      <c r="G278" s="36"/>
      <c r="H278" s="39"/>
      <c r="I278" s="14"/>
      <c r="J278" s="39"/>
    </row>
    <row r="279" customFormat="false" ht="17.25" hidden="false" customHeight="true" outlineLevel="0" collapsed="false">
      <c r="A279" s="39"/>
      <c r="B279" s="8" t="n">
        <v>39800236</v>
      </c>
      <c r="C279" s="44" t="e">
        <f aca="false">VLOOKUP(B279,#REF!,2,0)</f>
        <v>#VALUE!</v>
      </c>
      <c r="D279" s="41" t="s">
        <v>729</v>
      </c>
      <c r="E279" s="9" t="s">
        <v>730</v>
      </c>
      <c r="F279" s="42" t="n">
        <v>330125500</v>
      </c>
      <c r="G279" s="36"/>
      <c r="H279" s="39"/>
      <c r="I279" s="14"/>
      <c r="J279" s="39"/>
    </row>
    <row r="280" customFormat="false" ht="17.25" hidden="false" customHeight="true" outlineLevel="0" collapsed="false">
      <c r="A280" s="39"/>
      <c r="B280" s="8" t="n">
        <v>39800236</v>
      </c>
      <c r="C280" s="44" t="e">
        <f aca="false">VLOOKUP(B280,#REF!,2,0)</f>
        <v>#VALUE!</v>
      </c>
      <c r="D280" s="41" t="s">
        <v>731</v>
      </c>
      <c r="E280" s="9" t="s">
        <v>732</v>
      </c>
      <c r="F280" s="42" t="n">
        <v>353909500</v>
      </c>
      <c r="G280" s="36"/>
      <c r="H280" s="39"/>
      <c r="I280" s="14"/>
      <c r="J280" s="39"/>
    </row>
    <row r="281" customFormat="false" ht="17.25" hidden="false" customHeight="true" outlineLevel="0" collapsed="false">
      <c r="A281" s="39"/>
      <c r="B281" s="8" t="n">
        <v>33998003</v>
      </c>
      <c r="C281" s="44" t="e">
        <f aca="false">VLOOKUP(B281,#REF!,2,0)</f>
        <v>#VALUE!</v>
      </c>
      <c r="D281" s="41" t="s">
        <v>733</v>
      </c>
      <c r="E281" s="9" t="s">
        <v>734</v>
      </c>
      <c r="F281" s="42" t="n">
        <v>143800000</v>
      </c>
      <c r="G281" s="36" t="s">
        <v>735</v>
      </c>
      <c r="H281" s="39"/>
      <c r="I281" s="14"/>
      <c r="J281" s="39"/>
    </row>
    <row r="282" customFormat="false" ht="17.25" hidden="false" customHeight="true" outlineLevel="0" collapsed="false">
      <c r="A282" s="39"/>
      <c r="B282" s="8" t="n">
        <v>33998002</v>
      </c>
      <c r="C282" s="44" t="e">
        <f aca="false">VLOOKUP(B282,#REF!,2,0)</f>
        <v>#VALUE!</v>
      </c>
      <c r="D282" s="41" t="s">
        <v>733</v>
      </c>
      <c r="E282" s="9" t="s">
        <v>734</v>
      </c>
      <c r="F282" s="42" t="n">
        <v>181400000</v>
      </c>
      <c r="G282" s="36" t="s">
        <v>736</v>
      </c>
      <c r="H282" s="39"/>
      <c r="I282" s="14"/>
      <c r="J282" s="39"/>
    </row>
    <row r="283" customFormat="false" ht="17.25" hidden="false" customHeight="true" outlineLevel="0" collapsed="false">
      <c r="A283" s="39"/>
      <c r="B283" s="8" t="n">
        <v>33998003</v>
      </c>
      <c r="C283" s="44" t="e">
        <f aca="false">VLOOKUP(B283,#REF!,2,0)</f>
        <v>#VALUE!</v>
      </c>
      <c r="D283" s="41" t="s">
        <v>733</v>
      </c>
      <c r="E283" s="9" t="s">
        <v>734</v>
      </c>
      <c r="F283" s="42" t="n">
        <v>143800000</v>
      </c>
      <c r="G283" s="36" t="s">
        <v>737</v>
      </c>
      <c r="H283" s="39"/>
      <c r="I283" s="14"/>
      <c r="J283" s="39"/>
    </row>
    <row r="284" customFormat="false" ht="17.25" hidden="false" customHeight="true" outlineLevel="0" collapsed="false">
      <c r="A284" s="39"/>
      <c r="B284" s="8" t="n">
        <v>33998002</v>
      </c>
      <c r="C284" s="44" t="e">
        <f aca="false">VLOOKUP(B284,#REF!,2,0)</f>
        <v>#VALUE!</v>
      </c>
      <c r="D284" s="41" t="s">
        <v>733</v>
      </c>
      <c r="E284" s="9" t="s">
        <v>734</v>
      </c>
      <c r="F284" s="42" t="n">
        <v>182800000</v>
      </c>
      <c r="G284" s="36" t="s">
        <v>738</v>
      </c>
      <c r="H284" s="39"/>
      <c r="I284" s="14"/>
      <c r="J284" s="39"/>
    </row>
    <row r="285" customFormat="false" ht="17.25" hidden="false" customHeight="true" outlineLevel="0" collapsed="false">
      <c r="A285" s="39"/>
      <c r="B285" s="8" t="n">
        <v>33998003</v>
      </c>
      <c r="C285" s="44" t="e">
        <f aca="false">VLOOKUP(B285,#REF!,2,0)</f>
        <v>#VALUE!</v>
      </c>
      <c r="D285" s="41" t="s">
        <v>733</v>
      </c>
      <c r="E285" s="9" t="s">
        <v>734</v>
      </c>
      <c r="F285" s="42" t="n">
        <v>143800000</v>
      </c>
      <c r="G285" s="36" t="s">
        <v>739</v>
      </c>
      <c r="H285" s="39"/>
      <c r="I285" s="14"/>
      <c r="J285" s="39"/>
    </row>
    <row r="286" customFormat="false" ht="17.25" hidden="false" customHeight="true" outlineLevel="0" collapsed="false">
      <c r="A286" s="39"/>
      <c r="B286" s="8" t="n">
        <v>33998002</v>
      </c>
      <c r="C286" s="44" t="e">
        <f aca="false">VLOOKUP(B286,#REF!,2,0)</f>
        <v>#VALUE!</v>
      </c>
      <c r="D286" s="41" t="s">
        <v>733</v>
      </c>
      <c r="E286" s="9" t="s">
        <v>734</v>
      </c>
      <c r="F286" s="42" t="n">
        <v>182800000</v>
      </c>
      <c r="G286" s="36" t="s">
        <v>740</v>
      </c>
      <c r="H286" s="39"/>
      <c r="I286" s="14"/>
      <c r="J286" s="39"/>
    </row>
    <row r="287" customFormat="false" ht="17.25" hidden="false" customHeight="true" outlineLevel="0" collapsed="false">
      <c r="A287" s="39"/>
      <c r="B287" s="8" t="n">
        <v>32998024</v>
      </c>
      <c r="C287" s="44" t="e">
        <f aca="false">VLOOKUP(B287,#REF!,2,0)</f>
        <v>#VALUE!</v>
      </c>
      <c r="D287" s="41" t="s">
        <v>741</v>
      </c>
      <c r="E287" s="9" t="s">
        <v>705</v>
      </c>
      <c r="F287" s="42" t="n">
        <v>5000000</v>
      </c>
      <c r="G287" s="36" t="s">
        <v>246</v>
      </c>
      <c r="H287" s="39"/>
      <c r="I287" s="14"/>
      <c r="J287" s="39"/>
    </row>
    <row r="288" customFormat="false" ht="17.25" hidden="false" customHeight="true" outlineLevel="0" collapsed="false">
      <c r="A288" s="39"/>
      <c r="B288" s="8" t="n">
        <v>33898003</v>
      </c>
      <c r="C288" s="44" t="e">
        <f aca="false">VLOOKUP(B288,#REF!,2,0)</f>
        <v>#VALUE!</v>
      </c>
      <c r="D288" s="41" t="s">
        <v>742</v>
      </c>
      <c r="E288" s="9" t="s">
        <v>743</v>
      </c>
      <c r="F288" s="42" t="n">
        <v>85500000</v>
      </c>
      <c r="G288" s="36" t="s">
        <v>744</v>
      </c>
      <c r="H288" s="39"/>
      <c r="I288" s="14"/>
      <c r="J288" s="39"/>
    </row>
    <row r="289" customFormat="false" ht="17.25" hidden="false" customHeight="true" outlineLevel="0" collapsed="false">
      <c r="A289" s="39"/>
      <c r="B289" s="8" t="n">
        <v>32998015</v>
      </c>
      <c r="C289" s="44" t="e">
        <f aca="false">VLOOKUP(B289,#REF!,2,0)</f>
        <v>#VALUE!</v>
      </c>
      <c r="D289" s="41" t="s">
        <v>745</v>
      </c>
      <c r="E289" s="9" t="s">
        <v>746</v>
      </c>
      <c r="F289" s="42" t="n">
        <v>11512500</v>
      </c>
      <c r="G289" s="36" t="s">
        <v>747</v>
      </c>
      <c r="H289" s="39"/>
      <c r="I289" s="14"/>
      <c r="J289" s="39"/>
    </row>
    <row r="290" customFormat="false" ht="17.25" hidden="false" customHeight="true" outlineLevel="0" collapsed="false">
      <c r="A290" s="39"/>
      <c r="B290" s="8" t="n">
        <v>32998020</v>
      </c>
      <c r="C290" s="44" t="e">
        <f aca="false">VLOOKUP(B290,#REF!,2,0)</f>
        <v>#VALUE!</v>
      </c>
      <c r="D290" s="41" t="s">
        <v>748</v>
      </c>
      <c r="E290" s="9" t="s">
        <v>749</v>
      </c>
      <c r="F290" s="42" t="n">
        <v>30000000</v>
      </c>
      <c r="G290" s="36" t="s">
        <v>750</v>
      </c>
      <c r="H290" s="39"/>
      <c r="I290" s="14"/>
      <c r="J290" s="39"/>
    </row>
    <row r="291" customFormat="false" ht="17.25" hidden="false" customHeight="true" outlineLevel="0" collapsed="false">
      <c r="A291" s="39"/>
      <c r="B291" s="8" t="n">
        <v>39800036</v>
      </c>
      <c r="C291" s="44" t="e">
        <f aca="false">VLOOKUP(B291,#REF!,2,0)</f>
        <v>#VALUE!</v>
      </c>
      <c r="D291" s="41" t="s">
        <v>751</v>
      </c>
      <c r="E291" s="9" t="s">
        <v>752</v>
      </c>
      <c r="F291" s="42" t="n">
        <v>200000000</v>
      </c>
      <c r="G291" s="36" t="s">
        <v>753</v>
      </c>
      <c r="H291" s="39"/>
      <c r="I291" s="14"/>
      <c r="J291" s="39"/>
    </row>
    <row r="292" customFormat="false" ht="17.25" hidden="false" customHeight="true" outlineLevel="0" collapsed="false">
      <c r="A292" s="39"/>
      <c r="B292" s="8" t="n">
        <v>43398011</v>
      </c>
      <c r="C292" s="44" t="e">
        <f aca="false">VLOOKUP(B292,#REF!,2,0)</f>
        <v>#VALUE!</v>
      </c>
      <c r="D292" s="41" t="s">
        <v>754</v>
      </c>
      <c r="E292" s="9" t="s">
        <v>755</v>
      </c>
      <c r="F292" s="42" t="n">
        <v>175000000</v>
      </c>
      <c r="G292" s="36" t="s">
        <v>756</v>
      </c>
      <c r="H292" s="39"/>
      <c r="I292" s="14"/>
      <c r="J292" s="39"/>
    </row>
    <row r="293" customFormat="false" ht="17.25" hidden="false" customHeight="true" outlineLevel="0" collapsed="false">
      <c r="A293" s="39"/>
      <c r="B293" s="8" t="n">
        <v>39800036</v>
      </c>
      <c r="C293" s="44" t="e">
        <f aca="false">VLOOKUP(B293,#REF!,2,0)</f>
        <v>#VALUE!</v>
      </c>
      <c r="D293" s="41"/>
      <c r="E293" s="9" t="s">
        <v>752</v>
      </c>
      <c r="F293" s="42" t="n">
        <v>35000000</v>
      </c>
      <c r="G293" s="36" t="s">
        <v>757</v>
      </c>
      <c r="H293" s="39"/>
      <c r="I293" s="14"/>
      <c r="J293" s="39"/>
    </row>
    <row r="294" customFormat="false" ht="17.25" hidden="false" customHeight="true" outlineLevel="0" collapsed="false">
      <c r="A294" s="39"/>
      <c r="B294" s="8" t="n">
        <v>33898004</v>
      </c>
      <c r="C294" s="44" t="e">
        <f aca="false">VLOOKUP(B294,#REF!,2,0)</f>
        <v>#VALUE!</v>
      </c>
      <c r="D294" s="41" t="s">
        <v>758</v>
      </c>
      <c r="E294" s="9" t="s">
        <v>759</v>
      </c>
      <c r="F294" s="42" t="n">
        <v>672000000</v>
      </c>
      <c r="G294" s="36" t="s">
        <v>760</v>
      </c>
      <c r="H294" s="39"/>
      <c r="I294" s="14"/>
      <c r="J294" s="39"/>
    </row>
    <row r="295" customFormat="false" ht="17.25" hidden="false" customHeight="true" outlineLevel="0" collapsed="false">
      <c r="A295" s="39"/>
      <c r="B295" s="8" t="n">
        <v>39800240</v>
      </c>
      <c r="C295" s="44" t="e">
        <f aca="false">VLOOKUP(B295,#REF!,2,0)</f>
        <v>#VALUE!</v>
      </c>
      <c r="D295" s="41" t="s">
        <v>761</v>
      </c>
      <c r="E295" s="9" t="s">
        <v>762</v>
      </c>
      <c r="F295" s="42" t="n">
        <v>84000000</v>
      </c>
      <c r="G295" s="36" t="s">
        <v>259</v>
      </c>
      <c r="H295" s="39"/>
      <c r="I295" s="14"/>
      <c r="J295" s="39"/>
    </row>
    <row r="296" customFormat="false" ht="17.25" hidden="false" customHeight="true" outlineLevel="0" collapsed="false">
      <c r="A296" s="39"/>
      <c r="B296" s="8" t="n">
        <v>32998014</v>
      </c>
      <c r="C296" s="44" t="e">
        <f aca="false">VLOOKUP(B296,#REF!,2,0)</f>
        <v>#VALUE!</v>
      </c>
      <c r="D296" s="41" t="s">
        <v>453</v>
      </c>
      <c r="E296" s="9" t="s">
        <v>454</v>
      </c>
      <c r="F296" s="42" t="n">
        <v>70000000</v>
      </c>
      <c r="G296" s="36" t="s">
        <v>455</v>
      </c>
      <c r="H296" s="39"/>
      <c r="I296" s="14"/>
      <c r="J296" s="39"/>
    </row>
    <row r="297" customFormat="false" ht="17.25" hidden="false" customHeight="true" outlineLevel="0" collapsed="false">
      <c r="A297" s="39"/>
      <c r="B297" s="8" t="n">
        <v>32998012</v>
      </c>
      <c r="C297" s="44" t="e">
        <f aca="false">VLOOKUP(B297,#REF!,2,0)</f>
        <v>#VALUE!</v>
      </c>
      <c r="D297" s="41" t="s">
        <v>763</v>
      </c>
      <c r="E297" s="9" t="s">
        <v>263</v>
      </c>
      <c r="F297" s="42" t="n">
        <v>84000000</v>
      </c>
      <c r="G297" s="36" t="s">
        <v>264</v>
      </c>
      <c r="H297" s="39"/>
      <c r="I297" s="14"/>
      <c r="J297" s="39"/>
    </row>
    <row r="298" customFormat="false" ht="17.25" hidden="false" customHeight="true" outlineLevel="0" collapsed="false">
      <c r="A298" s="39"/>
      <c r="B298" s="8" t="n">
        <v>32998024</v>
      </c>
      <c r="C298" s="44" t="e">
        <f aca="false">VLOOKUP(B298,#REF!,2,0)</f>
        <v>#VALUE!</v>
      </c>
      <c r="D298" s="41" t="s">
        <v>764</v>
      </c>
      <c r="E298" s="9" t="s">
        <v>765</v>
      </c>
      <c r="F298" s="42" t="n">
        <v>5000000</v>
      </c>
      <c r="G298" s="36" t="s">
        <v>246</v>
      </c>
      <c r="H298" s="39"/>
      <c r="I298" s="14"/>
      <c r="J298" s="39"/>
    </row>
    <row r="299" customFormat="false" ht="17.25" hidden="false" customHeight="true" outlineLevel="0" collapsed="false">
      <c r="A299" s="39"/>
      <c r="B299" s="8" t="n">
        <v>32998020</v>
      </c>
      <c r="C299" s="44" t="e">
        <f aca="false">VLOOKUP(B299,#REF!,2,0)</f>
        <v>#VALUE!</v>
      </c>
      <c r="D299" s="41" t="s">
        <v>766</v>
      </c>
      <c r="E299" s="9" t="s">
        <v>767</v>
      </c>
      <c r="F299" s="42" t="n">
        <v>13248000</v>
      </c>
      <c r="G299" s="36" t="s">
        <v>768</v>
      </c>
      <c r="H299" s="39"/>
      <c r="I299" s="14"/>
      <c r="J299" s="39"/>
    </row>
    <row r="300" customFormat="false" ht="17.25" hidden="false" customHeight="true" outlineLevel="0" collapsed="false">
      <c r="A300" s="39"/>
      <c r="B300" s="8" t="n">
        <v>33898002</v>
      </c>
      <c r="C300" s="44" t="e">
        <f aca="false">VLOOKUP(B300,#REF!,2,0)</f>
        <v>#VALUE!</v>
      </c>
      <c r="D300" s="41" t="s">
        <v>769</v>
      </c>
      <c r="E300" s="9" t="s">
        <v>770</v>
      </c>
      <c r="F300" s="42" t="n">
        <v>72750000</v>
      </c>
      <c r="G300" s="36" t="s">
        <v>771</v>
      </c>
      <c r="H300" s="39"/>
      <c r="I300" s="14"/>
      <c r="J300" s="39"/>
    </row>
    <row r="301" customFormat="false" ht="17.25" hidden="false" customHeight="true" outlineLevel="0" collapsed="false">
      <c r="A301" s="39"/>
      <c r="B301" s="8" t="n">
        <v>33698003</v>
      </c>
      <c r="C301" s="44" t="e">
        <f aca="false">VLOOKUP(B301,#REF!,2,0)</f>
        <v>#VALUE!</v>
      </c>
      <c r="D301" s="41" t="s">
        <v>772</v>
      </c>
      <c r="E301" s="9" t="s">
        <v>773</v>
      </c>
      <c r="F301" s="42" t="n">
        <v>459000000</v>
      </c>
      <c r="G301" s="36" t="s">
        <v>774</v>
      </c>
      <c r="H301" s="39"/>
      <c r="I301" s="14"/>
      <c r="J301" s="39"/>
    </row>
    <row r="302" customFormat="false" ht="17.25" hidden="false" customHeight="true" outlineLevel="0" collapsed="false">
      <c r="A302" s="39"/>
      <c r="B302" s="8" t="n">
        <v>39800237</v>
      </c>
      <c r="C302" s="44" t="e">
        <f aca="false">VLOOKUP(B302,#REF!,2,0)</f>
        <v>#VALUE!</v>
      </c>
      <c r="D302" s="41" t="s">
        <v>772</v>
      </c>
      <c r="E302" s="9" t="s">
        <v>773</v>
      </c>
      <c r="F302" s="42" t="n">
        <v>46800000</v>
      </c>
      <c r="G302" s="36" t="s">
        <v>774</v>
      </c>
      <c r="H302" s="39"/>
      <c r="I302" s="14"/>
      <c r="J302" s="39"/>
    </row>
    <row r="303" customFormat="false" ht="17.25" hidden="false" customHeight="true" outlineLevel="0" collapsed="false">
      <c r="A303" s="39"/>
      <c r="B303" s="8" t="n">
        <v>39800059</v>
      </c>
      <c r="C303" s="44" t="e">
        <f aca="false">VLOOKUP(B303,#REF!,2,0)</f>
        <v>#VALUE!</v>
      </c>
      <c r="D303" s="41" t="s">
        <v>775</v>
      </c>
      <c r="E303" s="9" t="s">
        <v>685</v>
      </c>
      <c r="F303" s="42" t="n">
        <v>90000000</v>
      </c>
      <c r="G303" s="36" t="s">
        <v>269</v>
      </c>
      <c r="H303" s="39"/>
      <c r="I303" s="14"/>
      <c r="J303" s="39"/>
    </row>
    <row r="304" customFormat="false" ht="17.25" hidden="false" customHeight="true" outlineLevel="0" collapsed="false">
      <c r="A304" s="39"/>
      <c r="B304" s="8" t="n">
        <v>39800290</v>
      </c>
      <c r="C304" s="44" t="s">
        <v>149</v>
      </c>
      <c r="D304" s="41" t="s">
        <v>776</v>
      </c>
      <c r="E304" s="9" t="s">
        <v>777</v>
      </c>
      <c r="F304" s="63" t="n">
        <v>663750000</v>
      </c>
      <c r="G304" s="36" t="s">
        <v>651</v>
      </c>
      <c r="H304" s="39"/>
      <c r="I304" s="14"/>
      <c r="J304" s="39"/>
    </row>
    <row r="305" customFormat="false" ht="17.25" hidden="false" customHeight="true" outlineLevel="0" collapsed="false">
      <c r="A305" s="39"/>
      <c r="B305" s="8" t="n">
        <v>33998003</v>
      </c>
      <c r="C305" s="44" t="e">
        <f aca="false">VLOOKUP(B305,#REF!,2,0)</f>
        <v>#VALUE!</v>
      </c>
      <c r="D305" s="41" t="s">
        <v>778</v>
      </c>
      <c r="E305" s="9" t="s">
        <v>779</v>
      </c>
      <c r="F305" s="42" t="n">
        <v>146640000</v>
      </c>
      <c r="G305" s="36" t="s">
        <v>780</v>
      </c>
      <c r="H305" s="39"/>
      <c r="I305" s="14"/>
      <c r="J305" s="39"/>
    </row>
    <row r="306" customFormat="false" ht="17.25" hidden="false" customHeight="true" outlineLevel="0" collapsed="false">
      <c r="A306" s="39"/>
      <c r="B306" s="8" t="n">
        <v>33998002</v>
      </c>
      <c r="C306" s="44" t="e">
        <f aca="false">VLOOKUP(B306,#REF!,2,0)</f>
        <v>#VALUE!</v>
      </c>
      <c r="D306" s="41" t="s">
        <v>778</v>
      </c>
      <c r="E306" s="9" t="s">
        <v>779</v>
      </c>
      <c r="F306" s="63" t="n">
        <v>185640000</v>
      </c>
      <c r="G306" s="36" t="s">
        <v>781</v>
      </c>
      <c r="H306" s="39"/>
      <c r="I306" s="14"/>
      <c r="J306" s="39"/>
    </row>
    <row r="307" customFormat="false" ht="17.25" hidden="false" customHeight="true" outlineLevel="0" collapsed="false">
      <c r="A307" s="39"/>
      <c r="B307" s="8" t="n">
        <v>32998024</v>
      </c>
      <c r="C307" s="44" t="e">
        <f aca="false">VLOOKUP(B307,#REF!,2,0)</f>
        <v>#VALUE!</v>
      </c>
      <c r="D307" s="41" t="s">
        <v>782</v>
      </c>
      <c r="E307" s="9" t="s">
        <v>783</v>
      </c>
      <c r="F307" s="63" t="n">
        <v>5000000</v>
      </c>
      <c r="G307" s="36" t="s">
        <v>246</v>
      </c>
      <c r="H307" s="39"/>
      <c r="I307" s="14"/>
      <c r="J307" s="39"/>
    </row>
    <row r="308" customFormat="false" ht="17.25" hidden="false" customHeight="true" outlineLevel="0" collapsed="false">
      <c r="A308" s="39"/>
      <c r="B308" s="8" t="n">
        <v>33898002</v>
      </c>
      <c r="C308" s="44" t="e">
        <f aca="false">VLOOKUP(B308,#REF!,2,0)</f>
        <v>#VALUE!</v>
      </c>
      <c r="D308" s="41" t="s">
        <v>784</v>
      </c>
      <c r="E308" s="9" t="s">
        <v>785</v>
      </c>
      <c r="F308" s="63" t="n">
        <v>68750000</v>
      </c>
      <c r="G308" s="36" t="s">
        <v>786</v>
      </c>
      <c r="H308" s="39"/>
      <c r="I308" s="14"/>
      <c r="J308" s="39"/>
    </row>
    <row r="309" customFormat="false" ht="17.25" hidden="false" customHeight="true" outlineLevel="0" collapsed="false">
      <c r="A309" s="39"/>
      <c r="B309" s="8" t="n">
        <v>33898003</v>
      </c>
      <c r="C309" s="44" t="e">
        <f aca="false">VLOOKUP(B309,#REF!,2,0)</f>
        <v>#VALUE!</v>
      </c>
      <c r="D309" s="41" t="s">
        <v>787</v>
      </c>
      <c r="E309" s="9" t="s">
        <v>788</v>
      </c>
      <c r="F309" s="63" t="n">
        <v>89640000</v>
      </c>
      <c r="G309" s="36" t="s">
        <v>789</v>
      </c>
      <c r="H309" s="39"/>
      <c r="I309" s="14"/>
      <c r="J309" s="39"/>
    </row>
    <row r="310" customFormat="false" ht="17.25" hidden="false" customHeight="true" outlineLevel="0" collapsed="false">
      <c r="A310" s="39"/>
      <c r="B310" s="8" t="n">
        <v>33898004</v>
      </c>
      <c r="C310" s="44" t="e">
        <f aca="false">VLOOKUP(B310,#REF!,2,0)</f>
        <v>#VALUE!</v>
      </c>
      <c r="D310" s="41" t="s">
        <v>790</v>
      </c>
      <c r="E310" s="9" t="s">
        <v>791</v>
      </c>
      <c r="F310" s="63" t="n">
        <v>12000000</v>
      </c>
      <c r="G310" s="36" t="s">
        <v>545</v>
      </c>
      <c r="H310" s="39"/>
      <c r="I310" s="14"/>
      <c r="J310" s="39"/>
    </row>
    <row r="311" customFormat="false" ht="17.25" hidden="false" customHeight="true" outlineLevel="0" collapsed="false">
      <c r="A311" s="39"/>
      <c r="B311" s="8" t="n">
        <v>33898004</v>
      </c>
      <c r="C311" s="44" t="e">
        <f aca="false">VLOOKUP(B311,#REF!,2,0)</f>
        <v>#VALUE!</v>
      </c>
      <c r="D311" s="41" t="s">
        <v>792</v>
      </c>
      <c r="E311" s="9" t="s">
        <v>793</v>
      </c>
      <c r="F311" s="63" t="n">
        <v>32000000</v>
      </c>
      <c r="G311" s="36" t="s">
        <v>545</v>
      </c>
      <c r="H311" s="39"/>
      <c r="I311" s="14"/>
      <c r="J311" s="39"/>
    </row>
    <row r="312" customFormat="false" ht="17.25" hidden="false" customHeight="true" outlineLevel="0" collapsed="false">
      <c r="A312" s="39"/>
      <c r="B312" s="8" t="n">
        <v>33098058</v>
      </c>
      <c r="C312" s="44" t="e">
        <f aca="false">VLOOKUP(B312,#REF!,2,0)</f>
        <v>#VALUE!</v>
      </c>
      <c r="D312" s="41" t="s">
        <v>794</v>
      </c>
      <c r="E312" s="9" t="s">
        <v>795</v>
      </c>
      <c r="F312" s="63" t="n">
        <v>60000000</v>
      </c>
      <c r="G312" s="36" t="s">
        <v>796</v>
      </c>
      <c r="H312" s="39"/>
      <c r="I312" s="14"/>
      <c r="J312" s="39"/>
    </row>
    <row r="313" customFormat="false" ht="17.25" hidden="false" customHeight="true" outlineLevel="0" collapsed="false">
      <c r="A313" s="39"/>
      <c r="B313" s="8" t="n">
        <v>33898004</v>
      </c>
      <c r="C313" s="44" t="e">
        <f aca="false">VLOOKUP(B313,#REF!,2,0)</f>
        <v>#VALUE!</v>
      </c>
      <c r="D313" s="41" t="s">
        <v>797</v>
      </c>
      <c r="E313" s="9" t="s">
        <v>798</v>
      </c>
      <c r="F313" s="63" t="n">
        <v>0</v>
      </c>
      <c r="G313" s="36" t="s">
        <v>799</v>
      </c>
      <c r="H313" s="39"/>
      <c r="I313" s="14"/>
      <c r="J313" s="39"/>
    </row>
    <row r="314" customFormat="false" ht="17.25" hidden="false" customHeight="true" outlineLevel="0" collapsed="false">
      <c r="A314" s="39"/>
      <c r="B314" s="8" t="n">
        <v>32998012</v>
      </c>
      <c r="C314" s="44" t="e">
        <f aca="false">VLOOKUP(B314,#REF!,2,0)</f>
        <v>#VALUE!</v>
      </c>
      <c r="D314" s="41" t="s">
        <v>800</v>
      </c>
      <c r="E314" s="9" t="s">
        <v>801</v>
      </c>
      <c r="F314" s="63"/>
      <c r="G314" s="36"/>
      <c r="H314" s="39"/>
      <c r="I314" s="14"/>
      <c r="J314" s="39"/>
    </row>
    <row r="315" customFormat="false" ht="17.25" hidden="false" customHeight="true" outlineLevel="0" collapsed="false">
      <c r="A315" s="39"/>
      <c r="B315" s="8" t="n">
        <v>39800236</v>
      </c>
      <c r="C315" s="44" t="e">
        <f aca="false">VLOOKUP(B315,#REF!,2,0)</f>
        <v>#VALUE!</v>
      </c>
      <c r="D315" s="41" t="s">
        <v>802</v>
      </c>
      <c r="E315" s="9" t="s">
        <v>803</v>
      </c>
      <c r="F315" s="63" t="n">
        <v>59145000</v>
      </c>
      <c r="G315" s="36"/>
      <c r="H315" s="39"/>
      <c r="I315" s="14"/>
      <c r="J315" s="39"/>
    </row>
    <row r="316" customFormat="false" ht="17.25" hidden="false" customHeight="true" outlineLevel="0" collapsed="false">
      <c r="A316" s="39"/>
      <c r="B316" s="8" t="n">
        <v>39800239</v>
      </c>
      <c r="C316" s="44" t="e">
        <f aca="false">VLOOKUP(B316,#REF!,2,0)</f>
        <v>#VALUE!</v>
      </c>
      <c r="D316" s="41" t="s">
        <v>802</v>
      </c>
      <c r="E316" s="9" t="s">
        <v>803</v>
      </c>
      <c r="F316" s="63" t="n">
        <v>40750000</v>
      </c>
      <c r="G316" s="36"/>
      <c r="H316" s="39"/>
      <c r="I316" s="14"/>
      <c r="J316" s="39"/>
    </row>
    <row r="317" customFormat="false" ht="17.25" hidden="false" customHeight="true" outlineLevel="0" collapsed="false">
      <c r="A317" s="39"/>
      <c r="B317" s="8" t="n">
        <v>32998021</v>
      </c>
      <c r="C317" s="44" t="e">
        <f aca="false">VLOOKUP(B317,#REF!,2,0)</f>
        <v>#VALUE!</v>
      </c>
      <c r="D317" s="41" t="s">
        <v>804</v>
      </c>
      <c r="E317" s="9" t="s">
        <v>805</v>
      </c>
      <c r="F317" s="63" t="n">
        <v>8500000</v>
      </c>
      <c r="G317" s="36"/>
      <c r="H317" s="39"/>
      <c r="I317" s="14"/>
      <c r="J317" s="39"/>
    </row>
    <row r="318" customFormat="false" ht="17.25" hidden="false" customHeight="true" outlineLevel="0" collapsed="false">
      <c r="A318" s="39"/>
      <c r="B318" s="74" t="n">
        <v>32998023</v>
      </c>
      <c r="C318" s="44" t="e">
        <f aca="false">VLOOKUP(B318,#REF!,2,0)</f>
        <v>#VALUE!</v>
      </c>
      <c r="D318" s="41" t="s">
        <v>806</v>
      </c>
      <c r="E318" s="9" t="s">
        <v>807</v>
      </c>
      <c r="F318" s="63" t="n">
        <v>19200000</v>
      </c>
      <c r="G318" s="36" t="s">
        <v>808</v>
      </c>
      <c r="H318" s="39"/>
      <c r="I318" s="14"/>
      <c r="J318" s="39"/>
    </row>
    <row r="319" customFormat="false" ht="17.25" hidden="false" customHeight="true" outlineLevel="0" collapsed="false">
      <c r="A319" s="39"/>
      <c r="B319" s="8" t="n">
        <v>59800009</v>
      </c>
      <c r="C319" s="44" t="e">
        <f aca="false">VLOOKUP(B319,#REF!,2,0)</f>
        <v>#VALUE!</v>
      </c>
      <c r="D319" s="41" t="s">
        <v>809</v>
      </c>
      <c r="E319" s="9" t="s">
        <v>810</v>
      </c>
      <c r="F319" s="63" t="n">
        <v>50000000</v>
      </c>
      <c r="G319" s="36" t="s">
        <v>811</v>
      </c>
      <c r="H319" s="39"/>
      <c r="I319" s="14"/>
      <c r="J319" s="39"/>
    </row>
    <row r="320" customFormat="false" ht="17.25" hidden="false" customHeight="true" outlineLevel="0" collapsed="false">
      <c r="A320" s="39"/>
      <c r="B320" s="8" t="n">
        <v>39800290</v>
      </c>
      <c r="C320" s="44" t="s">
        <v>149</v>
      </c>
      <c r="D320" s="41" t="s">
        <v>812</v>
      </c>
      <c r="E320" s="9" t="s">
        <v>813</v>
      </c>
      <c r="F320" s="63" t="n">
        <v>147500000</v>
      </c>
      <c r="G320" s="36" t="s">
        <v>814</v>
      </c>
      <c r="H320" s="39"/>
      <c r="I320" s="14"/>
      <c r="J320" s="39"/>
    </row>
    <row r="321" customFormat="false" ht="17.25" hidden="false" customHeight="true" outlineLevel="0" collapsed="false">
      <c r="A321" s="39"/>
      <c r="B321" s="8" t="n">
        <v>39800233</v>
      </c>
      <c r="C321" s="44" t="e">
        <f aca="false">VLOOKUP(B321,#REF!,2,0)</f>
        <v>#VALUE!</v>
      </c>
      <c r="D321" s="41" t="s">
        <v>815</v>
      </c>
      <c r="E321" s="9" t="s">
        <v>816</v>
      </c>
      <c r="F321" s="63" t="n">
        <v>47700000</v>
      </c>
      <c r="G321" s="36"/>
      <c r="H321" s="39"/>
      <c r="I321" s="14"/>
      <c r="J321" s="39"/>
    </row>
    <row r="322" customFormat="false" ht="17.25" hidden="false" customHeight="true" outlineLevel="0" collapsed="false">
      <c r="A322" s="39"/>
      <c r="B322" s="60" t="n">
        <v>39800232</v>
      </c>
      <c r="C322" s="44" t="e">
        <f aca="false">VLOOKUP(B322,#REF!,2,0)</f>
        <v>#VALUE!</v>
      </c>
      <c r="D322" s="41" t="s">
        <v>815</v>
      </c>
      <c r="E322" s="9" t="s">
        <v>816</v>
      </c>
      <c r="F322" s="63" t="n">
        <v>76300000</v>
      </c>
      <c r="G322" s="36"/>
      <c r="H322" s="39"/>
      <c r="I322" s="14"/>
      <c r="J322" s="39"/>
    </row>
    <row r="323" customFormat="false" ht="17.25" hidden="false" customHeight="true" outlineLevel="0" collapsed="false">
      <c r="A323" s="39"/>
      <c r="B323" s="60" t="n">
        <v>39800231</v>
      </c>
      <c r="C323" s="44" t="e">
        <f aca="false">VLOOKUP(B323,#REF!,2,0)</f>
        <v>#VALUE!</v>
      </c>
      <c r="D323" s="41" t="s">
        <v>815</v>
      </c>
      <c r="E323" s="9" t="s">
        <v>816</v>
      </c>
      <c r="F323" s="63" t="n">
        <v>88650000</v>
      </c>
      <c r="G323" s="36"/>
      <c r="H323" s="39"/>
      <c r="I323" s="14"/>
      <c r="J323" s="39"/>
    </row>
    <row r="324" customFormat="false" ht="17.25" hidden="false" customHeight="true" outlineLevel="0" collapsed="false">
      <c r="A324" s="39"/>
      <c r="B324" s="60" t="n">
        <v>39800230</v>
      </c>
      <c r="C324" s="44" t="e">
        <f aca="false">VLOOKUP(B324,#REF!,2,0)</f>
        <v>#VALUE!</v>
      </c>
      <c r="D324" s="41" t="s">
        <v>815</v>
      </c>
      <c r="E324" s="9" t="s">
        <v>816</v>
      </c>
      <c r="F324" s="63" t="n">
        <v>95600000</v>
      </c>
      <c r="G324" s="36"/>
      <c r="H324" s="39"/>
      <c r="I324" s="14"/>
      <c r="J324" s="39"/>
    </row>
    <row r="325" customFormat="false" ht="17.25" hidden="false" customHeight="true" outlineLevel="0" collapsed="false">
      <c r="A325" s="39"/>
      <c r="B325" s="60" t="n">
        <v>39800225</v>
      </c>
      <c r="C325" s="44" t="e">
        <f aca="false">VLOOKUP(B325,#REF!,2,0)</f>
        <v>#VALUE!</v>
      </c>
      <c r="D325" s="41" t="s">
        <v>815</v>
      </c>
      <c r="E325" s="9" t="s">
        <v>816</v>
      </c>
      <c r="F325" s="63" t="n">
        <v>16600000</v>
      </c>
      <c r="G325" s="36"/>
      <c r="H325" s="39"/>
      <c r="I325" s="14"/>
      <c r="J325" s="39"/>
    </row>
    <row r="326" customFormat="false" ht="17.25" hidden="false" customHeight="true" outlineLevel="0" collapsed="false">
      <c r="A326" s="39"/>
      <c r="B326" s="60" t="n">
        <v>33798035</v>
      </c>
      <c r="C326" s="44" t="e">
        <f aca="false">VLOOKUP(B326,#REF!,2,0)</f>
        <v>#VALUE!</v>
      </c>
      <c r="D326" s="41" t="s">
        <v>815</v>
      </c>
      <c r="E326" s="9" t="s">
        <v>816</v>
      </c>
      <c r="F326" s="63" t="n">
        <v>47800000</v>
      </c>
      <c r="G326" s="36"/>
      <c r="H326" s="39"/>
      <c r="I326" s="14"/>
      <c r="J326" s="39"/>
    </row>
    <row r="327" customFormat="false" ht="17.25" hidden="false" customHeight="true" outlineLevel="0" collapsed="false">
      <c r="A327" s="39"/>
      <c r="B327" s="60" t="n">
        <v>33798037</v>
      </c>
      <c r="C327" s="44" t="e">
        <f aca="false">VLOOKUP(B327,#REF!,2,0)</f>
        <v>#VALUE!</v>
      </c>
      <c r="D327" s="41" t="s">
        <v>815</v>
      </c>
      <c r="E327" s="9" t="s">
        <v>816</v>
      </c>
      <c r="F327" s="63" t="n">
        <v>5000000</v>
      </c>
      <c r="G327" s="36"/>
      <c r="H327" s="39"/>
      <c r="I327" s="14"/>
      <c r="J327" s="39"/>
    </row>
    <row r="328" customFormat="false" ht="17.25" hidden="false" customHeight="true" outlineLevel="0" collapsed="false">
      <c r="A328" s="39"/>
      <c r="B328" s="60" t="n">
        <v>33798033</v>
      </c>
      <c r="C328" s="44" t="e">
        <f aca="false">VLOOKUP(B328,#REF!,2,0)</f>
        <v>#VALUE!</v>
      </c>
      <c r="D328" s="41" t="s">
        <v>815</v>
      </c>
      <c r="E328" s="9" t="s">
        <v>816</v>
      </c>
      <c r="F328" s="63" t="n">
        <v>3500000</v>
      </c>
      <c r="G328" s="36"/>
      <c r="H328" s="39"/>
      <c r="I328" s="14"/>
      <c r="J328" s="39"/>
    </row>
    <row r="329" customFormat="false" ht="17.25" hidden="false" customHeight="true" outlineLevel="0" collapsed="false">
      <c r="A329" s="39"/>
      <c r="B329" s="60" t="n">
        <v>33798072</v>
      </c>
      <c r="C329" s="44" t="e">
        <f aca="false">VLOOKUP(B329,#REF!,2,0)</f>
        <v>#VALUE!</v>
      </c>
      <c r="D329" s="41" t="s">
        <v>815</v>
      </c>
      <c r="E329" s="9" t="s">
        <v>816</v>
      </c>
      <c r="F329" s="63" t="n">
        <v>40000000</v>
      </c>
      <c r="G329" s="36"/>
      <c r="H329" s="39"/>
      <c r="I329" s="14"/>
      <c r="J329" s="39"/>
    </row>
    <row r="330" customFormat="false" ht="17.25" hidden="false" customHeight="true" outlineLevel="0" collapsed="false">
      <c r="A330" s="39"/>
      <c r="B330" s="60" t="n">
        <v>33698001</v>
      </c>
      <c r="C330" s="44" t="e">
        <f aca="false">VLOOKUP(B330,#REF!,2,0)</f>
        <v>#VALUE!</v>
      </c>
      <c r="D330" s="41" t="s">
        <v>815</v>
      </c>
      <c r="E330" s="9" t="s">
        <v>816</v>
      </c>
      <c r="F330" s="63" t="n">
        <v>90000000</v>
      </c>
      <c r="G330" s="36"/>
      <c r="H330" s="39"/>
      <c r="I330" s="14"/>
      <c r="J330" s="39"/>
    </row>
    <row r="331" customFormat="false" ht="17.25" hidden="false" customHeight="true" outlineLevel="0" collapsed="false">
      <c r="A331" s="39"/>
      <c r="B331" s="60" t="n">
        <v>39800236</v>
      </c>
      <c r="C331" s="44" t="e">
        <f aca="false">VLOOKUP(B331,#REF!,2,0)</f>
        <v>#VALUE!</v>
      </c>
      <c r="D331" s="41" t="s">
        <v>815</v>
      </c>
      <c r="E331" s="9" t="s">
        <v>816</v>
      </c>
      <c r="F331" s="63" t="n">
        <v>13000000</v>
      </c>
      <c r="G331" s="36"/>
      <c r="H331" s="39"/>
      <c r="I331" s="14"/>
      <c r="J331" s="39"/>
    </row>
    <row r="332" customFormat="false" ht="17.25" hidden="false" customHeight="true" outlineLevel="0" collapsed="false">
      <c r="A332" s="39"/>
      <c r="B332" s="60" t="n">
        <v>39800222</v>
      </c>
      <c r="C332" s="44" t="e">
        <f aca="false">VLOOKUP(B332,#REF!,2,0)</f>
        <v>#VALUE!</v>
      </c>
      <c r="D332" s="41" t="s">
        <v>815</v>
      </c>
      <c r="E332" s="9" t="s">
        <v>816</v>
      </c>
      <c r="F332" s="63" t="n">
        <v>208000000</v>
      </c>
      <c r="G332" s="36"/>
      <c r="H332" s="39"/>
      <c r="I332" s="14"/>
      <c r="J332" s="39"/>
    </row>
    <row r="333" customFormat="false" ht="17.25" hidden="false" customHeight="true" outlineLevel="0" collapsed="false">
      <c r="A333" s="39"/>
      <c r="B333" s="8" t="n">
        <v>39800253</v>
      </c>
      <c r="C333" s="44" t="e">
        <f aca="false">VLOOKUP(B333,#REF!,2,0)</f>
        <v>#VALUE!</v>
      </c>
      <c r="D333" s="41" t="s">
        <v>817</v>
      </c>
      <c r="E333" s="9" t="s">
        <v>818</v>
      </c>
      <c r="F333" s="63" t="n">
        <v>5150000</v>
      </c>
      <c r="G333" s="36"/>
      <c r="H333" s="39"/>
      <c r="I333" s="14"/>
      <c r="J333" s="39"/>
    </row>
    <row r="334" customFormat="false" ht="17.25" hidden="false" customHeight="true" outlineLevel="0" collapsed="false">
      <c r="A334" s="39"/>
      <c r="B334" s="8" t="n">
        <v>32998024</v>
      </c>
      <c r="C334" s="44" t="e">
        <f aca="false">VLOOKUP(B334,#REF!,2,0)</f>
        <v>#VALUE!</v>
      </c>
      <c r="D334" s="41" t="s">
        <v>819</v>
      </c>
      <c r="E334" s="9" t="s">
        <v>820</v>
      </c>
      <c r="F334" s="63" t="n">
        <v>5000000</v>
      </c>
      <c r="G334" s="36" t="s">
        <v>246</v>
      </c>
      <c r="H334" s="39"/>
      <c r="I334" s="14"/>
      <c r="J334" s="39"/>
    </row>
    <row r="335" customFormat="false" ht="17.25" hidden="false" customHeight="true" outlineLevel="0" collapsed="false">
      <c r="A335" s="39"/>
      <c r="B335" s="8" t="n">
        <v>39800098</v>
      </c>
      <c r="C335" s="44" t="e">
        <f aca="false">VLOOKUP(B335,#REF!,2,0)</f>
        <v>#VALUE!</v>
      </c>
      <c r="D335" s="41" t="s">
        <v>821</v>
      </c>
      <c r="E335" s="9" t="s">
        <v>822</v>
      </c>
      <c r="F335" s="63" t="n">
        <v>80000000</v>
      </c>
      <c r="G335" s="36" t="s">
        <v>823</v>
      </c>
      <c r="H335" s="39"/>
      <c r="I335" s="14"/>
      <c r="J335" s="39"/>
    </row>
    <row r="336" customFormat="false" ht="17.25" hidden="false" customHeight="true" outlineLevel="0" collapsed="false">
      <c r="A336" s="39"/>
      <c r="B336" s="8" t="n">
        <v>42902002</v>
      </c>
      <c r="C336" s="44" t="s">
        <v>118</v>
      </c>
      <c r="D336" s="41" t="s">
        <v>824</v>
      </c>
      <c r="E336" s="9" t="s">
        <v>825</v>
      </c>
      <c r="F336" s="63" t="n">
        <v>45000000</v>
      </c>
      <c r="G336" s="36" t="s">
        <v>375</v>
      </c>
      <c r="H336" s="39"/>
      <c r="I336" s="14"/>
      <c r="J336" s="39"/>
    </row>
    <row r="337" customFormat="false" ht="17.25" hidden="false" customHeight="true" outlineLevel="0" collapsed="false">
      <c r="A337" s="39"/>
      <c r="B337" s="8" t="n">
        <v>42902002</v>
      </c>
      <c r="C337" s="44" t="s">
        <v>118</v>
      </c>
      <c r="D337" s="41" t="s">
        <v>826</v>
      </c>
      <c r="E337" s="9" t="s">
        <v>827</v>
      </c>
      <c r="F337" s="63" t="n">
        <v>90000000</v>
      </c>
      <c r="G337" s="36" t="s">
        <v>828</v>
      </c>
      <c r="H337" s="39"/>
      <c r="I337" s="14"/>
      <c r="J337" s="39"/>
    </row>
    <row r="338" customFormat="false" ht="17.25" hidden="false" customHeight="true" outlineLevel="0" collapsed="false">
      <c r="A338" s="39"/>
      <c r="B338" s="8" t="n">
        <v>42901085</v>
      </c>
      <c r="C338" s="44" t="e">
        <f aca="false">VLOOKUP(B338,#REF!,2,0)</f>
        <v>#VALUE!</v>
      </c>
      <c r="D338" s="41" t="s">
        <v>829</v>
      </c>
      <c r="E338" s="9" t="s">
        <v>830</v>
      </c>
      <c r="F338" s="63" t="n">
        <v>80000000</v>
      </c>
      <c r="G338" s="36" t="s">
        <v>339</v>
      </c>
      <c r="H338" s="39"/>
      <c r="I338" s="14"/>
      <c r="J338" s="39"/>
    </row>
    <row r="339" customFormat="false" ht="17.25" hidden="false" customHeight="true" outlineLevel="0" collapsed="false">
      <c r="A339" s="39"/>
      <c r="B339" s="8" t="n">
        <v>42901082</v>
      </c>
      <c r="C339" s="44" t="e">
        <f aca="false">VLOOKUP(B339,#REF!,2,0)</f>
        <v>#VALUE!</v>
      </c>
      <c r="D339" s="41" t="s">
        <v>831</v>
      </c>
      <c r="E339" s="9" t="s">
        <v>832</v>
      </c>
      <c r="F339" s="63" t="n">
        <v>82500000</v>
      </c>
      <c r="G339" s="36" t="s">
        <v>344</v>
      </c>
      <c r="H339" s="39"/>
      <c r="I339" s="14"/>
      <c r="J339" s="39"/>
    </row>
    <row r="340" customFormat="false" ht="17.25" hidden="false" customHeight="true" outlineLevel="0" collapsed="false">
      <c r="A340" s="39"/>
      <c r="B340" s="8" t="n">
        <v>42901081</v>
      </c>
      <c r="C340" s="44" t="e">
        <f aca="false">VLOOKUP(B340,#REF!,2,0)</f>
        <v>#VALUE!</v>
      </c>
      <c r="D340" s="41" t="s">
        <v>833</v>
      </c>
      <c r="E340" s="9" t="s">
        <v>834</v>
      </c>
      <c r="F340" s="63" t="n">
        <v>72500000</v>
      </c>
      <c r="G340" s="36" t="s">
        <v>348</v>
      </c>
      <c r="H340" s="39"/>
      <c r="I340" s="14"/>
      <c r="J340" s="39"/>
    </row>
    <row r="341" customFormat="false" ht="17.25" hidden="false" customHeight="true" outlineLevel="0" collapsed="false">
      <c r="A341" s="39"/>
      <c r="B341" s="8" t="n">
        <v>39800236</v>
      </c>
      <c r="C341" s="44" t="e">
        <f aca="false">VLOOKUP(B341,#REF!,2,0)</f>
        <v>#VALUE!</v>
      </c>
      <c r="D341" s="41" t="s">
        <v>835</v>
      </c>
      <c r="E341" s="9" t="s">
        <v>836</v>
      </c>
      <c r="F341" s="63" t="n">
        <v>102550000</v>
      </c>
      <c r="G341" s="63"/>
      <c r="H341" s="39"/>
      <c r="I341" s="14"/>
      <c r="J341" s="39"/>
    </row>
    <row r="342" customFormat="false" ht="17.25" hidden="false" customHeight="true" outlineLevel="0" collapsed="false">
      <c r="A342" s="39"/>
      <c r="B342" s="8" t="n">
        <v>33098175</v>
      </c>
      <c r="C342" s="44" t="s">
        <v>151</v>
      </c>
      <c r="D342" s="41" t="s">
        <v>837</v>
      </c>
      <c r="E342" s="9" t="s">
        <v>838</v>
      </c>
      <c r="F342" s="63" t="n">
        <v>100000000</v>
      </c>
      <c r="G342" s="36" t="s">
        <v>839</v>
      </c>
      <c r="H342" s="39"/>
      <c r="I342" s="14"/>
      <c r="J342" s="39"/>
    </row>
    <row r="343" customFormat="false" ht="17.25" hidden="false" customHeight="true" outlineLevel="0" collapsed="false">
      <c r="A343" s="39"/>
      <c r="B343" s="8" t="n">
        <v>39800284</v>
      </c>
      <c r="C343" s="44" t="e">
        <f aca="false">VLOOKUP(B343,#REF!,2,0)</f>
        <v>#VALUE!</v>
      </c>
      <c r="D343" s="41" t="s">
        <v>840</v>
      </c>
      <c r="E343" s="9" t="s">
        <v>841</v>
      </c>
      <c r="F343" s="63" t="n">
        <v>75000000</v>
      </c>
      <c r="G343" s="36" t="s">
        <v>842</v>
      </c>
      <c r="H343" s="39"/>
      <c r="I343" s="14"/>
      <c r="J343" s="39"/>
    </row>
    <row r="344" customFormat="false" ht="17.25" hidden="false" customHeight="true" outlineLevel="0" collapsed="false">
      <c r="A344" s="39"/>
      <c r="B344" s="60" t="n">
        <v>39800233</v>
      </c>
      <c r="C344" s="44" t="e">
        <f aca="false">VLOOKUP(B344,#REF!,2,0)</f>
        <v>#VALUE!</v>
      </c>
      <c r="D344" s="41" t="s">
        <v>843</v>
      </c>
      <c r="E344" s="9" t="s">
        <v>844</v>
      </c>
      <c r="F344" s="63" t="n">
        <v>122500000</v>
      </c>
      <c r="G344" s="36"/>
      <c r="H344" s="39"/>
      <c r="I344" s="14"/>
      <c r="J344" s="39"/>
    </row>
    <row r="345" customFormat="false" ht="17.25" hidden="false" customHeight="true" outlineLevel="0" collapsed="false">
      <c r="A345" s="39"/>
      <c r="B345" s="60" t="n">
        <v>39800231</v>
      </c>
      <c r="C345" s="44" t="e">
        <f aca="false">VLOOKUP(B345,#REF!,2,0)</f>
        <v>#VALUE!</v>
      </c>
      <c r="D345" s="41" t="s">
        <v>843</v>
      </c>
      <c r="E345" s="9" t="s">
        <v>844</v>
      </c>
      <c r="F345" s="63" t="n">
        <v>22100000</v>
      </c>
      <c r="G345" s="36"/>
      <c r="H345" s="39"/>
      <c r="I345" s="14"/>
      <c r="J345" s="39"/>
    </row>
    <row r="346" customFormat="false" ht="17.25" hidden="false" customHeight="true" outlineLevel="0" collapsed="false">
      <c r="A346" s="39"/>
      <c r="B346" s="60" t="n">
        <v>39800232</v>
      </c>
      <c r="C346" s="44" t="e">
        <f aca="false">VLOOKUP(B346,#REF!,2,0)</f>
        <v>#VALUE!</v>
      </c>
      <c r="D346" s="41" t="s">
        <v>843</v>
      </c>
      <c r="E346" s="9" t="s">
        <v>844</v>
      </c>
      <c r="F346" s="63" t="n">
        <v>330700000</v>
      </c>
      <c r="G346" s="36"/>
      <c r="H346" s="39"/>
      <c r="I346" s="14"/>
      <c r="J346" s="39"/>
    </row>
    <row r="347" customFormat="false" ht="17.25" hidden="false" customHeight="true" outlineLevel="0" collapsed="false">
      <c r="A347" s="39"/>
      <c r="B347" s="60" t="n">
        <v>39800230</v>
      </c>
      <c r="C347" s="44" t="e">
        <f aca="false">VLOOKUP(B347,#REF!,2,0)</f>
        <v>#VALUE!</v>
      </c>
      <c r="D347" s="41" t="s">
        <v>843</v>
      </c>
      <c r="E347" s="9" t="s">
        <v>844</v>
      </c>
      <c r="F347" s="63" t="n">
        <v>18800000</v>
      </c>
      <c r="G347" s="36"/>
      <c r="H347" s="39"/>
      <c r="I347" s="14"/>
      <c r="J347" s="39"/>
    </row>
    <row r="348" customFormat="false" ht="17.25" hidden="false" customHeight="true" outlineLevel="0" collapsed="false">
      <c r="A348" s="39"/>
      <c r="B348" s="60" t="n">
        <v>39800227</v>
      </c>
      <c r="C348" s="44" t="e">
        <f aca="false">VLOOKUP(B348,#REF!,2,0)</f>
        <v>#VALUE!</v>
      </c>
      <c r="D348" s="41" t="s">
        <v>843</v>
      </c>
      <c r="E348" s="9" t="s">
        <v>844</v>
      </c>
      <c r="F348" s="63" t="n">
        <v>86100000</v>
      </c>
      <c r="G348" s="36"/>
      <c r="H348" s="39"/>
      <c r="I348" s="14"/>
      <c r="J348" s="39"/>
    </row>
    <row r="349" customFormat="false" ht="17.25" hidden="false" customHeight="true" outlineLevel="0" collapsed="false">
      <c r="A349" s="39"/>
      <c r="B349" s="60" t="n">
        <v>33798035</v>
      </c>
      <c r="C349" s="44" t="e">
        <f aca="false">VLOOKUP(B349,#REF!,2,0)</f>
        <v>#VALUE!</v>
      </c>
      <c r="D349" s="41" t="s">
        <v>843</v>
      </c>
      <c r="E349" s="9" t="s">
        <v>844</v>
      </c>
      <c r="F349" s="63" t="n">
        <v>9100000</v>
      </c>
      <c r="G349" s="36"/>
      <c r="H349" s="39"/>
      <c r="I349" s="14"/>
      <c r="J349" s="39"/>
    </row>
    <row r="350" customFormat="false" ht="17.25" hidden="false" customHeight="true" outlineLevel="0" collapsed="false">
      <c r="A350" s="39"/>
      <c r="B350" s="60" t="n">
        <v>33798072</v>
      </c>
      <c r="C350" s="44" t="e">
        <f aca="false">VLOOKUP(B350,#REF!,2,0)</f>
        <v>#VALUE!</v>
      </c>
      <c r="D350" s="41" t="s">
        <v>843</v>
      </c>
      <c r="E350" s="9" t="s">
        <v>844</v>
      </c>
      <c r="F350" s="63" t="n">
        <v>120000000</v>
      </c>
      <c r="G350" s="36"/>
      <c r="H350" s="39"/>
      <c r="I350" s="14"/>
      <c r="J350" s="39"/>
    </row>
    <row r="351" customFormat="false" ht="17.25" hidden="false" customHeight="true" outlineLevel="0" collapsed="false">
      <c r="A351" s="39"/>
      <c r="B351" s="60" t="n">
        <v>33798037</v>
      </c>
      <c r="C351" s="44" t="e">
        <f aca="false">VLOOKUP(B351,#REF!,2,0)</f>
        <v>#VALUE!</v>
      </c>
      <c r="D351" s="41" t="s">
        <v>843</v>
      </c>
      <c r="E351" s="9" t="s">
        <v>844</v>
      </c>
      <c r="F351" s="63" t="n">
        <v>5000000</v>
      </c>
      <c r="G351" s="36"/>
      <c r="H351" s="39"/>
      <c r="I351" s="14"/>
      <c r="J351" s="39"/>
    </row>
    <row r="352" customFormat="false" ht="17.25" hidden="false" customHeight="true" outlineLevel="0" collapsed="false">
      <c r="A352" s="39"/>
      <c r="B352" s="60" t="n">
        <v>33798033</v>
      </c>
      <c r="C352" s="44" t="e">
        <f aca="false">VLOOKUP(B352,#REF!,2,0)</f>
        <v>#VALUE!</v>
      </c>
      <c r="D352" s="41" t="s">
        <v>843</v>
      </c>
      <c r="E352" s="9" t="s">
        <v>844</v>
      </c>
      <c r="F352" s="63" t="n">
        <v>6000000</v>
      </c>
      <c r="G352" s="36"/>
      <c r="H352" s="39"/>
      <c r="I352" s="14"/>
      <c r="J352" s="39"/>
    </row>
    <row r="353" customFormat="false" ht="17.25" hidden="false" customHeight="true" outlineLevel="0" collapsed="false">
      <c r="A353" s="39"/>
      <c r="B353" s="60" t="n">
        <v>39800236</v>
      </c>
      <c r="C353" s="44" t="e">
        <f aca="false">VLOOKUP(B353,#REF!,2,0)</f>
        <v>#VALUE!</v>
      </c>
      <c r="D353" s="41" t="s">
        <v>843</v>
      </c>
      <c r="E353" s="9" t="s">
        <v>844</v>
      </c>
      <c r="F353" s="63" t="n">
        <v>41535000</v>
      </c>
      <c r="G353" s="36"/>
      <c r="H353" s="39"/>
      <c r="I353" s="14"/>
      <c r="J353" s="39"/>
    </row>
    <row r="354" customFormat="false" ht="17.25" hidden="false" customHeight="true" outlineLevel="0" collapsed="false">
      <c r="A354" s="39"/>
      <c r="B354" s="60" t="n">
        <v>32998012</v>
      </c>
      <c r="C354" s="44" t="e">
        <f aca="false">VLOOKUP(B354,#REF!,2,0)</f>
        <v>#VALUE!</v>
      </c>
      <c r="D354" s="41" t="s">
        <v>845</v>
      </c>
      <c r="E354" s="9" t="s">
        <v>263</v>
      </c>
      <c r="F354" s="63" t="n">
        <v>84000000</v>
      </c>
      <c r="G354" s="36" t="s">
        <v>264</v>
      </c>
      <c r="H354" s="39"/>
      <c r="I354" s="14"/>
      <c r="J354" s="39"/>
    </row>
    <row r="355" customFormat="false" ht="17.25" hidden="false" customHeight="true" outlineLevel="0" collapsed="false">
      <c r="A355" s="39"/>
      <c r="B355" s="60" t="n">
        <v>49800018</v>
      </c>
      <c r="C355" s="44" t="e">
        <f aca="false">VLOOKUP(B355,#REF!,2,0)</f>
        <v>#VALUE!</v>
      </c>
      <c r="D355" s="41" t="s">
        <v>846</v>
      </c>
      <c r="E355" s="9" t="s">
        <v>847</v>
      </c>
      <c r="F355" s="63" t="n">
        <v>45000000</v>
      </c>
      <c r="G355" s="36" t="s">
        <v>848</v>
      </c>
      <c r="H355" s="39"/>
      <c r="I355" s="14"/>
      <c r="J355" s="39"/>
    </row>
    <row r="356" customFormat="false" ht="17.25" hidden="false" customHeight="true" outlineLevel="0" collapsed="false">
      <c r="A356" s="39"/>
      <c r="B356" s="60" t="n">
        <v>39800236</v>
      </c>
      <c r="C356" s="44" t="e">
        <f aca="false">VLOOKUP(B356,#REF!,2,0)</f>
        <v>#VALUE!</v>
      </c>
      <c r="D356" s="41" t="s">
        <v>849</v>
      </c>
      <c r="E356" s="9" t="s">
        <v>850</v>
      </c>
      <c r="F356" s="63" t="n">
        <v>8000000</v>
      </c>
      <c r="G356" s="36" t="s">
        <v>851</v>
      </c>
      <c r="H356" s="39"/>
      <c r="I356" s="14"/>
      <c r="J356" s="39"/>
    </row>
    <row r="357" customFormat="false" ht="17.25" hidden="false" customHeight="true" outlineLevel="0" collapsed="false">
      <c r="A357" s="39"/>
      <c r="B357" s="60" t="n">
        <v>32998024</v>
      </c>
      <c r="C357" s="44" t="e">
        <f aca="false">VLOOKUP(B357,#REF!,2,0)</f>
        <v>#VALUE!</v>
      </c>
      <c r="D357" s="41" t="s">
        <v>852</v>
      </c>
      <c r="E357" s="9" t="s">
        <v>853</v>
      </c>
      <c r="F357" s="63" t="n">
        <v>5000000</v>
      </c>
      <c r="G357" s="36" t="s">
        <v>246</v>
      </c>
      <c r="H357" s="39"/>
      <c r="I357" s="14"/>
      <c r="J357" s="39"/>
    </row>
    <row r="358" customFormat="false" ht="17.25" hidden="false" customHeight="true" outlineLevel="0" collapsed="false">
      <c r="A358" s="39"/>
      <c r="B358" s="60" t="n">
        <v>32998020</v>
      </c>
      <c r="C358" s="44" t="e">
        <f aca="false">VLOOKUP(B358,#REF!,2,0)</f>
        <v>#VALUE!</v>
      </c>
      <c r="D358" s="41" t="s">
        <v>854</v>
      </c>
      <c r="E358" s="9" t="s">
        <v>855</v>
      </c>
      <c r="F358" s="63" t="n">
        <v>19232000</v>
      </c>
      <c r="G358" s="36"/>
      <c r="H358" s="39"/>
      <c r="I358" s="14"/>
      <c r="J358" s="39"/>
    </row>
    <row r="359" customFormat="false" ht="17.25" hidden="false" customHeight="true" outlineLevel="0" collapsed="false">
      <c r="A359" s="39"/>
      <c r="B359" s="60" t="n">
        <v>33898004</v>
      </c>
      <c r="C359" s="44" t="e">
        <f aca="false">VLOOKUP(B359,#REF!,2,0)</f>
        <v>#VALUE!</v>
      </c>
      <c r="D359" s="41" t="s">
        <v>856</v>
      </c>
      <c r="E359" s="9" t="s">
        <v>857</v>
      </c>
      <c r="F359" s="63" t="n">
        <v>672000000</v>
      </c>
      <c r="G359" s="36" t="s">
        <v>545</v>
      </c>
      <c r="H359" s="39"/>
      <c r="I359" s="14"/>
      <c r="J359" s="39"/>
    </row>
    <row r="360" customFormat="false" ht="17.25" hidden="false" customHeight="true" outlineLevel="0" collapsed="false">
      <c r="A360" s="39"/>
      <c r="B360" s="60" t="n">
        <v>39800036</v>
      </c>
      <c r="C360" s="44" t="e">
        <f aca="false">VLOOKUP(B360,#REF!,2,0)</f>
        <v>#VALUE!</v>
      </c>
      <c r="D360" s="41" t="s">
        <v>858</v>
      </c>
      <c r="E360" s="9" t="s">
        <v>859</v>
      </c>
      <c r="F360" s="63" t="n">
        <v>63000000</v>
      </c>
      <c r="G360" s="36" t="s">
        <v>259</v>
      </c>
      <c r="H360" s="39"/>
      <c r="I360" s="14"/>
      <c r="J360" s="39"/>
    </row>
    <row r="361" customFormat="false" ht="17.25" hidden="false" customHeight="true" outlineLevel="0" collapsed="false">
      <c r="A361" s="39"/>
      <c r="B361" s="60"/>
      <c r="C361" s="44" t="e">
        <f aca="false">VLOOKUP(B361,#REF!,2,0)</f>
        <v>#VALUE!</v>
      </c>
      <c r="D361" s="41" t="s">
        <v>860</v>
      </c>
      <c r="E361" s="9" t="s">
        <v>861</v>
      </c>
      <c r="F361" s="63" t="n">
        <v>0</v>
      </c>
      <c r="G361" s="36" t="s">
        <v>862</v>
      </c>
      <c r="H361" s="39"/>
      <c r="I361" s="14"/>
      <c r="J361" s="39"/>
    </row>
    <row r="362" customFormat="false" ht="17.25" hidden="false" customHeight="true" outlineLevel="0" collapsed="false">
      <c r="A362" s="39"/>
      <c r="B362" s="60"/>
      <c r="C362" s="44" t="e">
        <f aca="false">VLOOKUP(B362,#REF!,2,0)</f>
        <v>#VALUE!</v>
      </c>
      <c r="D362" s="41" t="s">
        <v>863</v>
      </c>
      <c r="E362" s="9" t="s">
        <v>864</v>
      </c>
      <c r="F362" s="63" t="n">
        <v>0</v>
      </c>
      <c r="G362" s="36" t="s">
        <v>862</v>
      </c>
      <c r="H362" s="39"/>
      <c r="I362" s="14"/>
      <c r="J362" s="39"/>
    </row>
    <row r="363" customFormat="false" ht="17.25" hidden="false" customHeight="true" outlineLevel="0" collapsed="false">
      <c r="A363" s="39"/>
      <c r="B363" s="60"/>
      <c r="C363" s="44" t="e">
        <f aca="false">VLOOKUP(B363,#REF!,2,0)</f>
        <v>#VALUE!</v>
      </c>
      <c r="D363" s="41" t="s">
        <v>865</v>
      </c>
      <c r="E363" s="9" t="s">
        <v>866</v>
      </c>
      <c r="F363" s="63" t="n">
        <v>0</v>
      </c>
      <c r="G363" s="36" t="s">
        <v>862</v>
      </c>
      <c r="H363" s="39"/>
      <c r="I363" s="14"/>
      <c r="J363" s="39"/>
    </row>
    <row r="364" customFormat="false" ht="17.25" hidden="false" customHeight="true" outlineLevel="0" collapsed="false">
      <c r="A364" s="39"/>
      <c r="B364" s="60" t="n">
        <v>32998002</v>
      </c>
      <c r="C364" s="44" t="e">
        <f aca="false">VLOOKUP(B364,#REF!,2,0)</f>
        <v>#VALUE!</v>
      </c>
      <c r="D364" s="41" t="s">
        <v>867</v>
      </c>
      <c r="E364" s="9" t="s">
        <v>868</v>
      </c>
      <c r="F364" s="63" t="n">
        <v>0</v>
      </c>
      <c r="G364" s="36" t="s">
        <v>869</v>
      </c>
      <c r="H364" s="39"/>
      <c r="I364" s="14"/>
      <c r="J364" s="39"/>
    </row>
    <row r="365" customFormat="false" ht="17.25" hidden="false" customHeight="true" outlineLevel="0" collapsed="false">
      <c r="A365" s="39"/>
      <c r="B365" s="60" t="n">
        <v>39800218</v>
      </c>
      <c r="C365" s="44" t="e">
        <f aca="false">VLOOKUP(B365,#REF!,2,0)</f>
        <v>#VALUE!</v>
      </c>
      <c r="D365" s="41" t="s">
        <v>870</v>
      </c>
      <c r="E365" s="9" t="s">
        <v>871</v>
      </c>
      <c r="F365" s="63" t="n">
        <v>11200000</v>
      </c>
      <c r="G365" s="36" t="s">
        <v>872</v>
      </c>
      <c r="H365" s="39"/>
      <c r="I365" s="14"/>
      <c r="J365" s="39"/>
    </row>
    <row r="366" customFormat="false" ht="17.25" hidden="false" customHeight="true" outlineLevel="0" collapsed="false">
      <c r="A366" s="39"/>
      <c r="B366" s="60" t="n">
        <v>34098035</v>
      </c>
      <c r="C366" s="44" t="s">
        <v>46</v>
      </c>
      <c r="D366" s="41" t="s">
        <v>873</v>
      </c>
      <c r="E366" s="9" t="s">
        <v>874</v>
      </c>
      <c r="F366" s="63" t="n">
        <v>120000000</v>
      </c>
      <c r="G366" s="36" t="s">
        <v>875</v>
      </c>
      <c r="H366" s="39"/>
      <c r="I366" s="14"/>
      <c r="J366" s="39"/>
    </row>
    <row r="367" customFormat="false" ht="17.25" hidden="false" customHeight="true" outlineLevel="0" collapsed="false">
      <c r="A367" s="39"/>
      <c r="B367" s="60" t="n">
        <v>39800222</v>
      </c>
      <c r="C367" s="44" t="e">
        <f aca="false">VLOOKUP(B367,#REF!,2,0)</f>
        <v>#VALUE!</v>
      </c>
      <c r="D367" s="41" t="s">
        <v>876</v>
      </c>
      <c r="E367" s="9" t="s">
        <v>877</v>
      </c>
      <c r="F367" s="63" t="n">
        <v>2080000</v>
      </c>
      <c r="G367" s="36" t="s">
        <v>878</v>
      </c>
      <c r="H367" s="39"/>
      <c r="I367" s="14"/>
      <c r="J367" s="39"/>
    </row>
    <row r="368" customFormat="false" ht="17.25" hidden="false" customHeight="true" outlineLevel="0" collapsed="false">
      <c r="A368" s="39"/>
      <c r="B368" s="8" t="n">
        <v>33898004</v>
      </c>
      <c r="C368" s="44" t="e">
        <f aca="false">VLOOKUP(B368,#REF!,2,0)</f>
        <v>#VALUE!</v>
      </c>
      <c r="D368" s="41" t="s">
        <v>879</v>
      </c>
      <c r="E368" s="9" t="s">
        <v>880</v>
      </c>
      <c r="F368" s="63" t="n">
        <v>2600000</v>
      </c>
      <c r="G368" s="36" t="s">
        <v>881</v>
      </c>
      <c r="H368" s="39"/>
      <c r="I368" s="14"/>
      <c r="J368" s="39"/>
    </row>
    <row r="369" customFormat="false" ht="17.25" hidden="false" customHeight="true" outlineLevel="0" collapsed="false">
      <c r="A369" s="39"/>
      <c r="B369" s="8" t="n">
        <v>32998023</v>
      </c>
      <c r="C369" s="44" t="e">
        <f aca="false">VLOOKUP(B369,#REF!,2,0)</f>
        <v>#VALUE!</v>
      </c>
      <c r="D369" s="41" t="s">
        <v>882</v>
      </c>
      <c r="E369" s="9" t="s">
        <v>883</v>
      </c>
      <c r="F369" s="63" t="n">
        <v>0</v>
      </c>
      <c r="G369" s="36" t="s">
        <v>884</v>
      </c>
      <c r="H369" s="39"/>
      <c r="I369" s="14"/>
      <c r="J369" s="39"/>
    </row>
    <row r="370" customFormat="false" ht="17.25" hidden="false" customHeight="true" outlineLevel="0" collapsed="false">
      <c r="A370" s="39"/>
      <c r="B370" s="8" t="n">
        <v>33198006</v>
      </c>
      <c r="C370" s="44" t="e">
        <f aca="false">VLOOKUP(B370,#REF!,2,0)</f>
        <v>#VALUE!</v>
      </c>
      <c r="D370" s="41" t="s">
        <v>885</v>
      </c>
      <c r="E370" s="9" t="s">
        <v>886</v>
      </c>
      <c r="F370" s="63" t="n">
        <v>19000000</v>
      </c>
      <c r="G370" s="36" t="s">
        <v>887</v>
      </c>
      <c r="H370" s="39"/>
      <c r="I370" s="14"/>
      <c r="J370" s="39"/>
    </row>
    <row r="371" s="83" customFormat="true" ht="17.25" hidden="false" customHeight="true" outlineLevel="0" collapsed="false">
      <c r="A371" s="75"/>
      <c r="B371" s="76" t="n">
        <v>33198024</v>
      </c>
      <c r="C371" s="77" t="e">
        <f aca="false">VLOOKUP(B371,#REF!,2,0)</f>
        <v>#VALUE!</v>
      </c>
      <c r="D371" s="78" t="s">
        <v>888</v>
      </c>
      <c r="E371" s="79" t="s">
        <v>889</v>
      </c>
      <c r="F371" s="80"/>
      <c r="G371" s="81" t="s">
        <v>890</v>
      </c>
      <c r="H371" s="75"/>
      <c r="I371" s="82"/>
      <c r="J371" s="75"/>
    </row>
    <row r="372" s="83" customFormat="true" ht="17.25" hidden="false" customHeight="true" outlineLevel="0" collapsed="false">
      <c r="A372" s="75"/>
      <c r="B372" s="76" t="n">
        <v>32998015</v>
      </c>
      <c r="C372" s="77" t="e">
        <f aca="false">VLOOKUP(B372,#REF!,2,0)</f>
        <v>#VALUE!</v>
      </c>
      <c r="D372" s="78" t="s">
        <v>891</v>
      </c>
      <c r="E372" s="79" t="s">
        <v>892</v>
      </c>
      <c r="F372" s="80"/>
      <c r="G372" s="81" t="s">
        <v>893</v>
      </c>
      <c r="H372" s="75"/>
      <c r="I372" s="82"/>
      <c r="J372" s="75"/>
    </row>
    <row r="373" s="83" customFormat="true" ht="17.25" hidden="false" customHeight="true" outlineLevel="0" collapsed="false">
      <c r="A373" s="75"/>
      <c r="B373" s="76" t="n">
        <v>39800236</v>
      </c>
      <c r="C373" s="77" t="e">
        <f aca="false">VLOOKUP(B373,#REF!,2,0)</f>
        <v>#VALUE!</v>
      </c>
      <c r="D373" s="78" t="s">
        <v>894</v>
      </c>
      <c r="E373" s="79" t="s">
        <v>895</v>
      </c>
      <c r="F373" s="80" t="n">
        <v>700000000</v>
      </c>
      <c r="G373" s="81" t="s">
        <v>896</v>
      </c>
      <c r="H373" s="75"/>
      <c r="I373" s="82"/>
      <c r="J373" s="75"/>
    </row>
    <row r="374" customFormat="false" ht="17.25" hidden="false" customHeight="true" outlineLevel="0" collapsed="false">
      <c r="A374" s="39"/>
      <c r="B374" s="8" t="n">
        <v>42902002</v>
      </c>
      <c r="C374" s="84" t="s">
        <v>118</v>
      </c>
      <c r="D374" s="41" t="s">
        <v>897</v>
      </c>
      <c r="E374" s="9" t="s">
        <v>898</v>
      </c>
      <c r="F374" s="63" t="n">
        <v>100000000</v>
      </c>
      <c r="G374" s="36"/>
      <c r="H374" s="39"/>
      <c r="I374" s="14"/>
      <c r="J374" s="39"/>
    </row>
    <row r="375" s="83" customFormat="true" ht="17.25" hidden="false" customHeight="true" outlineLevel="0" collapsed="false">
      <c r="A375" s="75"/>
      <c r="B375" s="76" t="n">
        <v>39800017</v>
      </c>
      <c r="C375" s="77" t="e">
        <f aca="false">VLOOKUP(B375,#REF!,2,0)</f>
        <v>#VALUE!</v>
      </c>
      <c r="D375" s="78" t="s">
        <v>899</v>
      </c>
      <c r="E375" s="79" t="s">
        <v>900</v>
      </c>
      <c r="F375" s="80" t="n">
        <v>0</v>
      </c>
      <c r="G375" s="81"/>
      <c r="H375" s="75"/>
      <c r="I375" s="82"/>
      <c r="J375" s="75"/>
    </row>
    <row r="376" customFormat="false" ht="17.25" hidden="false" customHeight="true" outlineLevel="0" collapsed="false">
      <c r="A376" s="39"/>
      <c r="B376" s="60" t="n">
        <v>32998024</v>
      </c>
      <c r="C376" s="84" t="e">
        <f aca="false">VLOOKUP(B376,#REF!,2,0)</f>
        <v>#VALUE!</v>
      </c>
      <c r="D376" s="41" t="s">
        <v>901</v>
      </c>
      <c r="E376" s="9" t="s">
        <v>902</v>
      </c>
      <c r="F376" s="63" t="n">
        <v>5000000</v>
      </c>
      <c r="G376" s="36" t="s">
        <v>246</v>
      </c>
      <c r="H376" s="39"/>
      <c r="I376" s="14"/>
      <c r="J376" s="39"/>
    </row>
    <row r="377" customFormat="false" ht="17.25" hidden="false" customHeight="true" outlineLevel="0" collapsed="false">
      <c r="A377" s="39"/>
      <c r="B377" s="8" t="n">
        <v>32998021</v>
      </c>
      <c r="C377" s="84" t="e">
        <f aca="false">VLOOKUP(B377,#REF!,2,0)</f>
        <v>#VALUE!</v>
      </c>
      <c r="D377" s="41" t="s">
        <v>804</v>
      </c>
      <c r="E377" s="9" t="s">
        <v>903</v>
      </c>
      <c r="F377" s="63" t="n">
        <v>8500000</v>
      </c>
      <c r="G377" s="36" t="s">
        <v>904</v>
      </c>
      <c r="H377" s="39"/>
      <c r="I377" s="14"/>
      <c r="J377" s="39"/>
    </row>
    <row r="378" customFormat="false" ht="17.25" hidden="false" customHeight="true" outlineLevel="0" collapsed="false">
      <c r="A378" s="39"/>
      <c r="B378" s="8" t="n">
        <v>39800059</v>
      </c>
      <c r="C378" s="84" t="e">
        <f aca="false">VLOOKUP(B378,#REF!,2,0)</f>
        <v>#VALUE!</v>
      </c>
      <c r="D378" s="41" t="s">
        <v>905</v>
      </c>
      <c r="E378" s="9" t="s">
        <v>685</v>
      </c>
      <c r="F378" s="63" t="n">
        <v>90000000</v>
      </c>
      <c r="G378" s="36" t="s">
        <v>269</v>
      </c>
      <c r="H378" s="39"/>
      <c r="I378" s="14"/>
      <c r="J378" s="39"/>
    </row>
    <row r="379" customFormat="false" ht="17.25" hidden="false" customHeight="true" outlineLevel="0" collapsed="false">
      <c r="A379" s="39"/>
      <c r="B379" s="8" t="n">
        <v>39800236</v>
      </c>
      <c r="C379" s="84" t="e">
        <f aca="false">VLOOKUP(B379,#REF!,2,0)</f>
        <v>#VALUE!</v>
      </c>
      <c r="D379" s="41" t="s">
        <v>906</v>
      </c>
      <c r="E379" s="9" t="s">
        <v>907</v>
      </c>
      <c r="F379" s="63" t="n">
        <v>116000000</v>
      </c>
      <c r="G379" s="36" t="s">
        <v>908</v>
      </c>
      <c r="H379" s="39"/>
      <c r="I379" s="14"/>
      <c r="J379" s="39"/>
    </row>
    <row r="380" customFormat="false" ht="17.25" hidden="false" customHeight="true" outlineLevel="0" collapsed="false">
      <c r="A380" s="39"/>
      <c r="B380" s="8" t="n">
        <v>39800098</v>
      </c>
      <c r="C380" s="84" t="e">
        <f aca="false">VLOOKUP(B380,#REF!,2,0)</f>
        <v>#VALUE!</v>
      </c>
      <c r="D380" s="41" t="s">
        <v>909</v>
      </c>
      <c r="E380" s="9" t="s">
        <v>910</v>
      </c>
      <c r="F380" s="63" t="n">
        <v>50000000</v>
      </c>
      <c r="G380" s="36" t="s">
        <v>911</v>
      </c>
      <c r="H380" s="39"/>
      <c r="I380" s="14"/>
      <c r="J380" s="39"/>
    </row>
    <row r="381" customFormat="false" ht="17.25" hidden="false" customHeight="true" outlineLevel="0" collapsed="false">
      <c r="A381" s="39"/>
      <c r="B381" s="8" t="n">
        <v>32998023</v>
      </c>
      <c r="C381" s="84" t="e">
        <f aca="false">VLOOKUP(B381,#REF!,2,0)</f>
        <v>#VALUE!</v>
      </c>
      <c r="D381" s="41" t="s">
        <v>912</v>
      </c>
      <c r="E381" s="9" t="s">
        <v>913</v>
      </c>
      <c r="F381" s="63" t="n">
        <v>11000000</v>
      </c>
      <c r="G381" s="36" t="s">
        <v>914</v>
      </c>
      <c r="H381" s="39"/>
      <c r="I381" s="14"/>
      <c r="J381" s="39"/>
    </row>
    <row r="382" customFormat="false" ht="17.25" hidden="false" customHeight="true" outlineLevel="0" collapsed="false">
      <c r="A382" s="39"/>
      <c r="B382" s="8" t="n">
        <v>32998023</v>
      </c>
      <c r="C382" s="84" t="e">
        <f aca="false">VLOOKUP(B382,#REF!,2,0)</f>
        <v>#VALUE!</v>
      </c>
      <c r="D382" s="41" t="s">
        <v>915</v>
      </c>
      <c r="E382" s="9" t="s">
        <v>916</v>
      </c>
      <c r="F382" s="63" t="n">
        <v>11000000</v>
      </c>
      <c r="G382" s="36" t="s">
        <v>917</v>
      </c>
      <c r="H382" s="39"/>
      <c r="I382" s="14"/>
      <c r="J382" s="39"/>
    </row>
    <row r="383" s="86" customFormat="true" ht="17.25" hidden="false" customHeight="true" outlineLevel="0" collapsed="false">
      <c r="A383" s="57"/>
      <c r="B383" s="16" t="n">
        <v>32998012</v>
      </c>
      <c r="C383" s="45" t="e">
        <f aca="false">VLOOKUP(B383,#REF!,2,0)</f>
        <v>#VALUE!</v>
      </c>
      <c r="D383" s="46" t="s">
        <v>918</v>
      </c>
      <c r="E383" s="17" t="s">
        <v>919</v>
      </c>
      <c r="F383" s="85" t="n">
        <v>54000000</v>
      </c>
      <c r="G383" s="56" t="s">
        <v>920</v>
      </c>
      <c r="H383" s="57"/>
      <c r="I383" s="58"/>
      <c r="J383" s="57"/>
    </row>
    <row r="384" customFormat="false" ht="17.25" hidden="false" customHeight="true" outlineLevel="0" collapsed="false">
      <c r="A384" s="39"/>
      <c r="B384" s="8" t="n">
        <v>33098175</v>
      </c>
      <c r="C384" s="84" t="s">
        <v>151</v>
      </c>
      <c r="D384" s="41" t="s">
        <v>921</v>
      </c>
      <c r="E384" s="9" t="s">
        <v>922</v>
      </c>
      <c r="F384" s="63" t="n">
        <v>200000000</v>
      </c>
      <c r="G384" s="36" t="s">
        <v>839</v>
      </c>
      <c r="H384" s="39"/>
      <c r="I384" s="14"/>
      <c r="J384" s="39"/>
    </row>
    <row r="385" s="86" customFormat="true" ht="17.25" hidden="false" customHeight="true" outlineLevel="0" collapsed="false">
      <c r="A385" s="57"/>
      <c r="B385" s="87" t="n">
        <v>32998025</v>
      </c>
      <c r="C385" s="45" t="e">
        <f aca="false">VLOOKUP(B385,#REF!,2,0)</f>
        <v>#VALUE!</v>
      </c>
      <c r="D385" s="46" t="s">
        <v>923</v>
      </c>
      <c r="E385" s="17" t="s">
        <v>924</v>
      </c>
      <c r="F385" s="85" t="n">
        <v>28800000</v>
      </c>
      <c r="G385" s="56" t="s">
        <v>925</v>
      </c>
      <c r="H385" s="57"/>
      <c r="I385" s="58"/>
      <c r="J385" s="57"/>
    </row>
    <row r="386" customFormat="false" ht="17.25" hidden="false" customHeight="true" outlineLevel="0" collapsed="false">
      <c r="A386" s="39"/>
      <c r="B386" s="8" t="n">
        <v>39800218</v>
      </c>
      <c r="C386" s="84" t="e">
        <f aca="false">VLOOKUP(B386,#REF!,2,0)</f>
        <v>#VALUE!</v>
      </c>
      <c r="D386" s="41"/>
      <c r="E386" s="9" t="s">
        <v>926</v>
      </c>
      <c r="F386" s="63" t="n">
        <v>27500000</v>
      </c>
      <c r="G386" s="36" t="s">
        <v>927</v>
      </c>
      <c r="H386" s="39"/>
      <c r="I386" s="14"/>
      <c r="J386" s="39"/>
    </row>
    <row r="387" customFormat="false" ht="17.25" hidden="false" customHeight="true" outlineLevel="0" collapsed="false">
      <c r="A387" s="39"/>
      <c r="B387" s="8" t="n">
        <v>42902005</v>
      </c>
      <c r="C387" s="84" t="e">
        <f aca="false">VLOOKUP(B387,#REF!,2,0)</f>
        <v>#VALUE!</v>
      </c>
      <c r="D387" s="41"/>
      <c r="E387" s="9" t="s">
        <v>926</v>
      </c>
      <c r="F387" s="63" t="n">
        <v>49000000</v>
      </c>
      <c r="G387" s="36" t="s">
        <v>928</v>
      </c>
      <c r="H387" s="39"/>
      <c r="I387" s="14"/>
      <c r="J387" s="39"/>
    </row>
    <row r="388" customFormat="false" ht="17.25" hidden="false" customHeight="true" outlineLevel="0" collapsed="false">
      <c r="A388" s="39"/>
      <c r="B388" s="8" t="n">
        <v>42902005</v>
      </c>
      <c r="C388" s="84" t="e">
        <f aca="false">VLOOKUP(B388,#REF!,2,0)</f>
        <v>#VALUE!</v>
      </c>
      <c r="D388" s="41"/>
      <c r="E388" s="9" t="s">
        <v>926</v>
      </c>
      <c r="F388" s="63" t="n">
        <v>18000000</v>
      </c>
      <c r="G388" s="36" t="s">
        <v>929</v>
      </c>
      <c r="H388" s="39"/>
      <c r="I388" s="14"/>
      <c r="J388" s="39"/>
    </row>
    <row r="389" customFormat="false" ht="17.25" hidden="false" customHeight="true" outlineLevel="0" collapsed="false">
      <c r="A389" s="39"/>
      <c r="B389" s="8" t="n">
        <v>42902002</v>
      </c>
      <c r="C389" s="84" t="e">
        <f aca="false">VLOOKUP(B389,#REF!,2,0)</f>
        <v>#VALUE!</v>
      </c>
      <c r="D389" s="41"/>
      <c r="E389" s="9" t="s">
        <v>926</v>
      </c>
      <c r="F389" s="63" t="n">
        <v>45000000</v>
      </c>
      <c r="G389" s="36" t="s">
        <v>930</v>
      </c>
      <c r="H389" s="39"/>
      <c r="I389" s="14"/>
      <c r="J389" s="39"/>
    </row>
    <row r="390" customFormat="false" ht="17.25" hidden="false" customHeight="true" outlineLevel="0" collapsed="false">
      <c r="A390" s="39"/>
      <c r="B390" s="8" t="n">
        <v>42902002</v>
      </c>
      <c r="C390" s="84" t="e">
        <f aca="false">VLOOKUP(B390,#REF!,2,0)</f>
        <v>#VALUE!</v>
      </c>
      <c r="D390" s="41"/>
      <c r="E390" s="9" t="s">
        <v>926</v>
      </c>
      <c r="F390" s="63" t="n">
        <v>104000000</v>
      </c>
      <c r="G390" s="36" t="s">
        <v>930</v>
      </c>
      <c r="H390" s="39"/>
      <c r="I390" s="14"/>
      <c r="J390" s="39"/>
    </row>
    <row r="391" customFormat="false" ht="17.25" hidden="false" customHeight="true" outlineLevel="0" collapsed="false">
      <c r="A391" s="39"/>
      <c r="B391" s="8" t="n">
        <v>42902005</v>
      </c>
      <c r="C391" s="84" t="e">
        <f aca="false">VLOOKUP(B391,#REF!,2,0)</f>
        <v>#VALUE!</v>
      </c>
      <c r="D391" s="41"/>
      <c r="E391" s="9" t="s">
        <v>926</v>
      </c>
      <c r="F391" s="63" t="n">
        <v>6600000</v>
      </c>
      <c r="G391" s="36" t="s">
        <v>931</v>
      </c>
      <c r="H391" s="39"/>
      <c r="I391" s="14"/>
      <c r="J391" s="39"/>
    </row>
    <row r="392" customFormat="false" ht="17.25" hidden="false" customHeight="true" outlineLevel="0" collapsed="false">
      <c r="A392" s="39"/>
      <c r="B392" s="8" t="n">
        <v>32998023</v>
      </c>
      <c r="C392" s="84" t="e">
        <f aca="false">VLOOKUP(B392,#REF!,2,0)</f>
        <v>#VALUE!</v>
      </c>
      <c r="D392" s="41"/>
      <c r="E392" s="9" t="s">
        <v>926</v>
      </c>
      <c r="F392" s="63" t="n">
        <v>1300000</v>
      </c>
      <c r="G392" s="36" t="s">
        <v>862</v>
      </c>
      <c r="H392" s="39"/>
      <c r="I392" s="14"/>
      <c r="J392" s="39"/>
    </row>
    <row r="393" customFormat="false" ht="17.25" hidden="false" customHeight="true" outlineLevel="0" collapsed="false">
      <c r="A393" s="39"/>
      <c r="B393" s="8" t="n">
        <v>32998023</v>
      </c>
      <c r="C393" s="84" t="e">
        <f aca="false">VLOOKUP(B393,#REF!,2,0)</f>
        <v>#VALUE!</v>
      </c>
      <c r="D393" s="41"/>
      <c r="E393" s="9" t="s">
        <v>926</v>
      </c>
      <c r="F393" s="63" t="n">
        <v>5600000</v>
      </c>
      <c r="G393" s="36" t="s">
        <v>862</v>
      </c>
      <c r="H393" s="39"/>
      <c r="I393" s="14"/>
      <c r="J393" s="39"/>
    </row>
    <row r="394" customFormat="false" ht="17.25" hidden="false" customHeight="true" outlineLevel="0" collapsed="false">
      <c r="A394" s="39"/>
      <c r="B394" s="8" t="n">
        <v>32998002</v>
      </c>
      <c r="C394" s="84" t="e">
        <f aca="false">VLOOKUP(B394,#REF!,2,0)</f>
        <v>#VALUE!</v>
      </c>
      <c r="D394" s="41"/>
      <c r="E394" s="9" t="s">
        <v>926</v>
      </c>
      <c r="F394" s="63" t="n">
        <v>16500000</v>
      </c>
      <c r="G394" s="36" t="s">
        <v>932</v>
      </c>
      <c r="H394" s="39"/>
      <c r="I394" s="14"/>
      <c r="J394" s="39"/>
    </row>
    <row r="395" customFormat="false" ht="17.25" hidden="false" customHeight="true" outlineLevel="0" collapsed="false">
      <c r="A395" s="39"/>
      <c r="B395" s="8" t="n">
        <v>42902005</v>
      </c>
      <c r="C395" s="84" t="e">
        <f aca="false">VLOOKUP(B395,#REF!,2,0)</f>
        <v>#VALUE!</v>
      </c>
      <c r="D395" s="41"/>
      <c r="E395" s="9" t="s">
        <v>926</v>
      </c>
      <c r="F395" s="63" t="n">
        <v>32000000</v>
      </c>
      <c r="G395" s="36" t="s">
        <v>933</v>
      </c>
      <c r="H395" s="39"/>
      <c r="I395" s="14"/>
      <c r="J395" s="39"/>
    </row>
    <row r="396" customFormat="false" ht="17.25" hidden="false" customHeight="true" outlineLevel="0" collapsed="false">
      <c r="A396" s="39"/>
      <c r="B396" s="8" t="n">
        <v>42902005</v>
      </c>
      <c r="C396" s="84" t="e">
        <f aca="false">VLOOKUP(B396,#REF!,2,0)</f>
        <v>#VALUE!</v>
      </c>
      <c r="D396" s="41"/>
      <c r="E396" s="9" t="s">
        <v>926</v>
      </c>
      <c r="F396" s="63" t="n">
        <v>17200000</v>
      </c>
      <c r="G396" s="36" t="s">
        <v>934</v>
      </c>
      <c r="H396" s="39"/>
      <c r="I396" s="14"/>
      <c r="J396" s="39"/>
    </row>
    <row r="397" customFormat="false" ht="17.25" hidden="false" customHeight="true" outlineLevel="0" collapsed="false">
      <c r="A397" s="39"/>
      <c r="B397" s="8" t="n">
        <v>33798072</v>
      </c>
      <c r="C397" s="84" t="e">
        <f aca="false">VLOOKUP(B397,#REF!,2,0)</f>
        <v>#VALUE!</v>
      </c>
      <c r="D397" s="41"/>
      <c r="E397" s="9" t="s">
        <v>926</v>
      </c>
      <c r="F397" s="63" t="n">
        <v>4000000</v>
      </c>
      <c r="G397" s="36" t="s">
        <v>932</v>
      </c>
      <c r="H397" s="39"/>
      <c r="I397" s="14"/>
      <c r="J397" s="39"/>
    </row>
    <row r="398" customFormat="false" ht="17.25" hidden="false" customHeight="true" outlineLevel="0" collapsed="false">
      <c r="A398" s="39"/>
      <c r="B398" s="8" t="n">
        <v>39800218</v>
      </c>
      <c r="C398" s="84" t="e">
        <f aca="false">VLOOKUP(B398,#REF!,2,0)</f>
        <v>#VALUE!</v>
      </c>
      <c r="D398" s="41"/>
      <c r="E398" s="9" t="s">
        <v>926</v>
      </c>
      <c r="F398" s="63" t="n">
        <v>8500000</v>
      </c>
      <c r="G398" s="36" t="s">
        <v>935</v>
      </c>
      <c r="H398" s="39"/>
      <c r="I398" s="14"/>
      <c r="J398" s="39"/>
    </row>
    <row r="399" customFormat="false" ht="17.25" hidden="false" customHeight="true" outlineLevel="0" collapsed="false">
      <c r="A399" s="39"/>
      <c r="B399" s="8" t="n">
        <v>39800253</v>
      </c>
      <c r="C399" s="84" t="e">
        <f aca="false">VLOOKUP(B399,#REF!,2,0)</f>
        <v>#VALUE!</v>
      </c>
      <c r="D399" s="41"/>
      <c r="E399" s="9" t="s">
        <v>926</v>
      </c>
      <c r="F399" s="63" t="n">
        <v>4500000</v>
      </c>
      <c r="G399" s="36" t="s">
        <v>932</v>
      </c>
      <c r="H399" s="39"/>
      <c r="I399" s="14"/>
      <c r="J399" s="39"/>
    </row>
    <row r="400" customFormat="false" ht="17.25" hidden="false" customHeight="true" outlineLevel="0" collapsed="false">
      <c r="A400" s="39"/>
      <c r="B400" s="8" t="n">
        <v>33198010</v>
      </c>
      <c r="C400" s="84" t="e">
        <f aca="false">VLOOKUP(B400,#REF!,2,0)</f>
        <v>#VALUE!</v>
      </c>
      <c r="D400" s="41"/>
      <c r="E400" s="9" t="s">
        <v>926</v>
      </c>
      <c r="F400" s="63" t="n">
        <v>3000000</v>
      </c>
      <c r="G400" s="36" t="s">
        <v>932</v>
      </c>
      <c r="H400" s="39"/>
      <c r="I400" s="14"/>
      <c r="J400" s="39"/>
    </row>
    <row r="401" customFormat="false" ht="17.25" hidden="false" customHeight="true" outlineLevel="0" collapsed="false">
      <c r="A401" s="39"/>
      <c r="B401" s="8" t="n">
        <v>32998015</v>
      </c>
      <c r="C401" s="84" t="e">
        <f aca="false">VLOOKUP(B401,#REF!,2,0)</f>
        <v>#VALUE!</v>
      </c>
      <c r="D401" s="41"/>
      <c r="E401" s="9" t="s">
        <v>926</v>
      </c>
      <c r="F401" s="63" t="n">
        <v>2000000</v>
      </c>
      <c r="G401" s="36"/>
      <c r="H401" s="39"/>
      <c r="I401" s="14"/>
      <c r="J401" s="39"/>
    </row>
    <row r="402" customFormat="false" ht="17.25" hidden="false" customHeight="true" outlineLevel="0" collapsed="false">
      <c r="A402" s="39"/>
      <c r="B402" s="8" t="n">
        <v>32998023</v>
      </c>
      <c r="C402" s="84" t="e">
        <f aca="false">VLOOKUP(B402,#REF!,2,0)</f>
        <v>#VALUE!</v>
      </c>
      <c r="D402" s="41"/>
      <c r="E402" s="9" t="s">
        <v>926</v>
      </c>
      <c r="F402" s="63" t="n">
        <v>3400000</v>
      </c>
      <c r="G402" s="36"/>
      <c r="H402" s="39"/>
      <c r="I402" s="14"/>
      <c r="J402" s="39"/>
    </row>
    <row r="403" customFormat="false" ht="17.25" hidden="false" customHeight="true" outlineLevel="0" collapsed="false">
      <c r="A403" s="39"/>
      <c r="B403" s="8" t="n">
        <v>33198023</v>
      </c>
      <c r="C403" s="84" t="e">
        <f aca="false">VLOOKUP(B403,#REF!,2,0)</f>
        <v>#VALUE!</v>
      </c>
      <c r="D403" s="41"/>
      <c r="E403" s="9" t="s">
        <v>926</v>
      </c>
      <c r="F403" s="63" t="n">
        <v>11000000</v>
      </c>
      <c r="G403" s="36"/>
      <c r="H403" s="39"/>
      <c r="I403" s="14"/>
      <c r="J403" s="39"/>
    </row>
    <row r="404" customFormat="false" ht="17.25" hidden="false" customHeight="true" outlineLevel="0" collapsed="false">
      <c r="A404" s="39"/>
      <c r="B404" s="8" t="n">
        <v>39800222</v>
      </c>
      <c r="C404" s="84" t="e">
        <f aca="false">VLOOKUP(B404,#REF!,2,0)</f>
        <v>#VALUE!</v>
      </c>
      <c r="D404" s="41"/>
      <c r="E404" s="9" t="s">
        <v>926</v>
      </c>
      <c r="F404" s="63" t="n">
        <v>1200000</v>
      </c>
      <c r="G404" s="36"/>
      <c r="H404" s="39"/>
      <c r="I404" s="14"/>
      <c r="J404" s="39"/>
    </row>
    <row r="405" customFormat="false" ht="17.25" hidden="false" customHeight="true" outlineLevel="0" collapsed="false">
      <c r="A405" s="39"/>
      <c r="B405" s="8" t="n">
        <v>32998015</v>
      </c>
      <c r="C405" s="84" t="e">
        <f aca="false">VLOOKUP(B405,#REF!,2,0)</f>
        <v>#VALUE!</v>
      </c>
      <c r="D405" s="41"/>
      <c r="E405" s="9" t="s">
        <v>926</v>
      </c>
      <c r="F405" s="63" t="n">
        <v>1600000</v>
      </c>
      <c r="G405" s="36"/>
      <c r="H405" s="39"/>
      <c r="I405" s="14"/>
      <c r="J405" s="39"/>
    </row>
    <row r="406" customFormat="false" ht="17.25" hidden="false" customHeight="true" outlineLevel="0" collapsed="false">
      <c r="A406" s="39"/>
      <c r="B406" s="8" t="n">
        <v>33998004</v>
      </c>
      <c r="C406" s="84" t="e">
        <f aca="false">VLOOKUP(B406,#REF!,2,0)</f>
        <v>#VALUE!</v>
      </c>
      <c r="D406" s="41"/>
      <c r="E406" s="9" t="s">
        <v>926</v>
      </c>
      <c r="F406" s="63" t="n">
        <v>2600000</v>
      </c>
      <c r="G406" s="36"/>
      <c r="H406" s="39"/>
      <c r="I406" s="14"/>
      <c r="J406" s="39"/>
    </row>
    <row r="407" customFormat="false" ht="17.25" hidden="false" customHeight="true" outlineLevel="0" collapsed="false">
      <c r="A407" s="39"/>
      <c r="B407" s="8" t="n">
        <v>32998015</v>
      </c>
      <c r="C407" s="84" t="e">
        <f aca="false">VLOOKUP(B407,#REF!,2,0)</f>
        <v>#VALUE!</v>
      </c>
      <c r="D407" s="41"/>
      <c r="E407" s="9" t="s">
        <v>926</v>
      </c>
      <c r="F407" s="63" t="n">
        <v>8000000</v>
      </c>
      <c r="G407" s="36"/>
      <c r="H407" s="39"/>
      <c r="I407" s="14"/>
      <c r="J407" s="39"/>
    </row>
    <row r="408" customFormat="false" ht="17.25" hidden="false" customHeight="true" outlineLevel="0" collapsed="false">
      <c r="A408" s="39"/>
      <c r="B408" s="8" t="n">
        <v>39800015</v>
      </c>
      <c r="C408" s="84" t="e">
        <f aca="false">VLOOKUP(B408,#REF!,2,0)</f>
        <v>#VALUE!</v>
      </c>
      <c r="D408" s="41"/>
      <c r="E408" s="9" t="s">
        <v>926</v>
      </c>
      <c r="F408" s="63" t="n">
        <v>4000000</v>
      </c>
      <c r="G408" s="36"/>
      <c r="H408" s="39"/>
      <c r="I408" s="14"/>
      <c r="J408" s="39"/>
    </row>
    <row r="409" customFormat="false" ht="17.25" hidden="false" customHeight="true" outlineLevel="0" collapsed="false">
      <c r="A409" s="39"/>
      <c r="B409" s="8" t="n">
        <v>39800036</v>
      </c>
      <c r="C409" s="84" t="e">
        <f aca="false">VLOOKUP(B409,#REF!,2,0)</f>
        <v>#VALUE!</v>
      </c>
      <c r="D409" s="41"/>
      <c r="E409" s="9" t="s">
        <v>926</v>
      </c>
      <c r="F409" s="63" t="n">
        <v>12000000</v>
      </c>
      <c r="G409" s="36"/>
      <c r="H409" s="39"/>
      <c r="I409" s="14"/>
      <c r="J409" s="39"/>
    </row>
    <row r="410" customFormat="false" ht="17.25" hidden="false" customHeight="true" outlineLevel="0" collapsed="false">
      <c r="A410" s="39"/>
      <c r="B410" s="8" t="n">
        <v>39800236</v>
      </c>
      <c r="C410" s="84" t="e">
        <f aca="false">VLOOKUP(B410,#REF!,2,0)</f>
        <v>#VALUE!</v>
      </c>
      <c r="D410" s="41"/>
      <c r="E410" s="9" t="s">
        <v>926</v>
      </c>
      <c r="F410" s="63" t="n">
        <v>9000000</v>
      </c>
      <c r="G410" s="36"/>
      <c r="H410" s="39"/>
      <c r="I410" s="14"/>
      <c r="J410" s="39"/>
    </row>
    <row r="411" customFormat="false" ht="17.25" hidden="false" customHeight="true" outlineLevel="0" collapsed="false">
      <c r="A411" s="39"/>
      <c r="B411" s="8" t="n">
        <v>39800236</v>
      </c>
      <c r="C411" s="84" t="e">
        <f aca="false">VLOOKUP(B411,#REF!,2,0)</f>
        <v>#VALUE!</v>
      </c>
      <c r="D411" s="41"/>
      <c r="E411" s="9" t="s">
        <v>926</v>
      </c>
      <c r="F411" s="63" t="n">
        <v>8500000</v>
      </c>
      <c r="G411" s="36"/>
      <c r="H411" s="39"/>
      <c r="I411" s="14"/>
      <c r="J411" s="39"/>
    </row>
    <row r="412" customFormat="false" ht="17.25" hidden="false" customHeight="true" outlineLevel="0" collapsed="false">
      <c r="A412" s="39"/>
      <c r="B412" s="8" t="n">
        <v>39800222</v>
      </c>
      <c r="C412" s="84" t="e">
        <f aca="false">VLOOKUP(B412,#REF!,2,0)</f>
        <v>#VALUE!</v>
      </c>
      <c r="D412" s="41"/>
      <c r="E412" s="9" t="s">
        <v>926</v>
      </c>
      <c r="F412" s="63" t="n">
        <v>72440000</v>
      </c>
      <c r="G412" s="36"/>
      <c r="H412" s="39"/>
      <c r="I412" s="14"/>
      <c r="J412" s="39"/>
    </row>
    <row r="413" customFormat="false" ht="17.25" hidden="false" customHeight="true" outlineLevel="0" collapsed="false">
      <c r="A413" s="39"/>
      <c r="B413" s="8" t="n">
        <v>39800222</v>
      </c>
      <c r="C413" s="84" t="e">
        <f aca="false">VLOOKUP(B413,#REF!,2,0)</f>
        <v>#VALUE!</v>
      </c>
      <c r="D413" s="41"/>
      <c r="E413" s="9" t="s">
        <v>926</v>
      </c>
      <c r="F413" s="63" t="n">
        <v>4000000</v>
      </c>
      <c r="G413" s="36"/>
      <c r="H413" s="39"/>
      <c r="I413" s="14"/>
      <c r="J413" s="39"/>
    </row>
    <row r="414" customFormat="false" ht="17.25" hidden="false" customHeight="true" outlineLevel="0" collapsed="false">
      <c r="A414" s="39"/>
      <c r="B414" s="8" t="n">
        <v>39800015</v>
      </c>
      <c r="C414" s="84" t="e">
        <f aca="false">VLOOKUP(B414,#REF!,2,0)</f>
        <v>#VALUE!</v>
      </c>
      <c r="D414" s="41"/>
      <c r="E414" s="9" t="s">
        <v>926</v>
      </c>
      <c r="F414" s="63" t="n">
        <v>26500000</v>
      </c>
      <c r="G414" s="36"/>
      <c r="H414" s="39"/>
      <c r="I414" s="14"/>
      <c r="J414" s="39"/>
    </row>
    <row r="415" customFormat="false" ht="17.25" hidden="false" customHeight="true" outlineLevel="0" collapsed="false">
      <c r="A415" s="39"/>
      <c r="B415" s="8" t="n">
        <v>32998003</v>
      </c>
      <c r="C415" s="84" t="e">
        <f aca="false">VLOOKUP(B415,#REF!,2,0)</f>
        <v>#VALUE!</v>
      </c>
      <c r="D415" s="41"/>
      <c r="E415" s="9" t="s">
        <v>926</v>
      </c>
      <c r="F415" s="63" t="n">
        <v>10000000</v>
      </c>
      <c r="G415" s="36"/>
      <c r="H415" s="39"/>
      <c r="I415" s="14"/>
      <c r="J415" s="39"/>
    </row>
    <row r="416" customFormat="false" ht="17.25" hidden="false" customHeight="true" outlineLevel="0" collapsed="false">
      <c r="A416" s="39"/>
      <c r="B416" s="8" t="n">
        <v>39800236</v>
      </c>
      <c r="C416" s="84" t="e">
        <f aca="false">VLOOKUP(B416,#REF!,2,0)</f>
        <v>#VALUE!</v>
      </c>
      <c r="D416" s="41"/>
      <c r="E416" s="9" t="s">
        <v>926</v>
      </c>
      <c r="F416" s="63" t="n">
        <v>5000000</v>
      </c>
      <c r="G416" s="36"/>
      <c r="H416" s="39"/>
      <c r="I416" s="14"/>
      <c r="J416" s="39"/>
    </row>
    <row r="417" customFormat="false" ht="17.25" hidden="false" customHeight="true" outlineLevel="0" collapsed="false">
      <c r="A417" s="39"/>
      <c r="B417" s="8" t="n">
        <v>32998024</v>
      </c>
      <c r="C417" s="84" t="e">
        <f aca="false">VLOOKUP(B417,#REF!,2,0)</f>
        <v>#VALUE!</v>
      </c>
      <c r="D417" s="41" t="s">
        <v>936</v>
      </c>
      <c r="E417" s="9" t="s">
        <v>937</v>
      </c>
      <c r="F417" s="63" t="n">
        <v>5000000</v>
      </c>
      <c r="G417" s="36"/>
      <c r="H417" s="39"/>
      <c r="I417" s="14"/>
      <c r="J417" s="39"/>
    </row>
    <row r="418" customFormat="false" ht="17.25" hidden="false" customHeight="true" outlineLevel="0" collapsed="false">
      <c r="A418" s="39"/>
      <c r="B418" s="8" t="n">
        <v>39800284</v>
      </c>
      <c r="C418" s="84" t="e">
        <f aca="false">VLOOKUP(B418,#REF!,2,0)</f>
        <v>#VALUE!</v>
      </c>
      <c r="D418" s="41" t="s">
        <v>938</v>
      </c>
      <c r="E418" s="9" t="s">
        <v>939</v>
      </c>
      <c r="F418" s="63" t="n">
        <v>150000000</v>
      </c>
      <c r="G418" s="36" t="s">
        <v>842</v>
      </c>
      <c r="H418" s="39"/>
      <c r="I418" s="14"/>
      <c r="J418" s="39"/>
    </row>
    <row r="419" customFormat="false" ht="17.25" hidden="false" customHeight="true" outlineLevel="0" collapsed="false">
      <c r="A419" s="39"/>
      <c r="B419" s="88" t="n">
        <v>32998023</v>
      </c>
      <c r="C419" s="84" t="e">
        <f aca="false">VLOOKUP(B419,#REF!,2,0)</f>
        <v>#VALUE!</v>
      </c>
      <c r="D419" s="41" t="s">
        <v>940</v>
      </c>
      <c r="E419" s="9" t="s">
        <v>941</v>
      </c>
      <c r="F419" s="63" t="n">
        <v>11000000</v>
      </c>
      <c r="G419" s="36"/>
      <c r="H419" s="39"/>
      <c r="I419" s="14"/>
      <c r="J419" s="39"/>
    </row>
    <row r="420" customFormat="false" ht="17.25" hidden="false" customHeight="true" outlineLevel="0" collapsed="false">
      <c r="A420" s="39"/>
      <c r="B420" s="8" t="n">
        <v>34098035</v>
      </c>
      <c r="C420" s="84" t="s">
        <v>46</v>
      </c>
      <c r="D420" s="41" t="s">
        <v>942</v>
      </c>
      <c r="E420" s="9" t="s">
        <v>943</v>
      </c>
      <c r="F420" s="63" t="n">
        <v>120000000</v>
      </c>
      <c r="G420" s="36" t="s">
        <v>875</v>
      </c>
      <c r="H420" s="39"/>
      <c r="I420" s="14"/>
      <c r="J420" s="39"/>
    </row>
    <row r="421" customFormat="false" ht="17.25" hidden="false" customHeight="true" outlineLevel="0" collapsed="false">
      <c r="A421" s="39"/>
      <c r="B421" s="8" t="n">
        <v>34098037</v>
      </c>
      <c r="C421" s="84" t="e">
        <f aca="false">VLOOKUP(B421,#REF!,2,0)</f>
        <v>#VALUE!</v>
      </c>
      <c r="D421" s="41" t="s">
        <v>944</v>
      </c>
      <c r="E421" s="9" t="s">
        <v>945</v>
      </c>
      <c r="F421" s="63" t="n">
        <v>75000000</v>
      </c>
      <c r="G421" s="36" t="s">
        <v>946</v>
      </c>
      <c r="H421" s="39"/>
      <c r="I421" s="14"/>
      <c r="J421" s="39"/>
    </row>
    <row r="422" customFormat="false" ht="17.25" hidden="false" customHeight="true" outlineLevel="0" collapsed="false">
      <c r="A422" s="39"/>
      <c r="B422" s="8" t="n">
        <v>34098037</v>
      </c>
      <c r="C422" s="84" t="e">
        <f aca="false">VLOOKUP(B422,#REF!,2,0)</f>
        <v>#VALUE!</v>
      </c>
      <c r="D422" s="41" t="s">
        <v>947</v>
      </c>
      <c r="E422" s="9" t="s">
        <v>948</v>
      </c>
      <c r="F422" s="63" t="n">
        <v>50000000</v>
      </c>
      <c r="G422" s="36" t="s">
        <v>949</v>
      </c>
      <c r="H422" s="39"/>
      <c r="I422" s="14"/>
      <c r="J422" s="39"/>
    </row>
    <row r="423" customFormat="false" ht="17.25" hidden="false" customHeight="true" outlineLevel="0" collapsed="false">
      <c r="A423" s="39"/>
      <c r="B423" s="8" t="n">
        <v>43398011</v>
      </c>
      <c r="C423" s="84" t="e">
        <f aca="false">VLOOKUP(B423,#REF!,2,0)</f>
        <v>#VALUE!</v>
      </c>
      <c r="D423" s="41" t="s">
        <v>950</v>
      </c>
      <c r="E423" s="9" t="s">
        <v>951</v>
      </c>
      <c r="F423" s="42" t="n">
        <v>175000000</v>
      </c>
      <c r="G423" s="36" t="s">
        <v>756</v>
      </c>
      <c r="H423" s="39"/>
      <c r="I423" s="14"/>
      <c r="J423" s="39"/>
    </row>
    <row r="424" customFormat="false" ht="17.25" hidden="false" customHeight="true" outlineLevel="0" collapsed="false">
      <c r="A424" s="39"/>
      <c r="B424" s="8" t="n">
        <v>32998024</v>
      </c>
      <c r="C424" s="84" t="e">
        <f aca="false">VLOOKUP(B424,#REF!,2,0)</f>
        <v>#VALUE!</v>
      </c>
      <c r="D424" s="41" t="s">
        <v>952</v>
      </c>
      <c r="E424" s="9" t="s">
        <v>953</v>
      </c>
      <c r="F424" s="63" t="n">
        <v>0</v>
      </c>
      <c r="G424" s="36"/>
      <c r="H424" s="39"/>
      <c r="I424" s="14"/>
      <c r="J424" s="39"/>
    </row>
    <row r="425" customFormat="false" ht="17.25" hidden="false" customHeight="true" outlineLevel="0" collapsed="false">
      <c r="A425" s="39"/>
      <c r="B425" s="8" t="n">
        <v>33998004</v>
      </c>
      <c r="C425" s="84" t="e">
        <f aca="false">VLOOKUP(B425,#REF!,2,0)</f>
        <v>#VALUE!</v>
      </c>
      <c r="D425" s="89" t="s">
        <v>954</v>
      </c>
      <c r="E425" s="9" t="s">
        <v>955</v>
      </c>
      <c r="F425" s="63" t="n">
        <v>285700000</v>
      </c>
      <c r="G425" s="36"/>
      <c r="H425" s="39"/>
      <c r="I425" s="14"/>
      <c r="J425" s="39"/>
    </row>
    <row r="426" customFormat="false" ht="17.25" hidden="false" customHeight="true" outlineLevel="0" collapsed="false">
      <c r="A426" s="39"/>
      <c r="B426" s="8" t="n">
        <v>32998019</v>
      </c>
      <c r="C426" s="84" t="e">
        <f aca="false">VLOOKUP(B426,#REF!,2,0)</f>
        <v>#VALUE!</v>
      </c>
      <c r="D426" s="41" t="s">
        <v>956</v>
      </c>
      <c r="E426" s="9" t="s">
        <v>957</v>
      </c>
      <c r="F426" s="63" t="n">
        <v>0</v>
      </c>
      <c r="G426" s="36" t="s">
        <v>958</v>
      </c>
      <c r="H426" s="39"/>
      <c r="I426" s="14"/>
      <c r="J426" s="39"/>
    </row>
    <row r="427" customFormat="false" ht="17.25" hidden="false" customHeight="true" outlineLevel="0" collapsed="false">
      <c r="A427" s="39"/>
      <c r="B427" s="8" t="n">
        <v>39800012</v>
      </c>
      <c r="C427" s="84" t="e">
        <f aca="false">VLOOKUP(B427,#REF!,2,0)</f>
        <v>#VALUE!</v>
      </c>
      <c r="D427" s="41" t="s">
        <v>959</v>
      </c>
      <c r="E427" s="9" t="s">
        <v>960</v>
      </c>
      <c r="F427" s="42" t="n">
        <v>150000000</v>
      </c>
      <c r="G427" s="36" t="s">
        <v>961</v>
      </c>
      <c r="H427" s="39"/>
      <c r="I427" s="14"/>
      <c r="J427" s="39"/>
    </row>
    <row r="428" customFormat="false" ht="17.25" hidden="false" customHeight="true" outlineLevel="0" collapsed="false">
      <c r="A428" s="39"/>
      <c r="B428" s="8" t="n">
        <v>33698001</v>
      </c>
      <c r="C428" s="84" t="e">
        <f aca="false">VLOOKUP(B428,#REF!,2,0)</f>
        <v>#VALUE!</v>
      </c>
      <c r="D428" s="41" t="s">
        <v>962</v>
      </c>
      <c r="E428" s="9" t="s">
        <v>963</v>
      </c>
      <c r="F428" s="63" t="n">
        <v>335453600</v>
      </c>
      <c r="G428" s="36"/>
      <c r="H428" s="39"/>
      <c r="I428" s="14"/>
      <c r="J428" s="39"/>
    </row>
    <row r="429" customFormat="false" ht="17.25" hidden="false" customHeight="true" outlineLevel="0" collapsed="false">
      <c r="A429" s="39"/>
      <c r="B429" s="53" t="n">
        <v>33698003</v>
      </c>
      <c r="C429" s="84" t="e">
        <f aca="false">VLOOKUP(B429,#REF!,2,0)</f>
        <v>#VALUE!</v>
      </c>
      <c r="D429" s="41" t="s">
        <v>964</v>
      </c>
      <c r="E429" s="9" t="s">
        <v>965</v>
      </c>
      <c r="F429" s="63" t="n">
        <f aca="false">172000000/2</f>
        <v>86000000</v>
      </c>
      <c r="G429" s="36"/>
      <c r="H429" s="39"/>
      <c r="I429" s="14"/>
      <c r="J429" s="39"/>
    </row>
    <row r="430" customFormat="false" ht="17.25" hidden="false" customHeight="true" outlineLevel="0" collapsed="false">
      <c r="A430" s="39"/>
      <c r="B430" s="53" t="n">
        <v>33698003</v>
      </c>
      <c r="C430" s="84" t="e">
        <f aca="false">VLOOKUP(B430,#REF!,2,0)</f>
        <v>#VALUE!</v>
      </c>
      <c r="D430" s="41" t="s">
        <v>964</v>
      </c>
      <c r="E430" s="9" t="s">
        <v>965</v>
      </c>
      <c r="F430" s="63" t="n">
        <f aca="false">159000000/2</f>
        <v>79500000</v>
      </c>
      <c r="G430" s="36"/>
      <c r="H430" s="39"/>
      <c r="I430" s="14"/>
      <c r="J430" s="39"/>
    </row>
    <row r="431" customFormat="false" ht="17.25" hidden="false" customHeight="true" outlineLevel="0" collapsed="false">
      <c r="A431" s="39"/>
      <c r="B431" s="8" t="n">
        <v>32998012</v>
      </c>
      <c r="C431" s="84" t="e">
        <f aca="false">VLOOKUP(B431,#REF!,2,0)</f>
        <v>#VALUE!</v>
      </c>
      <c r="D431" s="41" t="s">
        <v>966</v>
      </c>
      <c r="E431" s="9" t="s">
        <v>263</v>
      </c>
      <c r="F431" s="63" t="n">
        <v>84000000</v>
      </c>
      <c r="G431" s="36" t="s">
        <v>264</v>
      </c>
      <c r="H431" s="39"/>
      <c r="I431" s="14"/>
      <c r="J431" s="39"/>
    </row>
    <row r="432" customFormat="false" ht="17.25" hidden="false" customHeight="true" outlineLevel="0" collapsed="false">
      <c r="A432" s="39"/>
      <c r="B432" s="8" t="n">
        <v>33198006</v>
      </c>
      <c r="C432" s="84" t="e">
        <f aca="false">VLOOKUP(B432,#REF!,2,0)</f>
        <v>#VALUE!</v>
      </c>
      <c r="D432" s="41" t="s">
        <v>967</v>
      </c>
      <c r="E432" s="9" t="s">
        <v>968</v>
      </c>
      <c r="F432" s="63" t="n">
        <v>42000000</v>
      </c>
      <c r="G432" s="36" t="s">
        <v>969</v>
      </c>
      <c r="H432" s="39"/>
      <c r="I432" s="14"/>
      <c r="J432" s="39"/>
    </row>
    <row r="433" customFormat="false" ht="17.25" hidden="false" customHeight="true" outlineLevel="0" collapsed="false">
      <c r="A433" s="39"/>
      <c r="B433" s="8" t="n">
        <v>32998023</v>
      </c>
      <c r="C433" s="84" t="e">
        <f aca="false">VLOOKUP(B433,#REF!,2,0)</f>
        <v>#VALUE!</v>
      </c>
      <c r="D433" s="41" t="s">
        <v>970</v>
      </c>
      <c r="E433" s="9" t="s">
        <v>971</v>
      </c>
      <c r="F433" s="63" t="n">
        <v>11000000</v>
      </c>
      <c r="G433" s="36" t="s">
        <v>917</v>
      </c>
      <c r="H433" s="39"/>
      <c r="I433" s="14"/>
      <c r="J433" s="39"/>
    </row>
    <row r="434" customFormat="false" ht="17.25" hidden="false" customHeight="true" outlineLevel="0" collapsed="false">
      <c r="A434" s="39"/>
      <c r="B434" s="8" t="n">
        <v>39800036</v>
      </c>
      <c r="C434" s="84" t="e">
        <f aca="false">VLOOKUP(B434,#REF!,2,0)</f>
        <v>#VALUE!</v>
      </c>
      <c r="D434" s="41" t="s">
        <v>972</v>
      </c>
      <c r="E434" s="9" t="s">
        <v>973</v>
      </c>
      <c r="F434" s="63" t="n">
        <v>63000000</v>
      </c>
      <c r="G434" s="36" t="s">
        <v>259</v>
      </c>
      <c r="H434" s="39"/>
      <c r="I434" s="14"/>
      <c r="J434" s="39"/>
    </row>
    <row r="435" customFormat="false" ht="17.25" hidden="false" customHeight="true" outlineLevel="0" collapsed="false">
      <c r="A435" s="39"/>
      <c r="B435" s="8" t="n">
        <v>39800237</v>
      </c>
      <c r="C435" s="84" t="e">
        <f aca="false">VLOOKUP(B435,#REF!,2,0)</f>
        <v>#VALUE!</v>
      </c>
      <c r="D435" s="41" t="s">
        <v>964</v>
      </c>
      <c r="E435" s="9" t="s">
        <v>965</v>
      </c>
      <c r="F435" s="63" t="n">
        <f aca="false">102600000/2</f>
        <v>51300000</v>
      </c>
      <c r="G435" s="36"/>
      <c r="H435" s="39"/>
      <c r="I435" s="14"/>
      <c r="J435" s="39"/>
    </row>
    <row r="436" customFormat="false" ht="17.25" hidden="false" customHeight="true" outlineLevel="0" collapsed="false">
      <c r="A436" s="39"/>
      <c r="B436" s="8" t="n">
        <v>33998002</v>
      </c>
      <c r="C436" s="84" t="e">
        <f aca="false">VLOOKUP(B436,#REF!,2,0)</f>
        <v>#VALUE!</v>
      </c>
      <c r="D436" s="41" t="s">
        <v>974</v>
      </c>
      <c r="E436" s="9" t="s">
        <v>975</v>
      </c>
      <c r="F436" s="63" t="n">
        <v>100000000</v>
      </c>
      <c r="G436" s="36" t="s">
        <v>292</v>
      </c>
      <c r="H436" s="39"/>
      <c r="I436" s="14"/>
      <c r="J436" s="39"/>
    </row>
    <row r="437" customFormat="false" ht="17.25" hidden="false" customHeight="true" outlineLevel="0" collapsed="false">
      <c r="A437" s="39"/>
      <c r="B437" s="8" t="n">
        <v>33898002</v>
      </c>
      <c r="C437" s="84" t="e">
        <f aca="false">VLOOKUP(B437,#REF!,2,0)</f>
        <v>#VALUE!</v>
      </c>
      <c r="D437" s="41" t="s">
        <v>974</v>
      </c>
      <c r="E437" s="9" t="s">
        <v>975</v>
      </c>
      <c r="F437" s="63" t="n">
        <v>64500000</v>
      </c>
      <c r="G437" s="36" t="s">
        <v>282</v>
      </c>
      <c r="H437" s="39"/>
      <c r="I437" s="14"/>
      <c r="J437" s="39"/>
    </row>
    <row r="438" customFormat="false" ht="17.25" hidden="false" customHeight="true" outlineLevel="0" collapsed="false">
      <c r="A438" s="39"/>
      <c r="B438" s="8" t="n">
        <v>33898002</v>
      </c>
      <c r="C438" s="84" t="e">
        <f aca="false">VLOOKUP(B438,#REF!,2,0)</f>
        <v>#VALUE!</v>
      </c>
      <c r="D438" s="41" t="s">
        <v>976</v>
      </c>
      <c r="E438" s="9" t="s">
        <v>977</v>
      </c>
      <c r="F438" s="63" t="n">
        <v>200000000</v>
      </c>
      <c r="G438" s="36" t="s">
        <v>288</v>
      </c>
      <c r="H438" s="39"/>
      <c r="I438" s="14"/>
      <c r="J438" s="39"/>
    </row>
    <row r="439" customFormat="false" ht="17.25" hidden="false" customHeight="true" outlineLevel="0" collapsed="false">
      <c r="A439" s="39"/>
      <c r="B439" s="8" t="n">
        <v>42902002</v>
      </c>
      <c r="C439" s="84" t="s">
        <v>118</v>
      </c>
      <c r="D439" s="41" t="s">
        <v>978</v>
      </c>
      <c r="E439" s="9" t="s">
        <v>979</v>
      </c>
      <c r="F439" s="63" t="n">
        <v>45000000</v>
      </c>
      <c r="G439" s="36" t="s">
        <v>980</v>
      </c>
      <c r="H439" s="39"/>
      <c r="I439" s="14"/>
      <c r="J439" s="39"/>
    </row>
    <row r="440" customFormat="false" ht="17.25" hidden="false" customHeight="true" outlineLevel="0" collapsed="false">
      <c r="A440" s="39"/>
      <c r="B440" s="8" t="n">
        <v>42902002</v>
      </c>
      <c r="C440" s="84" t="s">
        <v>118</v>
      </c>
      <c r="D440" s="41" t="s">
        <v>981</v>
      </c>
      <c r="E440" s="9" t="s">
        <v>982</v>
      </c>
      <c r="F440" s="63" t="n">
        <v>90000000</v>
      </c>
      <c r="G440" s="36" t="s">
        <v>828</v>
      </c>
      <c r="H440" s="39"/>
      <c r="I440" s="14"/>
      <c r="J440" s="39"/>
    </row>
    <row r="441" s="86" customFormat="true" ht="17.25" hidden="false" customHeight="true" outlineLevel="0" collapsed="false">
      <c r="A441" s="57"/>
      <c r="B441" s="16" t="n">
        <v>42901082</v>
      </c>
      <c r="C441" s="45" t="e">
        <f aca="false">VLOOKUP(B441,#REF!,2,0)</f>
        <v>#VALUE!</v>
      </c>
      <c r="D441" s="46" t="s">
        <v>983</v>
      </c>
      <c r="E441" s="17" t="s">
        <v>984</v>
      </c>
      <c r="F441" s="85" t="n">
        <v>99000000</v>
      </c>
      <c r="G441" s="56" t="s">
        <v>444</v>
      </c>
      <c r="H441" s="57"/>
      <c r="I441" s="58"/>
      <c r="J441" s="57"/>
    </row>
    <row r="442" s="86" customFormat="true" ht="17.25" hidden="false" customHeight="true" outlineLevel="0" collapsed="false">
      <c r="A442" s="57"/>
      <c r="B442" s="16" t="n">
        <v>42901085</v>
      </c>
      <c r="C442" s="45" t="e">
        <f aca="false">VLOOKUP(B442,#REF!,2,0)</f>
        <v>#VALUE!</v>
      </c>
      <c r="D442" s="46" t="s">
        <v>983</v>
      </c>
      <c r="E442" s="17" t="s">
        <v>984</v>
      </c>
      <c r="F442" s="85" t="n">
        <v>231000000</v>
      </c>
      <c r="G442" s="56" t="s">
        <v>444</v>
      </c>
      <c r="H442" s="57"/>
      <c r="I442" s="58"/>
      <c r="J442" s="57"/>
    </row>
    <row r="443" customFormat="false" ht="17.25" hidden="false" customHeight="true" outlineLevel="0" collapsed="false">
      <c r="A443" s="39"/>
      <c r="B443" s="8" t="n">
        <v>42901085</v>
      </c>
      <c r="C443" s="84" t="e">
        <f aca="false">VLOOKUP(B443,#REF!,2,0)</f>
        <v>#VALUE!</v>
      </c>
      <c r="D443" s="41" t="s">
        <v>985</v>
      </c>
      <c r="E443" s="9" t="s">
        <v>986</v>
      </c>
      <c r="F443" s="63" t="n">
        <v>80000000</v>
      </c>
      <c r="G443" s="36" t="s">
        <v>339</v>
      </c>
      <c r="H443" s="39"/>
      <c r="I443" s="14"/>
      <c r="J443" s="39"/>
    </row>
    <row r="444" customFormat="false" ht="17.25" hidden="false" customHeight="true" outlineLevel="0" collapsed="false">
      <c r="A444" s="39"/>
      <c r="B444" s="8" t="n">
        <v>42901042</v>
      </c>
      <c r="C444" s="84" t="e">
        <f aca="false">VLOOKUP(B444,#REF!,2,0)</f>
        <v>#VALUE!</v>
      </c>
      <c r="D444" s="41" t="s">
        <v>987</v>
      </c>
      <c r="E444" s="9" t="s">
        <v>988</v>
      </c>
      <c r="F444" s="63" t="n">
        <v>20000000</v>
      </c>
      <c r="G444" s="36" t="s">
        <v>620</v>
      </c>
      <c r="H444" s="39"/>
      <c r="I444" s="14"/>
      <c r="J444" s="39"/>
    </row>
    <row r="445" customFormat="false" ht="17.25" hidden="false" customHeight="true" outlineLevel="0" collapsed="false">
      <c r="A445" s="39"/>
      <c r="B445" s="8" t="n">
        <v>39800281</v>
      </c>
      <c r="C445" s="84" t="e">
        <f aca="false">VLOOKUP(B445,#REF!,2,0)</f>
        <v>#VALUE!</v>
      </c>
      <c r="D445" s="41" t="s">
        <v>989</v>
      </c>
      <c r="E445" s="9" t="s">
        <v>990</v>
      </c>
      <c r="F445" s="63" t="n">
        <v>100000000</v>
      </c>
      <c r="G445" s="36" t="s">
        <v>991</v>
      </c>
      <c r="H445" s="39"/>
      <c r="I445" s="14"/>
      <c r="J445" s="39"/>
    </row>
    <row r="446" customFormat="false" ht="17.25" hidden="false" customHeight="true" outlineLevel="0" collapsed="false">
      <c r="A446" s="39"/>
      <c r="B446" s="8" t="n">
        <v>39800036</v>
      </c>
      <c r="C446" s="84" t="e">
        <f aca="false">VLOOKUP(B446,#REF!,2,0)</f>
        <v>#VALUE!</v>
      </c>
      <c r="D446" s="41" t="s">
        <v>992</v>
      </c>
      <c r="E446" s="9" t="s">
        <v>993</v>
      </c>
      <c r="F446" s="63" t="n">
        <v>37000000</v>
      </c>
      <c r="G446" s="36" t="s">
        <v>994</v>
      </c>
      <c r="H446" s="39"/>
      <c r="I446" s="14"/>
      <c r="J446" s="39"/>
    </row>
    <row r="447" customFormat="false" ht="17.25" hidden="false" customHeight="true" outlineLevel="0" collapsed="false">
      <c r="A447" s="39"/>
      <c r="B447" s="8" t="n">
        <v>33798043</v>
      </c>
      <c r="C447" s="84" t="e">
        <f aca="false">VLOOKUP(B447,#REF!,2,0)</f>
        <v>#VALUE!</v>
      </c>
      <c r="D447" s="41" t="s">
        <v>995</v>
      </c>
      <c r="E447" s="9" t="s">
        <v>996</v>
      </c>
      <c r="F447" s="63" t="n">
        <v>58500000</v>
      </c>
      <c r="G447" s="36" t="s">
        <v>997</v>
      </c>
      <c r="H447" s="39"/>
      <c r="I447" s="14"/>
      <c r="J447" s="39"/>
    </row>
    <row r="448" customFormat="false" ht="17.25" hidden="false" customHeight="true" outlineLevel="0" collapsed="false">
      <c r="A448" s="39"/>
      <c r="B448" s="8" t="n">
        <v>39800036</v>
      </c>
      <c r="C448" s="84" t="e">
        <f aca="false">VLOOKUP(B448,#REF!,2,0)</f>
        <v>#VALUE!</v>
      </c>
      <c r="D448" s="41" t="s">
        <v>998</v>
      </c>
      <c r="E448" s="9" t="s">
        <v>999</v>
      </c>
      <c r="F448" s="63" t="n">
        <v>80000000</v>
      </c>
      <c r="G448" s="36" t="s">
        <v>423</v>
      </c>
      <c r="H448" s="39"/>
      <c r="I448" s="14"/>
      <c r="J448" s="39"/>
    </row>
    <row r="449" customFormat="false" ht="17.25" hidden="false" customHeight="true" outlineLevel="0" collapsed="false">
      <c r="A449" s="39"/>
      <c r="B449" s="8" t="n">
        <v>33698011</v>
      </c>
      <c r="C449" s="84" t="e">
        <f aca="false">VLOOKUP(B449,#REF!,2,0)</f>
        <v>#VALUE!</v>
      </c>
      <c r="D449" s="41" t="s">
        <v>1000</v>
      </c>
      <c r="E449" s="9" t="s">
        <v>1001</v>
      </c>
      <c r="F449" s="63" t="n">
        <v>100000000</v>
      </c>
      <c r="G449" s="36" t="s">
        <v>760</v>
      </c>
      <c r="H449" s="39"/>
      <c r="I449" s="14"/>
      <c r="J449" s="39"/>
    </row>
    <row r="450" customFormat="false" ht="17.25" hidden="false" customHeight="true" outlineLevel="0" collapsed="false">
      <c r="A450" s="39"/>
      <c r="B450" s="8" t="n">
        <v>32998019</v>
      </c>
      <c r="C450" s="84" t="e">
        <f aca="false">VLOOKUP(B450,#REF!,2,0)</f>
        <v>#VALUE!</v>
      </c>
      <c r="D450" s="41" t="s">
        <v>1002</v>
      </c>
      <c r="E450" s="9" t="s">
        <v>1003</v>
      </c>
      <c r="F450" s="63" t="n">
        <v>40000000</v>
      </c>
      <c r="G450" s="36" t="s">
        <v>958</v>
      </c>
      <c r="H450" s="39"/>
      <c r="I450" s="14"/>
      <c r="J450" s="39"/>
    </row>
    <row r="451" customFormat="false" ht="17.25" hidden="false" customHeight="true" outlineLevel="0" collapsed="false">
      <c r="A451" s="39"/>
      <c r="B451" s="8" t="n">
        <v>39800059</v>
      </c>
      <c r="C451" s="84" t="e">
        <f aca="false">VLOOKUP(B451,#REF!,2,0)</f>
        <v>#VALUE!</v>
      </c>
      <c r="D451" s="41" t="s">
        <v>1004</v>
      </c>
      <c r="E451" s="9" t="s">
        <v>685</v>
      </c>
      <c r="F451" s="63" t="n">
        <v>90000000</v>
      </c>
      <c r="G451" s="36" t="s">
        <v>269</v>
      </c>
      <c r="H451" s="39"/>
      <c r="I451" s="14"/>
      <c r="J451" s="39"/>
    </row>
    <row r="452" customFormat="false" ht="17.25" hidden="false" customHeight="true" outlineLevel="0" collapsed="false">
      <c r="A452" s="39"/>
      <c r="B452" s="8" t="n">
        <v>39800036</v>
      </c>
      <c r="C452" s="84" t="e">
        <f aca="false">VLOOKUP(B452,#REF!,2,0)</f>
        <v>#VALUE!</v>
      </c>
      <c r="D452" s="41" t="s">
        <v>1005</v>
      </c>
      <c r="E452" s="9" t="s">
        <v>1006</v>
      </c>
      <c r="F452" s="63" t="n">
        <v>84000000</v>
      </c>
      <c r="G452" s="36" t="s">
        <v>259</v>
      </c>
      <c r="H452" s="39"/>
      <c r="I452" s="14"/>
      <c r="J452" s="39"/>
    </row>
    <row r="453" customFormat="false" ht="17.25" hidden="false" customHeight="true" outlineLevel="0" collapsed="false">
      <c r="A453" s="39"/>
      <c r="B453" s="8" t="n">
        <v>33898002</v>
      </c>
      <c r="C453" s="84" t="e">
        <f aca="false">VLOOKUP(B453,#REF!,2,0)</f>
        <v>#VALUE!</v>
      </c>
      <c r="D453" s="41" t="s">
        <v>1007</v>
      </c>
      <c r="E453" s="9" t="s">
        <v>1008</v>
      </c>
      <c r="F453" s="63" t="n">
        <v>76200000</v>
      </c>
      <c r="G453" s="36" t="s">
        <v>1009</v>
      </c>
      <c r="H453" s="39"/>
      <c r="I453" s="14"/>
      <c r="J453" s="39"/>
    </row>
    <row r="454" customFormat="false" ht="17.25" hidden="false" customHeight="true" outlineLevel="0" collapsed="false">
      <c r="A454" s="39"/>
      <c r="B454" s="8" t="n">
        <v>33198021</v>
      </c>
      <c r="C454" s="84" t="e">
        <f aca="false">VLOOKUP(B454,#REF!,2,0)</f>
        <v>#VALUE!</v>
      </c>
      <c r="D454" s="41" t="s">
        <v>1010</v>
      </c>
      <c r="E454" s="9" t="s">
        <v>1011</v>
      </c>
      <c r="F454" s="63" t="n">
        <v>10000000</v>
      </c>
      <c r="G454" s="36" t="s">
        <v>1012</v>
      </c>
      <c r="H454" s="39"/>
      <c r="I454" s="14"/>
      <c r="J454" s="39"/>
    </row>
    <row r="455" customFormat="false" ht="17.25" hidden="false" customHeight="true" outlineLevel="0" collapsed="false">
      <c r="A455" s="39"/>
      <c r="B455" s="8" t="n">
        <v>33898003</v>
      </c>
      <c r="C455" s="84" t="e">
        <f aca="false">VLOOKUP(B455,#REF!,2,0)</f>
        <v>#VALUE!</v>
      </c>
      <c r="D455" s="41" t="s">
        <v>1013</v>
      </c>
      <c r="E455" s="9" t="s">
        <v>1014</v>
      </c>
      <c r="F455" s="63" t="n">
        <v>98400000</v>
      </c>
      <c r="G455" s="36" t="s">
        <v>1015</v>
      </c>
      <c r="H455" s="39"/>
      <c r="I455" s="14"/>
      <c r="J455" s="39"/>
    </row>
    <row r="456" customFormat="false" ht="17.25" hidden="false" customHeight="true" outlineLevel="0" collapsed="false">
      <c r="A456" s="39"/>
      <c r="B456" s="8" t="n">
        <v>39800036</v>
      </c>
      <c r="C456" s="84" t="e">
        <f aca="false">VLOOKUP(B456,#REF!,2,0)</f>
        <v>#VALUE!</v>
      </c>
      <c r="D456" s="41" t="s">
        <v>1016</v>
      </c>
      <c r="E456" s="9" t="s">
        <v>1017</v>
      </c>
      <c r="F456" s="63" t="n">
        <v>0</v>
      </c>
      <c r="G456" s="36" t="s">
        <v>1018</v>
      </c>
      <c r="H456" s="39"/>
      <c r="I456" s="14"/>
      <c r="J456" s="39"/>
    </row>
    <row r="457" customFormat="false" ht="17.25" hidden="false" customHeight="true" outlineLevel="0" collapsed="false">
      <c r="A457" s="39"/>
      <c r="B457" s="8" t="n">
        <v>39800284</v>
      </c>
      <c r="C457" s="84" t="e">
        <f aca="false">VLOOKUP(B457,#REF!,2,0)</f>
        <v>#VALUE!</v>
      </c>
      <c r="D457" s="41" t="s">
        <v>1019</v>
      </c>
      <c r="E457" s="9" t="s">
        <v>1020</v>
      </c>
      <c r="F457" s="63" t="n">
        <v>75000000</v>
      </c>
      <c r="G457" s="36" t="s">
        <v>842</v>
      </c>
      <c r="H457" s="39"/>
      <c r="I457" s="14"/>
      <c r="J457" s="39"/>
    </row>
    <row r="458" customFormat="false" ht="17.25" hidden="false" customHeight="true" outlineLevel="0" collapsed="false">
      <c r="A458" s="39"/>
      <c r="B458" s="8" t="n">
        <v>32998023</v>
      </c>
      <c r="C458" s="84" t="e">
        <f aca="false">VLOOKUP(B458,#REF!,2,0)</f>
        <v>#VALUE!</v>
      </c>
      <c r="D458" s="41" t="s">
        <v>1021</v>
      </c>
      <c r="E458" s="9" t="s">
        <v>1022</v>
      </c>
      <c r="F458" s="63" t="n">
        <v>19200000</v>
      </c>
      <c r="G458" s="36" t="s">
        <v>249</v>
      </c>
      <c r="H458" s="39"/>
      <c r="I458" s="14"/>
      <c r="J458" s="39"/>
    </row>
    <row r="459" customFormat="false" ht="17.25" hidden="false" customHeight="true" outlineLevel="0" collapsed="false">
      <c r="A459" s="39"/>
      <c r="B459" s="8" t="n">
        <v>32998001</v>
      </c>
      <c r="C459" s="84" t="e">
        <f aca="false">VLOOKUP(B459,#REF!,2,0)</f>
        <v>#VALUE!</v>
      </c>
      <c r="D459" s="41" t="s">
        <v>1021</v>
      </c>
      <c r="E459" s="9" t="s">
        <v>1022</v>
      </c>
      <c r="F459" s="63" t="n">
        <v>59400000</v>
      </c>
      <c r="G459" s="36" t="s">
        <v>249</v>
      </c>
      <c r="H459" s="39"/>
      <c r="I459" s="14"/>
      <c r="J459" s="39"/>
    </row>
    <row r="460" customFormat="false" ht="17.25" hidden="false" customHeight="true" outlineLevel="0" collapsed="false">
      <c r="A460" s="39"/>
      <c r="B460" s="8" t="n">
        <v>39800036</v>
      </c>
      <c r="C460" s="84" t="e">
        <f aca="false">VLOOKUP(B460,#REF!,2,0)</f>
        <v>#VALUE!</v>
      </c>
      <c r="D460" s="41" t="s">
        <v>1023</v>
      </c>
      <c r="E460" s="9" t="s">
        <v>1024</v>
      </c>
      <c r="F460" s="63" t="n">
        <v>240000000</v>
      </c>
      <c r="G460" s="36" t="s">
        <v>814</v>
      </c>
      <c r="H460" s="39"/>
      <c r="I460" s="14"/>
      <c r="J460" s="39"/>
    </row>
    <row r="461" customFormat="false" ht="17.25" hidden="false" customHeight="true" outlineLevel="0" collapsed="false">
      <c r="A461" s="39"/>
      <c r="B461" s="8" t="n">
        <v>32998015</v>
      </c>
      <c r="C461" s="84" t="e">
        <f aca="false">VLOOKUP(B461,#REF!,2,0)</f>
        <v>#VALUE!</v>
      </c>
      <c r="D461" s="41" t="s">
        <v>1025</v>
      </c>
      <c r="E461" s="9" t="s">
        <v>1026</v>
      </c>
      <c r="F461" s="63" t="n">
        <v>5000000</v>
      </c>
      <c r="G461" s="36" t="s">
        <v>1027</v>
      </c>
      <c r="H461" s="39"/>
      <c r="I461" s="14"/>
      <c r="J461" s="39"/>
    </row>
    <row r="462" customFormat="false" ht="17.25" hidden="false" customHeight="true" outlineLevel="0" collapsed="false">
      <c r="A462" s="39"/>
      <c r="B462" s="55" t="n">
        <v>33898003</v>
      </c>
      <c r="C462" s="84" t="e">
        <f aca="false">VLOOKUP(B462,#REF!,2,0)</f>
        <v>#VALUE!</v>
      </c>
      <c r="D462" s="41" t="s">
        <v>1028</v>
      </c>
      <c r="E462" s="9" t="s">
        <v>1029</v>
      </c>
      <c r="F462" s="63" t="n">
        <v>102150000</v>
      </c>
      <c r="G462" s="36" t="s">
        <v>1030</v>
      </c>
      <c r="H462" s="39"/>
      <c r="I462" s="14"/>
      <c r="J462" s="39"/>
    </row>
    <row r="463" customFormat="false" ht="17.25" hidden="false" customHeight="true" outlineLevel="0" collapsed="false">
      <c r="A463" s="39"/>
      <c r="B463" s="8" t="n">
        <v>33098175</v>
      </c>
      <c r="C463" s="84" t="s">
        <v>151</v>
      </c>
      <c r="D463" s="41" t="s">
        <v>1031</v>
      </c>
      <c r="E463" s="9" t="s">
        <v>1032</v>
      </c>
      <c r="F463" s="63" t="n">
        <v>200000000</v>
      </c>
      <c r="G463" s="36" t="s">
        <v>839</v>
      </c>
      <c r="H463" s="39"/>
      <c r="I463" s="14"/>
      <c r="J463" s="39"/>
    </row>
    <row r="464" customFormat="false" ht="17.25" hidden="false" customHeight="true" outlineLevel="0" collapsed="false">
      <c r="A464" s="39"/>
      <c r="B464" s="8" t="n">
        <v>39800217</v>
      </c>
      <c r="C464" s="84" t="s">
        <v>1033</v>
      </c>
      <c r="D464" s="41" t="s">
        <v>1034</v>
      </c>
      <c r="E464" s="9" t="s">
        <v>1035</v>
      </c>
      <c r="F464" s="63" t="n">
        <v>795000000</v>
      </c>
      <c r="G464" s="36" t="s">
        <v>1036</v>
      </c>
      <c r="H464" s="39"/>
      <c r="I464" s="14"/>
      <c r="J464" s="39"/>
    </row>
    <row r="465" customFormat="false" ht="17.25" hidden="false" customHeight="true" outlineLevel="0" collapsed="false">
      <c r="A465" s="39"/>
      <c r="B465" s="8" t="n">
        <v>33898002</v>
      </c>
      <c r="C465" s="84" t="e">
        <f aca="false">VLOOKUP(B465,#REF!,2,0)</f>
        <v>#VALUE!</v>
      </c>
      <c r="D465" s="41" t="s">
        <v>1037</v>
      </c>
      <c r="E465" s="9" t="s">
        <v>1038</v>
      </c>
      <c r="F465" s="63" t="n">
        <v>74100000</v>
      </c>
      <c r="G465" s="36" t="s">
        <v>1039</v>
      </c>
      <c r="H465" s="39"/>
      <c r="I465" s="14"/>
      <c r="J465" s="39"/>
    </row>
    <row r="466" customFormat="false" ht="17.25" hidden="false" customHeight="true" outlineLevel="0" collapsed="false">
      <c r="A466" s="39"/>
      <c r="B466" s="8"/>
      <c r="C466" s="84" t="e">
        <f aca="false">VLOOKUP(B466,#REF!,2,0)</f>
        <v>#VALUE!</v>
      </c>
      <c r="D466" s="41" t="s">
        <v>1040</v>
      </c>
      <c r="E466" s="9" t="s">
        <v>1041</v>
      </c>
      <c r="F466" s="63"/>
      <c r="G466" s="36"/>
      <c r="H466" s="39"/>
      <c r="I466" s="14"/>
      <c r="J466" s="39"/>
    </row>
    <row r="467" customFormat="false" ht="17.25" hidden="false" customHeight="true" outlineLevel="0" collapsed="false">
      <c r="A467" s="39"/>
      <c r="B467" s="8" t="n">
        <v>33098187</v>
      </c>
      <c r="C467" s="84" t="s">
        <v>1042</v>
      </c>
      <c r="D467" s="41" t="s">
        <v>1043</v>
      </c>
      <c r="E467" s="9" t="s">
        <v>1044</v>
      </c>
      <c r="F467" s="63" t="n">
        <v>188000000</v>
      </c>
      <c r="G467" s="36" t="s">
        <v>1045</v>
      </c>
      <c r="H467" s="39"/>
      <c r="I467" s="14"/>
      <c r="J467" s="39"/>
    </row>
    <row r="468" customFormat="false" ht="17.25" hidden="false" customHeight="true" outlineLevel="0" collapsed="false">
      <c r="A468" s="39"/>
      <c r="B468" s="8" t="n">
        <v>33698011</v>
      </c>
      <c r="C468" s="84" t="e">
        <f aca="false">VLOOKUP(B468,#REF!,2,0)</f>
        <v>#VALUE!</v>
      </c>
      <c r="D468" s="41" t="s">
        <v>1046</v>
      </c>
      <c r="E468" s="9" t="s">
        <v>1047</v>
      </c>
      <c r="F468" s="63" t="n">
        <v>75000000</v>
      </c>
      <c r="G468" s="36" t="s">
        <v>1048</v>
      </c>
      <c r="H468" s="39"/>
      <c r="I468" s="14"/>
      <c r="J468" s="39"/>
    </row>
    <row r="469" customFormat="false" ht="17.25" hidden="false" customHeight="true" outlineLevel="0" collapsed="false">
      <c r="A469" s="39"/>
      <c r="B469" s="8" t="n">
        <v>33098187</v>
      </c>
      <c r="C469" s="84" t="s">
        <v>1042</v>
      </c>
      <c r="D469" s="41" t="s">
        <v>1049</v>
      </c>
      <c r="E469" s="9" t="s">
        <v>1050</v>
      </c>
      <c r="F469" s="63" t="n">
        <v>420000000</v>
      </c>
      <c r="G469" s="36" t="s">
        <v>1045</v>
      </c>
      <c r="H469" s="39"/>
      <c r="I469" s="14"/>
      <c r="J469" s="39"/>
    </row>
    <row r="470" customFormat="false" ht="17.25" hidden="false" customHeight="true" outlineLevel="0" collapsed="false">
      <c r="A470" s="39"/>
      <c r="B470" s="8" t="n">
        <v>33098187</v>
      </c>
      <c r="C470" s="84" t="s">
        <v>1042</v>
      </c>
      <c r="D470" s="41" t="s">
        <v>1051</v>
      </c>
      <c r="E470" s="9" t="s">
        <v>1052</v>
      </c>
      <c r="F470" s="63" t="n">
        <v>210000000</v>
      </c>
      <c r="G470" s="36" t="s">
        <v>1045</v>
      </c>
      <c r="H470" s="39"/>
      <c r="I470" s="14"/>
      <c r="J470" s="39"/>
    </row>
    <row r="471" customFormat="false" ht="17.25" hidden="false" customHeight="true" outlineLevel="0" collapsed="false">
      <c r="A471" s="39"/>
      <c r="B471" s="8" t="n">
        <v>39800036</v>
      </c>
      <c r="C471" s="84" t="e">
        <f aca="false">VLOOKUP(B471,#REF!,2,0)</f>
        <v>#VALUE!</v>
      </c>
      <c r="D471" s="41" t="s">
        <v>1053</v>
      </c>
      <c r="E471" s="9" t="s">
        <v>1054</v>
      </c>
      <c r="F471" s="63" t="n">
        <v>70000000</v>
      </c>
      <c r="G471" s="36" t="s">
        <v>1055</v>
      </c>
      <c r="H471" s="39"/>
      <c r="I471" s="14"/>
      <c r="J471" s="39"/>
    </row>
    <row r="472" customFormat="false" ht="17.25" hidden="false" customHeight="true" outlineLevel="0" collapsed="false">
      <c r="A472" s="39"/>
      <c r="B472" s="8" t="n">
        <v>22198163</v>
      </c>
      <c r="C472" s="84" t="e">
        <f aca="false">VLOOKUP(B472,#REF!,2,0)</f>
        <v>#VALUE!</v>
      </c>
      <c r="D472" s="41" t="s">
        <v>1056</v>
      </c>
      <c r="E472" s="9" t="s">
        <v>1057</v>
      </c>
      <c r="F472" s="63" t="n">
        <v>41600000</v>
      </c>
      <c r="G472" s="36" t="s">
        <v>1058</v>
      </c>
      <c r="H472" s="39"/>
      <c r="I472" s="14"/>
      <c r="J472" s="39"/>
    </row>
    <row r="473" customFormat="false" ht="17.25" hidden="false" customHeight="true" outlineLevel="0" collapsed="false">
      <c r="A473" s="39"/>
      <c r="B473" s="8" t="n">
        <v>33998002</v>
      </c>
      <c r="C473" s="84" t="e">
        <f aca="false">VLOOKUP(B473,#REF!,2,0)</f>
        <v>#VALUE!</v>
      </c>
      <c r="D473" s="41" t="s">
        <v>1059</v>
      </c>
      <c r="E473" s="9" t="s">
        <v>1060</v>
      </c>
      <c r="F473" s="63" t="n">
        <v>1171975000</v>
      </c>
      <c r="G473" s="36" t="s">
        <v>1061</v>
      </c>
      <c r="H473" s="39"/>
      <c r="I473" s="14"/>
      <c r="J473" s="39"/>
    </row>
    <row r="474" customFormat="false" ht="17.25" hidden="false" customHeight="true" outlineLevel="0" collapsed="false">
      <c r="A474" s="39"/>
      <c r="B474" s="8" t="n">
        <v>33998003</v>
      </c>
      <c r="C474" s="84" t="e">
        <f aca="false">VLOOKUP(B474,#REF!,2,0)</f>
        <v>#VALUE!</v>
      </c>
      <c r="D474" s="41" t="s">
        <v>1059</v>
      </c>
      <c r="E474" s="9" t="s">
        <v>1060</v>
      </c>
      <c r="F474" s="63" t="n">
        <v>912250000</v>
      </c>
      <c r="G474" s="36" t="s">
        <v>1061</v>
      </c>
      <c r="H474" s="39"/>
      <c r="I474" s="14"/>
      <c r="J474" s="39"/>
    </row>
    <row r="475" customFormat="false" ht="17.25" hidden="false" customHeight="true" outlineLevel="0" collapsed="false">
      <c r="A475" s="39"/>
      <c r="B475" s="8" t="n">
        <v>33998004</v>
      </c>
      <c r="C475" s="84" t="e">
        <f aca="false">VLOOKUP(B475,#REF!,2,0)</f>
        <v>#VALUE!</v>
      </c>
      <c r="D475" s="41" t="s">
        <v>1059</v>
      </c>
      <c r="E475" s="9" t="s">
        <v>1060</v>
      </c>
      <c r="F475" s="63" t="n">
        <v>1415650000</v>
      </c>
      <c r="G475" s="36" t="s">
        <v>1061</v>
      </c>
      <c r="H475" s="39"/>
      <c r="I475" s="14"/>
      <c r="J475" s="39"/>
    </row>
    <row r="476" customFormat="false" ht="17.25" hidden="false" customHeight="true" outlineLevel="0" collapsed="false">
      <c r="A476" s="39"/>
      <c r="B476" s="8" t="n">
        <v>39800059</v>
      </c>
      <c r="C476" s="84" t="e">
        <f aca="false">VLOOKUP(B476,#REF!,2,0)</f>
        <v>#VALUE!</v>
      </c>
      <c r="D476" s="41" t="s">
        <v>1062</v>
      </c>
      <c r="E476" s="9" t="s">
        <v>1063</v>
      </c>
      <c r="F476" s="63" t="n">
        <v>23000000</v>
      </c>
      <c r="G476" s="36" t="s">
        <v>269</v>
      </c>
      <c r="H476" s="39"/>
      <c r="I476" s="14"/>
      <c r="J476" s="39"/>
    </row>
    <row r="477" customFormat="false" ht="17.25" hidden="false" customHeight="true" outlineLevel="0" collapsed="false">
      <c r="A477" s="39"/>
      <c r="B477" s="90" t="n">
        <v>33898002</v>
      </c>
      <c r="C477" s="84" t="e">
        <f aca="false">VLOOKUP(B477,#REF!,2,0)</f>
        <v>#VALUE!</v>
      </c>
      <c r="D477" s="41" t="s">
        <v>1064</v>
      </c>
      <c r="E477" s="9" t="s">
        <v>1065</v>
      </c>
      <c r="F477" s="63" t="n">
        <v>76250000</v>
      </c>
      <c r="G477" s="36" t="s">
        <v>1066</v>
      </c>
      <c r="I477" s="14"/>
      <c r="J477" s="39"/>
    </row>
    <row r="478" customFormat="false" ht="17.25" hidden="false" customHeight="true" outlineLevel="0" collapsed="false">
      <c r="A478" s="39"/>
      <c r="B478" s="8" t="n">
        <v>34098040</v>
      </c>
      <c r="C478" s="84" t="e">
        <f aca="false">VLOOKUP(B478,#REF!,2,0)</f>
        <v>#VALUE!</v>
      </c>
      <c r="D478" s="41" t="s">
        <v>1067</v>
      </c>
      <c r="E478" s="9" t="s">
        <v>1068</v>
      </c>
      <c r="F478" s="63" t="n">
        <v>100000000</v>
      </c>
      <c r="G478" s="36" t="s">
        <v>1069</v>
      </c>
      <c r="H478" s="39"/>
      <c r="I478" s="14"/>
      <c r="J478" s="39"/>
    </row>
    <row r="479" customFormat="false" ht="17.25" hidden="false" customHeight="true" outlineLevel="0" collapsed="false">
      <c r="A479" s="39"/>
      <c r="B479" s="8" t="n">
        <v>33098187</v>
      </c>
      <c r="C479" s="84" t="s">
        <v>1042</v>
      </c>
      <c r="D479" s="41" t="s">
        <v>1070</v>
      </c>
      <c r="E479" s="9" t="s">
        <v>1071</v>
      </c>
      <c r="F479" s="63" t="n">
        <v>94500000</v>
      </c>
      <c r="G479" s="36" t="s">
        <v>1045</v>
      </c>
      <c r="H479" s="39"/>
      <c r="I479" s="14"/>
      <c r="J479" s="39"/>
    </row>
    <row r="480" customFormat="false" ht="17.25" hidden="false" customHeight="true" outlineLevel="0" collapsed="false">
      <c r="A480" s="39"/>
      <c r="B480" s="8" t="n">
        <v>39800098</v>
      </c>
      <c r="C480" s="84" t="e">
        <f aca="false">VLOOKUP(B480,#REF!,2,0)</f>
        <v>#VALUE!</v>
      </c>
      <c r="D480" s="41" t="s">
        <v>1072</v>
      </c>
      <c r="E480" s="9" t="s">
        <v>1073</v>
      </c>
      <c r="F480" s="63" t="n">
        <v>36000000</v>
      </c>
      <c r="G480" s="36" t="s">
        <v>1074</v>
      </c>
      <c r="I480" s="14"/>
      <c r="J480" s="39"/>
    </row>
    <row r="481" customFormat="false" ht="17.25" hidden="false" customHeight="true" outlineLevel="0" collapsed="false">
      <c r="A481" s="39"/>
      <c r="B481" s="8" t="n">
        <v>33798011</v>
      </c>
      <c r="C481" s="84" t="e">
        <f aca="false">VLOOKUP(B481,#REF!,2,0)</f>
        <v>#VALUE!</v>
      </c>
      <c r="D481" s="41" t="s">
        <v>1072</v>
      </c>
      <c r="E481" s="9" t="s">
        <v>1073</v>
      </c>
      <c r="F481" s="63" t="n">
        <v>15000000</v>
      </c>
      <c r="G481" s="36" t="s">
        <v>1074</v>
      </c>
      <c r="I481" s="14"/>
      <c r="J481" s="39"/>
    </row>
    <row r="482" customFormat="false" ht="17.25" hidden="false" customHeight="true" outlineLevel="0" collapsed="false">
      <c r="A482" s="39"/>
      <c r="B482" s="8" t="n">
        <v>39800036</v>
      </c>
      <c r="C482" s="84" t="e">
        <f aca="false">VLOOKUP(B482,#REF!,2,0)</f>
        <v>#VALUE!</v>
      </c>
      <c r="D482" s="41" t="s">
        <v>1075</v>
      </c>
      <c r="E482" s="9" t="s">
        <v>1076</v>
      </c>
      <c r="F482" s="63" t="n">
        <v>1000000000</v>
      </c>
      <c r="G482" s="36" t="s">
        <v>1077</v>
      </c>
      <c r="H482" s="39"/>
      <c r="I482" s="14"/>
      <c r="J482" s="39"/>
    </row>
    <row r="483" customFormat="false" ht="17.25" hidden="false" customHeight="true" outlineLevel="0" collapsed="false">
      <c r="A483" s="39"/>
      <c r="B483" s="8" t="n">
        <v>33198021</v>
      </c>
      <c r="C483" s="84" t="e">
        <f aca="false">VLOOKUP(B483,#REF!,2,0)</f>
        <v>#VALUE!</v>
      </c>
      <c r="D483" s="41" t="s">
        <v>1078</v>
      </c>
      <c r="E483" s="9" t="s">
        <v>1079</v>
      </c>
      <c r="F483" s="63" t="n">
        <v>10000000</v>
      </c>
      <c r="G483" s="36" t="s">
        <v>1080</v>
      </c>
      <c r="H483" s="39"/>
      <c r="I483" s="14"/>
      <c r="J483" s="39"/>
    </row>
    <row r="484" customFormat="false" ht="17.25" hidden="false" customHeight="true" outlineLevel="0" collapsed="false">
      <c r="A484" s="39"/>
      <c r="B484" s="8" t="n">
        <v>39800254</v>
      </c>
      <c r="C484" s="84" t="e">
        <f aca="false">VLOOKUP(B484,#REF!,2,0)</f>
        <v>#VALUE!</v>
      </c>
      <c r="D484" s="41" t="s">
        <v>1081</v>
      </c>
      <c r="E484" s="9" t="s">
        <v>1082</v>
      </c>
      <c r="F484" s="63" t="n">
        <v>15000000</v>
      </c>
      <c r="G484" s="36" t="s">
        <v>1083</v>
      </c>
      <c r="H484" s="39"/>
      <c r="I484" s="14"/>
      <c r="J484" s="39"/>
    </row>
    <row r="485" customFormat="false" ht="17.25" hidden="false" customHeight="true" outlineLevel="0" collapsed="false">
      <c r="A485" s="39"/>
      <c r="B485" s="53" t="n">
        <v>32998002</v>
      </c>
      <c r="C485" s="84" t="e">
        <f aca="false">VLOOKUP(B485,#REF!,2,0)</f>
        <v>#VALUE!</v>
      </c>
      <c r="D485" s="41" t="s">
        <v>1084</v>
      </c>
      <c r="E485" s="9" t="s">
        <v>1085</v>
      </c>
      <c r="F485" s="63" t="n">
        <v>40000000</v>
      </c>
      <c r="G485" s="36" t="s">
        <v>1086</v>
      </c>
      <c r="H485" s="39"/>
      <c r="I485" s="14"/>
      <c r="J485" s="39"/>
    </row>
    <row r="486" customFormat="false" ht="17.25" hidden="false" customHeight="true" outlineLevel="0" collapsed="false">
      <c r="A486" s="39"/>
      <c r="B486" s="8" t="n">
        <v>33898004</v>
      </c>
      <c r="C486" s="84" t="e">
        <f aca="false">VLOOKUP(B486,#REF!,2,0)</f>
        <v>#VALUE!</v>
      </c>
      <c r="D486" s="41" t="s">
        <v>1087</v>
      </c>
      <c r="E486" s="9" t="s">
        <v>1088</v>
      </c>
      <c r="F486" s="63" t="n">
        <v>672000000</v>
      </c>
      <c r="G486" s="36" t="s">
        <v>760</v>
      </c>
      <c r="H486" s="39"/>
      <c r="I486" s="14"/>
      <c r="J486" s="39"/>
    </row>
    <row r="487" customFormat="false" ht="17.25" hidden="false" customHeight="true" outlineLevel="0" collapsed="false">
      <c r="A487" s="39"/>
      <c r="B487" s="55" t="n">
        <v>33898003</v>
      </c>
      <c r="C487" s="84" t="e">
        <f aca="false">VLOOKUP(B487,#REF!,2,0)</f>
        <v>#VALUE!</v>
      </c>
      <c r="D487" s="41" t="s">
        <v>1089</v>
      </c>
      <c r="E487" s="9" t="s">
        <v>1090</v>
      </c>
      <c r="F487" s="63" t="n">
        <v>105300000</v>
      </c>
      <c r="G487" s="36" t="s">
        <v>1091</v>
      </c>
      <c r="H487" s="39"/>
      <c r="I487" s="14"/>
      <c r="J487" s="39"/>
    </row>
    <row r="488" customFormat="false" ht="17.25" hidden="false" customHeight="true" outlineLevel="0" collapsed="false">
      <c r="A488" s="39"/>
      <c r="B488" s="90" t="n">
        <v>33898002</v>
      </c>
      <c r="C488" s="84" t="e">
        <f aca="false">VLOOKUP(B488,#REF!,2,0)</f>
        <v>#VALUE!</v>
      </c>
      <c r="D488" s="41" t="s">
        <v>1092</v>
      </c>
      <c r="E488" s="9" t="s">
        <v>1093</v>
      </c>
      <c r="F488" s="63" t="n">
        <v>80950000</v>
      </c>
      <c r="G488" s="36" t="s">
        <v>1094</v>
      </c>
      <c r="H488" s="39"/>
      <c r="I488" s="14"/>
      <c r="J488" s="39"/>
    </row>
    <row r="489" customFormat="false" ht="17.25" hidden="false" customHeight="true" outlineLevel="0" collapsed="false">
      <c r="A489" s="39"/>
      <c r="B489" s="55" t="n">
        <v>33898003</v>
      </c>
      <c r="C489" s="84" t="e">
        <f aca="false">VLOOKUP(B489,#REF!,2,0)</f>
        <v>#VALUE!</v>
      </c>
      <c r="D489" s="41" t="s">
        <v>1095</v>
      </c>
      <c r="E489" s="9" t="s">
        <v>1096</v>
      </c>
      <c r="F489" s="63" t="n">
        <v>100500000</v>
      </c>
      <c r="G489" s="36" t="s">
        <v>1097</v>
      </c>
      <c r="H489" s="39"/>
      <c r="I489" s="14"/>
      <c r="J489" s="39"/>
    </row>
    <row r="490" customFormat="false" ht="17.25" hidden="false" customHeight="true" outlineLevel="0" collapsed="false">
      <c r="A490" s="39"/>
      <c r="B490" s="8" t="n">
        <v>33898004</v>
      </c>
      <c r="C490" s="84" t="e">
        <f aca="false">VLOOKUP(B490,#REF!,2,0)</f>
        <v>#VALUE!</v>
      </c>
      <c r="D490" s="41" t="s">
        <v>1098</v>
      </c>
      <c r="E490" s="9" t="s">
        <v>798</v>
      </c>
      <c r="F490" s="63" t="n">
        <v>80000000</v>
      </c>
      <c r="G490" s="36" t="s">
        <v>799</v>
      </c>
      <c r="H490" s="39"/>
      <c r="I490" s="14"/>
      <c r="J490" s="39"/>
    </row>
    <row r="491" customFormat="false" ht="17.25" hidden="false" customHeight="true" outlineLevel="0" collapsed="false">
      <c r="A491" s="39"/>
      <c r="B491" s="8" t="n">
        <v>39800036</v>
      </c>
      <c r="C491" s="84" t="e">
        <f aca="false">VLOOKUP(B491,#REF!,2,0)</f>
        <v>#VALUE!</v>
      </c>
      <c r="D491" s="41" t="s">
        <v>1099</v>
      </c>
      <c r="E491" s="9" t="s">
        <v>1100</v>
      </c>
      <c r="F491" s="63" t="n">
        <v>0</v>
      </c>
      <c r="G491" s="36" t="s">
        <v>1101</v>
      </c>
      <c r="H491" s="39"/>
      <c r="I491" s="14"/>
      <c r="J491" s="39"/>
    </row>
    <row r="492" customFormat="false" ht="17.25" hidden="false" customHeight="true" outlineLevel="0" collapsed="false">
      <c r="A492" s="39"/>
      <c r="B492" s="8" t="n">
        <v>39800036</v>
      </c>
      <c r="C492" s="84" t="e">
        <f aca="false">VLOOKUP(B492,#REF!,2,0)</f>
        <v>#VALUE!</v>
      </c>
      <c r="D492" s="41" t="s">
        <v>1102</v>
      </c>
      <c r="E492" s="9" t="s">
        <v>1103</v>
      </c>
      <c r="F492" s="63" t="n">
        <v>160000000</v>
      </c>
      <c r="G492" s="36" t="s">
        <v>1104</v>
      </c>
      <c r="H492" s="39"/>
      <c r="I492" s="14"/>
      <c r="J492" s="39"/>
    </row>
    <row r="493" customFormat="false" ht="17.25" hidden="false" customHeight="true" outlineLevel="0" collapsed="false">
      <c r="A493" s="39"/>
      <c r="B493" s="8" t="n">
        <v>39800036</v>
      </c>
      <c r="C493" s="84" t="e">
        <f aca="false">VLOOKUP(B493,#REF!,2,0)</f>
        <v>#VALUE!</v>
      </c>
      <c r="D493" s="41" t="s">
        <v>1105</v>
      </c>
      <c r="E493" s="9" t="s">
        <v>1106</v>
      </c>
      <c r="F493" s="63" t="n">
        <v>190000000</v>
      </c>
      <c r="G493" s="36" t="s">
        <v>994</v>
      </c>
      <c r="H493" s="39"/>
      <c r="I493" s="14"/>
      <c r="J493" s="39"/>
    </row>
    <row r="494" customFormat="false" ht="17.25" hidden="false" customHeight="true" outlineLevel="0" collapsed="false">
      <c r="A494" s="39"/>
      <c r="B494" s="8" t="n">
        <v>39800036</v>
      </c>
      <c r="C494" s="84" t="e">
        <f aca="false">VLOOKUP(B494,#REF!,2,0)</f>
        <v>#VALUE!</v>
      </c>
      <c r="D494" s="41" t="s">
        <v>1107</v>
      </c>
      <c r="E494" s="9" t="s">
        <v>1108</v>
      </c>
      <c r="F494" s="63" t="n">
        <v>680000000</v>
      </c>
      <c r="G494" s="36" t="s">
        <v>1109</v>
      </c>
      <c r="H494" s="39"/>
      <c r="I494" s="14"/>
      <c r="J494" s="39"/>
    </row>
    <row r="495" customFormat="false" ht="17.25" hidden="false" customHeight="true" outlineLevel="0" collapsed="false">
      <c r="A495" s="39"/>
      <c r="B495" s="8" t="n">
        <v>39800036</v>
      </c>
      <c r="C495" s="84" t="e">
        <f aca="false">VLOOKUP(B495,#REF!,2,0)</f>
        <v>#VALUE!</v>
      </c>
      <c r="D495" s="41" t="s">
        <v>1110</v>
      </c>
      <c r="E495" s="9" t="s">
        <v>1111</v>
      </c>
      <c r="F495" s="63" t="n">
        <v>95000000</v>
      </c>
      <c r="G495" s="36" t="s">
        <v>1112</v>
      </c>
      <c r="H495" s="39"/>
      <c r="I495" s="14"/>
      <c r="J495" s="39"/>
    </row>
    <row r="496" customFormat="false" ht="17.25" hidden="false" customHeight="true" outlineLevel="0" collapsed="false">
      <c r="A496" s="39"/>
      <c r="B496" s="8" t="n">
        <v>39800216</v>
      </c>
      <c r="C496" s="84" t="e">
        <f aca="false">VLOOKUP(B496,#REF!,2,0)</f>
        <v>#VALUE!</v>
      </c>
      <c r="D496" s="41" t="s">
        <v>1113</v>
      </c>
      <c r="E496" s="9" t="s">
        <v>1114</v>
      </c>
      <c r="F496" s="63" t="n">
        <v>125000000</v>
      </c>
      <c r="G496" s="36" t="s">
        <v>1115</v>
      </c>
      <c r="H496" s="39"/>
      <c r="I496" s="14"/>
      <c r="J496" s="39"/>
    </row>
    <row r="497" customFormat="false" ht="17.25" hidden="false" customHeight="true" outlineLevel="0" collapsed="false">
      <c r="A497" s="39"/>
      <c r="B497" s="8" t="n">
        <v>39800036</v>
      </c>
      <c r="C497" s="84" t="e">
        <f aca="false">VLOOKUP(B497,#REF!,2,0)</f>
        <v>#VALUE!</v>
      </c>
      <c r="D497" s="41" t="s">
        <v>1116</v>
      </c>
      <c r="E497" s="9" t="s">
        <v>1117</v>
      </c>
      <c r="F497" s="63" t="n">
        <v>100000000</v>
      </c>
      <c r="G497" s="36" t="s">
        <v>1118</v>
      </c>
      <c r="H497" s="39"/>
      <c r="I497" s="14"/>
      <c r="J497" s="39"/>
    </row>
    <row r="498" customFormat="false" ht="17.25" hidden="false" customHeight="true" outlineLevel="0" collapsed="false">
      <c r="A498" s="39"/>
      <c r="B498" s="8" t="n">
        <v>39800264</v>
      </c>
      <c r="C498" s="84" t="e">
        <f aca="false">VLOOKUP(B498,#REF!,2,0)</f>
        <v>#VALUE!</v>
      </c>
      <c r="D498" s="41" t="s">
        <v>1119</v>
      </c>
      <c r="E498" s="9" t="s">
        <v>1120</v>
      </c>
      <c r="F498" s="63" t="n">
        <v>0</v>
      </c>
      <c r="G498" s="36" t="s">
        <v>1121</v>
      </c>
      <c r="H498" s="39"/>
      <c r="I498" s="14"/>
      <c r="J498" s="39"/>
    </row>
    <row r="499" customFormat="false" ht="17.25" hidden="false" customHeight="true" outlineLevel="0" collapsed="false">
      <c r="A499" s="39"/>
      <c r="B499" s="8" t="n">
        <v>33098187</v>
      </c>
      <c r="C499" s="84" t="s">
        <v>1042</v>
      </c>
      <c r="D499" s="41" t="s">
        <v>1122</v>
      </c>
      <c r="E499" s="9" t="s">
        <v>1123</v>
      </c>
      <c r="F499" s="63" t="n">
        <v>0</v>
      </c>
      <c r="G499" s="63" t="n">
        <v>100000000</v>
      </c>
      <c r="H499" s="39"/>
      <c r="I499" s="14"/>
      <c r="J499" s="39"/>
    </row>
    <row r="500" customFormat="false" ht="17.25" hidden="false" customHeight="true" outlineLevel="0" collapsed="false">
      <c r="A500" s="39"/>
      <c r="B500" s="8" t="n">
        <v>39800036</v>
      </c>
      <c r="C500" s="84" t="e">
        <f aca="false">VLOOKUP(B500,#REF!,2,0)</f>
        <v>#VALUE!</v>
      </c>
      <c r="D500" s="41" t="s">
        <v>1124</v>
      </c>
      <c r="E500" s="9" t="s">
        <v>1125</v>
      </c>
      <c r="F500" s="63" t="n">
        <v>7440000</v>
      </c>
      <c r="G500" s="36"/>
      <c r="H500" s="39"/>
      <c r="I500" s="14"/>
      <c r="J500" s="39"/>
    </row>
    <row r="501" customFormat="false" ht="17.25" hidden="false" customHeight="true" outlineLevel="0" collapsed="false">
      <c r="A501" s="39"/>
      <c r="B501" s="8" t="n">
        <v>39800036</v>
      </c>
      <c r="C501" s="84" t="e">
        <f aca="false">VLOOKUP(B501,#REF!,2,0)</f>
        <v>#VALUE!</v>
      </c>
      <c r="D501" s="41" t="s">
        <v>1126</v>
      </c>
      <c r="E501" s="9" t="s">
        <v>1127</v>
      </c>
      <c r="F501" s="63" t="n">
        <v>330000000</v>
      </c>
      <c r="G501" s="36" t="s">
        <v>1128</v>
      </c>
      <c r="H501" s="39"/>
      <c r="I501" s="14"/>
      <c r="J501" s="39"/>
    </row>
    <row r="502" customFormat="false" ht="17.25" hidden="false" customHeight="true" outlineLevel="0" collapsed="false">
      <c r="A502" s="39"/>
      <c r="B502" s="8" t="n">
        <v>39800036</v>
      </c>
      <c r="C502" s="84" t="e">
        <f aca="false">VLOOKUP(B502,#REF!,2,0)</f>
        <v>#VALUE!</v>
      </c>
      <c r="D502" s="41" t="s">
        <v>1129</v>
      </c>
      <c r="E502" s="9" t="s">
        <v>1130</v>
      </c>
      <c r="F502" s="63" t="n">
        <v>250000000</v>
      </c>
      <c r="G502" s="36"/>
      <c r="H502" s="39"/>
      <c r="I502" s="14"/>
      <c r="J502" s="39"/>
    </row>
    <row r="503" customFormat="false" ht="17.25" hidden="false" customHeight="true" outlineLevel="0" collapsed="false">
      <c r="A503" s="39"/>
      <c r="B503" s="8" t="n">
        <v>39800036</v>
      </c>
      <c r="C503" s="84" t="e">
        <f aca="false">VLOOKUP(B503,#REF!,2,0)</f>
        <v>#VALUE!</v>
      </c>
      <c r="D503" s="41" t="s">
        <v>1131</v>
      </c>
      <c r="E503" s="9" t="s">
        <v>1132</v>
      </c>
      <c r="F503" s="63" t="n">
        <v>220000000</v>
      </c>
      <c r="G503" s="36"/>
      <c r="H503" s="39"/>
      <c r="I503" s="14"/>
      <c r="J503" s="39"/>
    </row>
    <row r="504" customFormat="false" ht="17.25" hidden="false" customHeight="true" outlineLevel="0" collapsed="false">
      <c r="A504" s="39"/>
      <c r="B504" s="8" t="n">
        <v>39800036</v>
      </c>
      <c r="C504" s="84" t="e">
        <f aca="false">VLOOKUP(B504,#REF!,2,0)</f>
        <v>#VALUE!</v>
      </c>
      <c r="D504" s="41" t="s">
        <v>1133</v>
      </c>
      <c r="E504" s="9" t="s">
        <v>1134</v>
      </c>
      <c r="F504" s="63" t="n">
        <v>20000000</v>
      </c>
      <c r="G504" s="36" t="s">
        <v>1135</v>
      </c>
      <c r="H504" s="39"/>
      <c r="I504" s="14"/>
      <c r="J504" s="39"/>
    </row>
    <row r="505" customFormat="false" ht="17.25" hidden="false" customHeight="true" outlineLevel="0" collapsed="false">
      <c r="A505" s="39"/>
      <c r="B505" s="8" t="n">
        <v>39800036</v>
      </c>
      <c r="C505" s="84" t="e">
        <f aca="false">VLOOKUP(B505,#REF!,2,0)</f>
        <v>#VALUE!</v>
      </c>
      <c r="D505" s="41" t="s">
        <v>1136</v>
      </c>
      <c r="E505" s="9" t="s">
        <v>1137</v>
      </c>
      <c r="F505" s="63" t="n">
        <v>192000000</v>
      </c>
      <c r="G505" s="36"/>
      <c r="H505" s="39"/>
      <c r="I505" s="14"/>
      <c r="J505" s="39"/>
    </row>
    <row r="506" customFormat="false" ht="17.25" hidden="false" customHeight="true" outlineLevel="0" collapsed="false">
      <c r="A506" s="39"/>
      <c r="B506" s="8" t="n">
        <v>39800036</v>
      </c>
      <c r="C506" s="84" t="e">
        <f aca="false">VLOOKUP(B506,#REF!,2,0)</f>
        <v>#VALUE!</v>
      </c>
      <c r="D506" s="41" t="s">
        <v>1138</v>
      </c>
      <c r="E506" s="9" t="s">
        <v>1139</v>
      </c>
      <c r="F506" s="63" t="n">
        <v>180000000</v>
      </c>
      <c r="G506" s="36"/>
      <c r="H506" s="39"/>
      <c r="I506" s="14"/>
      <c r="J506" s="39"/>
    </row>
    <row r="507" customFormat="false" ht="17.25" hidden="false" customHeight="true" outlineLevel="0" collapsed="false">
      <c r="A507" s="39"/>
      <c r="B507" s="8" t="n">
        <v>49800018</v>
      </c>
      <c r="C507" s="84" t="e">
        <f aca="false">VLOOKUP(B507,#REF!,2,0)</f>
        <v>#VALUE!</v>
      </c>
      <c r="D507" s="41" t="s">
        <v>1140</v>
      </c>
      <c r="E507" s="9" t="s">
        <v>1141</v>
      </c>
      <c r="F507" s="63" t="n">
        <v>42000000</v>
      </c>
      <c r="G507" s="36"/>
      <c r="H507" s="39"/>
      <c r="I507" s="14"/>
      <c r="J507" s="39"/>
    </row>
    <row r="508" customFormat="false" ht="17.25" hidden="false" customHeight="true" outlineLevel="0" collapsed="false">
      <c r="A508" s="39"/>
      <c r="B508" s="8" t="n">
        <v>39800036</v>
      </c>
      <c r="C508" s="84" t="e">
        <f aca="false">VLOOKUP(B508,#REF!,2,0)</f>
        <v>#VALUE!</v>
      </c>
      <c r="D508" s="41" t="s">
        <v>1142</v>
      </c>
      <c r="E508" s="9" t="s">
        <v>1143</v>
      </c>
      <c r="F508" s="63" t="n">
        <v>450000000</v>
      </c>
      <c r="G508" s="36"/>
      <c r="H508" s="39"/>
      <c r="I508" s="14"/>
      <c r="J508" s="39"/>
    </row>
    <row r="509" customFormat="false" ht="17.25" hidden="false" customHeight="true" outlineLevel="0" collapsed="false">
      <c r="A509" s="39"/>
      <c r="B509" s="8" t="n">
        <v>39800254</v>
      </c>
      <c r="C509" s="84" t="e">
        <f aca="false">VLOOKUP(B509,#REF!,2,0)</f>
        <v>#VALUE!</v>
      </c>
      <c r="D509" s="41" t="s">
        <v>1144</v>
      </c>
      <c r="E509" s="9" t="s">
        <v>1145</v>
      </c>
      <c r="F509" s="63" t="n">
        <v>120000000</v>
      </c>
      <c r="G509" s="36" t="s">
        <v>1146</v>
      </c>
      <c r="H509" s="39"/>
      <c r="I509" s="14"/>
      <c r="J509" s="39"/>
    </row>
    <row r="510" customFormat="false" ht="17.25" hidden="false" customHeight="true" outlineLevel="0" collapsed="false">
      <c r="A510" s="39"/>
      <c r="B510" s="8" t="n">
        <v>34098030</v>
      </c>
      <c r="C510" s="84" t="e">
        <f aca="false">VLOOKUP(B510,#REF!,2,0)</f>
        <v>#VALUE!</v>
      </c>
      <c r="D510" s="41" t="s">
        <v>1147</v>
      </c>
      <c r="E510" s="9" t="s">
        <v>1148</v>
      </c>
      <c r="F510" s="63" t="n">
        <v>100000000</v>
      </c>
      <c r="G510" s="36" t="s">
        <v>1149</v>
      </c>
      <c r="H510" s="39"/>
      <c r="I510" s="14"/>
      <c r="J510" s="39"/>
    </row>
    <row r="511" customFormat="false" ht="17.25" hidden="false" customHeight="true" outlineLevel="0" collapsed="false">
      <c r="A511" s="39"/>
      <c r="B511" s="8" t="n">
        <v>29800152</v>
      </c>
      <c r="C511" s="44" t="s">
        <v>49</v>
      </c>
      <c r="D511" s="41" t="s">
        <v>1150</v>
      </c>
      <c r="E511" s="9" t="s">
        <v>1151</v>
      </c>
      <c r="F511" s="63" t="n">
        <v>100000000</v>
      </c>
      <c r="G511" s="36" t="s">
        <v>1152</v>
      </c>
      <c r="H511" s="39"/>
      <c r="I511" s="14"/>
      <c r="J511" s="39"/>
    </row>
    <row r="512" customFormat="false" ht="17.25" hidden="false" customHeight="true" outlineLevel="0" collapsed="false">
      <c r="A512" s="39"/>
      <c r="B512" s="8" t="n">
        <v>39800036</v>
      </c>
      <c r="C512" s="84" t="e">
        <f aca="false">VLOOKUP(B512,#REF!,2,0)</f>
        <v>#VALUE!</v>
      </c>
      <c r="D512" s="41" t="s">
        <v>1153</v>
      </c>
      <c r="E512" s="9" t="s">
        <v>1154</v>
      </c>
      <c r="F512" s="63" t="n">
        <v>320000000</v>
      </c>
      <c r="G512" s="36" t="s">
        <v>1155</v>
      </c>
      <c r="H512" s="39"/>
      <c r="I512" s="14"/>
      <c r="J512" s="39"/>
    </row>
    <row r="513" customFormat="false" ht="17.25" hidden="false" customHeight="true" outlineLevel="0" collapsed="false">
      <c r="A513" s="39"/>
      <c r="B513" s="8" t="n">
        <v>39800036</v>
      </c>
      <c r="C513" s="84" t="e">
        <f aca="false">VLOOKUP(B513,#REF!,2,0)</f>
        <v>#VALUE!</v>
      </c>
      <c r="D513" s="41" t="s">
        <v>1156</v>
      </c>
      <c r="E513" s="9" t="s">
        <v>1157</v>
      </c>
      <c r="F513" s="63" t="n">
        <v>10000000</v>
      </c>
      <c r="G513" s="36" t="s">
        <v>1158</v>
      </c>
      <c r="H513" s="39"/>
      <c r="I513" s="14"/>
      <c r="J513" s="39"/>
    </row>
    <row r="514" customFormat="false" ht="17.25" hidden="false" customHeight="true" outlineLevel="0" collapsed="false">
      <c r="A514" s="39"/>
      <c r="B514" s="8" t="n">
        <v>39800216</v>
      </c>
      <c r="C514" s="84" t="e">
        <f aca="false">VLOOKUP(B514,#REF!,2,0)</f>
        <v>#VALUE!</v>
      </c>
      <c r="D514" s="41" t="s">
        <v>1159</v>
      </c>
      <c r="E514" s="9" t="s">
        <v>1160</v>
      </c>
      <c r="F514" s="63" t="n">
        <v>125000000</v>
      </c>
      <c r="G514" s="36" t="s">
        <v>1115</v>
      </c>
      <c r="H514" s="39"/>
      <c r="I514" s="14"/>
      <c r="J514" s="39"/>
    </row>
    <row r="515" customFormat="false" ht="17.25" hidden="false" customHeight="true" outlineLevel="0" collapsed="false">
      <c r="A515" s="39"/>
      <c r="B515" s="8" t="n">
        <v>33798062</v>
      </c>
      <c r="C515" s="84" t="e">
        <f aca="false">VLOOKUP(B515,#REF!,2,0)</f>
        <v>#VALUE!</v>
      </c>
      <c r="D515" s="41" t="s">
        <v>1161</v>
      </c>
      <c r="E515" s="9" t="s">
        <v>1162</v>
      </c>
      <c r="F515" s="63" t="n">
        <v>150000000</v>
      </c>
      <c r="G515" s="36" t="s">
        <v>1115</v>
      </c>
      <c r="H515" s="39"/>
      <c r="I515" s="14"/>
      <c r="J515" s="39"/>
    </row>
    <row r="516" customFormat="false" ht="17.25" hidden="false" customHeight="true" outlineLevel="0" collapsed="false">
      <c r="A516" s="39"/>
      <c r="B516" s="8" t="n">
        <v>39800036</v>
      </c>
      <c r="C516" s="84" t="e">
        <f aca="false">VLOOKUP(B516,#REF!,2,0)</f>
        <v>#VALUE!</v>
      </c>
      <c r="D516" s="41" t="s">
        <v>1163</v>
      </c>
      <c r="E516" s="9" t="s">
        <v>1164</v>
      </c>
      <c r="F516" s="63" t="n">
        <v>17580500</v>
      </c>
      <c r="G516" s="36"/>
      <c r="H516" s="39"/>
      <c r="I516" s="14"/>
      <c r="J516" s="39"/>
    </row>
    <row r="517" customFormat="false" ht="17.25" hidden="false" customHeight="true" outlineLevel="0" collapsed="false">
      <c r="A517" s="39"/>
      <c r="B517" s="8" t="n">
        <v>39800036</v>
      </c>
      <c r="C517" s="84" t="e">
        <f aca="false">VLOOKUP(B517,#REF!,2,0)</f>
        <v>#VALUE!</v>
      </c>
      <c r="D517" s="91" t="s">
        <v>1165</v>
      </c>
      <c r="E517" s="9" t="s">
        <v>1166</v>
      </c>
      <c r="F517" s="63" t="n">
        <v>60000000</v>
      </c>
      <c r="G517" s="36"/>
      <c r="H517" s="39"/>
      <c r="I517" s="14"/>
      <c r="J517" s="39"/>
    </row>
    <row r="518" customFormat="false" ht="17.25" hidden="false" customHeight="true" outlineLevel="0" collapsed="false">
      <c r="A518" s="39"/>
      <c r="B518" s="8" t="n">
        <v>39800036</v>
      </c>
      <c r="C518" s="84" t="e">
        <f aca="false">VLOOKUP(B518,#REF!,2,0)</f>
        <v>#VALUE!</v>
      </c>
      <c r="D518" s="41" t="s">
        <v>1167</v>
      </c>
      <c r="E518" s="9" t="s">
        <v>1168</v>
      </c>
      <c r="F518" s="63" t="n">
        <v>400000000</v>
      </c>
      <c r="G518" s="36"/>
      <c r="H518" s="39"/>
      <c r="I518" s="14"/>
      <c r="J518" s="39"/>
    </row>
    <row r="519" customFormat="false" ht="17.25" hidden="false" customHeight="true" outlineLevel="0" collapsed="false">
      <c r="A519" s="39"/>
      <c r="B519" s="8" t="n">
        <v>39800036</v>
      </c>
      <c r="C519" s="84" t="e">
        <f aca="false">VLOOKUP(B519,#REF!,2,0)</f>
        <v>#VALUE!</v>
      </c>
      <c r="D519" s="41" t="s">
        <v>1169</v>
      </c>
      <c r="E519" s="9" t="s">
        <v>1170</v>
      </c>
      <c r="F519" s="63" t="n">
        <v>400000000</v>
      </c>
      <c r="G519" s="36"/>
      <c r="H519" s="39"/>
      <c r="I519" s="14"/>
      <c r="J519" s="39"/>
    </row>
    <row r="520" customFormat="false" ht="17.25" hidden="false" customHeight="true" outlineLevel="0" collapsed="false">
      <c r="A520" s="39"/>
      <c r="B520" s="8" t="n">
        <v>33798062</v>
      </c>
      <c r="C520" s="84" t="e">
        <f aca="false">VLOOKUP(B520,#REF!,2,0)</f>
        <v>#VALUE!</v>
      </c>
      <c r="D520" s="41" t="s">
        <v>1171</v>
      </c>
      <c r="E520" s="9" t="s">
        <v>1172</v>
      </c>
      <c r="F520" s="63" t="n">
        <v>150000000</v>
      </c>
      <c r="G520" s="36" t="s">
        <v>1115</v>
      </c>
      <c r="H520" s="39"/>
      <c r="I520" s="14"/>
      <c r="J520" s="39"/>
    </row>
    <row r="521" customFormat="false" ht="17.25" hidden="false" customHeight="true" outlineLevel="0" collapsed="false">
      <c r="A521" s="39"/>
      <c r="B521" s="8" t="n">
        <v>33098058</v>
      </c>
      <c r="C521" s="84" t="e">
        <f aca="false">VLOOKUP(B521,#REF!,2,0)</f>
        <v>#VALUE!</v>
      </c>
      <c r="D521" s="41" t="s">
        <v>1173</v>
      </c>
      <c r="E521" s="9" t="s">
        <v>1174</v>
      </c>
      <c r="F521" s="63" t="n">
        <v>100000000</v>
      </c>
      <c r="G521" s="36" t="s">
        <v>1175</v>
      </c>
      <c r="H521" s="39"/>
      <c r="I521" s="14"/>
      <c r="J521" s="39"/>
    </row>
    <row r="522" customFormat="false" ht="17.25" hidden="false" customHeight="true" outlineLevel="0" collapsed="false">
      <c r="A522" s="39"/>
      <c r="B522" s="8" t="n">
        <v>33898003</v>
      </c>
      <c r="C522" s="84" t="e">
        <f aca="false">VLOOKUP(B522,#REF!,2,0)</f>
        <v>#VALUE!</v>
      </c>
      <c r="D522" s="41" t="s">
        <v>1176</v>
      </c>
      <c r="E522" s="9" t="s">
        <v>1177</v>
      </c>
      <c r="F522" s="63" t="n">
        <v>200000000</v>
      </c>
      <c r="G522" s="36" t="s">
        <v>284</v>
      </c>
      <c r="H522" s="39"/>
      <c r="I522" s="14"/>
      <c r="J522" s="39"/>
    </row>
    <row r="523" customFormat="false" ht="17.25" hidden="false" customHeight="true" outlineLevel="0" collapsed="false">
      <c r="A523" s="39"/>
      <c r="B523" s="8" t="n">
        <v>33898003</v>
      </c>
      <c r="C523" s="84" t="e">
        <f aca="false">VLOOKUP(B523,#REF!,2,0)</f>
        <v>#VALUE!</v>
      </c>
      <c r="D523" s="41" t="s">
        <v>1176</v>
      </c>
      <c r="E523" s="9" t="s">
        <v>1177</v>
      </c>
      <c r="F523" s="63" t="n">
        <v>200000000</v>
      </c>
      <c r="G523" s="36" t="s">
        <v>277</v>
      </c>
      <c r="H523" s="39"/>
      <c r="I523" s="14"/>
      <c r="J523" s="39"/>
    </row>
    <row r="524" customFormat="false" ht="17.25" hidden="false" customHeight="true" outlineLevel="0" collapsed="false">
      <c r="A524" s="39"/>
      <c r="B524" s="8" t="n">
        <v>39800018</v>
      </c>
      <c r="C524" s="84" t="e">
        <f aca="false">VLOOKUP(B524,#REF!,2,0)</f>
        <v>#VALUE!</v>
      </c>
      <c r="D524" s="41" t="s">
        <v>1178</v>
      </c>
      <c r="E524" s="9" t="s">
        <v>1179</v>
      </c>
      <c r="F524" s="63" t="n">
        <v>100000000</v>
      </c>
      <c r="G524" s="36"/>
      <c r="H524" s="39"/>
      <c r="I524" s="14"/>
      <c r="J524" s="39"/>
    </row>
    <row r="525" customFormat="false" ht="17.25" hidden="false" customHeight="true" outlineLevel="0" collapsed="false">
      <c r="A525" s="39"/>
      <c r="B525" s="8" t="n">
        <v>39800018</v>
      </c>
      <c r="C525" s="84" t="e">
        <f aca="false">VLOOKUP(B525,#REF!,2,0)</f>
        <v>#VALUE!</v>
      </c>
      <c r="D525" s="41" t="s">
        <v>1180</v>
      </c>
      <c r="E525" s="9" t="s">
        <v>1181</v>
      </c>
      <c r="F525" s="63" t="n">
        <v>0</v>
      </c>
      <c r="G525" s="36"/>
      <c r="H525" s="39"/>
      <c r="I525" s="14"/>
      <c r="J525" s="39"/>
    </row>
    <row r="526" customFormat="false" ht="17.25" hidden="false" customHeight="true" outlineLevel="0" collapsed="false">
      <c r="A526" s="39"/>
      <c r="B526" s="53" t="n">
        <v>39800036</v>
      </c>
      <c r="C526" s="84" t="e">
        <f aca="false">VLOOKUP(B526,#REF!,2,0)</f>
        <v>#VALUE!</v>
      </c>
      <c r="D526" s="41" t="s">
        <v>1182</v>
      </c>
      <c r="E526" s="9" t="s">
        <v>1183</v>
      </c>
      <c r="F526" s="63" t="n">
        <v>2150000000</v>
      </c>
      <c r="G526" s="36"/>
      <c r="H526" s="39"/>
      <c r="I526" s="14"/>
      <c r="J526" s="39"/>
    </row>
    <row r="527" customFormat="false" ht="17.25" hidden="false" customHeight="true" outlineLevel="0" collapsed="false">
      <c r="A527" s="39"/>
      <c r="B527" s="53" t="n">
        <v>39800036</v>
      </c>
      <c r="C527" s="84" t="e">
        <f aca="false">VLOOKUP(B527,#REF!,2,0)</f>
        <v>#VALUE!</v>
      </c>
      <c r="D527" s="41" t="s">
        <v>1184</v>
      </c>
      <c r="E527" s="9" t="s">
        <v>1185</v>
      </c>
      <c r="F527" s="63" t="n">
        <v>50000000</v>
      </c>
      <c r="G527" s="36"/>
      <c r="H527" s="39"/>
      <c r="I527" s="14"/>
      <c r="J527" s="39"/>
    </row>
    <row r="528" customFormat="false" ht="17.25" hidden="false" customHeight="true" outlineLevel="0" collapsed="false">
      <c r="A528" s="39"/>
      <c r="B528" s="8" t="n">
        <v>33998002</v>
      </c>
      <c r="C528" s="84" t="e">
        <f aca="false">VLOOKUP(B528,#REF!,2,0)</f>
        <v>#VALUE!</v>
      </c>
      <c r="D528" s="41" t="s">
        <v>1186</v>
      </c>
      <c r="E528" s="9" t="s">
        <v>1187</v>
      </c>
      <c r="F528" s="63" t="n">
        <v>184240000</v>
      </c>
      <c r="G528" s="36"/>
      <c r="H528" s="39"/>
      <c r="I528" s="14"/>
      <c r="J528" s="39"/>
    </row>
    <row r="529" customFormat="false" ht="17.25" hidden="false" customHeight="true" outlineLevel="0" collapsed="false">
      <c r="A529" s="39"/>
      <c r="B529" s="8" t="n">
        <v>33998003</v>
      </c>
      <c r="C529" s="84" t="e">
        <f aca="false">VLOOKUP(B529,#REF!,2,0)</f>
        <v>#VALUE!</v>
      </c>
      <c r="D529" s="41" t="s">
        <v>1186</v>
      </c>
      <c r="E529" s="9" t="s">
        <v>1187</v>
      </c>
      <c r="F529" s="63" t="n">
        <v>145940000</v>
      </c>
      <c r="G529" s="36"/>
      <c r="H529" s="39"/>
      <c r="I529" s="14"/>
      <c r="J529" s="39"/>
    </row>
    <row r="530" customFormat="false" ht="17.25" hidden="false" customHeight="true" outlineLevel="0" collapsed="false">
      <c r="A530" s="39"/>
      <c r="B530" s="8" t="n">
        <v>43398011</v>
      </c>
      <c r="C530" s="84" t="e">
        <f aca="false">VLOOKUP(B530,#REF!,2,0)</f>
        <v>#VALUE!</v>
      </c>
      <c r="D530" s="41" t="s">
        <v>1188</v>
      </c>
      <c r="E530" s="9" t="s">
        <v>1189</v>
      </c>
      <c r="F530" s="63" t="n">
        <v>350000000</v>
      </c>
      <c r="G530" s="36"/>
      <c r="H530" s="39"/>
      <c r="I530" s="14"/>
      <c r="J530" s="39"/>
    </row>
    <row r="531" customFormat="false" ht="17.25" hidden="false" customHeight="true" outlineLevel="0" collapsed="false">
      <c r="A531" s="39"/>
      <c r="B531" s="8" t="n">
        <v>39800200</v>
      </c>
      <c r="C531" s="84" t="e">
        <f aca="false">VLOOKUP(B531,#REF!,2,0)</f>
        <v>#VALUE!</v>
      </c>
      <c r="D531" s="41" t="s">
        <v>1190</v>
      </c>
      <c r="E531" s="9" t="s">
        <v>1191</v>
      </c>
      <c r="F531" s="63" t="n">
        <v>80000000</v>
      </c>
      <c r="G531" s="36" t="s">
        <v>1192</v>
      </c>
      <c r="H531" s="39"/>
      <c r="I531" s="14"/>
      <c r="J531" s="39"/>
    </row>
    <row r="532" customFormat="false" ht="17.25" hidden="false" customHeight="true" outlineLevel="0" collapsed="false">
      <c r="A532" s="39"/>
      <c r="B532" s="8" t="n">
        <v>39800036</v>
      </c>
      <c r="C532" s="84" t="e">
        <f aca="false">VLOOKUP(B532,#REF!,2,0)</f>
        <v>#VALUE!</v>
      </c>
      <c r="D532" s="41" t="s">
        <v>1193</v>
      </c>
      <c r="E532" s="9" t="s">
        <v>1194</v>
      </c>
      <c r="F532" s="63" t="n">
        <v>65000000</v>
      </c>
      <c r="G532" s="36"/>
      <c r="H532" s="39"/>
      <c r="I532" s="14"/>
      <c r="J532" s="39"/>
    </row>
    <row r="533" customFormat="false" ht="17.25" hidden="false" customHeight="true" outlineLevel="0" collapsed="false">
      <c r="A533" s="39"/>
      <c r="B533" s="8"/>
      <c r="C533" s="84" t="e">
        <f aca="false">VLOOKUP(B533,#REF!,2,0)</f>
        <v>#VALUE!</v>
      </c>
      <c r="D533" s="41"/>
      <c r="E533" s="9"/>
      <c r="F533" s="63"/>
      <c r="G533" s="36"/>
      <c r="H533" s="39"/>
      <c r="I533" s="14"/>
      <c r="J533" s="39"/>
    </row>
    <row r="534" customFormat="false" ht="17.25" hidden="false" customHeight="true" outlineLevel="0" collapsed="false">
      <c r="A534" s="39"/>
      <c r="B534" s="8"/>
      <c r="C534" s="84" t="e">
        <f aca="false">VLOOKUP(B534,#REF!,2,0)</f>
        <v>#VALUE!</v>
      </c>
      <c r="D534" s="41"/>
      <c r="E534" s="9"/>
      <c r="F534" s="63"/>
      <c r="G534" s="36"/>
      <c r="H534" s="39"/>
      <c r="I534" s="14"/>
      <c r="J534" s="39"/>
    </row>
    <row r="535" customFormat="false" ht="17.25" hidden="false" customHeight="true" outlineLevel="0" collapsed="false">
      <c r="A535" s="39"/>
      <c r="B535" s="8"/>
      <c r="C535" s="84" t="e">
        <f aca="false">VLOOKUP(B535,#REF!,2,0)</f>
        <v>#VALUE!</v>
      </c>
      <c r="D535" s="41"/>
      <c r="E535" s="9"/>
      <c r="F535" s="63"/>
      <c r="G535" s="36"/>
      <c r="H535" s="39"/>
      <c r="I535" s="14"/>
      <c r="J535" s="39"/>
    </row>
    <row r="536" customFormat="false" ht="17.25" hidden="false" customHeight="true" outlineLevel="0" collapsed="false">
      <c r="A536" s="39"/>
      <c r="B536" s="8"/>
      <c r="C536" s="84" t="e">
        <f aca="false">VLOOKUP(B536,#REF!,2,0)</f>
        <v>#VALUE!</v>
      </c>
      <c r="D536" s="41"/>
      <c r="E536" s="9"/>
      <c r="F536" s="63"/>
      <c r="G536" s="36"/>
      <c r="H536" s="39"/>
      <c r="I536" s="14"/>
      <c r="J536" s="39"/>
    </row>
    <row r="537" customFormat="false" ht="17.25" hidden="false" customHeight="true" outlineLevel="0" collapsed="false">
      <c r="A537" s="39"/>
      <c r="B537" s="8"/>
      <c r="C537" s="84" t="e">
        <f aca="false">VLOOKUP(B537,#REF!,2,0)</f>
        <v>#VALUE!</v>
      </c>
      <c r="D537" s="41"/>
      <c r="E537" s="9"/>
      <c r="F537" s="63"/>
      <c r="G537" s="36"/>
      <c r="H537" s="39"/>
      <c r="I537" s="14"/>
      <c r="J537" s="39"/>
    </row>
    <row r="538" customFormat="false" ht="17.25" hidden="false" customHeight="true" outlineLevel="0" collapsed="false">
      <c r="A538" s="39"/>
      <c r="B538" s="8"/>
      <c r="C538" s="84" t="e">
        <f aca="false">VLOOKUP(B538,#REF!,2,0)</f>
        <v>#VALUE!</v>
      </c>
      <c r="D538" s="41"/>
      <c r="E538" s="9"/>
      <c r="F538" s="63"/>
      <c r="G538" s="36"/>
      <c r="H538" s="39"/>
      <c r="I538" s="14"/>
      <c r="J538" s="39"/>
    </row>
    <row r="539" customFormat="false" ht="17.25" hidden="false" customHeight="true" outlineLevel="0" collapsed="false">
      <c r="A539" s="39"/>
      <c r="B539" s="8"/>
      <c r="C539" s="84" t="e">
        <f aca="false">VLOOKUP(B539,#REF!,2,0)</f>
        <v>#VALUE!</v>
      </c>
      <c r="D539" s="41"/>
      <c r="E539" s="9"/>
      <c r="F539" s="63"/>
      <c r="G539" s="36"/>
      <c r="H539" s="39"/>
      <c r="I539" s="14"/>
      <c r="J539" s="39"/>
    </row>
    <row r="540" customFormat="false" ht="17.25" hidden="false" customHeight="true" outlineLevel="0" collapsed="false">
      <c r="A540" s="39"/>
      <c r="B540" s="8"/>
      <c r="C540" s="84" t="e">
        <f aca="false">VLOOKUP(B540,#REF!,2,0)</f>
        <v>#VALUE!</v>
      </c>
      <c r="D540" s="41"/>
      <c r="E540" s="9"/>
      <c r="F540" s="63"/>
      <c r="G540" s="36"/>
      <c r="H540" s="39"/>
      <c r="I540" s="14"/>
      <c r="J540" s="39"/>
    </row>
    <row r="541" customFormat="false" ht="17.25" hidden="false" customHeight="true" outlineLevel="0" collapsed="false">
      <c r="A541" s="39"/>
      <c r="B541" s="8"/>
      <c r="C541" s="84" t="e">
        <f aca="false">VLOOKUP(B541,#REF!,2,0)</f>
        <v>#VALUE!</v>
      </c>
      <c r="D541" s="41"/>
      <c r="E541" s="9"/>
      <c r="F541" s="63"/>
      <c r="G541" s="36"/>
      <c r="H541" s="39"/>
      <c r="I541" s="14"/>
      <c r="J541" s="39"/>
    </row>
    <row r="542" customFormat="false" ht="17.25" hidden="false" customHeight="true" outlineLevel="0" collapsed="false">
      <c r="A542" s="39"/>
      <c r="B542" s="8"/>
      <c r="C542" s="84" t="e">
        <f aca="false">VLOOKUP(B542,#REF!,2,0)</f>
        <v>#VALUE!</v>
      </c>
      <c r="D542" s="41"/>
      <c r="E542" s="9"/>
      <c r="F542" s="63"/>
      <c r="G542" s="36"/>
      <c r="H542" s="39"/>
      <c r="I542" s="14"/>
      <c r="J542" s="39"/>
    </row>
    <row r="543" customFormat="false" ht="17.25" hidden="false" customHeight="true" outlineLevel="0" collapsed="false">
      <c r="A543" s="39"/>
      <c r="B543" s="8"/>
      <c r="C543" s="84" t="e">
        <f aca="false">VLOOKUP(B543,#REF!,2,0)</f>
        <v>#VALUE!</v>
      </c>
      <c r="D543" s="41"/>
      <c r="E543" s="9"/>
      <c r="F543" s="63"/>
      <c r="G543" s="36"/>
      <c r="H543" s="39"/>
      <c r="I543" s="14"/>
      <c r="J543" s="39"/>
    </row>
    <row r="544" customFormat="false" ht="17.25" hidden="false" customHeight="true" outlineLevel="0" collapsed="false">
      <c r="A544" s="39"/>
      <c r="B544" s="8"/>
      <c r="C544" s="84" t="e">
        <f aca="false">VLOOKUP(B544,#REF!,2,0)</f>
        <v>#VALUE!</v>
      </c>
      <c r="D544" s="41"/>
      <c r="E544" s="9"/>
      <c r="F544" s="63"/>
      <c r="G544" s="36"/>
      <c r="H544" s="39"/>
      <c r="I544" s="14"/>
      <c r="J544" s="39"/>
    </row>
    <row r="545" customFormat="false" ht="17.25" hidden="false" customHeight="true" outlineLevel="0" collapsed="false">
      <c r="A545" s="39"/>
      <c r="B545" s="8"/>
      <c r="C545" s="84" t="e">
        <f aca="false">VLOOKUP(B545,#REF!,2,0)</f>
        <v>#VALUE!</v>
      </c>
      <c r="D545" s="41"/>
      <c r="E545" s="9"/>
      <c r="F545" s="63"/>
      <c r="G545" s="36"/>
      <c r="H545" s="39"/>
      <c r="I545" s="14"/>
      <c r="J545" s="39"/>
    </row>
    <row r="546" customFormat="false" ht="17.25" hidden="false" customHeight="true" outlineLevel="0" collapsed="false">
      <c r="A546" s="39"/>
      <c r="B546" s="8"/>
      <c r="C546" s="84" t="e">
        <f aca="false">VLOOKUP(B546,#REF!,2,0)</f>
        <v>#VALUE!</v>
      </c>
      <c r="D546" s="41"/>
      <c r="E546" s="9"/>
      <c r="F546" s="63"/>
      <c r="G546" s="36"/>
      <c r="H546" s="39"/>
      <c r="I546" s="14"/>
      <c r="J546" s="39"/>
    </row>
    <row r="547" customFormat="false" ht="17.25" hidden="false" customHeight="true" outlineLevel="0" collapsed="false">
      <c r="A547" s="39"/>
      <c r="B547" s="8"/>
      <c r="C547" s="84" t="e">
        <f aca="false">VLOOKUP(B547,#REF!,2,0)</f>
        <v>#VALUE!</v>
      </c>
      <c r="D547" s="41"/>
      <c r="E547" s="9"/>
      <c r="F547" s="63"/>
      <c r="G547" s="36"/>
      <c r="H547" s="39"/>
      <c r="I547" s="14"/>
      <c r="J547" s="39"/>
    </row>
    <row r="548" customFormat="false" ht="17.25" hidden="false" customHeight="true" outlineLevel="0" collapsed="false">
      <c r="A548" s="39"/>
      <c r="B548" s="8"/>
      <c r="C548" s="84" t="e">
        <f aca="false">VLOOKUP(B548,#REF!,2,0)</f>
        <v>#VALUE!</v>
      </c>
      <c r="D548" s="41"/>
      <c r="E548" s="9"/>
      <c r="F548" s="63"/>
      <c r="G548" s="36"/>
      <c r="H548" s="39"/>
      <c r="I548" s="14"/>
      <c r="J548" s="39"/>
    </row>
    <row r="549" customFormat="false" ht="17.25" hidden="false" customHeight="true" outlineLevel="0" collapsed="false">
      <c r="A549" s="39"/>
      <c r="B549" s="8"/>
      <c r="C549" s="84" t="e">
        <f aca="false">VLOOKUP(B549,#REF!,2,0)</f>
        <v>#VALUE!</v>
      </c>
      <c r="D549" s="41"/>
      <c r="E549" s="9"/>
      <c r="F549" s="63"/>
      <c r="G549" s="36"/>
      <c r="H549" s="39"/>
      <c r="I549" s="14"/>
      <c r="J549" s="39"/>
    </row>
    <row r="550" customFormat="false" ht="17.25" hidden="false" customHeight="true" outlineLevel="0" collapsed="false">
      <c r="A550" s="39"/>
      <c r="B550" s="8"/>
      <c r="C550" s="84" t="e">
        <f aca="false">VLOOKUP(B550,#REF!,2,0)</f>
        <v>#VALUE!</v>
      </c>
      <c r="D550" s="41"/>
      <c r="E550" s="9"/>
      <c r="F550" s="63"/>
      <c r="G550" s="36"/>
      <c r="H550" s="39"/>
      <c r="I550" s="14"/>
      <c r="J550" s="39"/>
    </row>
    <row r="551" customFormat="false" ht="17.25" hidden="false" customHeight="true" outlineLevel="0" collapsed="false">
      <c r="A551" s="39"/>
      <c r="B551" s="8"/>
      <c r="C551" s="84" t="e">
        <f aca="false">VLOOKUP(B551,#REF!,2,0)</f>
        <v>#VALUE!</v>
      </c>
      <c r="D551" s="41"/>
      <c r="E551" s="9"/>
      <c r="F551" s="63"/>
      <c r="G551" s="36"/>
      <c r="H551" s="39"/>
      <c r="I551" s="14"/>
      <c r="J551" s="39"/>
    </row>
    <row r="552" customFormat="false" ht="17.25" hidden="false" customHeight="true" outlineLevel="0" collapsed="false">
      <c r="A552" s="39"/>
      <c r="B552" s="8"/>
      <c r="C552" s="84" t="e">
        <f aca="false">VLOOKUP(B552,#REF!,2,0)</f>
        <v>#VALUE!</v>
      </c>
      <c r="D552" s="41"/>
      <c r="E552" s="9"/>
      <c r="F552" s="63"/>
      <c r="G552" s="36"/>
      <c r="H552" s="39"/>
      <c r="I552" s="14"/>
      <c r="J552" s="39"/>
    </row>
    <row r="553" customFormat="false" ht="17.25" hidden="false" customHeight="true" outlineLevel="0" collapsed="false">
      <c r="A553" s="39"/>
      <c r="B553" s="8"/>
      <c r="C553" s="84" t="e">
        <f aca="false">VLOOKUP(B553,#REF!,2,0)</f>
        <v>#VALUE!</v>
      </c>
      <c r="D553" s="41"/>
      <c r="E553" s="9"/>
      <c r="F553" s="63"/>
      <c r="G553" s="36"/>
      <c r="H553" s="39"/>
      <c r="I553" s="14"/>
      <c r="J553" s="39"/>
    </row>
    <row r="554" customFormat="false" ht="17.25" hidden="false" customHeight="true" outlineLevel="0" collapsed="false">
      <c r="A554" s="39"/>
      <c r="B554" s="8"/>
      <c r="C554" s="84" t="e">
        <f aca="false">VLOOKUP(B554,#REF!,2,0)</f>
        <v>#VALUE!</v>
      </c>
      <c r="D554" s="41"/>
      <c r="E554" s="9"/>
      <c r="F554" s="63"/>
      <c r="G554" s="36"/>
      <c r="H554" s="39"/>
      <c r="I554" s="14"/>
      <c r="J554" s="39"/>
    </row>
    <row r="555" customFormat="false" ht="17.25" hidden="false" customHeight="true" outlineLevel="0" collapsed="false">
      <c r="A555" s="39"/>
      <c r="B555" s="8"/>
      <c r="C555" s="84" t="e">
        <f aca="false">VLOOKUP(B555,#REF!,2,0)</f>
        <v>#VALUE!</v>
      </c>
      <c r="D555" s="41"/>
      <c r="E555" s="9"/>
      <c r="F555" s="63"/>
      <c r="G555" s="36"/>
      <c r="H555" s="39"/>
      <c r="I555" s="14"/>
      <c r="J555" s="39"/>
    </row>
  </sheetData>
  <autoFilter ref="A1:J555"/>
  <conditionalFormatting sqref="D556:D1048576 D381 D1:D44 D385">
    <cfRule type="duplicateValues" priority="2" aboveAverage="0" equalAverage="0" bottom="0" percent="0" rank="0" text="" dxfId="30"/>
  </conditionalFormatting>
  <conditionalFormatting sqref="B60">
    <cfRule type="duplicateValues" priority="3" aboveAverage="0" equalAverage="0" bottom="0" percent="0" rank="0" text="" dxfId="31"/>
  </conditionalFormatting>
  <conditionalFormatting sqref="B60">
    <cfRule type="duplicateValues" priority="4" aboveAverage="0" equalAverage="0" bottom="0" percent="0" rank="0" text="" dxfId="32"/>
  </conditionalFormatting>
  <conditionalFormatting sqref="B63">
    <cfRule type="duplicateValues" priority="5" aboveAverage="0" equalAverage="0" bottom="0" percent="0" rank="0" text="" dxfId="33"/>
  </conditionalFormatting>
  <conditionalFormatting sqref="B63">
    <cfRule type="duplicateValues" priority="6" aboveAverage="0" equalAverage="0" bottom="0" percent="0" rank="0" text="" dxfId="34"/>
  </conditionalFormatting>
  <conditionalFormatting sqref="B67">
    <cfRule type="duplicateValues" priority="7" aboveAverage="0" equalAverage="0" bottom="0" percent="0" rank="0" text="" dxfId="35"/>
  </conditionalFormatting>
  <conditionalFormatting sqref="B67">
    <cfRule type="duplicateValues" priority="8" aboveAverage="0" equalAverage="0" bottom="0" percent="0" rank="0" text="" dxfId="36"/>
  </conditionalFormatting>
  <conditionalFormatting sqref="D556:D1048576 D381 D1:D54 D116:D117 D129 D166:D169 D385 D56:D77">
    <cfRule type="duplicateValues" priority="9" aboveAverage="0" equalAverage="0" bottom="0" percent="0" rank="0" text="" dxfId="37"/>
  </conditionalFormatting>
  <conditionalFormatting sqref="D556:D1048576 D381 D1:D54 D116:D117 D129 D166:D169 D385 D56:D103">
    <cfRule type="duplicateValues" priority="10" aboveAverage="0" equalAverage="0" bottom="0" percent="0" rank="0" text="" dxfId="38"/>
  </conditionalFormatting>
  <conditionalFormatting sqref="B111">
    <cfRule type="duplicateValues" priority="11" aboveAverage="0" equalAverage="0" bottom="0" percent="0" rank="0" text="" dxfId="39"/>
  </conditionalFormatting>
  <conditionalFormatting sqref="B111">
    <cfRule type="duplicateValues" priority="12" aboveAverage="0" equalAverage="0" bottom="0" percent="0" rank="0" text="" dxfId="40"/>
  </conditionalFormatting>
  <conditionalFormatting sqref="B114">
    <cfRule type="duplicateValues" priority="13" aboveAverage="0" equalAverage="0" bottom="0" percent="0" rank="0" text="" dxfId="41"/>
  </conditionalFormatting>
  <conditionalFormatting sqref="B132">
    <cfRule type="duplicateValues" priority="14" aboveAverage="0" equalAverage="0" bottom="0" percent="0" rank="0" text="" dxfId="42"/>
  </conditionalFormatting>
  <conditionalFormatting sqref="B132">
    <cfRule type="duplicateValues" priority="15" aboveAverage="0" equalAverage="0" bottom="0" percent="0" rank="0" text="" dxfId="43"/>
  </conditionalFormatting>
  <conditionalFormatting sqref="B133">
    <cfRule type="duplicateValues" priority="16" aboveAverage="0" equalAverage="0" bottom="0" percent="0" rank="0" text="" dxfId="44"/>
  </conditionalFormatting>
  <conditionalFormatting sqref="B133">
    <cfRule type="duplicateValues" priority="17" aboveAverage="0" equalAverage="0" bottom="0" percent="0" rank="0" text="" dxfId="45"/>
  </conditionalFormatting>
  <conditionalFormatting sqref="B134">
    <cfRule type="duplicateValues" priority="18" aboveAverage="0" equalAverage="0" bottom="0" percent="0" rank="0" text="" dxfId="46"/>
  </conditionalFormatting>
  <conditionalFormatting sqref="B135">
    <cfRule type="duplicateValues" priority="19" aboveAverage="0" equalAverage="0" bottom="0" percent="0" rank="0" text="" dxfId="47"/>
  </conditionalFormatting>
  <conditionalFormatting sqref="B136">
    <cfRule type="duplicateValues" priority="20" aboveAverage="0" equalAverage="0" bottom="0" percent="0" rank="0" text="" dxfId="48"/>
  </conditionalFormatting>
  <conditionalFormatting sqref="B136">
    <cfRule type="duplicateValues" priority="21" aboveAverage="0" equalAverage="0" bottom="0" percent="0" rank="0" text="" dxfId="49"/>
  </conditionalFormatting>
  <conditionalFormatting sqref="B137">
    <cfRule type="duplicateValues" priority="22" aboveAverage="0" equalAverage="0" bottom="0" percent="0" rank="0" text="" dxfId="50"/>
  </conditionalFormatting>
  <conditionalFormatting sqref="B137">
    <cfRule type="duplicateValues" priority="23" aboveAverage="0" equalAverage="0" bottom="0" percent="0" rank="0" text="" dxfId="51"/>
  </conditionalFormatting>
  <conditionalFormatting sqref="B139">
    <cfRule type="duplicateValues" priority="24" aboveAverage="0" equalAverage="0" bottom="0" percent="0" rank="0" text="" dxfId="52"/>
  </conditionalFormatting>
  <conditionalFormatting sqref="B138">
    <cfRule type="duplicateValues" priority="25" aboveAverage="0" equalAverage="0" bottom="0" percent="0" rank="0" text="" dxfId="53"/>
  </conditionalFormatting>
  <conditionalFormatting sqref="B138">
    <cfRule type="duplicateValues" priority="26" aboveAverage="0" equalAverage="0" bottom="0" percent="0" rank="0" text="" dxfId="54"/>
  </conditionalFormatting>
  <conditionalFormatting sqref="B140">
    <cfRule type="duplicateValues" priority="27" aboveAverage="0" equalAverage="0" bottom="0" percent="0" rank="0" text="" dxfId="55"/>
  </conditionalFormatting>
  <conditionalFormatting sqref="B140">
    <cfRule type="duplicateValues" priority="28" aboveAverage="0" equalAverage="0" bottom="0" percent="0" rank="0" text="" dxfId="56"/>
  </conditionalFormatting>
  <conditionalFormatting sqref="D147 D130">
    <cfRule type="duplicateValues" priority="29" aboveAverage="0" equalAverage="0" bottom="0" percent="0" rank="0" text="" dxfId="57"/>
  </conditionalFormatting>
  <conditionalFormatting sqref="D147 D130">
    <cfRule type="duplicateValues" priority="30" aboveAverage="0" equalAverage="0" bottom="0" percent="0" rank="0" text="" dxfId="58"/>
  </conditionalFormatting>
  <conditionalFormatting sqref="B145">
    <cfRule type="duplicateValues" priority="31" aboveAverage="0" equalAverage="0" bottom="0" percent="0" rank="0" text="" dxfId="59"/>
  </conditionalFormatting>
  <conditionalFormatting sqref="B145">
    <cfRule type="duplicateValues" priority="32" aboveAverage="0" equalAverage="0" bottom="0" percent="0" rank="0" text="" dxfId="60"/>
  </conditionalFormatting>
  <conditionalFormatting sqref="B144">
    <cfRule type="duplicateValues" priority="33" aboveAverage="0" equalAverage="0" bottom="0" percent="0" rank="0" text="" dxfId="61"/>
  </conditionalFormatting>
  <conditionalFormatting sqref="B144">
    <cfRule type="duplicateValues" priority="34" aboveAverage="0" equalAverage="0" bottom="0" percent="0" rank="0" text="" dxfId="62"/>
  </conditionalFormatting>
  <conditionalFormatting sqref="B142">
    <cfRule type="duplicateValues" priority="35" aboveAverage="0" equalAverage="0" bottom="0" percent="0" rank="0" text="" dxfId="63"/>
  </conditionalFormatting>
  <conditionalFormatting sqref="B142">
    <cfRule type="duplicateValues" priority="36" aboveAverage="0" equalAverage="0" bottom="0" percent="0" rank="0" text="" dxfId="64"/>
  </conditionalFormatting>
  <conditionalFormatting sqref="B143">
    <cfRule type="duplicateValues" priority="37" aboveAverage="0" equalAverage="0" bottom="0" percent="0" rank="0" text="" dxfId="65"/>
  </conditionalFormatting>
  <conditionalFormatting sqref="B143">
    <cfRule type="duplicateValues" priority="38" aboveAverage="0" equalAverage="0" bottom="0" percent="0" rank="0" text="" dxfId="66"/>
  </conditionalFormatting>
  <conditionalFormatting sqref="B161">
    <cfRule type="duplicateValues" priority="39" aboveAverage="0" equalAverage="0" bottom="0" percent="0" rank="0" text="" dxfId="67"/>
  </conditionalFormatting>
  <conditionalFormatting sqref="B161">
    <cfRule type="duplicateValues" priority="40" aboveAverage="0" equalAverage="0" bottom="0" percent="0" rank="0" text="" dxfId="68"/>
  </conditionalFormatting>
  <conditionalFormatting sqref="B168">
    <cfRule type="duplicateValues" priority="41" aboveAverage="0" equalAverage="0" bottom="0" percent="0" rank="0" text="" dxfId="69"/>
  </conditionalFormatting>
  <conditionalFormatting sqref="B168">
    <cfRule type="duplicateValues" priority="42" aboveAverage="0" equalAverage="0" bottom="0" percent="0" rank="0" text="" dxfId="70"/>
  </conditionalFormatting>
  <conditionalFormatting sqref="B166">
    <cfRule type="duplicateValues" priority="43" aboveAverage="0" equalAverage="0" bottom="0" percent="0" rank="0" text="" dxfId="71"/>
  </conditionalFormatting>
  <conditionalFormatting sqref="B166">
    <cfRule type="duplicateValues" priority="44" aboveAverage="0" equalAverage="0" bottom="0" percent="0" rank="0" text="" dxfId="72"/>
  </conditionalFormatting>
  <conditionalFormatting sqref="B167">
    <cfRule type="duplicateValues" priority="45" aboveAverage="0" equalAverage="0" bottom="0" percent="0" rank="0" text="" dxfId="73"/>
  </conditionalFormatting>
  <conditionalFormatting sqref="B167">
    <cfRule type="duplicateValues" priority="46" aboveAverage="0" equalAverage="0" bottom="0" percent="0" rank="0" text="" dxfId="74"/>
  </conditionalFormatting>
  <conditionalFormatting sqref="D179 D171 D192 D195">
    <cfRule type="duplicateValues" priority="47" aboveAverage="0" equalAverage="0" bottom="0" percent="0" rank="0" text="" dxfId="75"/>
  </conditionalFormatting>
  <conditionalFormatting sqref="B173">
    <cfRule type="duplicateValues" priority="48" aboveAverage="0" equalAverage="0" bottom="0" percent="0" rank="0" text="" dxfId="76"/>
  </conditionalFormatting>
  <conditionalFormatting sqref="B173">
    <cfRule type="duplicateValues" priority="49" aboveAverage="0" equalAverage="0" bottom="0" percent="0" rank="0" text="" dxfId="77"/>
  </conditionalFormatting>
  <conditionalFormatting sqref="D196:D199 D206">
    <cfRule type="duplicateValues" priority="50" aboveAverage="0" equalAverage="0" bottom="0" percent="0" rank="0" text="" dxfId="78"/>
  </conditionalFormatting>
  <conditionalFormatting sqref="D556:D1048576 D381 D1:D54 D385 D163:D207 D56:D161">
    <cfRule type="duplicateValues" priority="51" aboveAverage="0" equalAverage="0" bottom="0" percent="0" rank="0" text="" dxfId="79"/>
  </conditionalFormatting>
  <conditionalFormatting sqref="D208:D210 D217">
    <cfRule type="duplicateValues" priority="52" aboveAverage="0" equalAverage="0" bottom="0" percent="0" rank="0" text="" dxfId="80"/>
  </conditionalFormatting>
  <conditionalFormatting sqref="D556:D1048576 D381 D217 D1:D54 D385 D163:D210 D56:D161 D212">
    <cfRule type="duplicateValues" priority="53" aboveAverage="0" equalAverage="0" bottom="0" percent="0" rank="0" text="" dxfId="81"/>
  </conditionalFormatting>
  <conditionalFormatting sqref="E556:E1048576 E373:E376 E217 E1:E54 E378:E379 E381:E385 E163:E210 E56:E161 E212">
    <cfRule type="duplicateValues" priority="54" aboveAverage="0" equalAverage="0" bottom="0" percent="0" rank="0" text="" dxfId="82"/>
  </conditionalFormatting>
  <conditionalFormatting sqref="D213:D216">
    <cfRule type="duplicateValues" priority="55" aboveAverage="0" equalAverage="0" bottom="0" percent="0" rank="0" text="" dxfId="83"/>
  </conditionalFormatting>
  <conditionalFormatting sqref="E213:E216">
    <cfRule type="duplicateValues" priority="56" aboveAverage="0" equalAverage="0" bottom="0" percent="0" rank="0" text="" dxfId="84"/>
  </conditionalFormatting>
  <conditionalFormatting sqref="E222 E224">
    <cfRule type="duplicateValues" priority="57" aboveAverage="0" equalAverage="0" bottom="0" percent="0" rank="0" text="" dxfId="85"/>
  </conditionalFormatting>
  <conditionalFormatting sqref="D218:D220">
    <cfRule type="duplicateValues" priority="58" aboveAverage="0" equalAverage="0" bottom="0" percent="0" rank="0" text="" dxfId="86"/>
  </conditionalFormatting>
  <conditionalFormatting sqref="D218:D220">
    <cfRule type="duplicateValues" priority="59" aboveAverage="0" equalAverage="0" bottom="0" percent="0" rank="0" text="" dxfId="87"/>
  </conditionalFormatting>
  <conditionalFormatting sqref="E218:E220">
    <cfRule type="duplicateValues" priority="60" aboveAverage="0" equalAverage="0" bottom="0" percent="0" rank="0" text="" dxfId="88"/>
  </conditionalFormatting>
  <conditionalFormatting sqref="D221">
    <cfRule type="duplicateValues" priority="61" aboveAverage="0" equalAverage="0" bottom="0" percent="0" rank="0" text="" dxfId="89"/>
  </conditionalFormatting>
  <conditionalFormatting sqref="D221">
    <cfRule type="duplicateValues" priority="62" aboveAverage="0" equalAverage="0" bottom="0" percent="0" rank="0" text="" dxfId="90"/>
  </conditionalFormatting>
  <conditionalFormatting sqref="E221">
    <cfRule type="duplicateValues" priority="63" aboveAverage="0" equalAverage="0" bottom="0" percent="0" rank="0" text="" dxfId="91"/>
  </conditionalFormatting>
  <conditionalFormatting sqref="D556:E1048576 D381:E381 D1:E54 E222 E373:E376 E378:E379 D385:E385 E382:E384 D163:E210 D56:E161 D212:E221 E224">
    <cfRule type="duplicateValues" priority="64" aboveAverage="0" equalAverage="0" bottom="0" percent="0" rank="0" text="" dxfId="92"/>
  </conditionalFormatting>
  <conditionalFormatting sqref="D556:D1048576 D381 D1:D54 D385 D163:D210 D56:D161 D212:D222">
    <cfRule type="duplicateValues" priority="65" aboveAverage="0" equalAverage="0" bottom="0" percent="0" rank="0" text="" dxfId="93"/>
  </conditionalFormatting>
  <conditionalFormatting sqref="D225:D227 D238">
    <cfRule type="duplicateValues" priority="66" aboveAverage="0" equalAverage="0" bottom="0" percent="0" rank="0" text="" dxfId="94"/>
  </conditionalFormatting>
  <conditionalFormatting sqref="D225:D227">
    <cfRule type="duplicateValues" priority="67" aboveAverage="0" equalAverage="0" bottom="0" percent="0" rank="0" text="" dxfId="95"/>
  </conditionalFormatting>
  <conditionalFormatting sqref="E225:E227 E232:E239">
    <cfRule type="duplicateValues" priority="68" aboveAverage="0" equalAverage="0" bottom="0" percent="0" rank="0" text="" dxfId="96"/>
  </conditionalFormatting>
  <conditionalFormatting sqref="D225:E227 D238:E238 E232:E237 E239">
    <cfRule type="duplicateValues" priority="69" aboveAverage="0" equalAverage="0" bottom="0" percent="0" rank="0" text="" dxfId="97"/>
  </conditionalFormatting>
  <conditionalFormatting sqref="D225:D227">
    <cfRule type="duplicateValues" priority="70" aboveAverage="0" equalAverage="0" bottom="0" percent="0" rank="0" text="" dxfId="98"/>
  </conditionalFormatting>
  <conditionalFormatting sqref="E229">
    <cfRule type="duplicateValues" priority="71" aboveAverage="0" equalAverage="0" bottom="0" percent="0" rank="0" text="" dxfId="99"/>
  </conditionalFormatting>
  <conditionalFormatting sqref="E229">
    <cfRule type="duplicateValues" priority="72" aboveAverage="0" equalAverage="0" bottom="0" percent="0" rank="0" text="" dxfId="100"/>
  </conditionalFormatting>
  <conditionalFormatting sqref="E230">
    <cfRule type="duplicateValues" priority="73" aboveAverage="0" equalAverage="0" bottom="0" percent="0" rank="0" text="" dxfId="101"/>
  </conditionalFormatting>
  <conditionalFormatting sqref="E230">
    <cfRule type="duplicateValues" priority="74" aboveAverage="0" equalAverage="0" bottom="0" percent="0" rank="0" text="" dxfId="102"/>
  </conditionalFormatting>
  <conditionalFormatting sqref="E231">
    <cfRule type="duplicateValues" priority="75" aboveAverage="0" equalAverage="0" bottom="0" percent="0" rank="0" text="" dxfId="103"/>
  </conditionalFormatting>
  <conditionalFormatting sqref="E231">
    <cfRule type="duplicateValues" priority="76" aboveAverage="0" equalAverage="0" bottom="0" percent="0" rank="0" text="" dxfId="104"/>
  </conditionalFormatting>
  <conditionalFormatting sqref="E228">
    <cfRule type="duplicateValues" priority="77" aboveAverage="0" equalAverage="0" bottom="0" percent="0" rank="0" text="" dxfId="105"/>
  </conditionalFormatting>
  <conditionalFormatting sqref="E228">
    <cfRule type="duplicateValues" priority="78" aboveAverage="0" equalAverage="0" bottom="0" percent="0" rank="0" text="" dxfId="106"/>
  </conditionalFormatting>
  <conditionalFormatting sqref="E240:E261 E274:E276">
    <cfRule type="duplicateValues" priority="79" aboveAverage="0" equalAverage="0" bottom="0" percent="0" rank="0" text="" dxfId="107"/>
  </conditionalFormatting>
  <conditionalFormatting sqref="E263:E271">
    <cfRule type="duplicateValues" priority="80" aboveAverage="0" equalAverage="0" bottom="0" percent="0" rank="0" text="" dxfId="108"/>
  </conditionalFormatting>
  <conditionalFormatting sqref="E262">
    <cfRule type="duplicateValues" priority="81" aboveAverage="0" equalAverage="0" bottom="0" percent="0" rank="0" text="" dxfId="109"/>
  </conditionalFormatting>
  <conditionalFormatting sqref="E272">
    <cfRule type="duplicateValues" priority="82" aboveAverage="0" equalAverage="0" bottom="0" percent="0" rank="0" text="" dxfId="110"/>
  </conditionalFormatting>
  <conditionalFormatting sqref="E273">
    <cfRule type="duplicateValues" priority="83" aboveAverage="0" equalAverage="0" bottom="0" percent="0" rank="0" text="" dxfId="111"/>
  </conditionalFormatting>
  <conditionalFormatting sqref="D262:E273">
    <cfRule type="duplicateValues" priority="84" aboveAverage="0" equalAverage="0" bottom="0" percent="0" rank="0" text="" dxfId="112"/>
  </conditionalFormatting>
  <conditionalFormatting sqref="E277:E285 E287:E290">
    <cfRule type="duplicateValues" priority="85" aboveAverage="0" equalAverage="0" bottom="0" percent="0" rank="0" text="" dxfId="113"/>
  </conditionalFormatting>
  <conditionalFormatting sqref="E286">
    <cfRule type="duplicateValues" priority="86" aboveAverage="0" equalAverage="0" bottom="0" percent="0" rank="0" text="" dxfId="114"/>
  </conditionalFormatting>
  <conditionalFormatting sqref="E291">
    <cfRule type="duplicateValues" priority="87" aboveAverage="0" equalAverage="0" bottom="0" percent="0" rank="0" text="" dxfId="115"/>
  </conditionalFormatting>
  <conditionalFormatting sqref="E292:E294">
    <cfRule type="duplicateValues" priority="88" aboveAverage="0" equalAverage="0" bottom="0" percent="0" rank="0" text="" dxfId="116"/>
  </conditionalFormatting>
  <conditionalFormatting sqref="E295:E301">
    <cfRule type="duplicateValues" priority="89" aboveAverage="0" equalAverage="0" bottom="0" percent="0" rank="0" text="" dxfId="117"/>
  </conditionalFormatting>
  <conditionalFormatting sqref="E302:E305">
    <cfRule type="duplicateValues" priority="90" aboveAverage="0" equalAverage="0" bottom="0" percent="0" rank="0" text="" dxfId="118"/>
  </conditionalFormatting>
  <conditionalFormatting sqref="E306:E313">
    <cfRule type="duplicateValues" priority="91" aboveAverage="0" equalAverage="0" bottom="0" percent="0" rank="0" text="" dxfId="119"/>
  </conditionalFormatting>
  <conditionalFormatting sqref="E314:E340">
    <cfRule type="duplicateValues" priority="92" aboveAverage="0" equalAverage="0" bottom="0" percent="0" rank="0" text="" dxfId="120"/>
  </conditionalFormatting>
  <conditionalFormatting sqref="B319">
    <cfRule type="duplicateValues" priority="93" aboveAverage="0" equalAverage="0" bottom="0" percent="0" rank="0" text="" dxfId="121"/>
  </conditionalFormatting>
  <conditionalFormatting sqref="B319">
    <cfRule type="duplicateValues" priority="94" aboveAverage="0" equalAverage="0" bottom="0" percent="0" rank="0" text="" dxfId="122"/>
  </conditionalFormatting>
  <conditionalFormatting sqref="E341:E344">
    <cfRule type="duplicateValues" priority="95" aboveAverage="0" equalAverage="0" bottom="0" percent="0" rank="0" text="" dxfId="123"/>
  </conditionalFormatting>
  <conditionalFormatting sqref="E345:E353">
    <cfRule type="duplicateValues" priority="96" aboveAverage="0" equalAverage="0" bottom="0" percent="0" rank="0" text="" dxfId="124"/>
  </conditionalFormatting>
  <conditionalFormatting sqref="E354:E363">
    <cfRule type="duplicateValues" priority="97" aboveAverage="0" equalAverage="0" bottom="0" percent="0" rank="0" text="" dxfId="125"/>
  </conditionalFormatting>
  <conditionalFormatting sqref="E364:E376 E378:E379 E381:E385">
    <cfRule type="duplicateValues" priority="98" aboveAverage="0" equalAverage="0" bottom="0" percent="0" rank="0" text="" dxfId="126"/>
  </conditionalFormatting>
  <conditionalFormatting sqref="B342">
    <cfRule type="duplicateValues" priority="99" aboveAverage="0" equalAverage="0" bottom="0" percent="0" rank="0" text="" dxfId="127"/>
  </conditionalFormatting>
  <conditionalFormatting sqref="B342">
    <cfRule type="duplicateValues" priority="100" aboveAverage="0" equalAverage="0" bottom="0" percent="0" rank="0" text="" dxfId="128"/>
  </conditionalFormatting>
  <conditionalFormatting sqref="B368">
    <cfRule type="duplicateValues" priority="101" aboveAverage="0" equalAverage="0" bottom="0" percent="0" rank="0" text="" dxfId="129"/>
  </conditionalFormatting>
  <conditionalFormatting sqref="B368">
    <cfRule type="duplicateValues" priority="102" aboveAverage="0" equalAverage="0" bottom="0" percent="0" rank="0" text="" dxfId="130"/>
  </conditionalFormatting>
  <conditionalFormatting sqref="B369:B373 B377 B379 B381:B385">
    <cfRule type="duplicateValues" priority="103" aboveAverage="0" equalAverage="0" bottom="0" percent="0" rank="0" text="" dxfId="131"/>
  </conditionalFormatting>
  <conditionalFormatting sqref="B369:B373 B377 B379 B381:B385">
    <cfRule type="duplicateValues" priority="104" aboveAverage="0" equalAverage="0" bottom="0" percent="0" rank="0" text="" dxfId="132"/>
  </conditionalFormatting>
  <conditionalFormatting sqref="B375">
    <cfRule type="duplicateValues" priority="105" aboveAverage="0" equalAverage="0" bottom="0" percent="0" rank="0" text="" dxfId="133"/>
  </conditionalFormatting>
  <conditionalFormatting sqref="B375">
    <cfRule type="duplicateValues" priority="106" aboveAverage="0" equalAverage="0" bottom="0" percent="0" rank="0" text="" dxfId="134"/>
  </conditionalFormatting>
  <conditionalFormatting sqref="E377">
    <cfRule type="duplicateValues" priority="107" aboveAverage="0" equalAverage="0" bottom="0" percent="0" rank="0" text="" dxfId="135"/>
  </conditionalFormatting>
  <conditionalFormatting sqref="E377">
    <cfRule type="duplicateValues" priority="108" aboveAverage="0" equalAverage="0" bottom="0" percent="0" rank="0" text="" dxfId="136"/>
  </conditionalFormatting>
  <conditionalFormatting sqref="E377">
    <cfRule type="duplicateValues" priority="109" aboveAverage="0" equalAverage="0" bottom="0" percent="0" rank="0" text="" dxfId="137"/>
  </conditionalFormatting>
  <conditionalFormatting sqref="B378">
    <cfRule type="duplicateValues" priority="110" aboveAverage="0" equalAverage="0" bottom="0" percent="0" rank="0" text="" dxfId="138"/>
  </conditionalFormatting>
  <conditionalFormatting sqref="B378">
    <cfRule type="duplicateValues" priority="111" aboveAverage="0" equalAverage="0" bottom="0" percent="0" rank="0" text="" dxfId="139"/>
  </conditionalFormatting>
  <conditionalFormatting sqref="B380">
    <cfRule type="duplicateValues" priority="112" aboveAverage="0" equalAverage="0" bottom="0" percent="0" rank="0" text="" dxfId="140"/>
  </conditionalFormatting>
  <conditionalFormatting sqref="B380">
    <cfRule type="duplicateValues" priority="113" aboveAverage="0" equalAverage="0" bottom="0" percent="0" rank="0" text="" dxfId="141"/>
  </conditionalFormatting>
  <conditionalFormatting sqref="E380">
    <cfRule type="duplicateValues" priority="114" aboveAverage="0" equalAverage="0" bottom="0" percent="0" rank="0" text="" dxfId="142"/>
  </conditionalFormatting>
  <conditionalFormatting sqref="E380">
    <cfRule type="duplicateValues" priority="115" aboveAverage="0" equalAverage="0" bottom="0" percent="0" rank="0" text="" dxfId="143"/>
  </conditionalFormatting>
  <conditionalFormatting sqref="E380">
    <cfRule type="duplicateValues" priority="116" aboveAverage="0" equalAverage="0" bottom="0" percent="0" rank="0" text="" dxfId="144"/>
  </conditionalFormatting>
  <conditionalFormatting sqref="D162">
    <cfRule type="duplicateValues" priority="117" aboveAverage="0" equalAverage="0" bottom="0" percent="0" rank="0" text="" dxfId="145"/>
  </conditionalFormatting>
  <conditionalFormatting sqref="D162">
    <cfRule type="duplicateValues" priority="118" aboveAverage="0" equalAverage="0" bottom="0" percent="0" rank="0" text="" dxfId="146"/>
  </conditionalFormatting>
  <conditionalFormatting sqref="D162">
    <cfRule type="duplicateValues" priority="119" aboveAverage="0" equalAverage="0" bottom="0" percent="0" rank="0" text="" dxfId="147"/>
  </conditionalFormatting>
  <conditionalFormatting sqref="D162">
    <cfRule type="duplicateValues" priority="120" aboveAverage="0" equalAverage="0" bottom="0" percent="0" rank="0" text="" dxfId="148"/>
  </conditionalFormatting>
  <conditionalFormatting sqref="E162">
    <cfRule type="duplicateValues" priority="121" aboveAverage="0" equalAverage="0" bottom="0" percent="0" rank="0" text="" dxfId="149"/>
  </conditionalFormatting>
  <conditionalFormatting sqref="D162:E162">
    <cfRule type="duplicateValues" priority="122" aboveAverage="0" equalAverage="0" bottom="0" percent="0" rank="0" text="" dxfId="150"/>
  </conditionalFormatting>
  <conditionalFormatting sqref="D162">
    <cfRule type="duplicateValues" priority="123" aboveAverage="0" equalAverage="0" bottom="0" percent="0" rank="0" text="" dxfId="151"/>
  </conditionalFormatting>
  <conditionalFormatting sqref="B386:B415">
    <cfRule type="duplicateValues" priority="124" aboveAverage="0" equalAverage="0" bottom="0" percent="0" rank="0" text="" dxfId="152"/>
  </conditionalFormatting>
  <conditionalFormatting sqref="B386:B415">
    <cfRule type="duplicateValues" priority="125" aboveAverage="0" equalAverage="0" bottom="0" percent="0" rank="0" text="" dxfId="153"/>
  </conditionalFormatting>
  <conditionalFormatting sqref="E386:E415">
    <cfRule type="duplicateValues" priority="126" aboveAverage="0" equalAverage="0" bottom="0" percent="0" rank="0" text="" dxfId="154"/>
  </conditionalFormatting>
  <conditionalFormatting sqref="E386:E415">
    <cfRule type="duplicateValues" priority="127" aboveAverage="0" equalAverage="0" bottom="0" percent="0" rank="0" text="" dxfId="155"/>
  </conditionalFormatting>
  <conditionalFormatting sqref="E386:E415">
    <cfRule type="duplicateValues" priority="128" aboveAverage="0" equalAverage="0" bottom="0" percent="0" rank="0" text="" dxfId="156"/>
  </conditionalFormatting>
  <conditionalFormatting sqref="D55">
    <cfRule type="duplicateValues" priority="129" aboveAverage="0" equalAverage="0" bottom="0" percent="0" rank="0" text="" dxfId="157"/>
  </conditionalFormatting>
  <conditionalFormatting sqref="D55">
    <cfRule type="duplicateValues" priority="130" aboveAverage="0" equalAverage="0" bottom="0" percent="0" rank="0" text="" dxfId="158"/>
  </conditionalFormatting>
  <conditionalFormatting sqref="D55">
    <cfRule type="duplicateValues" priority="131" aboveAverage="0" equalAverage="0" bottom="0" percent="0" rank="0" text="" dxfId="159"/>
  </conditionalFormatting>
  <conditionalFormatting sqref="D55">
    <cfRule type="duplicateValues" priority="132" aboveAverage="0" equalAverage="0" bottom="0" percent="0" rank="0" text="" dxfId="160"/>
  </conditionalFormatting>
  <conditionalFormatting sqref="E55">
    <cfRule type="duplicateValues" priority="133" aboveAverage="0" equalAverage="0" bottom="0" percent="0" rank="0" text="" dxfId="161"/>
  </conditionalFormatting>
  <conditionalFormatting sqref="D55:E55">
    <cfRule type="duplicateValues" priority="134" aboveAverage="0" equalAverage="0" bottom="0" percent="0" rank="0" text="" dxfId="162"/>
  </conditionalFormatting>
  <conditionalFormatting sqref="D55">
    <cfRule type="duplicateValues" priority="135" aboveAverage="0" equalAverage="0" bottom="0" percent="0" rank="0" text="" dxfId="163"/>
  </conditionalFormatting>
  <conditionalFormatting sqref="D211">
    <cfRule type="duplicateValues" priority="136" aboveAverage="0" equalAverage="0" bottom="0" percent="0" rank="0" text="" dxfId="164"/>
  </conditionalFormatting>
  <conditionalFormatting sqref="D211">
    <cfRule type="duplicateValues" priority="137" aboveAverage="0" equalAverage="0" bottom="0" percent="0" rank="0" text="" dxfId="165"/>
  </conditionalFormatting>
  <conditionalFormatting sqref="E211">
    <cfRule type="duplicateValues" priority="138" aboveAverage="0" equalAverage="0" bottom="0" percent="0" rank="0" text="" dxfId="166"/>
  </conditionalFormatting>
  <conditionalFormatting sqref="D211:E211">
    <cfRule type="duplicateValues" priority="139" aboveAverage="0" equalAverage="0" bottom="0" percent="0" rank="0" text="" dxfId="167"/>
  </conditionalFormatting>
  <conditionalFormatting sqref="D211">
    <cfRule type="duplicateValues" priority="140" aboveAverage="0" equalAverage="0" bottom="0" percent="0" rank="0" text="" dxfId="168"/>
  </conditionalFormatting>
  <conditionalFormatting sqref="E223">
    <cfRule type="duplicateValues" priority="141" aboveAverage="0" equalAverage="0" bottom="0" percent="0" rank="0" text="" dxfId="169"/>
  </conditionalFormatting>
  <conditionalFormatting sqref="E223">
    <cfRule type="duplicateValues" priority="142" aboveAverage="0" equalAverage="0" bottom="0" percent="0" rank="0" text="" dxfId="170"/>
  </conditionalFormatting>
  <conditionalFormatting sqref="D223">
    <cfRule type="duplicateValues" priority="143" aboveAverage="0" equalAverage="0" bottom="0" percent="0" rank="0" text="" dxfId="171"/>
  </conditionalFormatting>
  <conditionalFormatting sqref="B416 B419:B422 B426 B428:B430">
    <cfRule type="duplicateValues" priority="144" aboveAverage="0" equalAverage="0" bottom="0" percent="0" rank="0" text="" dxfId="172"/>
  </conditionalFormatting>
  <conditionalFormatting sqref="B416">
    <cfRule type="duplicateValues" priority="145" aboveAverage="0" equalAverage="0" bottom="0" percent="0" rank="0" text="" dxfId="173"/>
  </conditionalFormatting>
  <conditionalFormatting sqref="E416:E419 E421:E426 E428:E431">
    <cfRule type="duplicateValues" priority="146" aboveAverage="0" equalAverage="0" bottom="0" percent="0" rank="0" text="" dxfId="174"/>
  </conditionalFormatting>
  <conditionalFormatting sqref="E416:E419">
    <cfRule type="duplicateValues" priority="147" aboveAverage="0" equalAverage="0" bottom="0" percent="0" rank="0" text="" dxfId="175"/>
  </conditionalFormatting>
  <conditionalFormatting sqref="E416:E419">
    <cfRule type="duplicateValues" priority="148" aboveAverage="0" equalAverage="0" bottom="0" percent="0" rank="0" text="" dxfId="176"/>
  </conditionalFormatting>
  <conditionalFormatting sqref="E420">
    <cfRule type="duplicateValues" priority="149" aboveAverage="0" equalAverage="0" bottom="0" percent="0" rank="0" text="" dxfId="177"/>
  </conditionalFormatting>
  <conditionalFormatting sqref="E420">
    <cfRule type="duplicateValues" priority="150" aboveAverage="0" equalAverage="0" bottom="0" percent="0" rank="0" text="" dxfId="178"/>
  </conditionalFormatting>
  <conditionalFormatting sqref="E420">
    <cfRule type="duplicateValues" priority="151" aboveAverage="0" equalAverage="0" bottom="0" percent="0" rank="0" text="" dxfId="179"/>
  </conditionalFormatting>
  <conditionalFormatting sqref="B425">
    <cfRule type="duplicateValues" priority="152" aboveAverage="0" equalAverage="0" bottom="0" percent="0" rank="0" text="" dxfId="180"/>
  </conditionalFormatting>
  <conditionalFormatting sqref="B425">
    <cfRule type="duplicateValues" priority="153" aboveAverage="0" equalAverage="0" bottom="0" percent="0" rank="0" text="" dxfId="181"/>
  </conditionalFormatting>
  <conditionalFormatting sqref="E427">
    <cfRule type="duplicateValues" priority="154" aboveAverage="0" equalAverage="0" bottom="0" percent="0" rank="0" text="" dxfId="182"/>
  </conditionalFormatting>
  <conditionalFormatting sqref="E427">
    <cfRule type="duplicateValues" priority="155" aboveAverage="0" equalAverage="0" bottom="0" percent="0" rank="0" text="" dxfId="183"/>
  </conditionalFormatting>
  <conditionalFormatting sqref="E427">
    <cfRule type="duplicateValues" priority="156" aboveAverage="0" equalAverage="0" bottom="0" percent="0" rank="0" text="" dxfId="184"/>
  </conditionalFormatting>
  <conditionalFormatting sqref="B427">
    <cfRule type="duplicateValues" priority="157" aboveAverage="0" equalAverage="0" bottom="0" percent="0" rank="0" text="" dxfId="185"/>
  </conditionalFormatting>
  <conditionalFormatting sqref="B431">
    <cfRule type="duplicateValues" priority="158" aboveAverage="0" equalAverage="0" bottom="0" percent="0" rank="0" text="" dxfId="186"/>
  </conditionalFormatting>
  <conditionalFormatting sqref="B431">
    <cfRule type="duplicateValues" priority="159" aboveAverage="0" equalAverage="0" bottom="0" percent="0" rank="0" text="" dxfId="187"/>
  </conditionalFormatting>
  <conditionalFormatting sqref="E432:E437 E439:E451">
    <cfRule type="duplicateValues" priority="160" aboveAverage="0" equalAverage="0" bottom="0" percent="0" rank="0" text="" dxfId="188"/>
  </conditionalFormatting>
  <conditionalFormatting sqref="B432:B443 B445:B450">
    <cfRule type="duplicateValues" priority="161" aboveAverage="0" equalAverage="0" bottom="0" percent="0" rank="0" text="" dxfId="189"/>
  </conditionalFormatting>
  <conditionalFormatting sqref="B432:B443 B445:B450">
    <cfRule type="duplicateValues" priority="162" aboveAverage="0" equalAverage="0" bottom="0" percent="0" rank="0" text="" dxfId="190"/>
  </conditionalFormatting>
  <conditionalFormatting sqref="E438">
    <cfRule type="duplicateValues" priority="163" aboveAverage="0" equalAverage="0" bottom="0" percent="0" rank="0" text="" dxfId="191"/>
  </conditionalFormatting>
  <conditionalFormatting sqref="B444">
    <cfRule type="duplicateValues" priority="164" aboveAverage="0" equalAverage="0" bottom="0" percent="0" rank="0" text="" dxfId="192"/>
  </conditionalFormatting>
  <conditionalFormatting sqref="B444">
    <cfRule type="duplicateValues" priority="165" aboveAverage="0" equalAverage="0" bottom="0" percent="0" rank="0" text="" dxfId="193"/>
  </conditionalFormatting>
  <conditionalFormatting sqref="D556:D1048576 D1:D451">
    <cfRule type="duplicateValues" priority="166" aboveAverage="0" equalAverage="0" bottom="0" percent="0" rank="0" text="" dxfId="194"/>
  </conditionalFormatting>
  <conditionalFormatting sqref="E452:E455 E457:E460 E462:E467 E471:E479 E481:E483">
    <cfRule type="duplicateValues" priority="167" aboveAverage="0" equalAverage="0" bottom="0" percent="0" rank="0" text="" dxfId="195"/>
  </conditionalFormatting>
  <conditionalFormatting sqref="D452:D455 D471:D472 D483">
    <cfRule type="duplicateValues" priority="168" aboveAverage="0" equalAverage="0" bottom="0" percent="0" rank="0" text="" dxfId="196"/>
  </conditionalFormatting>
  <conditionalFormatting sqref="E456">
    <cfRule type="duplicateValues" priority="169" aboveAverage="0" equalAverage="0" bottom="0" percent="0" rank="0" text="" dxfId="197"/>
  </conditionalFormatting>
  <conditionalFormatting sqref="B461">
    <cfRule type="duplicateValues" priority="170" aboveAverage="0" equalAverage="0" bottom="0" percent="0" rank="0" text="" dxfId="198"/>
  </conditionalFormatting>
  <conditionalFormatting sqref="B461">
    <cfRule type="duplicateValues" priority="171" aboveAverage="0" equalAverage="0" bottom="0" percent="0" rank="0" text="" dxfId="199"/>
  </conditionalFormatting>
  <conditionalFormatting sqref="E461">
    <cfRule type="duplicateValues" priority="172" aboveAverage="0" equalAverage="0" bottom="0" percent="0" rank="0" text="" dxfId="200"/>
  </conditionalFormatting>
  <conditionalFormatting sqref="B464">
    <cfRule type="duplicateValues" priority="173" aboveAverage="0" equalAverage="0" bottom="0" percent="0" rank="0" text="" dxfId="201"/>
  </conditionalFormatting>
  <conditionalFormatting sqref="B464">
    <cfRule type="duplicateValues" priority="174" aboveAverage="0" equalAverage="0" bottom="0" percent="0" rank="0" text="" dxfId="202"/>
  </conditionalFormatting>
  <conditionalFormatting sqref="B468">
    <cfRule type="duplicateValues" priority="175" aboveAverage="0" equalAverage="0" bottom="0" percent="0" rank="0" text="" dxfId="203"/>
  </conditionalFormatting>
  <conditionalFormatting sqref="B468">
    <cfRule type="duplicateValues" priority="176" aboveAverage="0" equalAverage="0" bottom="0" percent="0" rank="0" text="" dxfId="204"/>
  </conditionalFormatting>
  <conditionalFormatting sqref="E468">
    <cfRule type="duplicateValues" priority="177" aboveAverage="0" equalAverage="0" bottom="0" percent="0" rank="0" text="" dxfId="205"/>
  </conditionalFormatting>
  <conditionalFormatting sqref="E469">
    <cfRule type="duplicateValues" priority="178" aboveAverage="0" equalAverage="0" bottom="0" percent="0" rank="0" text="" dxfId="206"/>
  </conditionalFormatting>
  <conditionalFormatting sqref="E470">
    <cfRule type="duplicateValues" priority="179" aboveAverage="0" equalAverage="0" bottom="0" percent="0" rank="0" text="" dxfId="207"/>
  </conditionalFormatting>
  <conditionalFormatting sqref="E484:E513 E515:E528 E530:E555">
    <cfRule type="duplicateValues" priority="180" aboveAverage="0" equalAverage="0" bottom="0" percent="0" rank="0" text="" dxfId="208"/>
  </conditionalFormatting>
  <conditionalFormatting sqref="D499 D504 D506 D530:D531 D533:D555">
    <cfRule type="duplicateValues" priority="181" aboveAverage="0" equalAverage="0" bottom="0" percent="0" rank="0" text="" dxfId="209"/>
  </conditionalFormatting>
  <conditionalFormatting sqref="B484">
    <cfRule type="duplicateValues" priority="182" aboveAverage="0" equalAverage="0" bottom="0" percent="0" rank="0" text="" dxfId="210"/>
  </conditionalFormatting>
  <conditionalFormatting sqref="B484">
    <cfRule type="duplicateValues" priority="183" aboveAverage="0" equalAverage="0" bottom="0" percent="0" rank="0" text="" dxfId="211"/>
  </conditionalFormatting>
  <conditionalFormatting sqref="E1:E479 E481:E513 E515:E528 E530:E1048576">
    <cfRule type="duplicateValues" priority="184" aboveAverage="0" equalAverage="0" bottom="0" percent="0" rank="0" text="" dxfId="212"/>
  </conditionalFormatting>
  <conditionalFormatting sqref="B486">
    <cfRule type="duplicateValues" priority="185" aboveAverage="0" equalAverage="0" bottom="0" percent="0" rank="0" text="" dxfId="213"/>
  </conditionalFormatting>
  <conditionalFormatting sqref="B486">
    <cfRule type="duplicateValues" priority="186" aboveAverage="0" equalAverage="0" bottom="0" percent="0" rank="0" text="" dxfId="214"/>
  </conditionalFormatting>
  <conditionalFormatting sqref="D499 D1:D479 D481:D487 D504 D506 D530:D531 D533:D1048576">
    <cfRule type="duplicateValues" priority="187" aboveAverage="0" equalAverage="0" bottom="0" percent="0" rank="0" text="" dxfId="215"/>
  </conditionalFormatting>
  <conditionalFormatting sqref="E480">
    <cfRule type="duplicateValues" priority="188" aboveAverage="0" equalAverage="0" bottom="0" percent="0" rank="0" text="" dxfId="216"/>
  </conditionalFormatting>
  <conditionalFormatting sqref="E480">
    <cfRule type="duplicateValues" priority="189" aboveAverage="0" equalAverage="0" bottom="0" percent="0" rank="0" text="" dxfId="217"/>
  </conditionalFormatting>
  <conditionalFormatting sqref="D480">
    <cfRule type="duplicateValues" priority="190" aboveAverage="0" equalAverage="0" bottom="0" percent="0" rank="0" text="" dxfId="218"/>
  </conditionalFormatting>
  <conditionalFormatting sqref="B496">
    <cfRule type="duplicateValues" priority="191" aboveAverage="0" equalAverage="0" bottom="0" percent="0" rank="0" text="" dxfId="219"/>
  </conditionalFormatting>
  <conditionalFormatting sqref="B496">
    <cfRule type="duplicateValues" priority="192" aboveAverage="0" equalAverage="0" bottom="0" percent="0" rank="0" text="" dxfId="220"/>
  </conditionalFormatting>
  <conditionalFormatting sqref="B509">
    <cfRule type="duplicateValues" priority="193" aboveAverage="0" equalAverage="0" bottom="0" percent="0" rank="0" text="" dxfId="221"/>
  </conditionalFormatting>
  <conditionalFormatting sqref="B509">
    <cfRule type="duplicateValues" priority="194" aboveAverage="0" equalAverage="0" bottom="0" percent="0" rank="0" text="" dxfId="222"/>
  </conditionalFormatting>
  <conditionalFormatting sqref="B511">
    <cfRule type="duplicateValues" priority="195" aboveAverage="0" equalAverage="0" bottom="0" percent="0" rank="0" text="" dxfId="223"/>
  </conditionalFormatting>
  <conditionalFormatting sqref="B511">
    <cfRule type="duplicateValues" priority="196" aboveAverage="0" equalAverage="0" bottom="0" percent="0" rank="0" text="" dxfId="224"/>
  </conditionalFormatting>
  <conditionalFormatting sqref="B514">
    <cfRule type="duplicateValues" priority="197" aboveAverage="0" equalAverage="0" bottom="0" percent="0" rank="0" text="" dxfId="225"/>
  </conditionalFormatting>
  <conditionalFormatting sqref="B514">
    <cfRule type="duplicateValues" priority="198" aboveAverage="0" equalAverage="0" bottom="0" percent="0" rank="0" text="" dxfId="226"/>
  </conditionalFormatting>
  <conditionalFormatting sqref="E514">
    <cfRule type="duplicateValues" priority="199" aboveAverage="0" equalAverage="0" bottom="0" percent="0" rank="0" text="" dxfId="227"/>
  </conditionalFormatting>
  <conditionalFormatting sqref="E514">
    <cfRule type="duplicateValues" priority="200" aboveAverage="0" equalAverage="0" bottom="0" percent="0" rank="0" text="" dxfId="228"/>
  </conditionalFormatting>
  <conditionalFormatting sqref="B515">
    <cfRule type="duplicateValues" priority="201" aboveAverage="0" equalAverage="0" bottom="0" percent="0" rank="0" text="" dxfId="229"/>
  </conditionalFormatting>
  <conditionalFormatting sqref="B515">
    <cfRule type="duplicateValues" priority="202" aboveAverage="0" equalAverage="0" bottom="0" percent="0" rank="0" text="" dxfId="230"/>
  </conditionalFormatting>
  <conditionalFormatting sqref="B520">
    <cfRule type="duplicateValues" priority="203" aboveAverage="0" equalAverage="0" bottom="0" percent="0" rank="0" text="" dxfId="231"/>
  </conditionalFormatting>
  <conditionalFormatting sqref="B520">
    <cfRule type="duplicateValues" priority="204" aboveAverage="0" equalAverage="0" bottom="0" percent="0" rank="0" text="" dxfId="232"/>
  </conditionalFormatting>
  <conditionalFormatting sqref="E529">
    <cfRule type="duplicateValues" priority="205" aboveAverage="0" equalAverage="0" bottom="0" percent="0" rank="0" text="" dxfId="233"/>
  </conditionalFormatting>
  <conditionalFormatting sqref="E529">
    <cfRule type="duplicateValues" priority="206" aboveAverage="0" equalAverage="0" bottom="0" percent="0" rank="0" text="" dxfId="234"/>
  </conditionalFormatting>
  <conditionalFormatting sqref="B528">
    <cfRule type="duplicateValues" priority="207" aboveAverage="0" equalAverage="0" bottom="0" percent="0" rank="0" text="" dxfId="235"/>
  </conditionalFormatting>
  <conditionalFormatting sqref="B528">
    <cfRule type="duplicateValues" priority="208" aboveAverage="0" equalAverage="0" bottom="0" percent="0" rank="0" text="" dxfId="236"/>
  </conditionalFormatting>
  <conditionalFormatting sqref="B529">
    <cfRule type="duplicateValues" priority="209" aboveAverage="0" equalAverage="0" bottom="0" percent="0" rank="0" text="" dxfId="237"/>
  </conditionalFormatting>
  <conditionalFormatting sqref="B529">
    <cfRule type="duplicateValues" priority="210" aboveAverage="0" equalAverage="0" bottom="0" percent="0" rank="0" text="" dxfId="238"/>
  </conditionalFormatting>
  <conditionalFormatting sqref="B530">
    <cfRule type="duplicateValues" priority="211" aboveAverage="0" equalAverage="0" bottom="0" percent="0" rank="0" text="" dxfId="239"/>
  </conditionalFormatting>
  <conditionalFormatting sqref="B530">
    <cfRule type="duplicateValues" priority="212" aboveAverage="0" equalAverage="0" bottom="0" percent="0" rank="0" text="" dxfId="24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33"/>
  <sheetViews>
    <sheetView showFormulas="false" showGridLines="true" showRowColHeaders="true" showZeros="true" rightToLeft="true" tabSelected="false" showOutlineSymbols="true" defaultGridColor="true" view="normal" topLeftCell="A13" colorId="64" zoomScale="100" zoomScaleNormal="100" zoomScalePageLayoutView="100" workbookViewId="0">
      <selection pane="topLeft" activeCell="J24" activeCellId="0" sqref="J24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27.86"/>
    <col collapsed="false" customWidth="true" hidden="false" outlineLevel="0" max="7" min="6" style="1" width="11.86"/>
    <col collapsed="false" customWidth="true" hidden="false" outlineLevel="0" max="10" min="10" style="1" width="21.3"/>
  </cols>
  <sheetData>
    <row r="1" customFormat="false" ht="15" hidden="false" customHeight="false" outlineLevel="0" collapsed="false">
      <c r="A1" s="54" t="s">
        <v>1195</v>
      </c>
      <c r="B1" s="54" t="s">
        <v>1196</v>
      </c>
      <c r="C1" s="54" t="s">
        <v>1197</v>
      </c>
      <c r="D1" s="54" t="s">
        <v>215</v>
      </c>
      <c r="E1" s="54" t="s">
        <v>220</v>
      </c>
      <c r="F1" s="54" t="s">
        <v>1198</v>
      </c>
      <c r="G1" s="54" t="s">
        <v>1199</v>
      </c>
      <c r="H1" s="54" t="s">
        <v>1200</v>
      </c>
      <c r="I1" s="54" t="s">
        <v>1201</v>
      </c>
      <c r="J1" s="54" t="s">
        <v>1202</v>
      </c>
      <c r="K1" s="54" t="s">
        <v>1203</v>
      </c>
      <c r="L1" s="54" t="s">
        <v>1204</v>
      </c>
      <c r="M1" s="54" t="s">
        <v>1205</v>
      </c>
      <c r="N1" s="54" t="s">
        <v>1206</v>
      </c>
      <c r="O1" s="54" t="s">
        <v>1207</v>
      </c>
      <c r="P1" s="54" t="s">
        <v>1208</v>
      </c>
      <c r="Q1" s="54" t="s">
        <v>1209</v>
      </c>
    </row>
    <row r="2" customFormat="false" ht="15" hidden="false" customHeight="false" outlineLevel="0" collapsed="false">
      <c r="A2" s="54" t="s">
        <v>1210</v>
      </c>
      <c r="B2" s="1" t="s">
        <v>1211</v>
      </c>
      <c r="C2" s="54" t="s">
        <v>1212</v>
      </c>
      <c r="D2" s="1" t="n">
        <v>22198163</v>
      </c>
      <c r="E2" s="54" t="s">
        <v>42</v>
      </c>
      <c r="F2" s="92" t="s">
        <v>1213</v>
      </c>
      <c r="G2" s="92" t="n">
        <v>100000000</v>
      </c>
      <c r="H2" s="92" t="n">
        <v>100</v>
      </c>
      <c r="I2" s="92" t="n">
        <v>136604000</v>
      </c>
      <c r="J2" s="92" t="n">
        <v>136604000</v>
      </c>
      <c r="K2" s="54" t="s">
        <v>21</v>
      </c>
      <c r="L2" s="54" t="s">
        <v>43</v>
      </c>
      <c r="N2" s="1" t="s">
        <v>1214</v>
      </c>
      <c r="O2" s="1" t="s">
        <v>1214</v>
      </c>
      <c r="P2" s="54" t="s">
        <v>1215</v>
      </c>
      <c r="Q2" s="54" t="s">
        <v>1215</v>
      </c>
    </row>
    <row r="3" customFormat="false" ht="15" hidden="false" customHeight="false" outlineLevel="0" collapsed="false">
      <c r="A3" s="54" t="s">
        <v>1210</v>
      </c>
      <c r="B3" s="1" t="s">
        <v>1211</v>
      </c>
      <c r="C3" s="54" t="s">
        <v>1212</v>
      </c>
      <c r="D3" s="1" t="n">
        <v>29800152</v>
      </c>
      <c r="E3" s="54" t="s">
        <v>49</v>
      </c>
      <c r="F3" s="92" t="n">
        <v>99999999.9999859</v>
      </c>
      <c r="G3" s="92" t="n">
        <v>100000000</v>
      </c>
      <c r="H3" s="92" t="n">
        <v>100</v>
      </c>
      <c r="I3" s="92" t="n">
        <v>100000000</v>
      </c>
      <c r="J3" s="92" t="n">
        <v>100000000</v>
      </c>
      <c r="K3" s="54" t="s">
        <v>51</v>
      </c>
      <c r="L3" s="54" t="s">
        <v>1216</v>
      </c>
      <c r="N3" s="1" t="s">
        <v>1214</v>
      </c>
      <c r="O3" s="1" t="s">
        <v>1214</v>
      </c>
      <c r="P3" s="54" t="s">
        <v>1215</v>
      </c>
      <c r="Q3" s="54" t="s">
        <v>1215</v>
      </c>
    </row>
    <row r="4" customFormat="false" ht="15" hidden="false" customHeight="false" outlineLevel="0" collapsed="false">
      <c r="A4" s="54" t="s">
        <v>1210</v>
      </c>
      <c r="B4" s="1" t="s">
        <v>1211</v>
      </c>
      <c r="C4" s="54" t="s">
        <v>1212</v>
      </c>
      <c r="D4" s="1" t="n">
        <v>32798008</v>
      </c>
      <c r="E4" s="54" t="s">
        <v>197</v>
      </c>
      <c r="F4" s="92" t="n">
        <v>454999999.999936</v>
      </c>
      <c r="G4" s="92" t="n">
        <v>455000000</v>
      </c>
      <c r="H4" s="92" t="n">
        <v>100</v>
      </c>
      <c r="I4" s="92" t="n">
        <v>454572580</v>
      </c>
      <c r="J4" s="92" t="n">
        <v>454572580</v>
      </c>
      <c r="N4" s="1" t="s">
        <v>1214</v>
      </c>
      <c r="O4" s="1" t="s">
        <v>1214</v>
      </c>
      <c r="P4" s="54" t="s">
        <v>1215</v>
      </c>
      <c r="Q4" s="54" t="s">
        <v>1215</v>
      </c>
    </row>
    <row r="5" customFormat="false" ht="15" hidden="false" customHeight="false" outlineLevel="0" collapsed="false">
      <c r="A5" s="54" t="s">
        <v>1210</v>
      </c>
      <c r="B5" s="1" t="s">
        <v>1211</v>
      </c>
      <c r="C5" s="54" t="s">
        <v>1212</v>
      </c>
      <c r="D5" s="1" t="n">
        <v>32998001</v>
      </c>
      <c r="E5" s="54" t="s">
        <v>66</v>
      </c>
      <c r="F5" s="92" t="n">
        <v>62499999.999991</v>
      </c>
      <c r="G5" s="92" t="n">
        <v>62500000</v>
      </c>
      <c r="H5" s="92" t="n">
        <v>100</v>
      </c>
      <c r="I5" s="92" t="n">
        <v>96602100</v>
      </c>
      <c r="J5" s="92" t="n">
        <v>59402100</v>
      </c>
      <c r="N5" s="1" t="s">
        <v>1214</v>
      </c>
      <c r="O5" s="1" t="s">
        <v>1214</v>
      </c>
      <c r="P5" s="54" t="s">
        <v>1215</v>
      </c>
      <c r="Q5" s="54" t="s">
        <v>1215</v>
      </c>
    </row>
    <row r="6" customFormat="false" ht="15" hidden="false" customHeight="false" outlineLevel="0" collapsed="false">
      <c r="A6" s="54" t="s">
        <v>1210</v>
      </c>
      <c r="B6" s="1" t="s">
        <v>1211</v>
      </c>
      <c r="C6" s="54" t="s">
        <v>1212</v>
      </c>
      <c r="D6" s="1" t="n">
        <v>32998002</v>
      </c>
      <c r="E6" s="54" t="s">
        <v>29</v>
      </c>
      <c r="F6" s="92" t="n">
        <v>209999999.999971</v>
      </c>
      <c r="G6" s="92" t="n">
        <v>210000000</v>
      </c>
      <c r="H6" s="92" t="n">
        <v>100</v>
      </c>
      <c r="I6" s="92" t="n">
        <v>186910000</v>
      </c>
      <c r="J6" s="92" t="n">
        <v>186910000</v>
      </c>
      <c r="N6" s="1" t="s">
        <v>1214</v>
      </c>
      <c r="O6" s="1" t="s">
        <v>1214</v>
      </c>
      <c r="P6" s="54" t="s">
        <v>1215</v>
      </c>
      <c r="Q6" s="54" t="s">
        <v>1215</v>
      </c>
    </row>
    <row r="7" customFormat="false" ht="15" hidden="false" customHeight="false" outlineLevel="0" collapsed="false">
      <c r="A7" s="54" t="s">
        <v>1210</v>
      </c>
      <c r="B7" s="1" t="s">
        <v>1211</v>
      </c>
      <c r="C7" s="54" t="s">
        <v>1212</v>
      </c>
      <c r="D7" s="1" t="n">
        <v>32998003</v>
      </c>
      <c r="E7" s="54" t="s">
        <v>91</v>
      </c>
      <c r="F7" s="92" t="n">
        <v>50799999.9999928</v>
      </c>
      <c r="G7" s="92" t="n">
        <v>29411765</v>
      </c>
      <c r="H7" s="92" t="n">
        <v>57.897</v>
      </c>
      <c r="I7" s="92" t="n">
        <v>40750000</v>
      </c>
      <c r="J7" s="92" t="n">
        <v>30000000</v>
      </c>
      <c r="N7" s="1" t="s">
        <v>1214</v>
      </c>
      <c r="O7" s="1" t="s">
        <v>1214</v>
      </c>
      <c r="P7" s="54" t="s">
        <v>1215</v>
      </c>
      <c r="Q7" s="54" t="s">
        <v>1215</v>
      </c>
    </row>
    <row r="8" customFormat="false" ht="15" hidden="false" customHeight="false" outlineLevel="0" collapsed="false">
      <c r="A8" s="54" t="s">
        <v>1210</v>
      </c>
      <c r="B8" s="1" t="s">
        <v>1211</v>
      </c>
      <c r="C8" s="54" t="s">
        <v>1212</v>
      </c>
      <c r="D8" s="1" t="n">
        <v>32998004</v>
      </c>
      <c r="E8" s="54" t="s">
        <v>77</v>
      </c>
      <c r="F8" s="92" t="n">
        <v>0</v>
      </c>
      <c r="G8" s="92" t="n">
        <v>0</v>
      </c>
      <c r="H8" s="92" t="n">
        <v>0</v>
      </c>
      <c r="N8" s="1" t="s">
        <v>1214</v>
      </c>
      <c r="O8" s="1" t="s">
        <v>1214</v>
      </c>
      <c r="P8" s="54" t="s">
        <v>1215</v>
      </c>
      <c r="Q8" s="54" t="s">
        <v>1215</v>
      </c>
    </row>
    <row r="9" customFormat="false" ht="15" hidden="false" customHeight="false" outlineLevel="0" collapsed="false">
      <c r="A9" s="54" t="s">
        <v>1210</v>
      </c>
      <c r="B9" s="1" t="s">
        <v>1211</v>
      </c>
      <c r="C9" s="54" t="s">
        <v>1212</v>
      </c>
      <c r="D9" s="1" t="n">
        <v>32998011</v>
      </c>
      <c r="E9" s="54" t="s">
        <v>78</v>
      </c>
      <c r="F9" s="92" t="n">
        <v>0</v>
      </c>
      <c r="G9" s="92" t="n">
        <v>0</v>
      </c>
      <c r="H9" s="92" t="n">
        <v>0</v>
      </c>
      <c r="N9" s="1" t="s">
        <v>1214</v>
      </c>
      <c r="O9" s="1" t="s">
        <v>1214</v>
      </c>
      <c r="P9" s="54" t="s">
        <v>1215</v>
      </c>
      <c r="Q9" s="54" t="s">
        <v>1215</v>
      </c>
    </row>
    <row r="10" customFormat="false" ht="15" hidden="false" customHeight="false" outlineLevel="0" collapsed="false">
      <c r="A10" s="54" t="s">
        <v>1210</v>
      </c>
      <c r="B10" s="1" t="s">
        <v>1211</v>
      </c>
      <c r="C10" s="54" t="s">
        <v>1212</v>
      </c>
      <c r="D10" s="1" t="n">
        <v>32998012</v>
      </c>
      <c r="E10" s="54" t="s">
        <v>70</v>
      </c>
      <c r="F10" s="92" t="n">
        <v>786069896.999888</v>
      </c>
      <c r="G10" s="92" t="n">
        <v>786069897</v>
      </c>
      <c r="H10" s="92" t="n">
        <v>100</v>
      </c>
      <c r="I10" s="92" t="n">
        <v>729687500</v>
      </c>
      <c r="J10" s="92" t="n">
        <v>799807500</v>
      </c>
      <c r="N10" s="1" t="s">
        <v>1214</v>
      </c>
      <c r="O10" s="1" t="s">
        <v>1214</v>
      </c>
      <c r="P10" s="54" t="s">
        <v>1215</v>
      </c>
      <c r="Q10" s="54" t="s">
        <v>1215</v>
      </c>
    </row>
    <row r="11" customFormat="false" ht="15" hidden="false" customHeight="false" outlineLevel="0" collapsed="false">
      <c r="A11" s="54" t="s">
        <v>1210</v>
      </c>
      <c r="B11" s="1" t="s">
        <v>1211</v>
      </c>
      <c r="C11" s="54" t="s">
        <v>1212</v>
      </c>
      <c r="D11" s="1" t="n">
        <v>32998013</v>
      </c>
      <c r="E11" s="54" t="s">
        <v>74</v>
      </c>
      <c r="F11" s="92" t="n">
        <v>0</v>
      </c>
      <c r="G11" s="92" t="n">
        <v>0</v>
      </c>
      <c r="H11" s="92" t="n">
        <v>1</v>
      </c>
      <c r="N11" s="1" t="s">
        <v>1214</v>
      </c>
      <c r="O11" s="1" t="s">
        <v>1214</v>
      </c>
      <c r="P11" s="54" t="s">
        <v>1215</v>
      </c>
      <c r="Q11" s="54" t="s">
        <v>1215</v>
      </c>
    </row>
    <row r="12" customFormat="false" ht="15" hidden="false" customHeight="false" outlineLevel="0" collapsed="false">
      <c r="A12" s="54" t="s">
        <v>1210</v>
      </c>
      <c r="B12" s="1" t="s">
        <v>1211</v>
      </c>
      <c r="C12" s="54" t="s">
        <v>1212</v>
      </c>
      <c r="D12" s="1" t="n">
        <v>32998014</v>
      </c>
      <c r="E12" s="54" t="s">
        <v>85</v>
      </c>
      <c r="F12" s="92" t="n">
        <v>230999999.999968</v>
      </c>
      <c r="G12" s="92" t="n">
        <v>231000000</v>
      </c>
      <c r="H12" s="92" t="n">
        <v>100</v>
      </c>
      <c r="I12" s="92" t="n">
        <v>230838500</v>
      </c>
      <c r="J12" s="92" t="n">
        <v>230838500</v>
      </c>
      <c r="N12" s="1" t="s">
        <v>1214</v>
      </c>
      <c r="O12" s="1" t="s">
        <v>1214</v>
      </c>
      <c r="P12" s="54" t="s">
        <v>1215</v>
      </c>
      <c r="Q12" s="54" t="s">
        <v>1215</v>
      </c>
    </row>
    <row r="13" customFormat="false" ht="15" hidden="false" customHeight="false" outlineLevel="0" collapsed="false">
      <c r="A13" s="54" t="s">
        <v>1210</v>
      </c>
      <c r="B13" s="1" t="s">
        <v>1211</v>
      </c>
      <c r="C13" s="54" t="s">
        <v>1212</v>
      </c>
      <c r="D13" s="1" t="n">
        <v>32998015</v>
      </c>
      <c r="E13" s="54" t="s">
        <v>86</v>
      </c>
      <c r="F13" s="92" t="n">
        <v>35999999.9999948</v>
      </c>
      <c r="G13" s="92" t="n">
        <v>36000000</v>
      </c>
      <c r="H13" s="92" t="n">
        <v>100</v>
      </c>
      <c r="I13" s="92" t="n">
        <v>38730000</v>
      </c>
      <c r="J13" s="92" t="n">
        <v>38730000</v>
      </c>
      <c r="N13" s="1" t="s">
        <v>1214</v>
      </c>
      <c r="O13" s="1" t="s">
        <v>1214</v>
      </c>
      <c r="P13" s="54" t="s">
        <v>1215</v>
      </c>
      <c r="Q13" s="54" t="s">
        <v>1215</v>
      </c>
    </row>
    <row r="14" customFormat="false" ht="15" hidden="false" customHeight="false" outlineLevel="0" collapsed="false">
      <c r="A14" s="54" t="s">
        <v>1210</v>
      </c>
      <c r="B14" s="1" t="s">
        <v>1211</v>
      </c>
      <c r="C14" s="54" t="s">
        <v>1212</v>
      </c>
      <c r="D14" s="1" t="n">
        <v>32998018</v>
      </c>
      <c r="E14" s="54" t="s">
        <v>30</v>
      </c>
      <c r="F14" s="92" t="n">
        <v>149999999.999979</v>
      </c>
      <c r="G14" s="92" t="n">
        <v>150000000</v>
      </c>
      <c r="H14" s="92" t="n">
        <v>100</v>
      </c>
      <c r="I14" s="92" t="n">
        <v>1180000</v>
      </c>
      <c r="J14" s="92" t="n">
        <v>1180000</v>
      </c>
      <c r="N14" s="1" t="s">
        <v>1214</v>
      </c>
      <c r="O14" s="1" t="s">
        <v>1214</v>
      </c>
      <c r="P14" s="54" t="s">
        <v>1215</v>
      </c>
      <c r="Q14" s="54" t="s">
        <v>1215</v>
      </c>
    </row>
    <row r="15" customFormat="false" ht="15" hidden="false" customHeight="false" outlineLevel="0" collapsed="false">
      <c r="A15" s="54" t="s">
        <v>1210</v>
      </c>
      <c r="B15" s="1" t="s">
        <v>1211</v>
      </c>
      <c r="C15" s="54" t="s">
        <v>1212</v>
      </c>
      <c r="D15" s="1" t="n">
        <v>32998019</v>
      </c>
      <c r="E15" s="54" t="s">
        <v>13</v>
      </c>
      <c r="F15" s="92" t="n">
        <v>99999999.9999859</v>
      </c>
      <c r="G15" s="92" t="n">
        <v>100000000</v>
      </c>
      <c r="H15" s="92" t="n">
        <v>100</v>
      </c>
      <c r="I15" s="92" t="n">
        <v>50004000</v>
      </c>
      <c r="J15" s="92" t="n">
        <v>50004000</v>
      </c>
      <c r="K15" s="54" t="s">
        <v>6</v>
      </c>
      <c r="L15" s="54" t="s">
        <v>7</v>
      </c>
      <c r="N15" s="1" t="s">
        <v>1214</v>
      </c>
      <c r="O15" s="1" t="s">
        <v>1214</v>
      </c>
      <c r="P15" s="54" t="s">
        <v>1215</v>
      </c>
      <c r="Q15" s="54" t="s">
        <v>1215</v>
      </c>
    </row>
    <row r="16" customFormat="false" ht="15" hidden="false" customHeight="false" outlineLevel="0" collapsed="false">
      <c r="A16" s="54" t="s">
        <v>1210</v>
      </c>
      <c r="B16" s="1" t="s">
        <v>1211</v>
      </c>
      <c r="C16" s="54" t="s">
        <v>1212</v>
      </c>
      <c r="D16" s="1" t="n">
        <v>32998020</v>
      </c>
      <c r="E16" s="54" t="s">
        <v>76</v>
      </c>
      <c r="F16" s="92" t="n">
        <v>59999999.9999914</v>
      </c>
      <c r="G16" s="92" t="n">
        <v>60000001</v>
      </c>
      <c r="H16" s="92" t="n">
        <v>100</v>
      </c>
      <c r="I16" s="92" t="n">
        <v>52382000</v>
      </c>
      <c r="J16" s="92" t="n">
        <v>52382000</v>
      </c>
      <c r="N16" s="1" t="s">
        <v>1214</v>
      </c>
      <c r="O16" s="1" t="s">
        <v>1214</v>
      </c>
      <c r="P16" s="54" t="s">
        <v>1215</v>
      </c>
      <c r="Q16" s="54" t="s">
        <v>1215</v>
      </c>
    </row>
    <row r="17" customFormat="false" ht="15" hidden="false" customHeight="false" outlineLevel="0" collapsed="false">
      <c r="A17" s="54" t="s">
        <v>1210</v>
      </c>
      <c r="B17" s="1" t="s">
        <v>1211</v>
      </c>
      <c r="C17" s="54" t="s">
        <v>1212</v>
      </c>
      <c r="D17" s="1" t="n">
        <v>32998021</v>
      </c>
      <c r="E17" s="54" t="s">
        <v>89</v>
      </c>
      <c r="F17" s="92" t="n">
        <v>39999999.9999943</v>
      </c>
      <c r="G17" s="92" t="n">
        <v>5920000</v>
      </c>
      <c r="H17" s="92" t="n">
        <v>14.8</v>
      </c>
      <c r="I17" s="92" t="n">
        <v>28500000</v>
      </c>
      <c r="J17" s="92" t="n">
        <v>28500000</v>
      </c>
      <c r="N17" s="1" t="s">
        <v>1214</v>
      </c>
      <c r="O17" s="1" t="s">
        <v>1214</v>
      </c>
      <c r="P17" s="54" t="s">
        <v>1215</v>
      </c>
      <c r="Q17" s="54" t="s">
        <v>1215</v>
      </c>
    </row>
    <row r="18" customFormat="false" ht="15" hidden="false" customHeight="false" outlineLevel="0" collapsed="false">
      <c r="A18" s="54" t="s">
        <v>1210</v>
      </c>
      <c r="B18" s="1" t="s">
        <v>1211</v>
      </c>
      <c r="C18" s="54" t="s">
        <v>1212</v>
      </c>
      <c r="D18" s="1" t="n">
        <v>32998022</v>
      </c>
      <c r="E18" s="54" t="s">
        <v>73</v>
      </c>
      <c r="F18" s="92" t="n">
        <v>0</v>
      </c>
      <c r="G18" s="92" t="n">
        <v>0</v>
      </c>
      <c r="H18" s="92" t="n">
        <v>0</v>
      </c>
      <c r="N18" s="1" t="s">
        <v>1214</v>
      </c>
      <c r="O18" s="1" t="s">
        <v>1214</v>
      </c>
      <c r="P18" s="54" t="s">
        <v>1215</v>
      </c>
      <c r="Q18" s="54" t="s">
        <v>1215</v>
      </c>
    </row>
    <row r="19" customFormat="false" ht="15" hidden="false" customHeight="false" outlineLevel="0" collapsed="false">
      <c r="A19" s="54" t="s">
        <v>1210</v>
      </c>
      <c r="B19" s="1" t="s">
        <v>1211</v>
      </c>
      <c r="C19" s="54" t="s">
        <v>1212</v>
      </c>
      <c r="D19" s="1" t="n">
        <v>32998023</v>
      </c>
      <c r="E19" s="54" t="s">
        <v>75</v>
      </c>
      <c r="F19" s="92" t="n">
        <v>100499999.999986</v>
      </c>
      <c r="G19" s="92" t="n">
        <v>100500000</v>
      </c>
      <c r="H19" s="92" t="n">
        <v>100</v>
      </c>
      <c r="I19" s="92" t="n">
        <v>98888000</v>
      </c>
      <c r="J19" s="92" t="n">
        <v>98888000</v>
      </c>
      <c r="N19" s="1" t="s">
        <v>1214</v>
      </c>
      <c r="O19" s="1" t="s">
        <v>1214</v>
      </c>
      <c r="P19" s="54" t="s">
        <v>1215</v>
      </c>
      <c r="Q19" s="54" t="s">
        <v>1215</v>
      </c>
    </row>
    <row r="20" customFormat="false" ht="15" hidden="false" customHeight="false" outlineLevel="0" collapsed="false">
      <c r="A20" s="54" t="s">
        <v>1210</v>
      </c>
      <c r="B20" s="1" t="s">
        <v>1211</v>
      </c>
      <c r="C20" s="54" t="s">
        <v>1212</v>
      </c>
      <c r="D20" s="1" t="n">
        <v>32998024</v>
      </c>
      <c r="E20" s="54" t="s">
        <v>102</v>
      </c>
      <c r="F20" s="92" t="n">
        <v>314999999.999955</v>
      </c>
      <c r="G20" s="92" t="n">
        <v>313256293</v>
      </c>
      <c r="H20" s="92" t="n">
        <v>99.446</v>
      </c>
      <c r="I20" s="92" t="n">
        <v>342825000</v>
      </c>
      <c r="J20" s="92" t="n">
        <v>342825000</v>
      </c>
      <c r="N20" s="1" t="s">
        <v>1214</v>
      </c>
      <c r="O20" s="1" t="s">
        <v>1214</v>
      </c>
      <c r="P20" s="54" t="s">
        <v>1215</v>
      </c>
      <c r="Q20" s="54" t="s">
        <v>1215</v>
      </c>
    </row>
    <row r="21" customFormat="false" ht="15" hidden="false" customHeight="false" outlineLevel="0" collapsed="false">
      <c r="A21" s="54" t="s">
        <v>1210</v>
      </c>
      <c r="B21" s="1" t="s">
        <v>1211</v>
      </c>
      <c r="C21" s="54" t="s">
        <v>1212</v>
      </c>
      <c r="D21" s="1" t="n">
        <v>32998025</v>
      </c>
      <c r="E21" s="54" t="s">
        <v>72</v>
      </c>
      <c r="F21" s="92" t="n">
        <v>332999999.999953</v>
      </c>
      <c r="G21" s="92" t="n">
        <v>333000000</v>
      </c>
      <c r="H21" s="92" t="n">
        <v>100</v>
      </c>
      <c r="I21" s="92" t="n">
        <v>332412000</v>
      </c>
      <c r="J21" s="92" t="n">
        <v>332412000</v>
      </c>
      <c r="N21" s="1" t="s">
        <v>1214</v>
      </c>
      <c r="O21" s="1" t="s">
        <v>1214</v>
      </c>
      <c r="P21" s="54" t="s">
        <v>1215</v>
      </c>
      <c r="Q21" s="54" t="s">
        <v>1215</v>
      </c>
    </row>
    <row r="22" customFormat="false" ht="15" hidden="false" customHeight="false" outlineLevel="0" collapsed="false">
      <c r="A22" s="54" t="s">
        <v>1210</v>
      </c>
      <c r="B22" s="1" t="s">
        <v>1211</v>
      </c>
      <c r="C22" s="54" t="s">
        <v>1212</v>
      </c>
      <c r="D22" s="1" t="n">
        <v>32998026</v>
      </c>
      <c r="E22" s="54" t="s">
        <v>183</v>
      </c>
      <c r="F22" s="92" t="n">
        <v>59999999.9999914</v>
      </c>
      <c r="G22" s="92" t="n">
        <v>60000000</v>
      </c>
      <c r="H22" s="92" t="n">
        <v>100</v>
      </c>
      <c r="I22" s="92" t="n">
        <v>60000000</v>
      </c>
      <c r="J22" s="92" t="n">
        <v>60000000</v>
      </c>
      <c r="N22" s="1" t="s">
        <v>1214</v>
      </c>
      <c r="O22" s="1" t="s">
        <v>1214</v>
      </c>
      <c r="P22" s="54" t="s">
        <v>1215</v>
      </c>
      <c r="Q22" s="54" t="s">
        <v>1215</v>
      </c>
    </row>
    <row r="23" customFormat="false" ht="15" hidden="false" customHeight="false" outlineLevel="0" collapsed="false">
      <c r="A23" s="54" t="s">
        <v>1210</v>
      </c>
      <c r="B23" s="1" t="s">
        <v>1211</v>
      </c>
      <c r="C23" s="54" t="s">
        <v>1212</v>
      </c>
      <c r="D23" s="1" t="n">
        <v>33098058</v>
      </c>
      <c r="E23" s="54" t="s">
        <v>0</v>
      </c>
      <c r="F23" s="92" t="n">
        <v>339999999.999951</v>
      </c>
      <c r="G23" s="92" t="n">
        <v>340000000</v>
      </c>
      <c r="H23" s="92" t="n">
        <v>100</v>
      </c>
      <c r="I23" s="92" t="n">
        <v>377496000</v>
      </c>
      <c r="J23" s="92" t="n">
        <v>377496000</v>
      </c>
      <c r="N23" s="1" t="s">
        <v>1214</v>
      </c>
      <c r="O23" s="1" t="s">
        <v>1214</v>
      </c>
      <c r="P23" s="54" t="s">
        <v>1215</v>
      </c>
      <c r="Q23" s="54" t="s">
        <v>1215</v>
      </c>
    </row>
    <row r="24" customFormat="false" ht="15" hidden="false" customHeight="false" outlineLevel="0" collapsed="false">
      <c r="A24" s="54" t="s">
        <v>1210</v>
      </c>
      <c r="B24" s="1" t="s">
        <v>1211</v>
      </c>
      <c r="C24" s="54" t="s">
        <v>1212</v>
      </c>
      <c r="D24" s="1" t="n">
        <v>33098130</v>
      </c>
      <c r="E24" s="54" t="s">
        <v>4</v>
      </c>
      <c r="F24" s="92" t="n">
        <v>299999999.999958</v>
      </c>
      <c r="G24" s="92" t="n">
        <v>300000000</v>
      </c>
      <c r="H24" s="92" t="n">
        <v>100</v>
      </c>
      <c r="I24" s="92" t="n">
        <v>0</v>
      </c>
      <c r="K24" s="54" t="s">
        <v>6</v>
      </c>
      <c r="L24" s="54" t="s">
        <v>7</v>
      </c>
      <c r="N24" s="1" t="s">
        <v>1214</v>
      </c>
      <c r="O24" s="1" t="s">
        <v>1214</v>
      </c>
      <c r="P24" s="54" t="s">
        <v>1215</v>
      </c>
      <c r="Q24" s="54" t="s">
        <v>1215</v>
      </c>
    </row>
    <row r="25" customFormat="false" ht="15" hidden="false" customHeight="false" outlineLevel="0" collapsed="false">
      <c r="A25" s="54" t="s">
        <v>1210</v>
      </c>
      <c r="B25" s="1" t="s">
        <v>1211</v>
      </c>
      <c r="C25" s="54" t="s">
        <v>1212</v>
      </c>
      <c r="D25" s="1" t="n">
        <v>33098175</v>
      </c>
      <c r="E25" s="54" t="s">
        <v>151</v>
      </c>
      <c r="F25" s="92" t="n">
        <v>499999999.999929</v>
      </c>
      <c r="G25" s="92" t="n">
        <v>500000000</v>
      </c>
      <c r="H25" s="92" t="n">
        <v>100</v>
      </c>
      <c r="I25" s="92" t="n">
        <v>500000000</v>
      </c>
      <c r="J25" s="92" t="n">
        <v>500000000</v>
      </c>
      <c r="K25" s="54" t="s">
        <v>6</v>
      </c>
      <c r="L25" s="54" t="s">
        <v>152</v>
      </c>
      <c r="N25" s="1" t="s">
        <v>1214</v>
      </c>
      <c r="O25" s="1" t="s">
        <v>1214</v>
      </c>
      <c r="P25" s="54" t="s">
        <v>1215</v>
      </c>
      <c r="Q25" s="54" t="s">
        <v>1215</v>
      </c>
    </row>
    <row r="26" customFormat="false" ht="15" hidden="false" customHeight="false" outlineLevel="0" collapsed="false">
      <c r="A26" s="54" t="s">
        <v>1210</v>
      </c>
      <c r="B26" s="1" t="s">
        <v>1211</v>
      </c>
      <c r="C26" s="54" t="s">
        <v>1212</v>
      </c>
      <c r="D26" s="1" t="n">
        <v>33098187</v>
      </c>
      <c r="E26" s="54" t="s">
        <v>1217</v>
      </c>
      <c r="F26" s="92" t="n">
        <v>899999999.999872</v>
      </c>
      <c r="G26" s="92" t="n">
        <v>900000000</v>
      </c>
      <c r="H26" s="92" t="n">
        <v>100</v>
      </c>
      <c r="I26" s="92" t="n">
        <v>895662500</v>
      </c>
      <c r="J26" s="92" t="n">
        <v>895662500</v>
      </c>
      <c r="K26" s="54" t="s">
        <v>6</v>
      </c>
      <c r="L26" s="54" t="s">
        <v>47</v>
      </c>
      <c r="N26" s="1" t="s">
        <v>1214</v>
      </c>
      <c r="O26" s="1" t="s">
        <v>1214</v>
      </c>
      <c r="P26" s="54" t="s">
        <v>1215</v>
      </c>
      <c r="Q26" s="54" t="s">
        <v>1215</v>
      </c>
    </row>
    <row r="27" customFormat="false" ht="15" hidden="false" customHeight="false" outlineLevel="0" collapsed="false">
      <c r="A27" s="54" t="s">
        <v>1210</v>
      </c>
      <c r="B27" s="1" t="s">
        <v>1211</v>
      </c>
      <c r="C27" s="54" t="s">
        <v>1212</v>
      </c>
      <c r="D27" s="1" t="n">
        <v>33198001</v>
      </c>
      <c r="E27" s="54" t="s">
        <v>40</v>
      </c>
      <c r="F27" s="92" t="n">
        <v>129999999.999981</v>
      </c>
      <c r="G27" s="92" t="n">
        <v>130000000</v>
      </c>
      <c r="H27" s="92" t="n">
        <v>100</v>
      </c>
      <c r="I27" s="92" t="n">
        <v>24000000</v>
      </c>
      <c r="J27" s="92" t="n">
        <v>24000000</v>
      </c>
      <c r="N27" s="1" t="s">
        <v>1214</v>
      </c>
      <c r="O27" s="1" t="s">
        <v>1214</v>
      </c>
      <c r="P27" s="54" t="s">
        <v>1215</v>
      </c>
      <c r="Q27" s="54" t="s">
        <v>1215</v>
      </c>
    </row>
    <row r="28" customFormat="false" ht="15" hidden="false" customHeight="false" outlineLevel="0" collapsed="false">
      <c r="A28" s="54" t="s">
        <v>1210</v>
      </c>
      <c r="B28" s="1" t="s">
        <v>1211</v>
      </c>
      <c r="C28" s="54" t="s">
        <v>1212</v>
      </c>
      <c r="D28" s="1" t="n">
        <v>33198002</v>
      </c>
      <c r="E28" s="54" t="s">
        <v>8</v>
      </c>
      <c r="F28" s="92" t="n">
        <v>329999999.999953</v>
      </c>
      <c r="G28" s="92" t="n">
        <v>330000000</v>
      </c>
      <c r="H28" s="92" t="n">
        <v>100</v>
      </c>
      <c r="I28" s="92" t="n">
        <v>330000000</v>
      </c>
      <c r="J28" s="92" t="n">
        <v>330000000</v>
      </c>
      <c r="N28" s="1" t="s">
        <v>1214</v>
      </c>
      <c r="O28" s="1" t="s">
        <v>1214</v>
      </c>
      <c r="P28" s="54" t="s">
        <v>1215</v>
      </c>
      <c r="Q28" s="54" t="s">
        <v>1215</v>
      </c>
    </row>
    <row r="29" customFormat="false" ht="15" hidden="false" customHeight="false" outlineLevel="0" collapsed="false">
      <c r="A29" s="54" t="s">
        <v>1210</v>
      </c>
      <c r="B29" s="1" t="s">
        <v>1211</v>
      </c>
      <c r="C29" s="54" t="s">
        <v>1212</v>
      </c>
      <c r="D29" s="1" t="n">
        <v>33198006</v>
      </c>
      <c r="E29" s="54" t="s">
        <v>39</v>
      </c>
      <c r="F29" s="92" t="n">
        <v>263999999.999963</v>
      </c>
      <c r="G29" s="92" t="n">
        <v>264000000</v>
      </c>
      <c r="H29" s="92" t="n">
        <v>100</v>
      </c>
      <c r="I29" s="92" t="n">
        <v>177000000</v>
      </c>
      <c r="J29" s="92" t="n">
        <v>177000000</v>
      </c>
      <c r="N29" s="1" t="s">
        <v>1214</v>
      </c>
      <c r="O29" s="1" t="s">
        <v>1214</v>
      </c>
      <c r="P29" s="54" t="s">
        <v>1215</v>
      </c>
      <c r="Q29" s="54" t="s">
        <v>1215</v>
      </c>
    </row>
    <row r="30" customFormat="false" ht="15" hidden="false" customHeight="false" outlineLevel="0" collapsed="false">
      <c r="A30" s="54" t="s">
        <v>1210</v>
      </c>
      <c r="B30" s="1" t="s">
        <v>1211</v>
      </c>
      <c r="C30" s="54" t="s">
        <v>1212</v>
      </c>
      <c r="D30" s="1" t="n">
        <v>33198008</v>
      </c>
      <c r="E30" s="54" t="s">
        <v>71</v>
      </c>
      <c r="F30" s="92" t="n">
        <v>59999999.9999914</v>
      </c>
      <c r="G30" s="92" t="n">
        <v>60000000</v>
      </c>
      <c r="H30" s="92" t="n">
        <v>100</v>
      </c>
      <c r="I30" s="92" t="n">
        <v>0</v>
      </c>
      <c r="N30" s="1" t="s">
        <v>1214</v>
      </c>
      <c r="O30" s="1" t="s">
        <v>1214</v>
      </c>
      <c r="P30" s="54" t="s">
        <v>1215</v>
      </c>
      <c r="Q30" s="54" t="s">
        <v>1215</v>
      </c>
    </row>
    <row r="31" customFormat="false" ht="15" hidden="false" customHeight="false" outlineLevel="0" collapsed="false">
      <c r="A31" s="54" t="s">
        <v>1210</v>
      </c>
      <c r="B31" s="1" t="s">
        <v>1211</v>
      </c>
      <c r="C31" s="54" t="s">
        <v>1212</v>
      </c>
      <c r="D31" s="1" t="n">
        <v>33198010</v>
      </c>
      <c r="E31" s="54" t="s">
        <v>88</v>
      </c>
      <c r="F31" s="92" t="n">
        <v>99999999.9999859</v>
      </c>
      <c r="G31" s="92" t="n">
        <v>100000000</v>
      </c>
      <c r="H31" s="92" t="n">
        <v>100</v>
      </c>
      <c r="I31" s="92" t="n">
        <v>109090000</v>
      </c>
      <c r="J31" s="92" t="n">
        <v>97280000</v>
      </c>
      <c r="N31" s="1" t="s">
        <v>1214</v>
      </c>
      <c r="O31" s="1" t="s">
        <v>1214</v>
      </c>
      <c r="P31" s="54" t="s">
        <v>1215</v>
      </c>
      <c r="Q31" s="54" t="s">
        <v>1215</v>
      </c>
    </row>
    <row r="32" customFormat="false" ht="15" hidden="false" customHeight="false" outlineLevel="0" collapsed="false">
      <c r="A32" s="54" t="s">
        <v>1210</v>
      </c>
      <c r="B32" s="1" t="s">
        <v>1211</v>
      </c>
      <c r="C32" s="54" t="s">
        <v>1212</v>
      </c>
      <c r="D32" s="1" t="n">
        <v>33198011</v>
      </c>
      <c r="E32" s="54" t="s">
        <v>84</v>
      </c>
      <c r="F32" s="92" t="n">
        <v>39999999.9999943</v>
      </c>
      <c r="G32" s="92" t="n">
        <v>40000000</v>
      </c>
      <c r="H32" s="92" t="n">
        <v>100</v>
      </c>
      <c r="I32" s="92" t="n">
        <v>0</v>
      </c>
      <c r="N32" s="1" t="s">
        <v>1214</v>
      </c>
      <c r="O32" s="1" t="s">
        <v>1214</v>
      </c>
      <c r="P32" s="54" t="s">
        <v>1215</v>
      </c>
      <c r="Q32" s="54" t="s">
        <v>1215</v>
      </c>
    </row>
    <row r="33" customFormat="false" ht="15" hidden="false" customHeight="false" outlineLevel="0" collapsed="false">
      <c r="A33" s="54" t="s">
        <v>1210</v>
      </c>
      <c r="B33" s="1" t="s">
        <v>1211</v>
      </c>
      <c r="C33" s="54" t="s">
        <v>1212</v>
      </c>
      <c r="D33" s="1" t="n">
        <v>33198013</v>
      </c>
      <c r="E33" s="54" t="s">
        <v>38</v>
      </c>
      <c r="F33" s="92" t="n">
        <v>119999999.999983</v>
      </c>
      <c r="G33" s="92" t="n">
        <v>120000000</v>
      </c>
      <c r="H33" s="92" t="n">
        <v>100</v>
      </c>
      <c r="I33" s="92" t="n">
        <v>0</v>
      </c>
      <c r="N33" s="1" t="s">
        <v>1214</v>
      </c>
      <c r="O33" s="1" t="s">
        <v>1214</v>
      </c>
      <c r="P33" s="54" t="s">
        <v>1215</v>
      </c>
      <c r="Q33" s="54" t="s">
        <v>1215</v>
      </c>
    </row>
    <row r="34" customFormat="false" ht="15" hidden="false" customHeight="false" outlineLevel="0" collapsed="false">
      <c r="A34" s="54" t="s">
        <v>1210</v>
      </c>
      <c r="B34" s="1" t="s">
        <v>1211</v>
      </c>
      <c r="C34" s="54" t="s">
        <v>1212</v>
      </c>
      <c r="D34" s="1" t="n">
        <v>33198015</v>
      </c>
      <c r="E34" s="54" t="s">
        <v>92</v>
      </c>
      <c r="F34" s="92" t="n">
        <v>9999999.99999859</v>
      </c>
      <c r="G34" s="92" t="n">
        <v>0</v>
      </c>
      <c r="H34" s="92" t="n">
        <v>0</v>
      </c>
      <c r="I34" s="92" t="n">
        <v>0</v>
      </c>
      <c r="N34" s="1" t="s">
        <v>1214</v>
      </c>
      <c r="O34" s="1" t="s">
        <v>1214</v>
      </c>
      <c r="P34" s="54" t="s">
        <v>1215</v>
      </c>
      <c r="Q34" s="54" t="s">
        <v>1215</v>
      </c>
    </row>
    <row r="35" customFormat="false" ht="15" hidden="false" customHeight="false" outlineLevel="0" collapsed="false">
      <c r="A35" s="54" t="s">
        <v>1210</v>
      </c>
      <c r="B35" s="1" t="s">
        <v>1211</v>
      </c>
      <c r="C35" s="54" t="s">
        <v>1212</v>
      </c>
      <c r="D35" s="1" t="n">
        <v>33198020</v>
      </c>
      <c r="E35" s="54" t="s">
        <v>68</v>
      </c>
      <c r="F35" s="92" t="n">
        <v>59999999.9999914</v>
      </c>
      <c r="G35" s="92" t="n">
        <v>60000000</v>
      </c>
      <c r="H35" s="92" t="n">
        <v>100</v>
      </c>
      <c r="I35" s="92" t="n">
        <v>0</v>
      </c>
      <c r="K35" s="54" t="s">
        <v>21</v>
      </c>
      <c r="L35" s="54" t="s">
        <v>43</v>
      </c>
      <c r="N35" s="1" t="s">
        <v>1214</v>
      </c>
      <c r="O35" s="1" t="s">
        <v>1214</v>
      </c>
      <c r="P35" s="54" t="s">
        <v>1215</v>
      </c>
      <c r="Q35" s="54" t="s">
        <v>1215</v>
      </c>
    </row>
    <row r="36" customFormat="false" ht="15" hidden="false" customHeight="false" outlineLevel="0" collapsed="false">
      <c r="A36" s="54" t="s">
        <v>1210</v>
      </c>
      <c r="B36" s="1" t="s">
        <v>1211</v>
      </c>
      <c r="C36" s="54" t="s">
        <v>1212</v>
      </c>
      <c r="D36" s="1" t="n">
        <v>33198021</v>
      </c>
      <c r="E36" s="54" t="s">
        <v>99</v>
      </c>
      <c r="F36" s="92" t="n">
        <v>79999999.9999886</v>
      </c>
      <c r="G36" s="92" t="n">
        <v>80000000</v>
      </c>
      <c r="H36" s="92" t="n">
        <v>100</v>
      </c>
      <c r="I36" s="92" t="n">
        <v>10002000</v>
      </c>
      <c r="J36" s="92" t="n">
        <v>10002000</v>
      </c>
      <c r="K36" s="54" t="s">
        <v>6</v>
      </c>
      <c r="L36" s="54" t="s">
        <v>7</v>
      </c>
      <c r="N36" s="1" t="s">
        <v>1214</v>
      </c>
      <c r="O36" s="1" t="s">
        <v>1214</v>
      </c>
      <c r="P36" s="54" t="s">
        <v>1215</v>
      </c>
      <c r="Q36" s="54" t="s">
        <v>1215</v>
      </c>
    </row>
    <row r="37" customFormat="false" ht="15" hidden="false" customHeight="false" outlineLevel="0" collapsed="false">
      <c r="A37" s="54" t="s">
        <v>1210</v>
      </c>
      <c r="B37" s="1" t="s">
        <v>1211</v>
      </c>
      <c r="C37" s="54" t="s">
        <v>1212</v>
      </c>
      <c r="D37" s="1" t="n">
        <v>33198023</v>
      </c>
      <c r="E37" s="54" t="s">
        <v>12</v>
      </c>
      <c r="F37" s="92" t="n">
        <v>25999999.9999963</v>
      </c>
      <c r="G37" s="92" t="n">
        <v>26000000</v>
      </c>
      <c r="H37" s="92" t="n">
        <v>100</v>
      </c>
      <c r="I37" s="92" t="n">
        <v>23980000</v>
      </c>
      <c r="J37" s="92" t="n">
        <v>23980000</v>
      </c>
      <c r="N37" s="1" t="s">
        <v>1214</v>
      </c>
      <c r="O37" s="1" t="s">
        <v>1214</v>
      </c>
      <c r="P37" s="54" t="s">
        <v>1215</v>
      </c>
      <c r="Q37" s="54" t="s">
        <v>1215</v>
      </c>
    </row>
    <row r="38" customFormat="false" ht="15" hidden="false" customHeight="false" outlineLevel="0" collapsed="false">
      <c r="A38" s="54" t="s">
        <v>1210</v>
      </c>
      <c r="B38" s="1" t="s">
        <v>1211</v>
      </c>
      <c r="C38" s="54" t="s">
        <v>1212</v>
      </c>
      <c r="D38" s="1" t="n">
        <v>33198024</v>
      </c>
      <c r="E38" s="54" t="s">
        <v>179</v>
      </c>
      <c r="F38" s="92" t="n">
        <v>229999999.999967</v>
      </c>
      <c r="G38" s="92" t="n">
        <v>230000000</v>
      </c>
      <c r="H38" s="92" t="n">
        <v>100</v>
      </c>
      <c r="I38" s="92" t="n">
        <v>258250000</v>
      </c>
      <c r="J38" s="92" t="n">
        <v>258250000</v>
      </c>
      <c r="N38" s="1" t="s">
        <v>1214</v>
      </c>
      <c r="O38" s="1" t="s">
        <v>1214</v>
      </c>
      <c r="P38" s="54" t="s">
        <v>1215</v>
      </c>
      <c r="Q38" s="54" t="s">
        <v>1215</v>
      </c>
    </row>
    <row r="39" customFormat="false" ht="15" hidden="false" customHeight="false" outlineLevel="0" collapsed="false">
      <c r="A39" s="54" t="s">
        <v>1210</v>
      </c>
      <c r="B39" s="1" t="s">
        <v>1211</v>
      </c>
      <c r="C39" s="54" t="s">
        <v>1212</v>
      </c>
      <c r="D39" s="1" t="n">
        <v>33198025</v>
      </c>
      <c r="E39" s="54" t="s">
        <v>1218</v>
      </c>
      <c r="F39" s="92" t="n">
        <v>24999999.9999964</v>
      </c>
      <c r="G39" s="92" t="n">
        <v>25000000</v>
      </c>
      <c r="H39" s="92" t="n">
        <v>100</v>
      </c>
      <c r="I39" s="92" t="n">
        <v>25000000</v>
      </c>
      <c r="J39" s="92" t="n">
        <v>25000000</v>
      </c>
      <c r="N39" s="1" t="s">
        <v>1214</v>
      </c>
      <c r="O39" s="1" t="s">
        <v>1214</v>
      </c>
      <c r="P39" s="54" t="s">
        <v>1215</v>
      </c>
      <c r="Q39" s="54" t="s">
        <v>1215</v>
      </c>
    </row>
    <row r="40" customFormat="false" ht="15" hidden="false" customHeight="false" outlineLevel="0" collapsed="false">
      <c r="A40" s="54" t="s">
        <v>1210</v>
      </c>
      <c r="B40" s="1" t="s">
        <v>1211</v>
      </c>
      <c r="C40" s="54" t="s">
        <v>1212</v>
      </c>
      <c r="D40" s="1" t="n">
        <v>33698001</v>
      </c>
      <c r="E40" s="54" t="s">
        <v>176</v>
      </c>
      <c r="F40" s="92" t="n">
        <v>1277999999.99982</v>
      </c>
      <c r="G40" s="92" t="n">
        <v>1278000000</v>
      </c>
      <c r="H40" s="92" t="n">
        <v>100</v>
      </c>
      <c r="I40" s="92" t="n">
        <v>527228999</v>
      </c>
      <c r="J40" s="92" t="n">
        <v>527228999</v>
      </c>
      <c r="N40" s="1" t="s">
        <v>1214</v>
      </c>
      <c r="O40" s="1" t="s">
        <v>1214</v>
      </c>
      <c r="P40" s="54" t="s">
        <v>1215</v>
      </c>
      <c r="Q40" s="54" t="s">
        <v>1215</v>
      </c>
    </row>
    <row r="41" customFormat="false" ht="15" hidden="false" customHeight="false" outlineLevel="0" collapsed="false">
      <c r="A41" s="54" t="s">
        <v>1210</v>
      </c>
      <c r="B41" s="1" t="s">
        <v>1211</v>
      </c>
      <c r="C41" s="54" t="s">
        <v>1212</v>
      </c>
      <c r="D41" s="1" t="n">
        <v>33698003</v>
      </c>
      <c r="E41" s="54" t="s">
        <v>210</v>
      </c>
      <c r="F41" s="92" t="n">
        <v>1441849999.9998</v>
      </c>
      <c r="G41" s="92" t="n">
        <v>1438558960</v>
      </c>
      <c r="H41" s="92" t="n">
        <v>99.772</v>
      </c>
      <c r="I41" s="92" t="n">
        <v>1317049850</v>
      </c>
      <c r="J41" s="92" t="n">
        <v>1317049850</v>
      </c>
      <c r="N41" s="1" t="s">
        <v>1214</v>
      </c>
      <c r="O41" s="1" t="s">
        <v>1214</v>
      </c>
      <c r="P41" s="54" t="s">
        <v>1215</v>
      </c>
      <c r="Q41" s="54" t="s">
        <v>1215</v>
      </c>
    </row>
    <row r="42" customFormat="false" ht="15" hidden="false" customHeight="false" outlineLevel="0" collapsed="false">
      <c r="A42" s="54" t="s">
        <v>1210</v>
      </c>
      <c r="B42" s="1" t="s">
        <v>1211</v>
      </c>
      <c r="C42" s="54" t="s">
        <v>1212</v>
      </c>
      <c r="D42" s="1" t="n">
        <v>33698008</v>
      </c>
      <c r="E42" s="54" t="s">
        <v>209</v>
      </c>
      <c r="F42" s="92" t="n">
        <v>89999999.9999872</v>
      </c>
      <c r="G42" s="92" t="n">
        <v>90000000</v>
      </c>
      <c r="H42" s="92" t="n">
        <v>100</v>
      </c>
      <c r="I42" s="92" t="n">
        <v>90000000</v>
      </c>
      <c r="J42" s="92" t="n">
        <v>90000000</v>
      </c>
      <c r="N42" s="1" t="s">
        <v>1214</v>
      </c>
      <c r="O42" s="1" t="s">
        <v>1214</v>
      </c>
      <c r="P42" s="54" t="s">
        <v>1215</v>
      </c>
      <c r="Q42" s="54" t="s">
        <v>1215</v>
      </c>
    </row>
    <row r="43" customFormat="false" ht="15" hidden="false" customHeight="false" outlineLevel="0" collapsed="false">
      <c r="A43" s="54" t="s">
        <v>1210</v>
      </c>
      <c r="B43" s="1" t="s">
        <v>1211</v>
      </c>
      <c r="C43" s="54" t="s">
        <v>1212</v>
      </c>
      <c r="D43" s="1" t="n">
        <v>33698011</v>
      </c>
      <c r="E43" s="54" t="s">
        <v>32</v>
      </c>
      <c r="F43" s="92" t="n">
        <v>249999999.999964</v>
      </c>
      <c r="G43" s="92" t="n">
        <v>250000000</v>
      </c>
      <c r="H43" s="92" t="n">
        <v>100</v>
      </c>
      <c r="I43" s="92" t="n">
        <v>275000000</v>
      </c>
      <c r="J43" s="92" t="n">
        <v>275000000</v>
      </c>
      <c r="K43" s="54" t="s">
        <v>21</v>
      </c>
      <c r="L43" s="54" t="s">
        <v>33</v>
      </c>
      <c r="N43" s="1" t="s">
        <v>1214</v>
      </c>
      <c r="O43" s="1" t="s">
        <v>1214</v>
      </c>
      <c r="P43" s="54" t="s">
        <v>1215</v>
      </c>
      <c r="Q43" s="54" t="s">
        <v>1215</v>
      </c>
    </row>
    <row r="44" customFormat="false" ht="15" hidden="false" customHeight="false" outlineLevel="0" collapsed="false">
      <c r="A44" s="54" t="s">
        <v>1210</v>
      </c>
      <c r="B44" s="1" t="s">
        <v>1211</v>
      </c>
      <c r="C44" s="54" t="s">
        <v>1212</v>
      </c>
      <c r="D44" s="1" t="n">
        <v>33698016</v>
      </c>
      <c r="E44" s="54" t="s">
        <v>182</v>
      </c>
      <c r="F44" s="92" t="n">
        <v>177249999.999975</v>
      </c>
      <c r="G44" s="92" t="n">
        <v>177250000</v>
      </c>
      <c r="H44" s="92" t="n">
        <v>100</v>
      </c>
      <c r="I44" s="92" t="n">
        <v>16800000</v>
      </c>
      <c r="J44" s="92" t="n">
        <v>16800000</v>
      </c>
      <c r="K44" s="54" t="s">
        <v>21</v>
      </c>
      <c r="L44" s="54" t="s">
        <v>43</v>
      </c>
      <c r="N44" s="1" t="s">
        <v>1214</v>
      </c>
      <c r="O44" s="1" t="s">
        <v>1214</v>
      </c>
      <c r="P44" s="54" t="s">
        <v>1215</v>
      </c>
      <c r="Q44" s="54" t="s">
        <v>1215</v>
      </c>
    </row>
    <row r="45" customFormat="false" ht="15" hidden="false" customHeight="false" outlineLevel="0" collapsed="false">
      <c r="A45" s="54" t="s">
        <v>1210</v>
      </c>
      <c r="B45" s="1" t="s">
        <v>1211</v>
      </c>
      <c r="C45" s="54" t="s">
        <v>1212</v>
      </c>
      <c r="D45" s="1" t="n">
        <v>33798011</v>
      </c>
      <c r="E45" s="54" t="s">
        <v>90</v>
      </c>
      <c r="F45" s="92" t="n">
        <v>70199999.99999</v>
      </c>
      <c r="G45" s="92" t="n">
        <v>70200000</v>
      </c>
      <c r="H45" s="92" t="n">
        <v>100</v>
      </c>
      <c r="I45" s="92" t="n">
        <v>57002000</v>
      </c>
      <c r="J45" s="92" t="n">
        <v>57002000</v>
      </c>
      <c r="N45" s="1" t="s">
        <v>1214</v>
      </c>
      <c r="O45" s="1" t="s">
        <v>1214</v>
      </c>
      <c r="P45" s="54" t="s">
        <v>1215</v>
      </c>
      <c r="Q45" s="54" t="s">
        <v>1215</v>
      </c>
    </row>
    <row r="46" customFormat="false" ht="15" hidden="false" customHeight="false" outlineLevel="0" collapsed="false">
      <c r="A46" s="54" t="s">
        <v>1210</v>
      </c>
      <c r="B46" s="1" t="s">
        <v>1211</v>
      </c>
      <c r="C46" s="54" t="s">
        <v>1212</v>
      </c>
      <c r="D46" s="1" t="n">
        <v>33798029</v>
      </c>
      <c r="E46" s="54" t="s">
        <v>1219</v>
      </c>
      <c r="F46" s="92" t="n">
        <v>29999999.9999958</v>
      </c>
      <c r="G46" s="92" t="n">
        <v>30000000</v>
      </c>
      <c r="H46" s="92" t="n">
        <v>100</v>
      </c>
      <c r="I46" s="92" t="n">
        <v>30000000</v>
      </c>
      <c r="J46" s="92" t="n">
        <v>30000000</v>
      </c>
      <c r="K46" s="54" t="s">
        <v>21</v>
      </c>
      <c r="L46" s="54" t="s">
        <v>186</v>
      </c>
      <c r="N46" s="1" t="s">
        <v>1214</v>
      </c>
      <c r="O46" s="1" t="s">
        <v>1214</v>
      </c>
      <c r="P46" s="54" t="s">
        <v>1215</v>
      </c>
      <c r="Q46" s="54" t="s">
        <v>1215</v>
      </c>
    </row>
    <row r="47" customFormat="false" ht="15" hidden="false" customHeight="false" outlineLevel="0" collapsed="false">
      <c r="A47" s="54" t="s">
        <v>1210</v>
      </c>
      <c r="B47" s="1" t="s">
        <v>1211</v>
      </c>
      <c r="C47" s="54" t="s">
        <v>1212</v>
      </c>
      <c r="D47" s="1" t="n">
        <v>33798033</v>
      </c>
      <c r="E47" s="54" t="s">
        <v>1220</v>
      </c>
      <c r="F47" s="92" t="n">
        <v>220000001.999969</v>
      </c>
      <c r="G47" s="92" t="n">
        <v>220000002</v>
      </c>
      <c r="H47" s="92" t="n">
        <v>100</v>
      </c>
      <c r="I47" s="92" t="n">
        <v>69380000</v>
      </c>
      <c r="J47" s="92" t="n">
        <v>69380000</v>
      </c>
      <c r="K47" s="54" t="s">
        <v>21</v>
      </c>
      <c r="L47" s="54" t="s">
        <v>33</v>
      </c>
      <c r="N47" s="1" t="s">
        <v>1214</v>
      </c>
      <c r="O47" s="1" t="s">
        <v>1214</v>
      </c>
      <c r="P47" s="54" t="s">
        <v>1215</v>
      </c>
      <c r="Q47" s="54" t="s">
        <v>1215</v>
      </c>
    </row>
    <row r="48" customFormat="false" ht="15" hidden="false" customHeight="false" outlineLevel="0" collapsed="false">
      <c r="A48" s="54" t="s">
        <v>1210</v>
      </c>
      <c r="B48" s="1" t="s">
        <v>1211</v>
      </c>
      <c r="C48" s="54" t="s">
        <v>1212</v>
      </c>
      <c r="D48" s="1" t="n">
        <v>33798035</v>
      </c>
      <c r="E48" s="54" t="s">
        <v>1221</v>
      </c>
      <c r="F48" s="92" t="n">
        <v>521000000.999926</v>
      </c>
      <c r="G48" s="92" t="n">
        <v>521000001</v>
      </c>
      <c r="H48" s="92" t="n">
        <v>100</v>
      </c>
      <c r="I48" s="92" t="n">
        <v>155400000</v>
      </c>
      <c r="J48" s="92" t="n">
        <v>155400000</v>
      </c>
      <c r="K48" s="54" t="s">
        <v>6</v>
      </c>
      <c r="L48" s="54" t="s">
        <v>7</v>
      </c>
      <c r="N48" s="1" t="s">
        <v>1214</v>
      </c>
      <c r="O48" s="1" t="s">
        <v>1214</v>
      </c>
      <c r="P48" s="54" t="s">
        <v>1215</v>
      </c>
      <c r="Q48" s="54" t="s">
        <v>1215</v>
      </c>
    </row>
    <row r="49" customFormat="false" ht="15" hidden="false" customHeight="false" outlineLevel="0" collapsed="false">
      <c r="A49" s="54" t="s">
        <v>1210</v>
      </c>
      <c r="B49" s="1" t="s">
        <v>1211</v>
      </c>
      <c r="C49" s="54" t="s">
        <v>1212</v>
      </c>
      <c r="D49" s="1" t="n">
        <v>33798036</v>
      </c>
      <c r="E49" s="54" t="s">
        <v>1222</v>
      </c>
      <c r="F49" s="92" t="n">
        <v>199999999.999971</v>
      </c>
      <c r="G49" s="92" t="n">
        <v>200000000</v>
      </c>
      <c r="H49" s="92" t="n">
        <v>100</v>
      </c>
      <c r="I49" s="92" t="n">
        <v>0</v>
      </c>
      <c r="K49" s="54" t="s">
        <v>51</v>
      </c>
      <c r="L49" s="54" t="s">
        <v>1223</v>
      </c>
      <c r="N49" s="1" t="s">
        <v>1214</v>
      </c>
      <c r="O49" s="1" t="s">
        <v>1214</v>
      </c>
      <c r="P49" s="54" t="s">
        <v>1215</v>
      </c>
      <c r="Q49" s="54" t="s">
        <v>1215</v>
      </c>
    </row>
    <row r="50" customFormat="false" ht="15" hidden="false" customHeight="false" outlineLevel="0" collapsed="false">
      <c r="A50" s="54" t="s">
        <v>1210</v>
      </c>
      <c r="B50" s="1" t="s">
        <v>1211</v>
      </c>
      <c r="C50" s="54" t="s">
        <v>1212</v>
      </c>
      <c r="D50" s="1" t="n">
        <v>33798037</v>
      </c>
      <c r="E50" s="54" t="s">
        <v>1224</v>
      </c>
      <c r="F50" s="92" t="n">
        <v>209999999.999971</v>
      </c>
      <c r="G50" s="92" t="n">
        <v>210000000</v>
      </c>
      <c r="H50" s="92" t="n">
        <v>100</v>
      </c>
      <c r="I50" s="92" t="n">
        <v>38850000</v>
      </c>
      <c r="J50" s="92" t="n">
        <v>38850000</v>
      </c>
      <c r="K50" s="54" t="s">
        <v>21</v>
      </c>
      <c r="L50" s="54" t="s">
        <v>43</v>
      </c>
      <c r="N50" s="1" t="s">
        <v>1214</v>
      </c>
      <c r="O50" s="1" t="s">
        <v>1214</v>
      </c>
      <c r="P50" s="54" t="s">
        <v>1215</v>
      </c>
      <c r="Q50" s="54" t="s">
        <v>1215</v>
      </c>
    </row>
    <row r="51" customFormat="false" ht="15" hidden="false" customHeight="false" outlineLevel="0" collapsed="false">
      <c r="A51" s="54" t="s">
        <v>1210</v>
      </c>
      <c r="B51" s="1" t="s">
        <v>1211</v>
      </c>
      <c r="C51" s="54" t="s">
        <v>1212</v>
      </c>
      <c r="D51" s="1" t="n">
        <v>33798039</v>
      </c>
      <c r="E51" s="54" t="s">
        <v>185</v>
      </c>
      <c r="F51" s="92" t="n">
        <v>48999999.999993</v>
      </c>
      <c r="G51" s="92" t="n">
        <v>49000000</v>
      </c>
      <c r="H51" s="92" t="n">
        <v>100</v>
      </c>
      <c r="I51" s="92" t="n">
        <v>10000000</v>
      </c>
      <c r="J51" s="92" t="n">
        <v>10000000</v>
      </c>
      <c r="K51" s="54" t="s">
        <v>21</v>
      </c>
      <c r="L51" s="54" t="s">
        <v>186</v>
      </c>
      <c r="N51" s="1" t="s">
        <v>1214</v>
      </c>
      <c r="O51" s="1" t="s">
        <v>1214</v>
      </c>
      <c r="P51" s="54" t="s">
        <v>1215</v>
      </c>
      <c r="Q51" s="54" t="s">
        <v>1215</v>
      </c>
    </row>
    <row r="52" customFormat="false" ht="15" hidden="false" customHeight="false" outlineLevel="0" collapsed="false">
      <c r="A52" s="54" t="s">
        <v>1210</v>
      </c>
      <c r="B52" s="1" t="s">
        <v>1211</v>
      </c>
      <c r="C52" s="54" t="s">
        <v>1212</v>
      </c>
      <c r="D52" s="1" t="n">
        <v>33798040</v>
      </c>
      <c r="E52" s="54" t="s">
        <v>187</v>
      </c>
      <c r="F52" s="92" t="n">
        <v>34999999.999995</v>
      </c>
      <c r="G52" s="92" t="n">
        <v>35000000</v>
      </c>
      <c r="H52" s="92" t="n">
        <v>100</v>
      </c>
      <c r="I52" s="92" t="n">
        <v>35000000</v>
      </c>
      <c r="J52" s="92" t="n">
        <v>35000000</v>
      </c>
      <c r="K52" s="54" t="s">
        <v>21</v>
      </c>
      <c r="L52" s="54" t="s">
        <v>186</v>
      </c>
      <c r="N52" s="1" t="s">
        <v>1214</v>
      </c>
      <c r="O52" s="1" t="s">
        <v>1214</v>
      </c>
      <c r="P52" s="54" t="s">
        <v>1215</v>
      </c>
      <c r="Q52" s="54" t="s">
        <v>1215</v>
      </c>
    </row>
    <row r="53" customFormat="false" ht="15" hidden="false" customHeight="false" outlineLevel="0" collapsed="false">
      <c r="A53" s="54" t="s">
        <v>1210</v>
      </c>
      <c r="B53" s="1" t="s">
        <v>1211</v>
      </c>
      <c r="C53" s="54" t="s">
        <v>1212</v>
      </c>
      <c r="D53" s="1" t="n">
        <v>33798043</v>
      </c>
      <c r="E53" s="54" t="s">
        <v>20</v>
      </c>
      <c r="F53" s="92" t="n">
        <v>249999999.999964</v>
      </c>
      <c r="G53" s="92" t="n">
        <v>250000000</v>
      </c>
      <c r="H53" s="92" t="n">
        <v>100</v>
      </c>
      <c r="I53" s="92" t="n">
        <v>63650000</v>
      </c>
      <c r="J53" s="92" t="n">
        <v>63650000</v>
      </c>
      <c r="K53" s="54" t="s">
        <v>21</v>
      </c>
      <c r="L53" s="54" t="s">
        <v>22</v>
      </c>
      <c r="N53" s="1" t="s">
        <v>1214</v>
      </c>
      <c r="O53" s="1" t="s">
        <v>1214</v>
      </c>
      <c r="P53" s="54" t="s">
        <v>1215</v>
      </c>
      <c r="Q53" s="54" t="s">
        <v>1215</v>
      </c>
    </row>
    <row r="54" customFormat="false" ht="15" hidden="false" customHeight="false" outlineLevel="0" collapsed="false">
      <c r="A54" s="54" t="s">
        <v>1210</v>
      </c>
      <c r="B54" s="1" t="s">
        <v>1211</v>
      </c>
      <c r="C54" s="54" t="s">
        <v>1212</v>
      </c>
      <c r="D54" s="1" t="n">
        <v>33798062</v>
      </c>
      <c r="E54" s="54" t="s">
        <v>48</v>
      </c>
      <c r="F54" s="92" t="n">
        <v>299999999.999958</v>
      </c>
      <c r="G54" s="92" t="n">
        <v>300000000</v>
      </c>
      <c r="H54" s="92" t="n">
        <v>100</v>
      </c>
      <c r="I54" s="92" t="n">
        <v>300025000</v>
      </c>
      <c r="J54" s="92" t="n">
        <v>300025000</v>
      </c>
      <c r="K54" s="54" t="s">
        <v>6</v>
      </c>
      <c r="L54" s="54" t="s">
        <v>26</v>
      </c>
      <c r="N54" s="1" t="s">
        <v>1214</v>
      </c>
      <c r="O54" s="1" t="s">
        <v>1214</v>
      </c>
      <c r="P54" s="54" t="s">
        <v>1215</v>
      </c>
      <c r="Q54" s="54" t="s">
        <v>1215</v>
      </c>
    </row>
    <row r="55" customFormat="false" ht="15" hidden="false" customHeight="false" outlineLevel="0" collapsed="false">
      <c r="A55" s="54" t="s">
        <v>1210</v>
      </c>
      <c r="B55" s="1" t="s">
        <v>1211</v>
      </c>
      <c r="C55" s="54" t="s">
        <v>1212</v>
      </c>
      <c r="D55" s="1" t="n">
        <v>33798072</v>
      </c>
      <c r="E55" s="54" t="s">
        <v>1225</v>
      </c>
      <c r="F55" s="92" t="n">
        <v>739999999.999895</v>
      </c>
      <c r="G55" s="92" t="n">
        <v>740000000</v>
      </c>
      <c r="H55" s="92" t="n">
        <v>100</v>
      </c>
      <c r="I55" s="92" t="n">
        <v>222000000</v>
      </c>
      <c r="J55" s="92" t="n">
        <v>222000000</v>
      </c>
      <c r="K55" s="54" t="s">
        <v>6</v>
      </c>
      <c r="L55" s="54" t="s">
        <v>47</v>
      </c>
      <c r="N55" s="1" t="s">
        <v>1214</v>
      </c>
      <c r="O55" s="1" t="s">
        <v>1214</v>
      </c>
      <c r="P55" s="54" t="s">
        <v>1215</v>
      </c>
      <c r="Q55" s="54" t="s">
        <v>1215</v>
      </c>
    </row>
    <row r="56" customFormat="false" ht="15" hidden="false" customHeight="false" outlineLevel="0" collapsed="false">
      <c r="A56" s="54" t="s">
        <v>1210</v>
      </c>
      <c r="B56" s="1" t="s">
        <v>1211</v>
      </c>
      <c r="C56" s="54" t="s">
        <v>1212</v>
      </c>
      <c r="D56" s="1" t="n">
        <v>33798085</v>
      </c>
      <c r="E56" s="54" t="s">
        <v>25</v>
      </c>
      <c r="F56" s="92" t="n">
        <v>399999999.999943</v>
      </c>
      <c r="G56" s="92" t="n">
        <v>400000000</v>
      </c>
      <c r="H56" s="92" t="n">
        <v>100</v>
      </c>
      <c r="I56" s="92" t="n">
        <v>0</v>
      </c>
      <c r="K56" s="54" t="s">
        <v>6</v>
      </c>
      <c r="L56" s="54" t="s">
        <v>26</v>
      </c>
      <c r="N56" s="1" t="s">
        <v>1214</v>
      </c>
      <c r="O56" s="1" t="s">
        <v>1214</v>
      </c>
      <c r="P56" s="54" t="s">
        <v>1215</v>
      </c>
      <c r="Q56" s="54" t="s">
        <v>1215</v>
      </c>
    </row>
    <row r="57" customFormat="false" ht="15" hidden="false" customHeight="false" outlineLevel="0" collapsed="false">
      <c r="A57" s="54" t="s">
        <v>1210</v>
      </c>
      <c r="B57" s="1" t="s">
        <v>1211</v>
      </c>
      <c r="C57" s="54" t="s">
        <v>1212</v>
      </c>
      <c r="D57" s="1" t="n">
        <v>33798108</v>
      </c>
      <c r="E57" s="54" t="s">
        <v>15</v>
      </c>
      <c r="F57" s="92" t="n">
        <v>799999999.999886</v>
      </c>
      <c r="G57" s="92" t="n">
        <v>800000000</v>
      </c>
      <c r="H57" s="92" t="n">
        <v>100</v>
      </c>
      <c r="I57" s="92" t="n">
        <v>90000000</v>
      </c>
      <c r="J57" s="92" t="n">
        <v>90000000</v>
      </c>
      <c r="K57" s="54" t="s">
        <v>16</v>
      </c>
      <c r="L57" s="54" t="s">
        <v>17</v>
      </c>
      <c r="N57" s="1" t="s">
        <v>1214</v>
      </c>
      <c r="O57" s="1" t="s">
        <v>1214</v>
      </c>
      <c r="P57" s="54" t="s">
        <v>1215</v>
      </c>
      <c r="Q57" s="54" t="s">
        <v>1215</v>
      </c>
    </row>
    <row r="58" customFormat="false" ht="15" hidden="false" customHeight="false" outlineLevel="0" collapsed="false">
      <c r="A58" s="54" t="s">
        <v>1210</v>
      </c>
      <c r="B58" s="1" t="s">
        <v>1211</v>
      </c>
      <c r="C58" s="54" t="s">
        <v>1212</v>
      </c>
      <c r="D58" s="1" t="n">
        <v>33898001</v>
      </c>
      <c r="E58" s="54" t="s">
        <v>1226</v>
      </c>
      <c r="F58" s="92" t="n">
        <v>0</v>
      </c>
      <c r="G58" s="92" t="n">
        <v>0</v>
      </c>
      <c r="H58" s="92" t="n">
        <v>0</v>
      </c>
      <c r="N58" s="1" t="s">
        <v>1214</v>
      </c>
      <c r="O58" s="1" t="s">
        <v>1214</v>
      </c>
      <c r="P58" s="54" t="s">
        <v>1215</v>
      </c>
      <c r="Q58" s="54" t="s">
        <v>1215</v>
      </c>
    </row>
    <row r="59" customFormat="false" ht="15" hidden="false" customHeight="false" outlineLevel="0" collapsed="false">
      <c r="A59" s="54" t="s">
        <v>1210</v>
      </c>
      <c r="B59" s="1" t="s">
        <v>1211</v>
      </c>
      <c r="C59" s="54" t="s">
        <v>1212</v>
      </c>
      <c r="D59" s="1" t="n">
        <v>33898002</v>
      </c>
      <c r="E59" s="54" t="s">
        <v>1227</v>
      </c>
      <c r="F59" s="92" t="n">
        <v>1399999999.9998</v>
      </c>
      <c r="G59" s="92" t="n">
        <v>1400000000</v>
      </c>
      <c r="H59" s="92" t="n">
        <v>100</v>
      </c>
      <c r="I59" s="92" t="n">
        <v>1624256000</v>
      </c>
      <c r="J59" s="92" t="n">
        <v>1624250000</v>
      </c>
      <c r="N59" s="1" t="s">
        <v>1214</v>
      </c>
      <c r="O59" s="1" t="s">
        <v>1214</v>
      </c>
      <c r="P59" s="54" t="s">
        <v>1215</v>
      </c>
      <c r="Q59" s="54" t="s">
        <v>1215</v>
      </c>
    </row>
    <row r="60" customFormat="false" ht="15" hidden="false" customHeight="false" outlineLevel="0" collapsed="false">
      <c r="A60" s="54" t="s">
        <v>1210</v>
      </c>
      <c r="B60" s="1" t="s">
        <v>1211</v>
      </c>
      <c r="C60" s="54" t="s">
        <v>1212</v>
      </c>
      <c r="D60" s="1" t="n">
        <v>33898003</v>
      </c>
      <c r="E60" s="54" t="s">
        <v>1228</v>
      </c>
      <c r="F60" s="92" t="n">
        <v>1579999999.99978</v>
      </c>
      <c r="G60" s="92" t="n">
        <v>1580000000</v>
      </c>
      <c r="H60" s="92" t="n">
        <v>100</v>
      </c>
      <c r="I60" s="92" t="n">
        <v>1844328000</v>
      </c>
      <c r="J60" s="92" t="n">
        <v>1844328000</v>
      </c>
      <c r="N60" s="1" t="s">
        <v>1214</v>
      </c>
      <c r="O60" s="1" t="s">
        <v>1214</v>
      </c>
      <c r="P60" s="54" t="s">
        <v>1215</v>
      </c>
      <c r="Q60" s="54" t="s">
        <v>1215</v>
      </c>
    </row>
    <row r="61" customFormat="false" ht="15" hidden="false" customHeight="false" outlineLevel="0" collapsed="false">
      <c r="A61" s="54" t="s">
        <v>1210</v>
      </c>
      <c r="B61" s="1" t="s">
        <v>1211</v>
      </c>
      <c r="C61" s="54" t="s">
        <v>1212</v>
      </c>
      <c r="D61" s="1" t="n">
        <v>33898004</v>
      </c>
      <c r="E61" s="54" t="s">
        <v>1229</v>
      </c>
      <c r="F61" s="92" t="n">
        <v>1709999999.99976</v>
      </c>
      <c r="G61" s="92" t="n">
        <v>1710000000</v>
      </c>
      <c r="H61" s="92" t="n">
        <v>100</v>
      </c>
      <c r="I61" s="92" t="n">
        <v>2470412000</v>
      </c>
      <c r="J61" s="92" t="n">
        <v>2470412000</v>
      </c>
      <c r="N61" s="1" t="s">
        <v>1214</v>
      </c>
      <c r="O61" s="1" t="s">
        <v>1214</v>
      </c>
      <c r="P61" s="54" t="s">
        <v>1215</v>
      </c>
      <c r="Q61" s="54" t="s">
        <v>1215</v>
      </c>
    </row>
    <row r="62" customFormat="false" ht="15" hidden="false" customHeight="false" outlineLevel="0" collapsed="false">
      <c r="A62" s="54" t="s">
        <v>1210</v>
      </c>
      <c r="B62" s="1" t="s">
        <v>1211</v>
      </c>
      <c r="C62" s="54" t="s">
        <v>1212</v>
      </c>
      <c r="D62" s="1" t="n">
        <v>33898016</v>
      </c>
      <c r="E62" s="54" t="s">
        <v>1230</v>
      </c>
      <c r="F62" s="92" t="n">
        <v>0</v>
      </c>
      <c r="G62" s="92" t="n">
        <v>0</v>
      </c>
      <c r="H62" s="92" t="n">
        <v>1</v>
      </c>
      <c r="K62" s="54" t="s">
        <v>21</v>
      </c>
      <c r="L62" s="54" t="s">
        <v>43</v>
      </c>
      <c r="N62" s="1" t="s">
        <v>1214</v>
      </c>
      <c r="O62" s="1" t="s">
        <v>1214</v>
      </c>
      <c r="P62" s="54" t="s">
        <v>1215</v>
      </c>
      <c r="Q62" s="54" t="s">
        <v>1215</v>
      </c>
    </row>
    <row r="63" customFormat="false" ht="15" hidden="false" customHeight="false" outlineLevel="0" collapsed="false">
      <c r="A63" s="54" t="s">
        <v>1210</v>
      </c>
      <c r="B63" s="1" t="s">
        <v>1211</v>
      </c>
      <c r="C63" s="54" t="s">
        <v>1212</v>
      </c>
      <c r="D63" s="1" t="n">
        <v>33898017</v>
      </c>
      <c r="E63" s="54" t="s">
        <v>1231</v>
      </c>
      <c r="F63" s="92" t="n">
        <v>0</v>
      </c>
      <c r="G63" s="92" t="n">
        <v>0</v>
      </c>
      <c r="H63" s="92" t="n">
        <v>1</v>
      </c>
      <c r="K63" s="54" t="s">
        <v>6</v>
      </c>
      <c r="L63" s="54" t="s">
        <v>47</v>
      </c>
      <c r="N63" s="1" t="s">
        <v>1214</v>
      </c>
      <c r="O63" s="1" t="s">
        <v>1214</v>
      </c>
      <c r="P63" s="54" t="s">
        <v>1215</v>
      </c>
      <c r="Q63" s="54" t="s">
        <v>1215</v>
      </c>
    </row>
    <row r="64" customFormat="false" ht="15" hidden="false" customHeight="false" outlineLevel="0" collapsed="false">
      <c r="A64" s="54" t="s">
        <v>1210</v>
      </c>
      <c r="B64" s="1" t="s">
        <v>1211</v>
      </c>
      <c r="C64" s="54" t="s">
        <v>1212</v>
      </c>
      <c r="D64" s="1" t="n">
        <v>33998001</v>
      </c>
      <c r="E64" s="54" t="s">
        <v>1232</v>
      </c>
      <c r="F64" s="92" t="n">
        <v>0</v>
      </c>
      <c r="G64" s="92" t="n">
        <v>0</v>
      </c>
      <c r="H64" s="92" t="n">
        <v>1</v>
      </c>
      <c r="N64" s="1" t="s">
        <v>1214</v>
      </c>
      <c r="O64" s="1" t="s">
        <v>1214</v>
      </c>
      <c r="P64" s="54" t="s">
        <v>1215</v>
      </c>
      <c r="Q64" s="54" t="s">
        <v>1215</v>
      </c>
    </row>
    <row r="65" customFormat="false" ht="15" hidden="false" customHeight="false" outlineLevel="0" collapsed="false">
      <c r="A65" s="54" t="s">
        <v>1210</v>
      </c>
      <c r="B65" s="1" t="s">
        <v>1211</v>
      </c>
      <c r="C65" s="54" t="s">
        <v>1212</v>
      </c>
      <c r="D65" s="1" t="n">
        <v>33998002</v>
      </c>
      <c r="E65" s="54" t="s">
        <v>1233</v>
      </c>
      <c r="F65" s="92" t="n">
        <v>2291974999.99967</v>
      </c>
      <c r="G65" s="92" t="n">
        <v>2291975000</v>
      </c>
      <c r="H65" s="92" t="n">
        <v>100</v>
      </c>
      <c r="I65" s="92" t="n">
        <v>3514195000</v>
      </c>
      <c r="J65" s="92" t="n">
        <v>3514195000</v>
      </c>
      <c r="N65" s="1" t="s">
        <v>1214</v>
      </c>
      <c r="O65" s="1" t="s">
        <v>1214</v>
      </c>
      <c r="P65" s="54" t="s">
        <v>1215</v>
      </c>
      <c r="Q65" s="54" t="s">
        <v>1215</v>
      </c>
    </row>
    <row r="66" customFormat="false" ht="15" hidden="false" customHeight="false" outlineLevel="0" collapsed="false">
      <c r="A66" s="54" t="s">
        <v>1210</v>
      </c>
      <c r="B66" s="1" t="s">
        <v>1211</v>
      </c>
      <c r="C66" s="54" t="s">
        <v>1212</v>
      </c>
      <c r="D66" s="1" t="n">
        <v>33998003</v>
      </c>
      <c r="E66" s="54" t="s">
        <v>1234</v>
      </c>
      <c r="F66" s="92" t="n">
        <v>1677249999.99976</v>
      </c>
      <c r="G66" s="92" t="n">
        <v>1677250000</v>
      </c>
      <c r="H66" s="92" t="n">
        <v>100</v>
      </c>
      <c r="I66" s="92" t="n">
        <v>2519270000</v>
      </c>
      <c r="J66" s="92" t="n">
        <v>2519270000</v>
      </c>
      <c r="N66" s="1" t="s">
        <v>1214</v>
      </c>
      <c r="O66" s="1" t="s">
        <v>1214</v>
      </c>
      <c r="P66" s="54" t="s">
        <v>1215</v>
      </c>
      <c r="Q66" s="54" t="s">
        <v>1215</v>
      </c>
    </row>
    <row r="67" customFormat="false" ht="15" hidden="false" customHeight="false" outlineLevel="0" collapsed="false">
      <c r="A67" s="54" t="s">
        <v>1210</v>
      </c>
      <c r="B67" s="1" t="s">
        <v>1211</v>
      </c>
      <c r="C67" s="54" t="s">
        <v>1212</v>
      </c>
      <c r="D67" s="1" t="n">
        <v>33998004</v>
      </c>
      <c r="E67" s="54" t="s">
        <v>1235</v>
      </c>
      <c r="F67" s="92" t="n">
        <v>1955649999.99972</v>
      </c>
      <c r="G67" s="92" t="n">
        <v>1955650000</v>
      </c>
      <c r="H67" s="92" t="n">
        <v>100</v>
      </c>
      <c r="I67" s="92" t="n">
        <v>1807070000</v>
      </c>
      <c r="J67" s="92" t="n">
        <v>1807070000</v>
      </c>
      <c r="N67" s="1" t="s">
        <v>1214</v>
      </c>
      <c r="O67" s="1" t="s">
        <v>1214</v>
      </c>
      <c r="P67" s="54" t="s">
        <v>1215</v>
      </c>
      <c r="Q67" s="54" t="s">
        <v>1215</v>
      </c>
    </row>
    <row r="68" customFormat="false" ht="15" hidden="false" customHeight="false" outlineLevel="0" collapsed="false">
      <c r="A68" s="54" t="s">
        <v>1210</v>
      </c>
      <c r="B68" s="1" t="s">
        <v>1211</v>
      </c>
      <c r="C68" s="54" t="s">
        <v>1212</v>
      </c>
      <c r="D68" s="1" t="n">
        <v>33998015</v>
      </c>
      <c r="E68" s="54" t="s">
        <v>113</v>
      </c>
      <c r="F68" s="92" t="n">
        <v>0</v>
      </c>
      <c r="G68" s="92" t="n">
        <v>0</v>
      </c>
      <c r="H68" s="92" t="n">
        <v>1</v>
      </c>
      <c r="K68" s="54" t="s">
        <v>21</v>
      </c>
      <c r="L68" s="54" t="s">
        <v>43</v>
      </c>
      <c r="N68" s="1" t="s">
        <v>1214</v>
      </c>
      <c r="O68" s="1" t="s">
        <v>1214</v>
      </c>
      <c r="P68" s="54" t="s">
        <v>1215</v>
      </c>
      <c r="Q68" s="54" t="s">
        <v>1215</v>
      </c>
    </row>
    <row r="69" customFormat="false" ht="15" hidden="false" customHeight="false" outlineLevel="0" collapsed="false">
      <c r="A69" s="54" t="s">
        <v>1210</v>
      </c>
      <c r="B69" s="1" t="s">
        <v>1211</v>
      </c>
      <c r="C69" s="54" t="s">
        <v>1212</v>
      </c>
      <c r="D69" s="1" t="n">
        <v>33998016</v>
      </c>
      <c r="E69" s="54" t="s">
        <v>114</v>
      </c>
      <c r="F69" s="92" t="n">
        <v>0</v>
      </c>
      <c r="G69" s="92" t="n">
        <v>0</v>
      </c>
      <c r="H69" s="92" t="n">
        <v>1</v>
      </c>
      <c r="K69" s="54" t="s">
        <v>6</v>
      </c>
      <c r="L69" s="54" t="s">
        <v>47</v>
      </c>
      <c r="N69" s="1" t="s">
        <v>1214</v>
      </c>
      <c r="O69" s="1" t="s">
        <v>1214</v>
      </c>
      <c r="P69" s="54" t="s">
        <v>1215</v>
      </c>
      <c r="Q69" s="54" t="s">
        <v>1215</v>
      </c>
    </row>
    <row r="70" customFormat="false" ht="15" hidden="false" customHeight="false" outlineLevel="0" collapsed="false">
      <c r="A70" s="54" t="s">
        <v>1210</v>
      </c>
      <c r="B70" s="1" t="s">
        <v>1211</v>
      </c>
      <c r="C70" s="54" t="s">
        <v>1212</v>
      </c>
      <c r="D70" s="1" t="n">
        <v>34098030</v>
      </c>
      <c r="E70" s="54" t="s">
        <v>1236</v>
      </c>
      <c r="F70" s="92" t="n">
        <v>159999999.999977</v>
      </c>
      <c r="G70" s="92" t="n">
        <v>160000000</v>
      </c>
      <c r="H70" s="92" t="n">
        <v>100</v>
      </c>
      <c r="I70" s="92" t="n">
        <v>100000000</v>
      </c>
      <c r="J70" s="92" t="n">
        <v>100000000</v>
      </c>
      <c r="K70" s="54" t="s">
        <v>6</v>
      </c>
      <c r="L70" s="54" t="s">
        <v>26</v>
      </c>
      <c r="N70" s="1" t="s">
        <v>1214</v>
      </c>
      <c r="O70" s="1" t="s">
        <v>1214</v>
      </c>
      <c r="P70" s="54" t="s">
        <v>1215</v>
      </c>
      <c r="Q70" s="54" t="s">
        <v>1215</v>
      </c>
    </row>
    <row r="71" customFormat="false" ht="15" hidden="false" customHeight="false" outlineLevel="0" collapsed="false">
      <c r="A71" s="54" t="s">
        <v>1210</v>
      </c>
      <c r="B71" s="1" t="s">
        <v>1211</v>
      </c>
      <c r="C71" s="54" t="s">
        <v>1212</v>
      </c>
      <c r="D71" s="1" t="n">
        <v>34098035</v>
      </c>
      <c r="E71" s="54" t="s">
        <v>46</v>
      </c>
      <c r="F71" s="92" t="n">
        <v>359999999.999948</v>
      </c>
      <c r="G71" s="92" t="n">
        <v>360000000</v>
      </c>
      <c r="H71" s="92" t="n">
        <v>100</v>
      </c>
      <c r="I71" s="92" t="n">
        <v>360012000</v>
      </c>
      <c r="J71" s="92" t="n">
        <v>360012000</v>
      </c>
      <c r="K71" s="54" t="s">
        <v>6</v>
      </c>
      <c r="L71" s="54" t="s">
        <v>47</v>
      </c>
      <c r="N71" s="1" t="s">
        <v>1214</v>
      </c>
      <c r="O71" s="1" t="s">
        <v>1214</v>
      </c>
      <c r="P71" s="54" t="s">
        <v>1215</v>
      </c>
      <c r="Q71" s="54" t="s">
        <v>1215</v>
      </c>
    </row>
    <row r="72" customFormat="false" ht="15" hidden="false" customHeight="false" outlineLevel="0" collapsed="false">
      <c r="A72" s="54" t="s">
        <v>1210</v>
      </c>
      <c r="B72" s="1" t="s">
        <v>1211</v>
      </c>
      <c r="C72" s="54" t="s">
        <v>1212</v>
      </c>
      <c r="D72" s="1" t="n">
        <v>34098036</v>
      </c>
      <c r="E72" s="54" t="s">
        <v>160</v>
      </c>
      <c r="F72" s="92" t="n">
        <v>449999999.999935</v>
      </c>
      <c r="G72" s="92" t="n">
        <v>450000000</v>
      </c>
      <c r="H72" s="92" t="n">
        <v>100</v>
      </c>
      <c r="I72" s="92" t="n">
        <v>330000000</v>
      </c>
      <c r="J72" s="92" t="n">
        <v>330000000</v>
      </c>
      <c r="K72" s="54" t="s">
        <v>6</v>
      </c>
      <c r="L72" s="54" t="s">
        <v>7</v>
      </c>
      <c r="N72" s="1" t="s">
        <v>1214</v>
      </c>
      <c r="O72" s="1" t="s">
        <v>1214</v>
      </c>
      <c r="P72" s="54" t="s">
        <v>1215</v>
      </c>
      <c r="Q72" s="54" t="s">
        <v>1215</v>
      </c>
    </row>
    <row r="73" customFormat="false" ht="15" hidden="false" customHeight="false" outlineLevel="0" collapsed="false">
      <c r="A73" s="54" t="s">
        <v>1210</v>
      </c>
      <c r="B73" s="1" t="s">
        <v>1211</v>
      </c>
      <c r="C73" s="54" t="s">
        <v>1212</v>
      </c>
      <c r="D73" s="1" t="n">
        <v>34098037</v>
      </c>
      <c r="E73" s="54" t="s">
        <v>54</v>
      </c>
      <c r="F73" s="92" t="n">
        <v>179999999.999974</v>
      </c>
      <c r="G73" s="92" t="n">
        <v>180000000</v>
      </c>
      <c r="H73" s="92" t="n">
        <v>100</v>
      </c>
      <c r="I73" s="92" t="n">
        <v>135002000</v>
      </c>
      <c r="J73" s="92" t="n">
        <v>135002000</v>
      </c>
      <c r="K73" s="54" t="s">
        <v>6</v>
      </c>
      <c r="L73" s="54" t="s">
        <v>7</v>
      </c>
      <c r="N73" s="1" t="s">
        <v>1214</v>
      </c>
      <c r="O73" s="1" t="s">
        <v>1214</v>
      </c>
      <c r="P73" s="54" t="s">
        <v>1215</v>
      </c>
      <c r="Q73" s="54" t="s">
        <v>1215</v>
      </c>
    </row>
    <row r="74" customFormat="false" ht="15" hidden="false" customHeight="false" outlineLevel="0" collapsed="false">
      <c r="A74" s="54" t="s">
        <v>1210</v>
      </c>
      <c r="B74" s="1" t="s">
        <v>1211</v>
      </c>
      <c r="C74" s="54" t="s">
        <v>1212</v>
      </c>
      <c r="D74" s="1" t="n">
        <v>34098040</v>
      </c>
      <c r="E74" s="54" t="s">
        <v>44</v>
      </c>
      <c r="F74" s="92" t="n">
        <v>99999999.9999859</v>
      </c>
      <c r="G74" s="92" t="n">
        <v>100000000</v>
      </c>
      <c r="H74" s="92" t="n">
        <v>100</v>
      </c>
      <c r="I74" s="92" t="n">
        <v>100000000</v>
      </c>
      <c r="J74" s="92" t="n">
        <v>100000000</v>
      </c>
      <c r="N74" s="1" t="s">
        <v>1214</v>
      </c>
      <c r="O74" s="1" t="s">
        <v>1214</v>
      </c>
      <c r="P74" s="54" t="s">
        <v>1215</v>
      </c>
      <c r="Q74" s="54" t="s">
        <v>1215</v>
      </c>
    </row>
    <row r="75" customFormat="false" ht="15" hidden="false" customHeight="false" outlineLevel="0" collapsed="false">
      <c r="A75" s="54" t="s">
        <v>1210</v>
      </c>
      <c r="B75" s="1" t="s">
        <v>1211</v>
      </c>
      <c r="C75" s="54" t="s">
        <v>1212</v>
      </c>
      <c r="D75" s="1" t="n">
        <v>39800012</v>
      </c>
      <c r="E75" s="54" t="s">
        <v>163</v>
      </c>
      <c r="F75" s="92" t="n">
        <v>299999999.999958</v>
      </c>
      <c r="G75" s="92" t="n">
        <v>300000000</v>
      </c>
      <c r="H75" s="92" t="n">
        <v>100</v>
      </c>
      <c r="I75" s="92" t="n">
        <v>150000000</v>
      </c>
      <c r="J75" s="92" t="n">
        <v>150000000</v>
      </c>
      <c r="N75" s="1" t="s">
        <v>1214</v>
      </c>
      <c r="O75" s="1" t="s">
        <v>1214</v>
      </c>
      <c r="P75" s="54" t="s">
        <v>1215</v>
      </c>
      <c r="Q75" s="54" t="s">
        <v>1215</v>
      </c>
    </row>
    <row r="76" customFormat="false" ht="15" hidden="false" customHeight="false" outlineLevel="0" collapsed="false">
      <c r="A76" s="54" t="s">
        <v>1210</v>
      </c>
      <c r="B76" s="1" t="s">
        <v>1211</v>
      </c>
      <c r="C76" s="54" t="s">
        <v>1212</v>
      </c>
      <c r="D76" s="1" t="n">
        <v>39800014</v>
      </c>
      <c r="E76" s="54" t="s">
        <v>1237</v>
      </c>
      <c r="F76" s="92" t="n">
        <v>0</v>
      </c>
      <c r="G76" s="92" t="n">
        <v>0</v>
      </c>
      <c r="H76" s="92" t="n">
        <v>0</v>
      </c>
      <c r="N76" s="1" t="s">
        <v>1214</v>
      </c>
      <c r="O76" s="1" t="s">
        <v>1214</v>
      </c>
      <c r="P76" s="54" t="s">
        <v>1215</v>
      </c>
      <c r="Q76" s="54" t="s">
        <v>1215</v>
      </c>
    </row>
    <row r="77" customFormat="false" ht="15" hidden="false" customHeight="false" outlineLevel="0" collapsed="false">
      <c r="A77" s="54" t="s">
        <v>1210</v>
      </c>
      <c r="B77" s="1" t="s">
        <v>1211</v>
      </c>
      <c r="C77" s="54" t="s">
        <v>1212</v>
      </c>
      <c r="D77" s="1" t="n">
        <v>39800015</v>
      </c>
      <c r="E77" s="54" t="s">
        <v>126</v>
      </c>
      <c r="F77" s="92" t="n">
        <v>249999999.999964</v>
      </c>
      <c r="G77" s="92" t="n">
        <v>250000000</v>
      </c>
      <c r="H77" s="92" t="n">
        <v>100</v>
      </c>
      <c r="I77" s="92" t="n">
        <v>265382514</v>
      </c>
      <c r="J77" s="92" t="n">
        <v>265382514</v>
      </c>
      <c r="N77" s="1" t="s">
        <v>1214</v>
      </c>
      <c r="O77" s="1" t="s">
        <v>1214</v>
      </c>
      <c r="P77" s="54" t="s">
        <v>1215</v>
      </c>
      <c r="Q77" s="54" t="s">
        <v>1215</v>
      </c>
    </row>
    <row r="78" customFormat="false" ht="15" hidden="false" customHeight="false" outlineLevel="0" collapsed="false">
      <c r="A78" s="54" t="s">
        <v>1210</v>
      </c>
      <c r="B78" s="1" t="s">
        <v>1211</v>
      </c>
      <c r="C78" s="54" t="s">
        <v>1212</v>
      </c>
      <c r="D78" s="1" t="n">
        <v>39800017</v>
      </c>
      <c r="E78" s="54" t="s">
        <v>127</v>
      </c>
      <c r="F78" s="92" t="n">
        <v>99999999.9999859</v>
      </c>
      <c r="G78" s="92" t="n">
        <v>100000000</v>
      </c>
      <c r="H78" s="92" t="n">
        <v>100</v>
      </c>
      <c r="I78" s="92" t="n">
        <v>67928570</v>
      </c>
      <c r="J78" s="92" t="n">
        <v>10000000</v>
      </c>
      <c r="N78" s="1" t="s">
        <v>1214</v>
      </c>
      <c r="O78" s="1" t="s">
        <v>1214</v>
      </c>
      <c r="P78" s="54" t="s">
        <v>1215</v>
      </c>
      <c r="Q78" s="54" t="s">
        <v>1215</v>
      </c>
    </row>
    <row r="79" customFormat="false" ht="15" hidden="false" customHeight="false" outlineLevel="0" collapsed="false">
      <c r="A79" s="54" t="s">
        <v>1210</v>
      </c>
      <c r="B79" s="1" t="s">
        <v>1211</v>
      </c>
      <c r="C79" s="54" t="s">
        <v>1212</v>
      </c>
      <c r="D79" s="1" t="n">
        <v>39800036</v>
      </c>
      <c r="E79" s="54" t="s">
        <v>34</v>
      </c>
      <c r="F79" s="92" t="n">
        <v>5130124999.99928</v>
      </c>
      <c r="G79" s="92" t="n">
        <v>5130125000</v>
      </c>
      <c r="H79" s="92" t="n">
        <v>100</v>
      </c>
      <c r="I79" s="92" t="n">
        <v>10129663665</v>
      </c>
      <c r="J79" s="92" t="n">
        <v>10132663665</v>
      </c>
      <c r="N79" s="1" t="s">
        <v>1214</v>
      </c>
      <c r="O79" s="1" t="s">
        <v>1214</v>
      </c>
      <c r="P79" s="54" t="s">
        <v>1215</v>
      </c>
      <c r="Q79" s="54" t="s">
        <v>1215</v>
      </c>
    </row>
    <row r="80" customFormat="false" ht="15" hidden="false" customHeight="false" outlineLevel="0" collapsed="false">
      <c r="A80" s="54" t="s">
        <v>1210</v>
      </c>
      <c r="B80" s="1" t="s">
        <v>1211</v>
      </c>
      <c r="C80" s="54" t="s">
        <v>1212</v>
      </c>
      <c r="D80" s="1" t="n">
        <v>39800058</v>
      </c>
      <c r="E80" s="54" t="s">
        <v>154</v>
      </c>
      <c r="F80" s="92" t="n">
        <v>0</v>
      </c>
      <c r="G80" s="92" t="n">
        <v>0</v>
      </c>
      <c r="H80" s="92" t="n">
        <v>0</v>
      </c>
      <c r="N80" s="1" t="s">
        <v>1214</v>
      </c>
      <c r="O80" s="1" t="s">
        <v>1214</v>
      </c>
      <c r="P80" s="54" t="s">
        <v>1215</v>
      </c>
      <c r="Q80" s="54" t="s">
        <v>1215</v>
      </c>
    </row>
    <row r="81" customFormat="false" ht="15" hidden="false" customHeight="false" outlineLevel="0" collapsed="false">
      <c r="A81" s="54" t="s">
        <v>1210</v>
      </c>
      <c r="B81" s="1" t="s">
        <v>1211</v>
      </c>
      <c r="C81" s="54" t="s">
        <v>1212</v>
      </c>
      <c r="D81" s="1" t="n">
        <v>39800059</v>
      </c>
      <c r="E81" s="54" t="s">
        <v>161</v>
      </c>
      <c r="F81" s="92" t="n">
        <v>909999999.99987</v>
      </c>
      <c r="G81" s="92" t="n">
        <v>910000000</v>
      </c>
      <c r="H81" s="92" t="n">
        <v>100</v>
      </c>
      <c r="I81" s="92" t="n">
        <v>907440000</v>
      </c>
      <c r="J81" s="92" t="n">
        <v>907440000</v>
      </c>
      <c r="N81" s="1" t="s">
        <v>1214</v>
      </c>
      <c r="O81" s="1" t="s">
        <v>1214</v>
      </c>
      <c r="P81" s="54" t="s">
        <v>1215</v>
      </c>
      <c r="Q81" s="54" t="s">
        <v>1215</v>
      </c>
    </row>
    <row r="82" customFormat="false" ht="15" hidden="false" customHeight="false" outlineLevel="0" collapsed="false">
      <c r="A82" s="54" t="s">
        <v>1210</v>
      </c>
      <c r="B82" s="1" t="s">
        <v>1211</v>
      </c>
      <c r="C82" s="54" t="s">
        <v>1212</v>
      </c>
      <c r="D82" s="1" t="n">
        <v>39800098</v>
      </c>
      <c r="E82" s="54" t="s">
        <v>65</v>
      </c>
      <c r="F82" s="92" t="n">
        <v>189999999.999974</v>
      </c>
      <c r="G82" s="92" t="n">
        <v>190000000</v>
      </c>
      <c r="H82" s="92" t="n">
        <v>100</v>
      </c>
      <c r="I82" s="92" t="n">
        <v>189395000</v>
      </c>
      <c r="J82" s="92" t="n">
        <v>189395000</v>
      </c>
      <c r="N82" s="1" t="s">
        <v>1214</v>
      </c>
      <c r="O82" s="1" t="s">
        <v>1214</v>
      </c>
      <c r="P82" s="54" t="s">
        <v>1215</v>
      </c>
      <c r="Q82" s="54" t="s">
        <v>1215</v>
      </c>
    </row>
    <row r="83" customFormat="false" ht="15" hidden="false" customHeight="false" outlineLevel="0" collapsed="false">
      <c r="A83" s="54" t="s">
        <v>1210</v>
      </c>
      <c r="B83" s="1" t="s">
        <v>1211</v>
      </c>
      <c r="C83" s="54" t="s">
        <v>1212</v>
      </c>
      <c r="D83" s="1" t="n">
        <v>39800134</v>
      </c>
      <c r="E83" s="54" t="s">
        <v>87</v>
      </c>
      <c r="F83" s="92" t="n">
        <v>49999999.9999929</v>
      </c>
      <c r="G83" s="92" t="n">
        <v>50000000</v>
      </c>
      <c r="H83" s="92" t="n">
        <v>100</v>
      </c>
      <c r="I83" s="92" t="n">
        <v>0</v>
      </c>
      <c r="K83" s="54" t="s">
        <v>6</v>
      </c>
      <c r="L83" s="54" t="s">
        <v>7</v>
      </c>
      <c r="N83" s="1" t="s">
        <v>1214</v>
      </c>
      <c r="O83" s="1" t="s">
        <v>1214</v>
      </c>
      <c r="P83" s="54" t="s">
        <v>1215</v>
      </c>
      <c r="Q83" s="54" t="s">
        <v>1215</v>
      </c>
    </row>
    <row r="84" customFormat="false" ht="15" hidden="false" customHeight="false" outlineLevel="0" collapsed="false">
      <c r="A84" s="54" t="s">
        <v>1210</v>
      </c>
      <c r="B84" s="1" t="s">
        <v>1211</v>
      </c>
      <c r="C84" s="54" t="s">
        <v>1212</v>
      </c>
      <c r="D84" s="1" t="n">
        <v>39800136</v>
      </c>
      <c r="E84" s="54" t="s">
        <v>55</v>
      </c>
      <c r="F84" s="92" t="n">
        <v>189999999.999974</v>
      </c>
      <c r="G84" s="92" t="n">
        <v>190000000</v>
      </c>
      <c r="H84" s="92" t="n">
        <v>100</v>
      </c>
      <c r="I84" s="92" t="n">
        <v>0</v>
      </c>
      <c r="K84" s="54" t="s">
        <v>21</v>
      </c>
      <c r="L84" s="54" t="s">
        <v>43</v>
      </c>
      <c r="N84" s="1" t="s">
        <v>1214</v>
      </c>
      <c r="O84" s="1" t="s">
        <v>1214</v>
      </c>
      <c r="P84" s="54" t="s">
        <v>1215</v>
      </c>
      <c r="Q84" s="54" t="s">
        <v>1215</v>
      </c>
    </row>
    <row r="85" customFormat="false" ht="15" hidden="false" customHeight="false" outlineLevel="0" collapsed="false">
      <c r="A85" s="54" t="s">
        <v>1210</v>
      </c>
      <c r="B85" s="1" t="s">
        <v>1211</v>
      </c>
      <c r="C85" s="54" t="s">
        <v>1212</v>
      </c>
      <c r="D85" s="1" t="n">
        <v>39800167</v>
      </c>
      <c r="E85" s="54" t="s">
        <v>173</v>
      </c>
      <c r="F85" s="92" t="n">
        <v>999999999.999859</v>
      </c>
      <c r="G85" s="92" t="n">
        <v>1000000000</v>
      </c>
      <c r="H85" s="92" t="n">
        <v>100</v>
      </c>
      <c r="I85" s="92" t="n">
        <v>75000000</v>
      </c>
      <c r="J85" s="92" t="n">
        <v>75000000</v>
      </c>
      <c r="K85" s="54" t="s">
        <v>6</v>
      </c>
      <c r="L85" s="54" t="s">
        <v>7</v>
      </c>
      <c r="N85" s="1" t="s">
        <v>1214</v>
      </c>
      <c r="O85" s="1" t="s">
        <v>1214</v>
      </c>
      <c r="P85" s="54" t="s">
        <v>1215</v>
      </c>
      <c r="Q85" s="54" t="s">
        <v>1215</v>
      </c>
    </row>
    <row r="86" customFormat="false" ht="15" hidden="false" customHeight="false" outlineLevel="0" collapsed="false">
      <c r="A86" s="54" t="s">
        <v>1210</v>
      </c>
      <c r="B86" s="1" t="s">
        <v>1211</v>
      </c>
      <c r="C86" s="54" t="s">
        <v>1212</v>
      </c>
      <c r="D86" s="1" t="n">
        <v>39800199</v>
      </c>
      <c r="E86" s="54" t="s">
        <v>53</v>
      </c>
      <c r="F86" s="92" t="n">
        <v>95999999.9999864</v>
      </c>
      <c r="G86" s="92" t="n">
        <v>0</v>
      </c>
      <c r="H86" s="92" t="n">
        <v>0</v>
      </c>
      <c r="I86" s="92" t="n">
        <v>95804000</v>
      </c>
      <c r="J86" s="92" t="n">
        <v>94054000</v>
      </c>
      <c r="N86" s="1" t="s">
        <v>1214</v>
      </c>
      <c r="O86" s="1" t="s">
        <v>1214</v>
      </c>
      <c r="P86" s="54" t="s">
        <v>1215</v>
      </c>
      <c r="Q86" s="54" t="s">
        <v>1215</v>
      </c>
    </row>
    <row r="87" customFormat="false" ht="15" hidden="false" customHeight="false" outlineLevel="0" collapsed="false">
      <c r="A87" s="54" t="s">
        <v>1210</v>
      </c>
      <c r="B87" s="1" t="s">
        <v>1211</v>
      </c>
      <c r="C87" s="54" t="s">
        <v>1212</v>
      </c>
      <c r="D87" s="1" t="n">
        <v>39800200</v>
      </c>
      <c r="E87" s="54" t="s">
        <v>79</v>
      </c>
      <c r="F87" s="92" t="n">
        <v>159999999.999977</v>
      </c>
      <c r="G87" s="92" t="n">
        <v>160000000</v>
      </c>
      <c r="H87" s="92" t="n">
        <v>100</v>
      </c>
      <c r="I87" s="92" t="n">
        <v>156060000</v>
      </c>
      <c r="J87" s="92" t="n">
        <v>156060000</v>
      </c>
      <c r="N87" s="1" t="s">
        <v>1214</v>
      </c>
      <c r="O87" s="1" t="s">
        <v>1214</v>
      </c>
      <c r="P87" s="54" t="s">
        <v>1215</v>
      </c>
      <c r="Q87" s="54" t="s">
        <v>1215</v>
      </c>
    </row>
    <row r="88" customFormat="false" ht="15" hidden="false" customHeight="false" outlineLevel="0" collapsed="false">
      <c r="A88" s="54" t="s">
        <v>1210</v>
      </c>
      <c r="B88" s="1" t="s">
        <v>1211</v>
      </c>
      <c r="C88" s="54" t="s">
        <v>1212</v>
      </c>
      <c r="D88" s="1" t="n">
        <v>39800216</v>
      </c>
      <c r="E88" s="54" t="s">
        <v>19</v>
      </c>
      <c r="F88" s="92" t="n">
        <v>349999999.99995</v>
      </c>
      <c r="G88" s="92" t="n">
        <v>350000000</v>
      </c>
      <c r="H88" s="92" t="n">
        <v>100</v>
      </c>
      <c r="I88" s="92" t="n">
        <v>350025000</v>
      </c>
      <c r="J88" s="92" t="n">
        <v>350025000</v>
      </c>
      <c r="K88" s="54" t="s">
        <v>6</v>
      </c>
      <c r="L88" s="54" t="s">
        <v>11</v>
      </c>
      <c r="N88" s="1" t="s">
        <v>1214</v>
      </c>
      <c r="O88" s="1" t="s">
        <v>1214</v>
      </c>
      <c r="P88" s="54" t="s">
        <v>1215</v>
      </c>
      <c r="Q88" s="54" t="s">
        <v>1215</v>
      </c>
    </row>
    <row r="89" customFormat="false" ht="15" hidden="false" customHeight="false" outlineLevel="0" collapsed="false">
      <c r="A89" s="54" t="s">
        <v>1210</v>
      </c>
      <c r="B89" s="1" t="s">
        <v>1211</v>
      </c>
      <c r="C89" s="54" t="s">
        <v>1212</v>
      </c>
      <c r="D89" s="1" t="n">
        <v>39800217</v>
      </c>
      <c r="E89" s="54" t="s">
        <v>1238</v>
      </c>
      <c r="F89" s="92" t="n">
        <v>2649999999.99962</v>
      </c>
      <c r="G89" s="92" t="n">
        <v>2650000000</v>
      </c>
      <c r="H89" s="92" t="n">
        <v>100</v>
      </c>
      <c r="I89" s="92" t="n">
        <v>795025000</v>
      </c>
      <c r="J89" s="92" t="n">
        <v>795025000</v>
      </c>
      <c r="K89" s="54" t="s">
        <v>6</v>
      </c>
      <c r="L89" s="54" t="s">
        <v>11</v>
      </c>
      <c r="N89" s="1" t="s">
        <v>1214</v>
      </c>
      <c r="O89" s="1" t="s">
        <v>1214</v>
      </c>
      <c r="P89" s="54" t="s">
        <v>1215</v>
      </c>
      <c r="Q89" s="54" t="s">
        <v>1215</v>
      </c>
    </row>
    <row r="90" customFormat="false" ht="15" hidden="false" customHeight="false" outlineLevel="0" collapsed="false">
      <c r="A90" s="54" t="s">
        <v>1210</v>
      </c>
      <c r="B90" s="1" t="s">
        <v>1211</v>
      </c>
      <c r="C90" s="54" t="s">
        <v>1212</v>
      </c>
      <c r="D90" s="1" t="n">
        <v>39800218</v>
      </c>
      <c r="E90" s="54" t="s">
        <v>27</v>
      </c>
      <c r="F90" s="92" t="n">
        <v>249999999.999964</v>
      </c>
      <c r="G90" s="92" t="n">
        <v>250000000</v>
      </c>
      <c r="H90" s="92" t="n">
        <v>100</v>
      </c>
      <c r="I90" s="92" t="n">
        <v>38912500</v>
      </c>
      <c r="J90" s="92" t="n">
        <v>38912500</v>
      </c>
      <c r="K90" s="54" t="s">
        <v>6</v>
      </c>
      <c r="L90" s="54" t="s">
        <v>11</v>
      </c>
      <c r="N90" s="1" t="s">
        <v>1214</v>
      </c>
      <c r="O90" s="1" t="s">
        <v>1214</v>
      </c>
      <c r="P90" s="54" t="s">
        <v>1215</v>
      </c>
      <c r="Q90" s="54" t="s">
        <v>1215</v>
      </c>
    </row>
    <row r="91" customFormat="false" ht="15" hidden="false" customHeight="false" outlineLevel="0" collapsed="false">
      <c r="A91" s="54" t="s">
        <v>1210</v>
      </c>
      <c r="B91" s="1" t="s">
        <v>1211</v>
      </c>
      <c r="C91" s="54" t="s">
        <v>1212</v>
      </c>
      <c r="D91" s="1" t="n">
        <v>39800222</v>
      </c>
      <c r="E91" s="54" t="s">
        <v>1239</v>
      </c>
      <c r="F91" s="92" t="n">
        <v>6999999999.99901</v>
      </c>
      <c r="G91" s="92" t="n">
        <v>7000000000</v>
      </c>
      <c r="H91" s="92" t="n">
        <v>100</v>
      </c>
      <c r="I91" s="92" t="n">
        <v>4294879916</v>
      </c>
      <c r="J91" s="92" t="n">
        <v>4328989916</v>
      </c>
      <c r="N91" s="1" t="s">
        <v>1214</v>
      </c>
      <c r="O91" s="1" t="s">
        <v>1214</v>
      </c>
      <c r="P91" s="54" t="s">
        <v>1215</v>
      </c>
      <c r="Q91" s="54" t="s">
        <v>1215</v>
      </c>
    </row>
    <row r="92" customFormat="false" ht="15" hidden="false" customHeight="false" outlineLevel="0" collapsed="false">
      <c r="A92" s="54" t="s">
        <v>1210</v>
      </c>
      <c r="B92" s="1" t="s">
        <v>1211</v>
      </c>
      <c r="C92" s="54" t="s">
        <v>1212</v>
      </c>
      <c r="D92" s="1" t="n">
        <v>39800225</v>
      </c>
      <c r="E92" s="54" t="s">
        <v>178</v>
      </c>
      <c r="F92" s="92" t="n">
        <v>229999999.999967</v>
      </c>
      <c r="G92" s="92" t="n">
        <v>230000000</v>
      </c>
      <c r="H92" s="92" t="n">
        <v>100</v>
      </c>
      <c r="I92" s="92" t="n">
        <v>71740000</v>
      </c>
      <c r="J92" s="92" t="n">
        <v>71740000</v>
      </c>
      <c r="N92" s="1" t="s">
        <v>1214</v>
      </c>
      <c r="O92" s="1" t="s">
        <v>1214</v>
      </c>
      <c r="P92" s="54" t="s">
        <v>1215</v>
      </c>
      <c r="Q92" s="54" t="s">
        <v>1215</v>
      </c>
    </row>
    <row r="93" customFormat="false" ht="15" hidden="false" customHeight="false" outlineLevel="0" collapsed="false">
      <c r="A93" s="54" t="s">
        <v>1210</v>
      </c>
      <c r="B93" s="1" t="s">
        <v>1211</v>
      </c>
      <c r="C93" s="54" t="s">
        <v>1212</v>
      </c>
      <c r="D93" s="1" t="n">
        <v>39800226</v>
      </c>
      <c r="E93" s="54" t="s">
        <v>184</v>
      </c>
      <c r="F93" s="92" t="n">
        <v>59999999.9999914</v>
      </c>
      <c r="G93" s="92" t="n">
        <v>60000000</v>
      </c>
      <c r="H93" s="92" t="n">
        <v>100</v>
      </c>
      <c r="I93" s="92" t="n">
        <v>60000000</v>
      </c>
      <c r="J93" s="92" t="n">
        <v>60000000</v>
      </c>
      <c r="N93" s="1" t="s">
        <v>1214</v>
      </c>
      <c r="O93" s="1" t="s">
        <v>1214</v>
      </c>
      <c r="P93" s="54" t="s">
        <v>1215</v>
      </c>
      <c r="Q93" s="54" t="s">
        <v>1215</v>
      </c>
    </row>
    <row r="94" customFormat="false" ht="15" hidden="false" customHeight="false" outlineLevel="0" collapsed="false">
      <c r="A94" s="54" t="s">
        <v>1210</v>
      </c>
      <c r="B94" s="1" t="s">
        <v>1211</v>
      </c>
      <c r="C94" s="54" t="s">
        <v>1212</v>
      </c>
      <c r="D94" s="1" t="n">
        <v>39800227</v>
      </c>
      <c r="E94" s="54" t="s">
        <v>177</v>
      </c>
      <c r="F94" s="92" t="n">
        <v>399999999.999943</v>
      </c>
      <c r="G94" s="92" t="n">
        <v>400000000</v>
      </c>
      <c r="H94" s="92" t="n">
        <v>100</v>
      </c>
      <c r="I94" s="92" t="n">
        <v>276480000</v>
      </c>
      <c r="J94" s="92" t="n">
        <v>276480000</v>
      </c>
      <c r="N94" s="1" t="s">
        <v>1214</v>
      </c>
      <c r="O94" s="1" t="s">
        <v>1214</v>
      </c>
      <c r="P94" s="54" t="s">
        <v>1215</v>
      </c>
      <c r="Q94" s="54" t="s">
        <v>1215</v>
      </c>
    </row>
    <row r="95" customFormat="false" ht="15" hidden="false" customHeight="false" outlineLevel="0" collapsed="false">
      <c r="A95" s="54" t="s">
        <v>1210</v>
      </c>
      <c r="B95" s="1" t="s">
        <v>1211</v>
      </c>
      <c r="C95" s="54" t="s">
        <v>1212</v>
      </c>
      <c r="D95" s="1" t="n">
        <v>39800228</v>
      </c>
      <c r="E95" s="54" t="s">
        <v>189</v>
      </c>
      <c r="F95" s="92" t="n">
        <v>9999999.99999859</v>
      </c>
      <c r="G95" s="92" t="n">
        <v>10000000</v>
      </c>
      <c r="H95" s="92" t="n">
        <v>100</v>
      </c>
      <c r="I95" s="92" t="n">
        <v>3600000</v>
      </c>
      <c r="J95" s="92" t="n">
        <v>3600000</v>
      </c>
      <c r="N95" s="1" t="s">
        <v>1214</v>
      </c>
      <c r="O95" s="1" t="s">
        <v>1214</v>
      </c>
      <c r="P95" s="54" t="s">
        <v>1215</v>
      </c>
      <c r="Q95" s="54" t="s">
        <v>1215</v>
      </c>
    </row>
    <row r="96" customFormat="false" ht="15" hidden="false" customHeight="false" outlineLevel="0" collapsed="false">
      <c r="A96" s="54" t="s">
        <v>1210</v>
      </c>
      <c r="B96" s="1" t="s">
        <v>1211</v>
      </c>
      <c r="C96" s="54" t="s">
        <v>1212</v>
      </c>
      <c r="D96" s="1" t="n">
        <v>39800229</v>
      </c>
      <c r="E96" s="54" t="s">
        <v>1240</v>
      </c>
      <c r="F96" s="92" t="n">
        <v>4999999.99999929</v>
      </c>
      <c r="G96" s="92" t="n">
        <v>5000000</v>
      </c>
      <c r="H96" s="92" t="n">
        <v>100</v>
      </c>
      <c r="I96" s="92" t="n">
        <v>4500000</v>
      </c>
      <c r="J96" s="92" t="n">
        <v>5000000</v>
      </c>
      <c r="N96" s="1" t="s">
        <v>1214</v>
      </c>
      <c r="O96" s="1" t="s">
        <v>1214</v>
      </c>
      <c r="P96" s="54" t="s">
        <v>1215</v>
      </c>
      <c r="Q96" s="54" t="s">
        <v>1215</v>
      </c>
    </row>
    <row r="97" customFormat="false" ht="15" hidden="false" customHeight="false" outlineLevel="0" collapsed="false">
      <c r="A97" s="54" t="s">
        <v>1210</v>
      </c>
      <c r="B97" s="1" t="s">
        <v>1211</v>
      </c>
      <c r="C97" s="54" t="s">
        <v>1212</v>
      </c>
      <c r="D97" s="1" t="n">
        <v>39800230</v>
      </c>
      <c r="E97" s="54" t="s">
        <v>170</v>
      </c>
      <c r="F97" s="92" t="n">
        <v>1199999999.99983</v>
      </c>
      <c r="G97" s="92" t="n">
        <v>1200000000</v>
      </c>
      <c r="H97" s="92" t="n">
        <v>100</v>
      </c>
      <c r="I97" s="92" t="n">
        <v>828310000</v>
      </c>
      <c r="J97" s="92" t="n">
        <v>828310000</v>
      </c>
      <c r="N97" s="1" t="s">
        <v>1214</v>
      </c>
      <c r="O97" s="1" t="s">
        <v>1214</v>
      </c>
      <c r="P97" s="54" t="s">
        <v>1215</v>
      </c>
      <c r="Q97" s="54" t="s">
        <v>1215</v>
      </c>
    </row>
    <row r="98" customFormat="false" ht="15" hidden="false" customHeight="false" outlineLevel="0" collapsed="false">
      <c r="A98" s="54" t="s">
        <v>1210</v>
      </c>
      <c r="B98" s="1" t="s">
        <v>1211</v>
      </c>
      <c r="C98" s="54" t="s">
        <v>1212</v>
      </c>
      <c r="D98" s="1" t="n">
        <v>39800231</v>
      </c>
      <c r="E98" s="54" t="s">
        <v>172</v>
      </c>
      <c r="F98" s="92" t="n">
        <v>1319999999.99981</v>
      </c>
      <c r="G98" s="92" t="n">
        <v>1320000000</v>
      </c>
      <c r="H98" s="92" t="n">
        <v>100</v>
      </c>
      <c r="I98" s="92" t="n">
        <v>703720000</v>
      </c>
      <c r="J98" s="92" t="n">
        <v>703720000</v>
      </c>
      <c r="N98" s="1" t="s">
        <v>1214</v>
      </c>
      <c r="O98" s="1" t="s">
        <v>1214</v>
      </c>
      <c r="P98" s="54" t="s">
        <v>1215</v>
      </c>
      <c r="Q98" s="54" t="s">
        <v>1215</v>
      </c>
    </row>
    <row r="99" customFormat="false" ht="15" hidden="false" customHeight="false" outlineLevel="0" collapsed="false">
      <c r="A99" s="54" t="s">
        <v>1210</v>
      </c>
      <c r="B99" s="1" t="s">
        <v>1211</v>
      </c>
      <c r="C99" s="54" t="s">
        <v>1212</v>
      </c>
      <c r="D99" s="1" t="n">
        <v>39800232</v>
      </c>
      <c r="E99" s="54" t="s">
        <v>167</v>
      </c>
      <c r="F99" s="92" t="n">
        <v>2269999999.99968</v>
      </c>
      <c r="G99" s="92" t="n">
        <v>2270000000</v>
      </c>
      <c r="H99" s="92" t="n">
        <v>100</v>
      </c>
      <c r="I99" s="92" t="n">
        <v>909380000</v>
      </c>
      <c r="J99" s="92" t="n">
        <v>909380000</v>
      </c>
      <c r="N99" s="1" t="s">
        <v>1214</v>
      </c>
      <c r="O99" s="1" t="s">
        <v>1214</v>
      </c>
      <c r="P99" s="54" t="s">
        <v>1215</v>
      </c>
      <c r="Q99" s="54" t="s">
        <v>1215</v>
      </c>
    </row>
    <row r="100" customFormat="false" ht="15" hidden="false" customHeight="false" outlineLevel="0" collapsed="false">
      <c r="A100" s="54" t="s">
        <v>1210</v>
      </c>
      <c r="B100" s="1" t="s">
        <v>1211</v>
      </c>
      <c r="C100" s="54" t="s">
        <v>1212</v>
      </c>
      <c r="D100" s="1" t="n">
        <v>39800233</v>
      </c>
      <c r="E100" s="54" t="s">
        <v>174</v>
      </c>
      <c r="F100" s="92" t="n">
        <v>1029999999.99985</v>
      </c>
      <c r="G100" s="92" t="n">
        <v>1030000000</v>
      </c>
      <c r="H100" s="92" t="n">
        <v>100</v>
      </c>
      <c r="I100" s="92" t="n">
        <v>316890000</v>
      </c>
      <c r="J100" s="92" t="n">
        <v>348390000</v>
      </c>
      <c r="N100" s="1" t="s">
        <v>1214</v>
      </c>
      <c r="O100" s="1" t="s">
        <v>1214</v>
      </c>
      <c r="P100" s="54" t="s">
        <v>1215</v>
      </c>
      <c r="Q100" s="54" t="s">
        <v>1215</v>
      </c>
    </row>
    <row r="101" customFormat="false" ht="15" hidden="false" customHeight="false" outlineLevel="0" collapsed="false">
      <c r="A101" s="54" t="s">
        <v>1210</v>
      </c>
      <c r="B101" s="1" t="s">
        <v>1211</v>
      </c>
      <c r="C101" s="54" t="s">
        <v>1212</v>
      </c>
      <c r="D101" s="1" t="n">
        <v>39800235</v>
      </c>
      <c r="E101" s="54" t="s">
        <v>1241</v>
      </c>
      <c r="F101" s="92" t="n">
        <v>120099999.999983</v>
      </c>
      <c r="G101" s="92" t="n">
        <v>120100000</v>
      </c>
      <c r="H101" s="92" t="n">
        <v>100</v>
      </c>
      <c r="I101" s="92" t="n">
        <v>120007230</v>
      </c>
      <c r="J101" s="92" t="n">
        <v>120007230</v>
      </c>
      <c r="N101" s="1" t="s">
        <v>1214</v>
      </c>
      <c r="O101" s="1" t="s">
        <v>1214</v>
      </c>
      <c r="P101" s="54" t="s">
        <v>1215</v>
      </c>
      <c r="Q101" s="54" t="s">
        <v>1215</v>
      </c>
    </row>
    <row r="102" customFormat="false" ht="15" hidden="false" customHeight="false" outlineLevel="0" collapsed="false">
      <c r="A102" s="54" t="s">
        <v>1210</v>
      </c>
      <c r="B102" s="1" t="s">
        <v>1211</v>
      </c>
      <c r="C102" s="54" t="s">
        <v>1212</v>
      </c>
      <c r="D102" s="1" t="n">
        <v>39800236</v>
      </c>
      <c r="E102" s="54" t="s">
        <v>1242</v>
      </c>
      <c r="F102" s="92" t="n">
        <v>4299949999.99939</v>
      </c>
      <c r="G102" s="92" t="n">
        <v>4299936000</v>
      </c>
      <c r="H102" s="92" t="n">
        <v>100</v>
      </c>
      <c r="I102" s="92" t="n">
        <v>3621846176</v>
      </c>
      <c r="J102" s="92" t="n">
        <v>3638353176</v>
      </c>
      <c r="N102" s="1" t="s">
        <v>1214</v>
      </c>
      <c r="O102" s="1" t="s">
        <v>1214</v>
      </c>
      <c r="P102" s="54" t="s">
        <v>1215</v>
      </c>
      <c r="Q102" s="54" t="s">
        <v>1215</v>
      </c>
    </row>
    <row r="103" customFormat="false" ht="15" hidden="false" customHeight="false" outlineLevel="0" collapsed="false">
      <c r="A103" s="54" t="s">
        <v>1210</v>
      </c>
      <c r="B103" s="1" t="s">
        <v>1211</v>
      </c>
      <c r="C103" s="54" t="s">
        <v>1212</v>
      </c>
      <c r="D103" s="1" t="n">
        <v>39800237</v>
      </c>
      <c r="E103" s="54" t="s">
        <v>208</v>
      </c>
      <c r="F103" s="92" t="n">
        <v>149999999.999979</v>
      </c>
      <c r="G103" s="92" t="n">
        <v>150000000</v>
      </c>
      <c r="H103" s="92" t="n">
        <v>100</v>
      </c>
      <c r="I103" s="92" t="n">
        <v>98100000</v>
      </c>
      <c r="J103" s="92" t="n">
        <v>98100000</v>
      </c>
      <c r="N103" s="1" t="s">
        <v>1214</v>
      </c>
      <c r="O103" s="1" t="s">
        <v>1214</v>
      </c>
      <c r="P103" s="54" t="s">
        <v>1215</v>
      </c>
      <c r="Q103" s="54" t="s">
        <v>1215</v>
      </c>
    </row>
    <row r="104" customFormat="false" ht="15" hidden="false" customHeight="false" outlineLevel="0" collapsed="false">
      <c r="A104" s="54" t="s">
        <v>1210</v>
      </c>
      <c r="B104" s="1" t="s">
        <v>1211</v>
      </c>
      <c r="C104" s="54" t="s">
        <v>1212</v>
      </c>
      <c r="D104" s="1" t="n">
        <v>39800239</v>
      </c>
      <c r="E104" s="54" t="s">
        <v>168</v>
      </c>
      <c r="F104" s="92" t="n">
        <v>235099999.999967</v>
      </c>
      <c r="G104" s="92" t="n">
        <v>235100000</v>
      </c>
      <c r="H104" s="92" t="n">
        <v>100</v>
      </c>
      <c r="I104" s="92" t="n">
        <v>235702000</v>
      </c>
      <c r="J104" s="92" t="n">
        <v>235702000</v>
      </c>
      <c r="N104" s="1" t="s">
        <v>1214</v>
      </c>
      <c r="O104" s="1" t="s">
        <v>1214</v>
      </c>
      <c r="P104" s="54" t="s">
        <v>1215</v>
      </c>
      <c r="Q104" s="54" t="s">
        <v>1215</v>
      </c>
    </row>
    <row r="105" customFormat="false" ht="15" hidden="false" customHeight="false" outlineLevel="0" collapsed="false">
      <c r="A105" s="54" t="s">
        <v>1210</v>
      </c>
      <c r="B105" s="1" t="s">
        <v>1211</v>
      </c>
      <c r="C105" s="54" t="s">
        <v>1212</v>
      </c>
      <c r="D105" s="1" t="n">
        <v>39800240</v>
      </c>
      <c r="E105" s="54" t="s">
        <v>1243</v>
      </c>
      <c r="F105" s="92" t="n">
        <v>699999999.999901</v>
      </c>
      <c r="G105" s="92" t="n">
        <v>700000000</v>
      </c>
      <c r="H105" s="92" t="n">
        <v>100</v>
      </c>
      <c r="I105" s="92" t="n">
        <v>606600000</v>
      </c>
      <c r="J105" s="92" t="n">
        <v>606600000</v>
      </c>
      <c r="N105" s="1" t="s">
        <v>1214</v>
      </c>
      <c r="O105" s="1" t="s">
        <v>1214</v>
      </c>
      <c r="P105" s="54" t="s">
        <v>1215</v>
      </c>
      <c r="Q105" s="54" t="s">
        <v>1215</v>
      </c>
    </row>
    <row r="106" customFormat="false" ht="15" hidden="false" customHeight="false" outlineLevel="0" collapsed="false">
      <c r="A106" s="54" t="s">
        <v>1210</v>
      </c>
      <c r="B106" s="1" t="s">
        <v>1211</v>
      </c>
      <c r="C106" s="54" t="s">
        <v>1212</v>
      </c>
      <c r="D106" s="1" t="n">
        <v>39800241</v>
      </c>
      <c r="E106" s="54" t="s">
        <v>23</v>
      </c>
      <c r="F106" s="92" t="n">
        <v>269999999.999961</v>
      </c>
      <c r="G106" s="92" t="n">
        <v>270000000</v>
      </c>
      <c r="H106" s="92" t="n">
        <v>100</v>
      </c>
      <c r="I106" s="92" t="n">
        <v>11200000</v>
      </c>
      <c r="J106" s="92" t="n">
        <v>11200000</v>
      </c>
      <c r="K106" s="54" t="s">
        <v>6</v>
      </c>
      <c r="L106" s="54" t="s">
        <v>11</v>
      </c>
      <c r="N106" s="1" t="s">
        <v>1214</v>
      </c>
      <c r="O106" s="1" t="s">
        <v>1214</v>
      </c>
      <c r="P106" s="54" t="s">
        <v>1215</v>
      </c>
      <c r="Q106" s="54" t="s">
        <v>1215</v>
      </c>
    </row>
    <row r="107" customFormat="false" ht="15" hidden="false" customHeight="false" outlineLevel="0" collapsed="false">
      <c r="A107" s="54" t="s">
        <v>1210</v>
      </c>
      <c r="B107" s="1" t="s">
        <v>1211</v>
      </c>
      <c r="C107" s="54" t="s">
        <v>1212</v>
      </c>
      <c r="D107" s="1" t="n">
        <v>39800253</v>
      </c>
      <c r="E107" s="54" t="s">
        <v>93</v>
      </c>
      <c r="F107" s="92" t="n">
        <v>9999999.99999859</v>
      </c>
      <c r="G107" s="92" t="n">
        <v>10000000</v>
      </c>
      <c r="H107" s="92" t="n">
        <v>100</v>
      </c>
      <c r="I107" s="92" t="n">
        <v>6220000</v>
      </c>
      <c r="J107" s="92" t="n">
        <v>6220000</v>
      </c>
      <c r="N107" s="1" t="s">
        <v>1214</v>
      </c>
      <c r="O107" s="1" t="s">
        <v>1214</v>
      </c>
      <c r="P107" s="54" t="s">
        <v>1215</v>
      </c>
      <c r="Q107" s="54" t="s">
        <v>1215</v>
      </c>
    </row>
    <row r="108" customFormat="false" ht="15" hidden="false" customHeight="false" outlineLevel="0" collapsed="false">
      <c r="A108" s="54" t="s">
        <v>1210</v>
      </c>
      <c r="B108" s="1" t="s">
        <v>1211</v>
      </c>
      <c r="C108" s="54" t="s">
        <v>1212</v>
      </c>
      <c r="D108" s="1" t="n">
        <v>39800254</v>
      </c>
      <c r="E108" s="54" t="s">
        <v>35</v>
      </c>
      <c r="F108" s="92" t="n">
        <v>199999999.999971</v>
      </c>
      <c r="G108" s="92" t="n">
        <v>200000000</v>
      </c>
      <c r="H108" s="92" t="n">
        <v>100</v>
      </c>
      <c r="I108" s="92" t="n">
        <v>195000000</v>
      </c>
      <c r="J108" s="92" t="n">
        <v>195000000</v>
      </c>
      <c r="N108" s="1" t="s">
        <v>1214</v>
      </c>
      <c r="O108" s="1" t="s">
        <v>1214</v>
      </c>
      <c r="P108" s="54" t="s">
        <v>1215</v>
      </c>
      <c r="Q108" s="54" t="s">
        <v>1215</v>
      </c>
    </row>
    <row r="109" customFormat="false" ht="15" hidden="false" customHeight="false" outlineLevel="0" collapsed="false">
      <c r="A109" s="54" t="s">
        <v>1210</v>
      </c>
      <c r="B109" s="1" t="s">
        <v>1211</v>
      </c>
      <c r="C109" s="54" t="s">
        <v>1212</v>
      </c>
      <c r="D109" s="1" t="n">
        <v>39800263</v>
      </c>
      <c r="E109" s="54" t="s">
        <v>202</v>
      </c>
      <c r="F109" s="92" t="n">
        <v>49999999.9999929</v>
      </c>
      <c r="G109" s="92" t="n">
        <v>50000000</v>
      </c>
      <c r="H109" s="92" t="n">
        <v>100</v>
      </c>
      <c r="I109" s="92" t="n">
        <v>50000000</v>
      </c>
      <c r="J109" s="92" t="n">
        <v>50000000</v>
      </c>
      <c r="N109" s="1" t="s">
        <v>1214</v>
      </c>
      <c r="O109" s="1" t="s">
        <v>1214</v>
      </c>
      <c r="P109" s="54" t="s">
        <v>1215</v>
      </c>
      <c r="Q109" s="54" t="s">
        <v>1215</v>
      </c>
    </row>
    <row r="110" customFormat="false" ht="15" hidden="false" customHeight="false" outlineLevel="0" collapsed="false">
      <c r="A110" s="54" t="s">
        <v>1210</v>
      </c>
      <c r="B110" s="1" t="s">
        <v>1211</v>
      </c>
      <c r="C110" s="54" t="s">
        <v>1212</v>
      </c>
      <c r="D110" s="1" t="n">
        <v>39800264</v>
      </c>
      <c r="E110" s="54" t="s">
        <v>56</v>
      </c>
      <c r="F110" s="92" t="n">
        <v>0</v>
      </c>
      <c r="G110" s="92" t="n">
        <v>0</v>
      </c>
      <c r="H110" s="92" t="n">
        <v>0</v>
      </c>
      <c r="N110" s="1" t="s">
        <v>1214</v>
      </c>
      <c r="O110" s="1" t="s">
        <v>1214</v>
      </c>
      <c r="P110" s="54" t="s">
        <v>1215</v>
      </c>
      <c r="Q110" s="54" t="s">
        <v>1215</v>
      </c>
    </row>
    <row r="111" customFormat="false" ht="15" hidden="false" customHeight="false" outlineLevel="0" collapsed="false">
      <c r="A111" s="54" t="s">
        <v>1210</v>
      </c>
      <c r="B111" s="1" t="s">
        <v>1211</v>
      </c>
      <c r="C111" s="54" t="s">
        <v>1212</v>
      </c>
      <c r="D111" s="1" t="n">
        <v>39800265</v>
      </c>
      <c r="E111" s="54" t="s">
        <v>148</v>
      </c>
      <c r="F111" s="92" t="n">
        <v>999999.999999859</v>
      </c>
      <c r="G111" s="92" t="n">
        <v>0</v>
      </c>
      <c r="H111" s="92" t="n">
        <v>0</v>
      </c>
      <c r="I111" s="92" t="n">
        <v>0</v>
      </c>
      <c r="N111" s="1" t="s">
        <v>1214</v>
      </c>
      <c r="O111" s="1" t="s">
        <v>1214</v>
      </c>
      <c r="P111" s="54" t="s">
        <v>1215</v>
      </c>
      <c r="Q111" s="54" t="s">
        <v>1215</v>
      </c>
    </row>
    <row r="112" customFormat="false" ht="15" hidden="false" customHeight="false" outlineLevel="0" collapsed="false">
      <c r="A112" s="54" t="s">
        <v>1210</v>
      </c>
      <c r="B112" s="1" t="s">
        <v>1211</v>
      </c>
      <c r="C112" s="54" t="s">
        <v>1212</v>
      </c>
      <c r="D112" s="1" t="n">
        <v>39800266</v>
      </c>
      <c r="E112" s="54" t="s">
        <v>98</v>
      </c>
      <c r="F112" s="92" t="n">
        <v>4999999.99999929</v>
      </c>
      <c r="G112" s="92" t="n">
        <v>0</v>
      </c>
      <c r="H112" s="92" t="n">
        <v>0</v>
      </c>
      <c r="I112" s="92" t="n">
        <v>0</v>
      </c>
      <c r="N112" s="1" t="s">
        <v>1214</v>
      </c>
      <c r="O112" s="1" t="s">
        <v>1214</v>
      </c>
      <c r="P112" s="54" t="s">
        <v>1215</v>
      </c>
      <c r="Q112" s="54" t="s">
        <v>1215</v>
      </c>
    </row>
    <row r="113" customFormat="false" ht="15" hidden="false" customHeight="false" outlineLevel="0" collapsed="false">
      <c r="A113" s="54" t="s">
        <v>1210</v>
      </c>
      <c r="B113" s="1" t="s">
        <v>1211</v>
      </c>
      <c r="C113" s="54" t="s">
        <v>1212</v>
      </c>
      <c r="D113" s="1" t="n">
        <v>39800267</v>
      </c>
      <c r="E113" s="54" t="s">
        <v>205</v>
      </c>
      <c r="F113" s="92" t="n">
        <v>4999999.99999929</v>
      </c>
      <c r="G113" s="92" t="n">
        <v>5000000</v>
      </c>
      <c r="H113" s="92" t="n">
        <v>100</v>
      </c>
      <c r="I113" s="92" t="n">
        <v>4500000</v>
      </c>
      <c r="J113" s="92" t="n">
        <v>5000000</v>
      </c>
      <c r="N113" s="1" t="s">
        <v>1214</v>
      </c>
      <c r="O113" s="1" t="s">
        <v>1214</v>
      </c>
      <c r="P113" s="54" t="s">
        <v>1215</v>
      </c>
      <c r="Q113" s="54" t="s">
        <v>1215</v>
      </c>
    </row>
    <row r="114" customFormat="false" ht="15" hidden="false" customHeight="false" outlineLevel="0" collapsed="false">
      <c r="A114" s="54" t="s">
        <v>1210</v>
      </c>
      <c r="B114" s="1" t="s">
        <v>1211</v>
      </c>
      <c r="C114" s="54" t="s">
        <v>1212</v>
      </c>
      <c r="D114" s="1" t="n">
        <v>39800268</v>
      </c>
      <c r="E114" s="54" t="s">
        <v>100</v>
      </c>
      <c r="F114" s="92" t="n">
        <v>4999999.99999929</v>
      </c>
      <c r="G114" s="92" t="n">
        <v>0</v>
      </c>
      <c r="H114" s="92" t="n">
        <v>0</v>
      </c>
      <c r="I114" s="92" t="n">
        <v>20910000</v>
      </c>
      <c r="J114" s="92" t="n">
        <v>20910000</v>
      </c>
      <c r="N114" s="1" t="s">
        <v>1214</v>
      </c>
      <c r="O114" s="1" t="s">
        <v>1214</v>
      </c>
      <c r="P114" s="54" t="s">
        <v>1215</v>
      </c>
      <c r="Q114" s="54" t="s">
        <v>1215</v>
      </c>
    </row>
    <row r="115" customFormat="false" ht="15" hidden="false" customHeight="false" outlineLevel="0" collapsed="false">
      <c r="A115" s="54" t="s">
        <v>1210</v>
      </c>
      <c r="B115" s="1" t="s">
        <v>1211</v>
      </c>
      <c r="C115" s="54" t="s">
        <v>1212</v>
      </c>
      <c r="D115" s="1" t="n">
        <v>39800269</v>
      </c>
      <c r="E115" s="54" t="s">
        <v>111</v>
      </c>
      <c r="F115" s="92" t="n">
        <v>999999.999999859</v>
      </c>
      <c r="G115" s="92" t="n">
        <v>0</v>
      </c>
      <c r="H115" s="92" t="n">
        <v>0</v>
      </c>
      <c r="I115" s="92" t="n">
        <v>0</v>
      </c>
      <c r="N115" s="1" t="s">
        <v>1214</v>
      </c>
      <c r="O115" s="1" t="s">
        <v>1214</v>
      </c>
      <c r="P115" s="54" t="s">
        <v>1215</v>
      </c>
      <c r="Q115" s="54" t="s">
        <v>1215</v>
      </c>
    </row>
    <row r="116" customFormat="false" ht="15" hidden="false" customHeight="false" outlineLevel="0" collapsed="false">
      <c r="A116" s="54" t="s">
        <v>1210</v>
      </c>
      <c r="B116" s="1" t="s">
        <v>1211</v>
      </c>
      <c r="C116" s="54" t="s">
        <v>1212</v>
      </c>
      <c r="D116" s="1" t="n">
        <v>39800270</v>
      </c>
      <c r="E116" s="54" t="s">
        <v>101</v>
      </c>
      <c r="F116" s="92" t="n">
        <v>3599999.99999948</v>
      </c>
      <c r="G116" s="92" t="n">
        <v>0</v>
      </c>
      <c r="H116" s="92" t="n">
        <v>0</v>
      </c>
      <c r="I116" s="92" t="n">
        <v>3550000</v>
      </c>
      <c r="N116" s="1" t="s">
        <v>1214</v>
      </c>
      <c r="O116" s="1" t="s">
        <v>1214</v>
      </c>
      <c r="P116" s="54" t="s">
        <v>1215</v>
      </c>
      <c r="Q116" s="54" t="s">
        <v>1215</v>
      </c>
    </row>
    <row r="117" customFormat="false" ht="15" hidden="false" customHeight="false" outlineLevel="0" collapsed="false">
      <c r="A117" s="54" t="s">
        <v>1210</v>
      </c>
      <c r="B117" s="1" t="s">
        <v>1211</v>
      </c>
      <c r="C117" s="54" t="s">
        <v>1212</v>
      </c>
      <c r="D117" s="1" t="n">
        <v>39800273</v>
      </c>
      <c r="E117" s="54" t="s">
        <v>211</v>
      </c>
      <c r="F117" s="92" t="n">
        <v>4999999.99999929</v>
      </c>
      <c r="G117" s="92" t="n">
        <v>0</v>
      </c>
      <c r="H117" s="92" t="n">
        <v>0</v>
      </c>
      <c r="I117" s="92" t="n">
        <v>0</v>
      </c>
      <c r="N117" s="1" t="s">
        <v>1214</v>
      </c>
      <c r="O117" s="1" t="s">
        <v>1214</v>
      </c>
      <c r="P117" s="54" t="s">
        <v>1215</v>
      </c>
      <c r="Q117" s="54" t="s">
        <v>1215</v>
      </c>
    </row>
    <row r="118" customFormat="false" ht="15" hidden="false" customHeight="false" outlineLevel="0" collapsed="false">
      <c r="A118" s="54" t="s">
        <v>1210</v>
      </c>
      <c r="B118" s="1" t="s">
        <v>1211</v>
      </c>
      <c r="C118" s="54" t="s">
        <v>1212</v>
      </c>
      <c r="D118" s="1" t="n">
        <v>39800274</v>
      </c>
      <c r="E118" s="54" t="s">
        <v>212</v>
      </c>
      <c r="F118" s="92" t="n">
        <v>999999.999999859</v>
      </c>
      <c r="G118" s="92" t="n">
        <v>0</v>
      </c>
      <c r="H118" s="92" t="n">
        <v>0</v>
      </c>
      <c r="I118" s="92" t="n">
        <v>0</v>
      </c>
      <c r="N118" s="1" t="s">
        <v>1214</v>
      </c>
      <c r="O118" s="1" t="s">
        <v>1214</v>
      </c>
      <c r="P118" s="54" t="s">
        <v>1215</v>
      </c>
      <c r="Q118" s="54" t="s">
        <v>1215</v>
      </c>
    </row>
    <row r="119" customFormat="false" ht="15" hidden="false" customHeight="false" outlineLevel="0" collapsed="false">
      <c r="A119" s="54" t="s">
        <v>1210</v>
      </c>
      <c r="B119" s="1" t="s">
        <v>1211</v>
      </c>
      <c r="C119" s="54" t="s">
        <v>1212</v>
      </c>
      <c r="D119" s="1" t="n">
        <v>39800275</v>
      </c>
      <c r="E119" s="54" t="s">
        <v>95</v>
      </c>
      <c r="F119" s="92" t="n">
        <v>4999999.99999929</v>
      </c>
      <c r="G119" s="92" t="n">
        <v>0</v>
      </c>
      <c r="H119" s="92" t="n">
        <v>0</v>
      </c>
      <c r="I119" s="92" t="n">
        <v>0</v>
      </c>
      <c r="N119" s="1" t="s">
        <v>1214</v>
      </c>
      <c r="O119" s="1" t="s">
        <v>1214</v>
      </c>
      <c r="P119" s="54" t="s">
        <v>1215</v>
      </c>
      <c r="Q119" s="54" t="s">
        <v>1215</v>
      </c>
    </row>
    <row r="120" customFormat="false" ht="15" hidden="false" customHeight="false" outlineLevel="0" collapsed="false">
      <c r="A120" s="54" t="s">
        <v>1210</v>
      </c>
      <c r="B120" s="1" t="s">
        <v>1211</v>
      </c>
      <c r="C120" s="54" t="s">
        <v>1212</v>
      </c>
      <c r="D120" s="1" t="n">
        <v>39800276</v>
      </c>
      <c r="E120" s="54" t="s">
        <v>97</v>
      </c>
      <c r="F120" s="92" t="n">
        <v>4999999.99999929</v>
      </c>
      <c r="G120" s="92" t="n">
        <v>0</v>
      </c>
      <c r="H120" s="92" t="n">
        <v>0</v>
      </c>
      <c r="I120" s="92" t="n">
        <v>0</v>
      </c>
      <c r="N120" s="1" t="s">
        <v>1214</v>
      </c>
      <c r="O120" s="1" t="s">
        <v>1214</v>
      </c>
      <c r="P120" s="54" t="s">
        <v>1215</v>
      </c>
      <c r="Q120" s="54" t="s">
        <v>1215</v>
      </c>
    </row>
    <row r="121" customFormat="false" ht="15" hidden="false" customHeight="false" outlineLevel="0" collapsed="false">
      <c r="A121" s="54" t="s">
        <v>1210</v>
      </c>
      <c r="B121" s="1" t="s">
        <v>1211</v>
      </c>
      <c r="C121" s="54" t="s">
        <v>1212</v>
      </c>
      <c r="D121" s="1" t="n">
        <v>39800277</v>
      </c>
      <c r="E121" s="54" t="s">
        <v>112</v>
      </c>
      <c r="F121" s="92" t="n">
        <v>999999.999999859</v>
      </c>
      <c r="G121" s="92" t="n">
        <v>0</v>
      </c>
      <c r="H121" s="92" t="n">
        <v>0</v>
      </c>
      <c r="I121" s="92" t="n">
        <v>0</v>
      </c>
      <c r="N121" s="1" t="s">
        <v>1214</v>
      </c>
      <c r="O121" s="1" t="s">
        <v>1214</v>
      </c>
      <c r="P121" s="54" t="s">
        <v>1215</v>
      </c>
      <c r="Q121" s="54" t="s">
        <v>1215</v>
      </c>
    </row>
    <row r="122" customFormat="false" ht="15" hidden="false" customHeight="false" outlineLevel="0" collapsed="false">
      <c r="A122" s="54" t="s">
        <v>1210</v>
      </c>
      <c r="B122" s="1" t="s">
        <v>1211</v>
      </c>
      <c r="C122" s="54" t="s">
        <v>1212</v>
      </c>
      <c r="D122" s="1" t="n">
        <v>39800278</v>
      </c>
      <c r="E122" s="54" t="s">
        <v>110</v>
      </c>
      <c r="F122" s="92" t="n">
        <v>999999.999999859</v>
      </c>
      <c r="G122" s="92" t="n">
        <v>0</v>
      </c>
      <c r="H122" s="92" t="n">
        <v>0</v>
      </c>
      <c r="I122" s="92" t="n">
        <v>0</v>
      </c>
      <c r="N122" s="1" t="s">
        <v>1214</v>
      </c>
      <c r="O122" s="1" t="s">
        <v>1214</v>
      </c>
      <c r="P122" s="54" t="s">
        <v>1215</v>
      </c>
      <c r="Q122" s="54" t="s">
        <v>1215</v>
      </c>
    </row>
    <row r="123" customFormat="false" ht="15" hidden="false" customHeight="false" outlineLevel="0" collapsed="false">
      <c r="A123" s="54" t="s">
        <v>1210</v>
      </c>
      <c r="B123" s="1" t="s">
        <v>1211</v>
      </c>
      <c r="C123" s="54" t="s">
        <v>1212</v>
      </c>
      <c r="D123" s="1" t="n">
        <v>39800280</v>
      </c>
      <c r="E123" s="54" t="s">
        <v>109</v>
      </c>
      <c r="F123" s="92" t="n">
        <v>999999.999999859</v>
      </c>
      <c r="G123" s="92" t="n">
        <v>0</v>
      </c>
      <c r="H123" s="92" t="n">
        <v>0</v>
      </c>
      <c r="I123" s="92" t="n">
        <v>0</v>
      </c>
      <c r="N123" s="1" t="s">
        <v>1214</v>
      </c>
      <c r="O123" s="1" t="s">
        <v>1214</v>
      </c>
      <c r="P123" s="54" t="s">
        <v>1215</v>
      </c>
      <c r="Q123" s="54" t="s">
        <v>1215</v>
      </c>
    </row>
    <row r="124" customFormat="false" ht="15" hidden="false" customHeight="false" outlineLevel="0" collapsed="false">
      <c r="A124" s="54" t="s">
        <v>1210</v>
      </c>
      <c r="B124" s="1" t="s">
        <v>1211</v>
      </c>
      <c r="C124" s="54" t="s">
        <v>1212</v>
      </c>
      <c r="D124" s="1" t="n">
        <v>39800281</v>
      </c>
      <c r="E124" s="54" t="s">
        <v>14</v>
      </c>
      <c r="F124" s="92" t="n">
        <v>140999999.99998</v>
      </c>
      <c r="G124" s="92" t="n">
        <v>141000000</v>
      </c>
      <c r="H124" s="92" t="n">
        <v>100</v>
      </c>
      <c r="I124" s="92" t="n">
        <v>122500000</v>
      </c>
      <c r="J124" s="92" t="n">
        <v>122500000</v>
      </c>
      <c r="N124" s="1" t="s">
        <v>1214</v>
      </c>
      <c r="O124" s="1" t="s">
        <v>1214</v>
      </c>
      <c r="P124" s="54" t="s">
        <v>1215</v>
      </c>
      <c r="Q124" s="54" t="s">
        <v>1215</v>
      </c>
    </row>
    <row r="125" customFormat="false" ht="15" hidden="false" customHeight="false" outlineLevel="0" collapsed="false">
      <c r="A125" s="54" t="s">
        <v>1210</v>
      </c>
      <c r="B125" s="1" t="s">
        <v>1211</v>
      </c>
      <c r="C125" s="54" t="s">
        <v>1212</v>
      </c>
      <c r="D125" s="1" t="n">
        <v>39800284</v>
      </c>
      <c r="E125" s="54" t="s">
        <v>94</v>
      </c>
      <c r="F125" s="92" t="n">
        <v>299999999.999958</v>
      </c>
      <c r="G125" s="92" t="n">
        <v>300000000</v>
      </c>
      <c r="H125" s="92" t="n">
        <v>100</v>
      </c>
      <c r="I125" s="92" t="n">
        <v>300000000</v>
      </c>
      <c r="J125" s="92" t="n">
        <v>300000000</v>
      </c>
      <c r="K125" s="54" t="s">
        <v>6</v>
      </c>
      <c r="L125" s="54" t="s">
        <v>47</v>
      </c>
      <c r="N125" s="1" t="s">
        <v>1214</v>
      </c>
      <c r="O125" s="1" t="s">
        <v>1214</v>
      </c>
      <c r="P125" s="54" t="s">
        <v>1215</v>
      </c>
      <c r="Q125" s="54" t="s">
        <v>1215</v>
      </c>
    </row>
    <row r="126" customFormat="false" ht="15" hidden="false" customHeight="false" outlineLevel="0" collapsed="false">
      <c r="A126" s="54" t="s">
        <v>1210</v>
      </c>
      <c r="B126" s="1" t="s">
        <v>1211</v>
      </c>
      <c r="C126" s="54" t="s">
        <v>1212</v>
      </c>
      <c r="D126" s="1" t="n">
        <v>39800290</v>
      </c>
      <c r="E126" s="54" t="s">
        <v>1244</v>
      </c>
      <c r="F126" s="92" t="n">
        <v>1474999999.99979</v>
      </c>
      <c r="G126" s="92" t="n">
        <v>1475000000</v>
      </c>
      <c r="H126" s="92" t="n">
        <v>100</v>
      </c>
      <c r="I126" s="92" t="n">
        <v>1475000000</v>
      </c>
      <c r="J126" s="92" t="n">
        <v>1475000000</v>
      </c>
      <c r="K126" s="54" t="s">
        <v>6</v>
      </c>
      <c r="L126" s="54" t="s">
        <v>11</v>
      </c>
      <c r="N126" s="1" t="s">
        <v>1214</v>
      </c>
      <c r="O126" s="1" t="s">
        <v>1214</v>
      </c>
      <c r="P126" s="54" t="s">
        <v>1215</v>
      </c>
      <c r="Q126" s="54" t="s">
        <v>1215</v>
      </c>
    </row>
    <row r="127" customFormat="false" ht="15" hidden="false" customHeight="false" outlineLevel="0" collapsed="false">
      <c r="A127" s="54" t="s">
        <v>1210</v>
      </c>
      <c r="B127" s="1" t="s">
        <v>1211</v>
      </c>
      <c r="C127" s="54" t="s">
        <v>1212</v>
      </c>
      <c r="D127" s="1" t="n">
        <v>39800299</v>
      </c>
      <c r="E127" s="54" t="s">
        <v>1245</v>
      </c>
      <c r="F127" s="92" t="n">
        <v>0</v>
      </c>
      <c r="G127" s="92" t="n">
        <v>0</v>
      </c>
      <c r="H127" s="92" t="n">
        <v>1</v>
      </c>
      <c r="K127" s="54" t="s">
        <v>6</v>
      </c>
      <c r="L127" s="54" t="s">
        <v>11</v>
      </c>
      <c r="N127" s="1" t="s">
        <v>1214</v>
      </c>
      <c r="O127" s="1" t="s">
        <v>1214</v>
      </c>
      <c r="P127" s="54" t="s">
        <v>1215</v>
      </c>
      <c r="Q127" s="54" t="s">
        <v>1215</v>
      </c>
    </row>
    <row r="128" customFormat="false" ht="15" hidden="false" customHeight="false" outlineLevel="0" collapsed="false">
      <c r="A128" s="54" t="s">
        <v>1210</v>
      </c>
      <c r="B128" s="1" t="s">
        <v>1211</v>
      </c>
      <c r="C128" s="54" t="s">
        <v>1212</v>
      </c>
      <c r="D128" s="1" t="n">
        <v>39800301</v>
      </c>
      <c r="E128" s="54" t="s">
        <v>1246</v>
      </c>
      <c r="F128" s="92" t="n">
        <v>0</v>
      </c>
      <c r="G128" s="92" t="n">
        <v>0</v>
      </c>
      <c r="H128" s="92" t="n">
        <v>1</v>
      </c>
      <c r="K128" s="54" t="s">
        <v>6</v>
      </c>
      <c r="L128" s="54" t="s">
        <v>11</v>
      </c>
      <c r="N128" s="1" t="s">
        <v>1214</v>
      </c>
      <c r="O128" s="1" t="s">
        <v>1214</v>
      </c>
      <c r="P128" s="54" t="s">
        <v>1215</v>
      </c>
      <c r="Q128" s="54" t="s">
        <v>1215</v>
      </c>
    </row>
    <row r="129" customFormat="false" ht="15" hidden="false" customHeight="false" outlineLevel="0" collapsed="false">
      <c r="A129" s="54" t="s">
        <v>1210</v>
      </c>
      <c r="B129" s="1" t="s">
        <v>1211</v>
      </c>
      <c r="C129" s="54" t="s">
        <v>1212</v>
      </c>
      <c r="D129" s="1" t="n">
        <v>42901042</v>
      </c>
      <c r="E129" s="54" t="s">
        <v>147</v>
      </c>
      <c r="F129" s="92" t="n">
        <v>259999999.999963</v>
      </c>
      <c r="G129" s="92" t="n">
        <v>260000000</v>
      </c>
      <c r="H129" s="92" t="n">
        <v>100</v>
      </c>
      <c r="I129" s="92" t="n">
        <v>230021000</v>
      </c>
      <c r="J129" s="92" t="n">
        <v>230021000</v>
      </c>
      <c r="N129" s="1" t="s">
        <v>1214</v>
      </c>
      <c r="O129" s="1" t="s">
        <v>1214</v>
      </c>
      <c r="P129" s="54" t="s">
        <v>1215</v>
      </c>
      <c r="Q129" s="54" t="s">
        <v>1215</v>
      </c>
    </row>
    <row r="130" customFormat="false" ht="15" hidden="false" customHeight="false" outlineLevel="0" collapsed="false">
      <c r="A130" s="54" t="s">
        <v>1210</v>
      </c>
      <c r="B130" s="1" t="s">
        <v>1211</v>
      </c>
      <c r="C130" s="54" t="s">
        <v>1212</v>
      </c>
      <c r="D130" s="1" t="n">
        <v>42901081</v>
      </c>
      <c r="E130" s="54" t="s">
        <v>131</v>
      </c>
      <c r="F130" s="92" t="n">
        <v>299999999.999958</v>
      </c>
      <c r="G130" s="92" t="n">
        <v>300000000</v>
      </c>
      <c r="H130" s="92" t="n">
        <v>100</v>
      </c>
      <c r="I130" s="92" t="n">
        <v>783634700</v>
      </c>
      <c r="J130" s="92" t="n">
        <v>783634700</v>
      </c>
      <c r="N130" s="1" t="s">
        <v>1214</v>
      </c>
      <c r="O130" s="1" t="s">
        <v>1214</v>
      </c>
      <c r="P130" s="54" t="s">
        <v>1215</v>
      </c>
      <c r="Q130" s="54" t="s">
        <v>1215</v>
      </c>
    </row>
    <row r="131" customFormat="false" ht="15" hidden="false" customHeight="false" outlineLevel="0" collapsed="false">
      <c r="A131" s="54" t="s">
        <v>1210</v>
      </c>
      <c r="B131" s="1" t="s">
        <v>1211</v>
      </c>
      <c r="C131" s="54" t="s">
        <v>1212</v>
      </c>
      <c r="D131" s="1" t="n">
        <v>42901082</v>
      </c>
      <c r="E131" s="54" t="s">
        <v>130</v>
      </c>
      <c r="F131" s="92" t="n">
        <v>619999999.999911</v>
      </c>
      <c r="G131" s="92" t="n">
        <v>620000000</v>
      </c>
      <c r="H131" s="92" t="n">
        <v>100</v>
      </c>
      <c r="I131" s="92" t="n">
        <v>998000000</v>
      </c>
      <c r="J131" s="92" t="n">
        <v>998000000</v>
      </c>
      <c r="N131" s="1" t="s">
        <v>1214</v>
      </c>
      <c r="O131" s="1" t="s">
        <v>1214</v>
      </c>
      <c r="P131" s="54" t="s">
        <v>1215</v>
      </c>
      <c r="Q131" s="54" t="s">
        <v>1215</v>
      </c>
    </row>
    <row r="132" customFormat="false" ht="15" hidden="false" customHeight="false" outlineLevel="0" collapsed="false">
      <c r="A132" s="54" t="s">
        <v>1210</v>
      </c>
      <c r="B132" s="1" t="s">
        <v>1211</v>
      </c>
      <c r="C132" s="54" t="s">
        <v>1212</v>
      </c>
      <c r="D132" s="1" t="n">
        <v>42901085</v>
      </c>
      <c r="E132" s="54" t="s">
        <v>132</v>
      </c>
      <c r="F132" s="92" t="n">
        <v>659999999.999906</v>
      </c>
      <c r="G132" s="92" t="n">
        <v>660000000</v>
      </c>
      <c r="H132" s="92" t="n">
        <v>100</v>
      </c>
      <c r="I132" s="92" t="n">
        <v>1052000000</v>
      </c>
      <c r="J132" s="92" t="n">
        <v>885600000</v>
      </c>
      <c r="N132" s="1" t="s">
        <v>1214</v>
      </c>
      <c r="O132" s="1" t="s">
        <v>1214</v>
      </c>
      <c r="P132" s="54" t="s">
        <v>1215</v>
      </c>
      <c r="Q132" s="54" t="s">
        <v>1215</v>
      </c>
    </row>
    <row r="133" customFormat="false" ht="15" hidden="false" customHeight="false" outlineLevel="0" collapsed="false">
      <c r="A133" s="54" t="s">
        <v>1210</v>
      </c>
      <c r="B133" s="1" t="s">
        <v>1211</v>
      </c>
      <c r="C133" s="54" t="s">
        <v>1212</v>
      </c>
      <c r="D133" s="1" t="n">
        <v>42902002</v>
      </c>
      <c r="E133" s="54" t="s">
        <v>118</v>
      </c>
      <c r="F133" s="92" t="n">
        <v>1319999999.99981</v>
      </c>
      <c r="G133" s="92" t="n">
        <v>1320000000</v>
      </c>
      <c r="H133" s="92" t="n">
        <v>100</v>
      </c>
      <c r="I133" s="92" t="n">
        <v>1796254598</v>
      </c>
      <c r="J133" s="92" t="n">
        <v>1796254598</v>
      </c>
      <c r="N133" s="1" t="s">
        <v>1214</v>
      </c>
      <c r="O133" s="1" t="s">
        <v>1214</v>
      </c>
      <c r="P133" s="54" t="s">
        <v>1215</v>
      </c>
      <c r="Q133" s="54" t="s">
        <v>1215</v>
      </c>
    </row>
    <row r="134" customFormat="false" ht="15" hidden="false" customHeight="false" outlineLevel="0" collapsed="false">
      <c r="A134" s="54" t="s">
        <v>1210</v>
      </c>
      <c r="B134" s="1" t="s">
        <v>1211</v>
      </c>
      <c r="C134" s="54" t="s">
        <v>1212</v>
      </c>
      <c r="D134" s="1" t="n">
        <v>42902005</v>
      </c>
      <c r="E134" s="54" t="s">
        <v>120</v>
      </c>
      <c r="F134" s="92" t="n">
        <v>793999999.999887</v>
      </c>
      <c r="G134" s="92" t="n">
        <v>794000000</v>
      </c>
      <c r="H134" s="92" t="n">
        <v>100</v>
      </c>
      <c r="I134" s="92" t="n">
        <v>1608100000</v>
      </c>
      <c r="J134" s="92" t="n">
        <v>882560000</v>
      </c>
      <c r="N134" s="1" t="s">
        <v>1214</v>
      </c>
      <c r="O134" s="1" t="s">
        <v>1214</v>
      </c>
      <c r="P134" s="54" t="s">
        <v>1215</v>
      </c>
      <c r="Q134" s="54" t="s">
        <v>1215</v>
      </c>
    </row>
    <row r="135" customFormat="false" ht="15" hidden="false" customHeight="false" outlineLevel="0" collapsed="false">
      <c r="A135" s="54" t="s">
        <v>1210</v>
      </c>
      <c r="B135" s="1" t="s">
        <v>1211</v>
      </c>
      <c r="C135" s="54" t="s">
        <v>1212</v>
      </c>
      <c r="D135" s="1" t="n">
        <v>43398011</v>
      </c>
      <c r="E135" s="54" t="s">
        <v>156</v>
      </c>
      <c r="F135" s="92" t="n">
        <v>1299999999.99981</v>
      </c>
      <c r="G135" s="92" t="n">
        <v>1300000000</v>
      </c>
      <c r="H135" s="92" t="n">
        <v>100</v>
      </c>
      <c r="I135" s="92" t="n">
        <v>1431280000</v>
      </c>
      <c r="J135" s="92" t="n">
        <v>1431280000</v>
      </c>
      <c r="N135" s="1" t="s">
        <v>1214</v>
      </c>
      <c r="O135" s="1" t="s">
        <v>1214</v>
      </c>
      <c r="P135" s="54" t="s">
        <v>1215</v>
      </c>
      <c r="Q135" s="54" t="s">
        <v>1215</v>
      </c>
    </row>
    <row r="136" customFormat="false" ht="15" hidden="false" customHeight="false" outlineLevel="0" collapsed="false">
      <c r="A136" s="54" t="s">
        <v>1210</v>
      </c>
      <c r="B136" s="1" t="s">
        <v>1211</v>
      </c>
      <c r="C136" s="54" t="s">
        <v>1212</v>
      </c>
      <c r="D136" s="1" t="n">
        <v>49800003</v>
      </c>
      <c r="E136" s="54" t="s">
        <v>162</v>
      </c>
      <c r="F136" s="92" t="n">
        <v>33899999.9999951</v>
      </c>
      <c r="G136" s="92" t="n">
        <v>33900000</v>
      </c>
      <c r="H136" s="92" t="n">
        <v>100</v>
      </c>
      <c r="I136" s="92" t="n">
        <v>0</v>
      </c>
      <c r="N136" s="1" t="s">
        <v>1214</v>
      </c>
      <c r="O136" s="1" t="s">
        <v>1214</v>
      </c>
      <c r="P136" s="54" t="s">
        <v>1215</v>
      </c>
      <c r="Q136" s="54" t="s">
        <v>1215</v>
      </c>
    </row>
    <row r="137" customFormat="false" ht="15" hidden="false" customHeight="false" outlineLevel="0" collapsed="false">
      <c r="A137" s="54" t="s">
        <v>1210</v>
      </c>
      <c r="B137" s="1" t="s">
        <v>1211</v>
      </c>
      <c r="C137" s="54" t="s">
        <v>1212</v>
      </c>
      <c r="D137" s="1" t="n">
        <v>49800014</v>
      </c>
      <c r="E137" s="54" t="s">
        <v>128</v>
      </c>
      <c r="F137" s="92" t="n">
        <v>999999.999999859</v>
      </c>
      <c r="G137" s="92" t="n">
        <v>1000000</v>
      </c>
      <c r="H137" s="92" t="n">
        <v>100</v>
      </c>
      <c r="I137" s="92" t="n">
        <v>16053000</v>
      </c>
      <c r="J137" s="92" t="n">
        <v>16053000</v>
      </c>
      <c r="N137" s="1" t="s">
        <v>1214</v>
      </c>
      <c r="O137" s="1" t="s">
        <v>1214</v>
      </c>
      <c r="P137" s="54" t="s">
        <v>1215</v>
      </c>
      <c r="Q137" s="54" t="s">
        <v>1215</v>
      </c>
    </row>
    <row r="138" customFormat="false" ht="15" hidden="false" customHeight="false" outlineLevel="0" collapsed="false">
      <c r="A138" s="54" t="s">
        <v>1210</v>
      </c>
      <c r="B138" s="1" t="s">
        <v>1211</v>
      </c>
      <c r="C138" s="54" t="s">
        <v>1212</v>
      </c>
      <c r="D138" s="1" t="n">
        <v>49800018</v>
      </c>
      <c r="E138" s="54" t="s">
        <v>41</v>
      </c>
      <c r="F138" s="92" t="n">
        <v>357999999.999949</v>
      </c>
      <c r="G138" s="92" t="n">
        <v>358000000</v>
      </c>
      <c r="H138" s="92" t="n">
        <v>100</v>
      </c>
      <c r="I138" s="92" t="n">
        <v>394054000</v>
      </c>
      <c r="J138" s="92" t="n">
        <v>394054000</v>
      </c>
      <c r="N138" s="1" t="s">
        <v>1214</v>
      </c>
      <c r="O138" s="1" t="s">
        <v>1214</v>
      </c>
      <c r="P138" s="54" t="s">
        <v>1215</v>
      </c>
      <c r="Q138" s="54" t="s">
        <v>1215</v>
      </c>
    </row>
    <row r="139" customFormat="false" ht="15" hidden="false" customHeight="false" outlineLevel="0" collapsed="false">
      <c r="A139" s="54" t="s">
        <v>1210</v>
      </c>
      <c r="B139" s="1" t="s">
        <v>1211</v>
      </c>
      <c r="C139" s="54" t="s">
        <v>1212</v>
      </c>
      <c r="D139" s="1" t="n">
        <v>52598001</v>
      </c>
      <c r="E139" s="54" t="s">
        <v>1247</v>
      </c>
      <c r="F139" s="92" t="n">
        <v>9567643535.99863</v>
      </c>
      <c r="G139" s="92" t="n">
        <v>9299249084</v>
      </c>
      <c r="H139" s="92" t="n">
        <v>97.195</v>
      </c>
      <c r="I139" s="92" t="n">
        <v>9358689084</v>
      </c>
      <c r="J139" s="92" t="n">
        <v>9353382070.58068</v>
      </c>
      <c r="N139" s="1" t="s">
        <v>1214</v>
      </c>
      <c r="O139" s="1" t="s">
        <v>1214</v>
      </c>
      <c r="P139" s="54" t="s">
        <v>1248</v>
      </c>
      <c r="Q139" s="54" t="s">
        <v>1248</v>
      </c>
    </row>
    <row r="140" customFormat="false" ht="15" hidden="false" customHeight="false" outlineLevel="0" collapsed="false">
      <c r="A140" s="54" t="s">
        <v>1210</v>
      </c>
      <c r="B140" s="1" t="s">
        <v>1211</v>
      </c>
      <c r="C140" s="54" t="s">
        <v>1212</v>
      </c>
      <c r="D140" s="1" t="n">
        <v>52698001</v>
      </c>
      <c r="E140" s="54" t="s">
        <v>1249</v>
      </c>
      <c r="F140" s="92" t="n">
        <v>74161609786.9895</v>
      </c>
      <c r="G140" s="92" t="n">
        <v>71999895798</v>
      </c>
      <c r="H140" s="92" t="n">
        <v>97.085</v>
      </c>
      <c r="I140" s="92" t="n">
        <v>71865776089</v>
      </c>
      <c r="J140" s="92" t="n">
        <v>71826991365.4549</v>
      </c>
      <c r="N140" s="1" t="s">
        <v>1214</v>
      </c>
      <c r="O140" s="1" t="s">
        <v>1214</v>
      </c>
      <c r="P140" s="54" t="s">
        <v>1248</v>
      </c>
      <c r="Q140" s="54" t="s">
        <v>1248</v>
      </c>
    </row>
    <row r="141" customFormat="false" ht="15" hidden="false" customHeight="false" outlineLevel="0" collapsed="false">
      <c r="A141" s="54" t="s">
        <v>1210</v>
      </c>
      <c r="B141" s="1" t="s">
        <v>1211</v>
      </c>
      <c r="C141" s="54" t="s">
        <v>1212</v>
      </c>
      <c r="D141" s="1" t="n">
        <v>52698002</v>
      </c>
      <c r="E141" s="54" t="s">
        <v>1250</v>
      </c>
      <c r="F141" s="92" t="n">
        <v>629821249.99991</v>
      </c>
      <c r="G141" s="92" t="n">
        <v>629821250</v>
      </c>
      <c r="H141" s="92" t="n">
        <v>100</v>
      </c>
      <c r="I141" s="92" t="n">
        <v>896861250</v>
      </c>
      <c r="J141" s="92" t="n">
        <v>909737170.375</v>
      </c>
      <c r="N141" s="1" t="s">
        <v>1214</v>
      </c>
      <c r="O141" s="1" t="s">
        <v>1214</v>
      </c>
      <c r="P141" s="54" t="s">
        <v>1248</v>
      </c>
      <c r="Q141" s="54" t="s">
        <v>1248</v>
      </c>
    </row>
    <row r="142" customFormat="false" ht="15" hidden="false" customHeight="false" outlineLevel="0" collapsed="false">
      <c r="A142" s="54" t="s">
        <v>1210</v>
      </c>
      <c r="B142" s="1" t="s">
        <v>1211</v>
      </c>
      <c r="C142" s="54" t="s">
        <v>1212</v>
      </c>
      <c r="D142" s="1" t="n">
        <v>52798003</v>
      </c>
      <c r="E142" s="54" t="s">
        <v>1251</v>
      </c>
      <c r="F142" s="92" t="n">
        <v>699999999.999901</v>
      </c>
      <c r="G142" s="92" t="n">
        <v>682558262</v>
      </c>
      <c r="H142" s="92" t="n">
        <v>97.508</v>
      </c>
      <c r="I142" s="92" t="n">
        <v>682558262</v>
      </c>
      <c r="J142" s="92" t="n">
        <v>679771154.726105</v>
      </c>
      <c r="N142" s="1" t="s">
        <v>1214</v>
      </c>
      <c r="O142" s="1" t="s">
        <v>1214</v>
      </c>
      <c r="P142" s="54" t="s">
        <v>1248</v>
      </c>
      <c r="Q142" s="54" t="s">
        <v>1248</v>
      </c>
    </row>
    <row r="143" customFormat="false" ht="15" hidden="false" customHeight="false" outlineLevel="0" collapsed="false">
      <c r="A143" s="54" t="s">
        <v>1210</v>
      </c>
      <c r="B143" s="1" t="s">
        <v>1211</v>
      </c>
      <c r="C143" s="54" t="s">
        <v>1212</v>
      </c>
      <c r="D143" s="1" t="n">
        <v>52898001</v>
      </c>
      <c r="E143" s="54" t="s">
        <v>1252</v>
      </c>
      <c r="F143" s="92" t="n">
        <v>0</v>
      </c>
      <c r="G143" s="92" t="n">
        <v>0</v>
      </c>
      <c r="H143" s="92" t="n">
        <v>0</v>
      </c>
      <c r="N143" s="1" t="s">
        <v>1214</v>
      </c>
      <c r="O143" s="1" t="s">
        <v>1214</v>
      </c>
      <c r="P143" s="54" t="s">
        <v>1248</v>
      </c>
      <c r="Q143" s="54" t="s">
        <v>1248</v>
      </c>
    </row>
    <row r="144" customFormat="false" ht="15" hidden="false" customHeight="false" outlineLevel="0" collapsed="false">
      <c r="A144" s="54" t="s">
        <v>1210</v>
      </c>
      <c r="B144" s="1" t="s">
        <v>1211</v>
      </c>
      <c r="C144" s="54" t="s">
        <v>1212</v>
      </c>
      <c r="D144" s="1" t="n">
        <v>52998001</v>
      </c>
      <c r="E144" s="54" t="s">
        <v>1253</v>
      </c>
      <c r="F144" s="92" t="n">
        <v>14599999999.9979</v>
      </c>
      <c r="G144" s="92" t="n">
        <v>14599000000</v>
      </c>
      <c r="H144" s="92" t="n">
        <v>99.993</v>
      </c>
      <c r="I144" s="92" t="n">
        <v>14475860801</v>
      </c>
      <c r="J144" s="92" t="n">
        <v>14475860801</v>
      </c>
      <c r="N144" s="1" t="s">
        <v>1214</v>
      </c>
      <c r="O144" s="1" t="s">
        <v>1214</v>
      </c>
      <c r="P144" s="54" t="s">
        <v>1248</v>
      </c>
      <c r="Q144" s="54" t="s">
        <v>1248</v>
      </c>
    </row>
    <row r="145" customFormat="false" ht="15" hidden="false" customHeight="false" outlineLevel="0" collapsed="false">
      <c r="A145" s="54" t="s">
        <v>1210</v>
      </c>
      <c r="B145" s="1" t="s">
        <v>1211</v>
      </c>
      <c r="C145" s="54" t="s">
        <v>1212</v>
      </c>
      <c r="D145" s="1" t="n">
        <v>59800009</v>
      </c>
      <c r="E145" s="54" t="s">
        <v>145</v>
      </c>
      <c r="F145" s="92" t="n">
        <v>399999999.999943</v>
      </c>
      <c r="G145" s="92" t="n">
        <v>400000000</v>
      </c>
      <c r="H145" s="92" t="n">
        <v>100</v>
      </c>
      <c r="I145" s="92" t="n">
        <v>399307000</v>
      </c>
      <c r="J145" s="92" t="n">
        <v>399307000</v>
      </c>
      <c r="N145" s="1" t="s">
        <v>1214</v>
      </c>
      <c r="O145" s="1" t="s">
        <v>1214</v>
      </c>
      <c r="P145" s="54" t="s">
        <v>1215</v>
      </c>
      <c r="Q145" s="54" t="s">
        <v>1254</v>
      </c>
    </row>
    <row r="146" customFormat="false" ht="15" hidden="false" customHeight="false" outlineLevel="0" collapsed="false">
      <c r="A146" s="54" t="s">
        <v>1210</v>
      </c>
      <c r="B146" s="1" t="s">
        <v>1211</v>
      </c>
      <c r="C146" s="54" t="s">
        <v>1212</v>
      </c>
      <c r="D146" s="1" t="n">
        <v>59800012</v>
      </c>
      <c r="E146" s="54" t="s">
        <v>1255</v>
      </c>
      <c r="F146" s="92" t="n">
        <v>4256053599.9994</v>
      </c>
      <c r="G146" s="92" t="n">
        <v>1395011303</v>
      </c>
      <c r="H146" s="92" t="n">
        <v>32.777</v>
      </c>
      <c r="I146" s="92" t="n">
        <v>4053059557</v>
      </c>
      <c r="J146" s="92" t="n">
        <v>6678581559.60563</v>
      </c>
      <c r="N146" s="1" t="s">
        <v>1214</v>
      </c>
      <c r="O146" s="1" t="s">
        <v>1214</v>
      </c>
      <c r="P146" s="54" t="s">
        <v>1256</v>
      </c>
      <c r="Q146" s="54" t="s">
        <v>1256</v>
      </c>
    </row>
    <row r="155" customFormat="false" ht="15" hidden="false" customHeight="false" outlineLevel="0" collapsed="false">
      <c r="D155" s="1" t="n">
        <v>33098058</v>
      </c>
    </row>
    <row r="156" customFormat="false" ht="15" hidden="false" customHeight="false" outlineLevel="0" collapsed="false">
      <c r="D156" s="1" t="n">
        <v>33098130</v>
      </c>
    </row>
    <row r="157" customFormat="false" ht="15" hidden="false" customHeight="false" outlineLevel="0" collapsed="false">
      <c r="D157" s="1" t="n">
        <v>33198001</v>
      </c>
    </row>
    <row r="158" customFormat="false" ht="15" hidden="false" customHeight="false" outlineLevel="0" collapsed="false">
      <c r="D158" s="1" t="n">
        <v>33198002</v>
      </c>
    </row>
    <row r="159" customFormat="false" ht="15" hidden="false" customHeight="false" outlineLevel="0" collapsed="false">
      <c r="D159" s="1" t="n">
        <v>33198006</v>
      </c>
    </row>
    <row r="160" customFormat="false" ht="15" hidden="false" customHeight="false" outlineLevel="0" collapsed="false">
      <c r="D160" s="1" t="n">
        <v>33198023</v>
      </c>
    </row>
    <row r="161" customFormat="false" ht="15" hidden="false" customHeight="false" outlineLevel="0" collapsed="false">
      <c r="D161" s="1" t="n">
        <v>32998019</v>
      </c>
    </row>
    <row r="162" customFormat="false" ht="15" hidden="false" customHeight="false" outlineLevel="0" collapsed="false">
      <c r="D162" s="1" t="n">
        <v>33198015</v>
      </c>
    </row>
    <row r="163" customFormat="false" ht="15" hidden="false" customHeight="false" outlineLevel="0" collapsed="false">
      <c r="D163" s="1" t="n">
        <v>39800281</v>
      </c>
    </row>
    <row r="164" customFormat="false" ht="15" hidden="false" customHeight="false" outlineLevel="0" collapsed="false">
      <c r="D164" s="1" t="n">
        <v>32998002</v>
      </c>
    </row>
    <row r="165" customFormat="false" ht="15" hidden="false" customHeight="false" outlineLevel="0" collapsed="false">
      <c r="D165" s="1" t="n">
        <v>32998003</v>
      </c>
    </row>
    <row r="166" customFormat="false" ht="15" hidden="false" customHeight="false" outlineLevel="0" collapsed="false">
      <c r="D166" s="1" t="n">
        <v>34098050</v>
      </c>
    </row>
    <row r="167" customFormat="false" ht="15" hidden="false" customHeight="false" outlineLevel="0" collapsed="false">
      <c r="D167" s="1" t="n">
        <v>39800239</v>
      </c>
    </row>
    <row r="168" customFormat="false" ht="15" hidden="false" customHeight="false" outlineLevel="0" collapsed="false">
      <c r="D168" s="1" t="n">
        <v>39800273</v>
      </c>
    </row>
    <row r="169" customFormat="false" ht="15" hidden="false" customHeight="false" outlineLevel="0" collapsed="false">
      <c r="D169" s="1" t="n">
        <v>39800274</v>
      </c>
    </row>
    <row r="170" customFormat="false" ht="15" hidden="false" customHeight="false" outlineLevel="0" collapsed="false">
      <c r="D170" s="1" t="n">
        <v>42901095</v>
      </c>
    </row>
    <row r="171" customFormat="false" ht="15" hidden="false" customHeight="false" outlineLevel="0" collapsed="false">
      <c r="D171" s="1" t="n">
        <v>39800232</v>
      </c>
    </row>
    <row r="172" customFormat="false" ht="15" hidden="false" customHeight="false" outlineLevel="0" collapsed="false">
      <c r="D172" s="1" t="n">
        <v>33798072</v>
      </c>
    </row>
    <row r="173" customFormat="false" ht="15" hidden="false" customHeight="false" outlineLevel="0" collapsed="false">
      <c r="D173" s="1" t="n">
        <v>39800231</v>
      </c>
    </row>
    <row r="174" customFormat="false" ht="15" hidden="false" customHeight="false" outlineLevel="0" collapsed="false">
      <c r="D174" s="1" t="n">
        <v>39800167</v>
      </c>
    </row>
    <row r="175" customFormat="false" ht="15" hidden="false" customHeight="false" outlineLevel="0" collapsed="false">
      <c r="D175" s="1" t="n">
        <v>39800230</v>
      </c>
    </row>
    <row r="176" customFormat="false" ht="15" hidden="false" customHeight="false" outlineLevel="0" collapsed="false">
      <c r="D176" s="1" t="n">
        <v>39800233</v>
      </c>
    </row>
    <row r="177" customFormat="false" ht="15" hidden="false" customHeight="false" outlineLevel="0" collapsed="false">
      <c r="D177" s="1" t="n">
        <v>33798035</v>
      </c>
    </row>
    <row r="178" customFormat="false" ht="15" hidden="false" customHeight="false" outlineLevel="0" collapsed="false">
      <c r="D178" s="1" t="n">
        <v>33698001</v>
      </c>
    </row>
    <row r="179" customFormat="false" ht="15" hidden="false" customHeight="false" outlineLevel="0" collapsed="false">
      <c r="D179" s="1" t="n">
        <v>39800227</v>
      </c>
    </row>
    <row r="180" customFormat="false" ht="15" hidden="false" customHeight="false" outlineLevel="0" collapsed="false">
      <c r="D180" s="1" t="n">
        <v>39800225</v>
      </c>
    </row>
    <row r="181" customFormat="false" ht="15" hidden="false" customHeight="false" outlineLevel="0" collapsed="false">
      <c r="D181" s="1" t="n">
        <v>33198024</v>
      </c>
    </row>
    <row r="182" customFormat="false" ht="15" hidden="false" customHeight="false" outlineLevel="0" collapsed="false">
      <c r="D182" s="1" t="n">
        <v>33798033</v>
      </c>
    </row>
    <row r="183" customFormat="false" ht="15" hidden="false" customHeight="false" outlineLevel="0" collapsed="false">
      <c r="D183" s="1" t="n">
        <v>33798037</v>
      </c>
    </row>
    <row r="184" customFormat="false" ht="15" hidden="false" customHeight="false" outlineLevel="0" collapsed="false">
      <c r="D184" s="1" t="n">
        <v>33698016</v>
      </c>
    </row>
    <row r="185" customFormat="false" ht="15" hidden="false" customHeight="false" outlineLevel="0" collapsed="false">
      <c r="D185" s="1" t="n">
        <v>32998026</v>
      </c>
    </row>
    <row r="186" customFormat="false" ht="15" hidden="false" customHeight="false" outlineLevel="0" collapsed="false">
      <c r="D186" s="1" t="n">
        <v>39800226</v>
      </c>
    </row>
    <row r="187" customFormat="false" ht="15" hidden="false" customHeight="false" outlineLevel="0" collapsed="false">
      <c r="D187" s="1" t="n">
        <v>33798039</v>
      </c>
    </row>
    <row r="188" customFormat="false" ht="15" hidden="false" customHeight="false" outlineLevel="0" collapsed="false">
      <c r="D188" s="1" t="n">
        <v>33798040</v>
      </c>
    </row>
    <row r="189" customFormat="false" ht="15" hidden="false" customHeight="false" outlineLevel="0" collapsed="false">
      <c r="D189" s="1" t="n">
        <v>33798029</v>
      </c>
    </row>
    <row r="190" customFormat="false" ht="15" hidden="false" customHeight="false" outlineLevel="0" collapsed="false">
      <c r="D190" s="1" t="n">
        <v>39800228</v>
      </c>
    </row>
    <row r="191" customFormat="false" ht="15" hidden="false" customHeight="false" outlineLevel="0" collapsed="false">
      <c r="D191" s="1" t="n">
        <v>33698017</v>
      </c>
    </row>
    <row r="192" customFormat="false" ht="15" hidden="false" customHeight="false" outlineLevel="0" collapsed="false">
      <c r="D192" s="1" t="n">
        <v>33798034</v>
      </c>
    </row>
    <row r="193" customFormat="false" ht="15" hidden="false" customHeight="false" outlineLevel="0" collapsed="false">
      <c r="D193" s="1" t="n">
        <v>33798036</v>
      </c>
    </row>
    <row r="194" customFormat="false" ht="15" hidden="false" customHeight="false" outlineLevel="0" collapsed="false">
      <c r="D194" s="1" t="n">
        <v>33798073</v>
      </c>
    </row>
    <row r="195" customFormat="false" ht="15" hidden="false" customHeight="false" outlineLevel="0" collapsed="false">
      <c r="D195" s="1" t="n">
        <v>33798095</v>
      </c>
    </row>
    <row r="196" customFormat="false" ht="15" hidden="false" customHeight="false" outlineLevel="0" collapsed="false">
      <c r="D196" s="1" t="n">
        <v>34098009</v>
      </c>
    </row>
    <row r="197" customFormat="false" ht="15" hidden="false" customHeight="false" outlineLevel="0" collapsed="false">
      <c r="D197" s="1" t="n">
        <v>34098034</v>
      </c>
    </row>
    <row r="198" customFormat="false" ht="15" hidden="false" customHeight="false" outlineLevel="0" collapsed="false">
      <c r="D198" s="1" t="n">
        <v>32798008</v>
      </c>
    </row>
    <row r="199" customFormat="false" ht="15" hidden="false" customHeight="false" outlineLevel="0" collapsed="false">
      <c r="D199" s="1" t="n">
        <v>39800236</v>
      </c>
    </row>
    <row r="200" customFormat="false" ht="15" hidden="false" customHeight="false" outlineLevel="0" collapsed="false">
      <c r="D200" s="1" t="n">
        <v>39800222</v>
      </c>
    </row>
    <row r="201" customFormat="false" ht="15" hidden="false" customHeight="false" outlineLevel="0" collapsed="false">
      <c r="D201" s="1" t="n">
        <v>33698003</v>
      </c>
    </row>
    <row r="202" customFormat="false" ht="15" hidden="false" customHeight="false" outlineLevel="0" collapsed="false">
      <c r="D202" s="1" t="n">
        <v>39800237</v>
      </c>
    </row>
    <row r="203" customFormat="false" ht="15" hidden="false" customHeight="false" outlineLevel="0" collapsed="false">
      <c r="D203" s="1" t="n">
        <v>39800235</v>
      </c>
    </row>
    <row r="204" customFormat="false" ht="15" hidden="false" customHeight="false" outlineLevel="0" collapsed="false">
      <c r="D204" s="1" t="n">
        <v>33698008</v>
      </c>
    </row>
    <row r="205" customFormat="false" ht="15" hidden="false" customHeight="false" outlineLevel="0" collapsed="false">
      <c r="D205" s="1" t="n">
        <v>39800263</v>
      </c>
    </row>
    <row r="206" customFormat="false" ht="15" hidden="false" customHeight="false" outlineLevel="0" collapsed="false">
      <c r="D206" s="1" t="n">
        <v>33198025</v>
      </c>
    </row>
    <row r="207" customFormat="false" ht="15" hidden="false" customHeight="false" outlineLevel="0" collapsed="false">
      <c r="D207" s="1" t="n">
        <v>39800229</v>
      </c>
    </row>
    <row r="208" customFormat="false" ht="15" hidden="false" customHeight="false" outlineLevel="0" collapsed="false">
      <c r="D208" s="1" t="n">
        <v>39800267</v>
      </c>
    </row>
    <row r="209" customFormat="false" ht="15" hidden="false" customHeight="false" outlineLevel="0" collapsed="false">
      <c r="D209" s="1" t="n">
        <v>39800213</v>
      </c>
    </row>
    <row r="210" customFormat="false" ht="15" hidden="false" customHeight="false" outlineLevel="0" collapsed="false">
      <c r="D210" s="1" t="n">
        <v>39800214</v>
      </c>
    </row>
    <row r="211" customFormat="false" ht="15" hidden="false" customHeight="false" outlineLevel="0" collapsed="false">
      <c r="D211" s="1" t="n">
        <v>39800290</v>
      </c>
    </row>
    <row r="212" customFormat="false" ht="15" hidden="false" customHeight="false" outlineLevel="0" collapsed="false">
      <c r="D212" s="1" t="n">
        <v>33098175</v>
      </c>
    </row>
    <row r="213" customFormat="false" ht="15" hidden="false" customHeight="false" outlineLevel="0" collapsed="false">
      <c r="D213" s="1" t="n">
        <v>34098036</v>
      </c>
    </row>
    <row r="214" customFormat="false" ht="15" hidden="false" customHeight="false" outlineLevel="0" collapsed="false">
      <c r="D214" s="1" t="n">
        <v>49800003</v>
      </c>
    </row>
    <row r="215" customFormat="false" ht="15" hidden="false" customHeight="false" outlineLevel="0" collapsed="false">
      <c r="D215" s="1" t="n">
        <v>59800010</v>
      </c>
    </row>
    <row r="216" customFormat="false" ht="15" hidden="false" customHeight="false" outlineLevel="0" collapsed="false">
      <c r="D216" s="1" t="n">
        <v>39800059</v>
      </c>
    </row>
    <row r="217" customFormat="false" ht="15" hidden="false" customHeight="false" outlineLevel="0" collapsed="false">
      <c r="D217" s="1" t="n">
        <v>39800058</v>
      </c>
    </row>
    <row r="218" customFormat="false" ht="15" hidden="false" customHeight="false" outlineLevel="0" collapsed="false">
      <c r="D218" s="1" t="n">
        <v>43398011</v>
      </c>
    </row>
    <row r="219" customFormat="false" ht="15" hidden="false" customHeight="false" outlineLevel="0" collapsed="false">
      <c r="D219" s="1" t="n">
        <v>39800139</v>
      </c>
    </row>
    <row r="220" customFormat="false" ht="15" hidden="false" customHeight="false" outlineLevel="0" collapsed="false">
      <c r="D220" s="1" t="n">
        <v>39800279</v>
      </c>
    </row>
    <row r="221" customFormat="false" ht="15" hidden="false" customHeight="false" outlineLevel="0" collapsed="false">
      <c r="D221" s="1" t="n">
        <v>33998002</v>
      </c>
    </row>
    <row r="222" customFormat="false" ht="15" hidden="false" customHeight="false" outlineLevel="0" collapsed="false">
      <c r="D222" s="1" t="n">
        <v>33998003</v>
      </c>
    </row>
    <row r="223" customFormat="false" ht="15" hidden="false" customHeight="false" outlineLevel="0" collapsed="false">
      <c r="D223" s="1" t="n">
        <v>33998004</v>
      </c>
    </row>
    <row r="224" customFormat="false" ht="15" hidden="false" customHeight="false" outlineLevel="0" collapsed="false">
      <c r="D224" s="1" t="n">
        <v>39800015</v>
      </c>
    </row>
    <row r="225" customFormat="false" ht="15" hidden="false" customHeight="false" outlineLevel="0" collapsed="false">
      <c r="D225" s="1" t="n">
        <v>39800017</v>
      </c>
    </row>
    <row r="226" customFormat="false" ht="15" hidden="false" customHeight="false" outlineLevel="0" collapsed="false">
      <c r="D226" s="1" t="n">
        <v>39800265</v>
      </c>
    </row>
    <row r="227" customFormat="false" ht="15" hidden="false" customHeight="false" outlineLevel="0" collapsed="false">
      <c r="D227" s="1" t="n">
        <v>49800014</v>
      </c>
    </row>
    <row r="228" customFormat="false" ht="15" hidden="false" customHeight="false" outlineLevel="0" collapsed="false">
      <c r="D228" s="1" t="n">
        <v>33998001</v>
      </c>
    </row>
    <row r="229" customFormat="false" ht="15" hidden="false" customHeight="false" outlineLevel="0" collapsed="false">
      <c r="D229" s="1" t="n">
        <v>42901082</v>
      </c>
    </row>
    <row r="230" customFormat="false" ht="15" hidden="false" customHeight="false" outlineLevel="0" collapsed="false">
      <c r="D230" s="1" t="n">
        <v>42901081</v>
      </c>
    </row>
    <row r="231" customFormat="false" ht="15" hidden="false" customHeight="false" outlineLevel="0" collapsed="false">
      <c r="D231" s="1" t="n">
        <v>42901085</v>
      </c>
    </row>
    <row r="232" customFormat="false" ht="15" hidden="false" customHeight="false" outlineLevel="0" collapsed="false">
      <c r="D232" s="1" t="n">
        <v>42902002</v>
      </c>
    </row>
    <row r="233" customFormat="false" ht="15" hidden="false" customHeight="false" outlineLevel="0" collapsed="false">
      <c r="D233" s="1" t="n">
        <v>42901042</v>
      </c>
    </row>
    <row r="234" customFormat="false" ht="15" hidden="false" customHeight="false" outlineLevel="0" collapsed="false">
      <c r="D234" s="1" t="n">
        <v>42901083</v>
      </c>
    </row>
    <row r="235" customFormat="false" ht="15" hidden="false" customHeight="false" outlineLevel="0" collapsed="false">
      <c r="D235" s="1" t="n">
        <v>42901084</v>
      </c>
    </row>
    <row r="236" customFormat="false" ht="15" hidden="false" customHeight="false" outlineLevel="0" collapsed="false">
      <c r="D236" s="1" t="n">
        <v>42901086</v>
      </c>
    </row>
    <row r="237" customFormat="false" ht="15" hidden="false" customHeight="false" outlineLevel="0" collapsed="false">
      <c r="D237" s="1" t="n">
        <v>42901087</v>
      </c>
    </row>
    <row r="238" customFormat="false" ht="15" hidden="false" customHeight="false" outlineLevel="0" collapsed="false">
      <c r="D238" s="1" t="n">
        <v>42901088</v>
      </c>
    </row>
    <row r="239" customFormat="false" ht="15" hidden="false" customHeight="false" outlineLevel="0" collapsed="false">
      <c r="D239" s="1" t="n">
        <v>42901089</v>
      </c>
    </row>
    <row r="240" customFormat="false" ht="15" hidden="false" customHeight="false" outlineLevel="0" collapsed="false">
      <c r="D240" s="1" t="n">
        <v>42901090</v>
      </c>
    </row>
    <row r="241" customFormat="false" ht="15" hidden="false" customHeight="false" outlineLevel="0" collapsed="false">
      <c r="D241" s="1" t="n">
        <v>42901091</v>
      </c>
    </row>
    <row r="242" customFormat="false" ht="15" hidden="false" customHeight="false" outlineLevel="0" collapsed="false">
      <c r="D242" s="1" t="n">
        <v>42901092</v>
      </c>
    </row>
    <row r="243" customFormat="false" ht="15" hidden="false" customHeight="false" outlineLevel="0" collapsed="false">
      <c r="D243" s="1" t="n">
        <v>42901093</v>
      </c>
    </row>
    <row r="244" customFormat="false" ht="15" hidden="false" customHeight="false" outlineLevel="0" collapsed="false">
      <c r="D244" s="1" t="n">
        <v>42901094</v>
      </c>
    </row>
    <row r="245" customFormat="false" ht="15" hidden="false" customHeight="false" outlineLevel="0" collapsed="false">
      <c r="D245" s="1" t="n">
        <v>42902003</v>
      </c>
    </row>
    <row r="246" customFormat="false" ht="15" hidden="false" customHeight="false" outlineLevel="0" collapsed="false">
      <c r="D246" s="1" t="n">
        <v>42902005</v>
      </c>
    </row>
    <row r="247" customFormat="false" ht="15" hidden="false" customHeight="false" outlineLevel="0" collapsed="false">
      <c r="D247" s="1" t="n">
        <v>59800012</v>
      </c>
    </row>
    <row r="248" customFormat="false" ht="15" hidden="false" customHeight="false" outlineLevel="0" collapsed="false">
      <c r="D248" s="1" t="n">
        <v>59800009</v>
      </c>
    </row>
    <row r="249" customFormat="false" ht="15" hidden="false" customHeight="false" outlineLevel="0" collapsed="false">
      <c r="D249" s="1" t="n">
        <v>49800018</v>
      </c>
    </row>
    <row r="250" customFormat="false" ht="15" hidden="false" customHeight="false" outlineLevel="0" collapsed="false">
      <c r="D250" s="1" t="n">
        <v>32998018</v>
      </c>
    </row>
    <row r="251" customFormat="false" ht="15" hidden="false" customHeight="false" outlineLevel="0" collapsed="false">
      <c r="D251" s="1" t="n">
        <v>33198020</v>
      </c>
    </row>
    <row r="252" customFormat="false" ht="15" hidden="false" customHeight="false" outlineLevel="0" collapsed="false">
      <c r="D252" s="1" t="n">
        <v>39800280</v>
      </c>
    </row>
    <row r="253" customFormat="false" ht="15" hidden="false" customHeight="false" outlineLevel="0" collapsed="false">
      <c r="D253" s="1" t="n">
        <v>34098035</v>
      </c>
    </row>
    <row r="254" customFormat="false" ht="15" hidden="false" customHeight="false" outlineLevel="0" collapsed="false">
      <c r="D254" s="1" t="n">
        <v>33798062</v>
      </c>
    </row>
    <row r="255" customFormat="false" ht="15" hidden="false" customHeight="false" outlineLevel="0" collapsed="false">
      <c r="D255" s="1" t="n">
        <v>39800241</v>
      </c>
    </row>
    <row r="256" customFormat="false" ht="15" hidden="false" customHeight="false" outlineLevel="0" collapsed="false">
      <c r="D256" s="1" t="n">
        <v>33698011</v>
      </c>
    </row>
    <row r="257" customFormat="false" ht="15" hidden="false" customHeight="false" outlineLevel="0" collapsed="false">
      <c r="D257" s="1" t="n">
        <v>39800098</v>
      </c>
    </row>
    <row r="258" customFormat="false" ht="15" hidden="false" customHeight="false" outlineLevel="0" collapsed="false">
      <c r="D258" s="1" t="n">
        <v>34098037</v>
      </c>
    </row>
    <row r="259" customFormat="false" ht="15" hidden="false" customHeight="false" outlineLevel="0" collapsed="false">
      <c r="D259" s="1" t="n">
        <v>22198163</v>
      </c>
    </row>
    <row r="260" customFormat="false" ht="15" hidden="false" customHeight="false" outlineLevel="0" collapsed="false">
      <c r="D260" s="1" t="n">
        <v>33798011</v>
      </c>
    </row>
    <row r="261" customFormat="false" ht="15" hidden="false" customHeight="false" outlineLevel="0" collapsed="false">
      <c r="D261" s="1" t="n">
        <v>39800264</v>
      </c>
    </row>
    <row r="262" customFormat="false" ht="15" hidden="false" customHeight="false" outlineLevel="0" collapsed="false">
      <c r="D262" s="1" t="n">
        <v>33798008</v>
      </c>
    </row>
    <row r="263" customFormat="false" ht="15" hidden="false" customHeight="false" outlineLevel="0" collapsed="false">
      <c r="D263" s="1" t="n">
        <v>33798024</v>
      </c>
    </row>
    <row r="264" customFormat="false" ht="15" hidden="false" customHeight="false" outlineLevel="0" collapsed="false">
      <c r="D264" s="1" t="n">
        <v>39800224</v>
      </c>
    </row>
    <row r="265" customFormat="false" ht="15" hidden="false" customHeight="false" outlineLevel="0" collapsed="false">
      <c r="D265" s="1" t="n">
        <v>39800243</v>
      </c>
    </row>
    <row r="266" customFormat="false" ht="15" hidden="false" customHeight="false" outlineLevel="0" collapsed="false">
      <c r="D266" s="1" t="n">
        <v>39800262</v>
      </c>
    </row>
    <row r="267" customFormat="false" ht="15" hidden="false" customHeight="false" outlineLevel="0" collapsed="false">
      <c r="D267" s="1" t="n">
        <v>39800240</v>
      </c>
    </row>
    <row r="268" customFormat="false" ht="15" hidden="false" customHeight="false" outlineLevel="0" collapsed="false">
      <c r="D268" s="1" t="n">
        <v>33898002</v>
      </c>
    </row>
    <row r="269" customFormat="false" ht="15" hidden="false" customHeight="false" outlineLevel="0" collapsed="false">
      <c r="D269" s="1" t="n">
        <v>33898003</v>
      </c>
    </row>
    <row r="270" customFormat="false" ht="15" hidden="false" customHeight="false" outlineLevel="0" collapsed="false">
      <c r="D270" s="1" t="n">
        <v>33898004</v>
      </c>
    </row>
    <row r="271" customFormat="false" ht="15" hidden="false" customHeight="false" outlineLevel="0" collapsed="false">
      <c r="D271" s="1" t="n">
        <v>39800136</v>
      </c>
    </row>
    <row r="272" customFormat="false" ht="15" hidden="false" customHeight="false" outlineLevel="0" collapsed="false">
      <c r="D272" s="1" t="n">
        <v>39800275</v>
      </c>
    </row>
    <row r="273" customFormat="false" ht="15" hidden="false" customHeight="false" outlineLevel="0" collapsed="false">
      <c r="D273" s="1" t="n">
        <v>39800276</v>
      </c>
    </row>
    <row r="274" customFormat="false" ht="15" hidden="false" customHeight="false" outlineLevel="0" collapsed="false">
      <c r="D274" s="1" t="n">
        <v>39800278</v>
      </c>
    </row>
    <row r="275" customFormat="false" ht="15" hidden="false" customHeight="false" outlineLevel="0" collapsed="false">
      <c r="D275" s="1" t="n">
        <v>33898001</v>
      </c>
    </row>
    <row r="276" customFormat="false" ht="15" hidden="false" customHeight="false" outlineLevel="0" collapsed="false">
      <c r="D276" s="1" t="n">
        <v>32998012</v>
      </c>
    </row>
    <row r="277" customFormat="false" ht="15" hidden="false" customHeight="false" outlineLevel="0" collapsed="false">
      <c r="D277" s="1" t="n">
        <v>32998024</v>
      </c>
    </row>
    <row r="278" customFormat="false" ht="15" hidden="false" customHeight="false" outlineLevel="0" collapsed="false">
      <c r="D278" s="1" t="n">
        <v>32998025</v>
      </c>
    </row>
    <row r="279" customFormat="false" ht="15" hidden="false" customHeight="false" outlineLevel="0" collapsed="false">
      <c r="D279" s="1" t="n">
        <v>32998022</v>
      </c>
    </row>
    <row r="280" customFormat="false" ht="15" hidden="false" customHeight="false" outlineLevel="0" collapsed="false">
      <c r="D280" s="1" t="n">
        <v>32998013</v>
      </c>
    </row>
    <row r="281" customFormat="false" ht="15" hidden="false" customHeight="false" outlineLevel="0" collapsed="false">
      <c r="D281" s="1" t="n">
        <v>32998023</v>
      </c>
    </row>
    <row r="282" customFormat="false" ht="15" hidden="false" customHeight="false" outlineLevel="0" collapsed="false">
      <c r="D282" s="1" t="n">
        <v>32998001</v>
      </c>
    </row>
    <row r="283" customFormat="false" ht="15" hidden="false" customHeight="false" outlineLevel="0" collapsed="false">
      <c r="D283" s="1" t="n">
        <v>32998004</v>
      </c>
    </row>
    <row r="284" customFormat="false" ht="15" hidden="false" customHeight="false" outlineLevel="0" collapsed="false">
      <c r="D284" s="1" t="n">
        <v>32998011</v>
      </c>
    </row>
    <row r="285" customFormat="false" ht="15" hidden="false" customHeight="false" outlineLevel="0" collapsed="false">
      <c r="D285" s="1" t="n">
        <v>39800269</v>
      </c>
    </row>
    <row r="286" customFormat="false" ht="15" hidden="false" customHeight="false" outlineLevel="0" collapsed="false">
      <c r="D286" s="1" t="n">
        <v>39800039</v>
      </c>
    </row>
    <row r="287" customFormat="false" ht="15" hidden="false" customHeight="false" outlineLevel="0" collapsed="false">
      <c r="D287" s="1" t="n">
        <v>39800223</v>
      </c>
    </row>
    <row r="288" customFormat="false" ht="15" hidden="false" customHeight="false" outlineLevel="0" collapsed="false">
      <c r="D288" s="1" t="n">
        <v>39800244</v>
      </c>
    </row>
    <row r="289" customFormat="false" ht="15" hidden="false" customHeight="false" outlineLevel="0" collapsed="false">
      <c r="D289" s="1" t="n">
        <v>39800272</v>
      </c>
    </row>
    <row r="290" customFormat="false" ht="15" hidden="false" customHeight="false" outlineLevel="0" collapsed="false">
      <c r="D290" s="1" t="n">
        <v>39800218</v>
      </c>
    </row>
    <row r="291" customFormat="false" ht="15" hidden="false" customHeight="false" outlineLevel="0" collapsed="false">
      <c r="D291" s="1" t="n">
        <v>32998014</v>
      </c>
    </row>
    <row r="292" customFormat="false" ht="15" hidden="false" customHeight="false" outlineLevel="0" collapsed="false">
      <c r="D292" s="1" t="n">
        <v>32998015</v>
      </c>
    </row>
    <row r="293" customFormat="false" ht="15" hidden="false" customHeight="false" outlineLevel="0" collapsed="false">
      <c r="D293" s="1" t="n">
        <v>39800134</v>
      </c>
    </row>
    <row r="294" customFormat="false" ht="15" hidden="false" customHeight="false" outlineLevel="0" collapsed="false">
      <c r="D294" s="1" t="n">
        <v>39800266</v>
      </c>
    </row>
    <row r="295" customFormat="false" ht="15" hidden="false" customHeight="false" outlineLevel="0" collapsed="false">
      <c r="D295" s="1" t="n">
        <v>33198010</v>
      </c>
    </row>
    <row r="296" customFormat="false" ht="15" hidden="false" customHeight="false" outlineLevel="0" collapsed="false">
      <c r="D296" s="1" t="n">
        <v>39800270</v>
      </c>
    </row>
    <row r="297" customFormat="false" ht="15" hidden="false" customHeight="false" outlineLevel="0" collapsed="false">
      <c r="D297" s="1" t="n">
        <v>39800036</v>
      </c>
    </row>
    <row r="298" customFormat="false" ht="15" hidden="false" customHeight="false" outlineLevel="0" collapsed="false">
      <c r="D298" s="1" t="n">
        <v>39800217</v>
      </c>
    </row>
    <row r="299" customFormat="false" ht="15" hidden="false" customHeight="false" outlineLevel="0" collapsed="false">
      <c r="D299" s="1" t="n">
        <v>33798108</v>
      </c>
    </row>
    <row r="300" customFormat="false" ht="15" hidden="false" customHeight="false" outlineLevel="0" collapsed="false">
      <c r="D300" s="1" t="n">
        <v>33798085</v>
      </c>
    </row>
    <row r="301" customFormat="false" ht="15" hidden="false" customHeight="false" outlineLevel="0" collapsed="false">
      <c r="D301" s="1" t="n">
        <v>39800216</v>
      </c>
    </row>
    <row r="302" customFormat="false" ht="15" hidden="false" customHeight="false" outlineLevel="0" collapsed="false">
      <c r="D302" s="1" t="n">
        <v>39800284</v>
      </c>
    </row>
    <row r="303" customFormat="false" ht="15" hidden="false" customHeight="false" outlineLevel="0" collapsed="false">
      <c r="D303" s="1" t="n">
        <v>33798043</v>
      </c>
    </row>
    <row r="304" customFormat="false" ht="15" hidden="false" customHeight="false" outlineLevel="0" collapsed="false">
      <c r="D304" s="1" t="n">
        <v>39800254</v>
      </c>
    </row>
    <row r="305" customFormat="false" ht="15" hidden="false" customHeight="false" outlineLevel="0" collapsed="false">
      <c r="D305" s="1" t="n">
        <v>34098030</v>
      </c>
    </row>
    <row r="306" customFormat="false" ht="15" hidden="false" customHeight="false" outlineLevel="0" collapsed="false">
      <c r="D306" s="1" t="n">
        <v>33198011</v>
      </c>
    </row>
    <row r="307" customFormat="false" ht="15" hidden="false" customHeight="false" outlineLevel="0" collapsed="false">
      <c r="D307" s="1" t="n">
        <v>33198013</v>
      </c>
    </row>
    <row r="308" customFormat="false" ht="15" hidden="false" customHeight="false" outlineLevel="0" collapsed="false">
      <c r="D308" s="1" t="n">
        <v>33198021</v>
      </c>
    </row>
    <row r="309" customFormat="false" ht="15" hidden="false" customHeight="false" outlineLevel="0" collapsed="false">
      <c r="D309" s="1" t="n">
        <v>33198008</v>
      </c>
    </row>
    <row r="310" customFormat="false" ht="15" hidden="false" customHeight="false" outlineLevel="0" collapsed="false">
      <c r="D310" s="1" t="n">
        <v>39800253</v>
      </c>
    </row>
    <row r="311" customFormat="false" ht="15" hidden="false" customHeight="false" outlineLevel="0" collapsed="false">
      <c r="D311" s="1" t="n">
        <v>39800268</v>
      </c>
    </row>
    <row r="312" customFormat="false" ht="15" hidden="false" customHeight="false" outlineLevel="0" collapsed="false">
      <c r="D312" s="1" t="n">
        <v>39800277</v>
      </c>
    </row>
    <row r="313" customFormat="false" ht="15" hidden="false" customHeight="false" outlineLevel="0" collapsed="false">
      <c r="D313" s="1" t="n">
        <v>33798074</v>
      </c>
    </row>
    <row r="314" customFormat="false" ht="15" hidden="false" customHeight="false" outlineLevel="0" collapsed="false">
      <c r="D314" s="1" t="n">
        <v>33798077</v>
      </c>
    </row>
    <row r="315" customFormat="false" ht="15" hidden="false" customHeight="false" outlineLevel="0" collapsed="false">
      <c r="D315" s="1" t="n">
        <v>33798086</v>
      </c>
    </row>
    <row r="316" customFormat="false" ht="15" hidden="false" customHeight="false" outlineLevel="0" collapsed="false">
      <c r="D316" s="1" t="n">
        <v>39800221</v>
      </c>
    </row>
    <row r="317" customFormat="false" ht="15" hidden="false" customHeight="false" outlineLevel="0" collapsed="false">
      <c r="D317" s="1" t="n">
        <v>39800246</v>
      </c>
    </row>
    <row r="318" customFormat="false" ht="15" hidden="false" customHeight="false" outlineLevel="0" collapsed="false">
      <c r="D318" s="1" t="n">
        <v>39800271</v>
      </c>
    </row>
    <row r="319" customFormat="false" ht="15" hidden="false" customHeight="false" outlineLevel="0" collapsed="false">
      <c r="D319" s="1" t="n">
        <v>39800200</v>
      </c>
    </row>
    <row r="320" customFormat="false" ht="15" hidden="false" customHeight="false" outlineLevel="0" collapsed="false">
      <c r="D320" s="1" t="n">
        <v>39800199</v>
      </c>
    </row>
    <row r="321" customFormat="false" ht="15" hidden="false" customHeight="false" outlineLevel="0" collapsed="false">
      <c r="D321" s="1" t="n">
        <v>32998020</v>
      </c>
    </row>
    <row r="322" customFormat="false" ht="15" hidden="false" customHeight="false" outlineLevel="0" collapsed="false">
      <c r="D322" s="1" t="n">
        <v>32998021</v>
      </c>
    </row>
    <row r="323" customFormat="false" ht="15" hidden="false" customHeight="false" outlineLevel="0" collapsed="false">
      <c r="D323" s="1" t="n">
        <v>34098040</v>
      </c>
    </row>
    <row r="324" customFormat="false" ht="15" hidden="false" customHeight="false" outlineLevel="0" collapsed="false">
      <c r="D324" s="1" t="n">
        <v>33898016</v>
      </c>
    </row>
    <row r="325" customFormat="false" ht="15" hidden="false" customHeight="false" outlineLevel="0" collapsed="false">
      <c r="D325" s="1" t="n">
        <v>33898017</v>
      </c>
    </row>
    <row r="326" customFormat="false" ht="15" hidden="false" customHeight="false" outlineLevel="0" collapsed="false">
      <c r="D326" s="1" t="n">
        <v>33998015</v>
      </c>
    </row>
    <row r="327" customFormat="false" ht="15" hidden="false" customHeight="false" outlineLevel="0" collapsed="false">
      <c r="D327" s="1" t="n">
        <v>33998016</v>
      </c>
    </row>
    <row r="328" customFormat="false" ht="15" hidden="false" customHeight="false" outlineLevel="0" collapsed="false">
      <c r="D328" s="1" t="n">
        <v>39800011</v>
      </c>
    </row>
    <row r="329" customFormat="false" ht="15" hidden="false" customHeight="false" outlineLevel="0" collapsed="false">
      <c r="D329" s="1" t="n">
        <v>39800012</v>
      </c>
    </row>
    <row r="330" customFormat="false" ht="15" hidden="false" customHeight="false" outlineLevel="0" collapsed="false">
      <c r="D330" s="1" t="n">
        <v>39800014</v>
      </c>
    </row>
    <row r="331" customFormat="false" ht="15" hidden="false" customHeight="false" outlineLevel="0" collapsed="false">
      <c r="D331" s="1" t="n">
        <v>39800299</v>
      </c>
    </row>
    <row r="332" customFormat="false" ht="15" hidden="false" customHeight="false" outlineLevel="0" collapsed="false">
      <c r="D332" s="1" t="n">
        <v>29800152</v>
      </c>
    </row>
    <row r="333" customFormat="false" ht="15" hidden="false" customHeight="false" outlineLevel="0" collapsed="false">
      <c r="D333" s="1" t="n">
        <v>39800301</v>
      </c>
    </row>
  </sheetData>
  <conditionalFormatting sqref="D1:D1048576">
    <cfRule type="duplicateValues" priority="2" aboveAverage="0" equalAverage="0" bottom="0" percent="0" rank="0" text="" dxfId="24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true" tabSelected="false" showOutlineSymbols="true" defaultGridColor="true" view="normal" topLeftCell="A5" colorId="64" zoomScale="100" zoomScaleNormal="100" zoomScalePageLayoutView="100" workbookViewId="0">
      <selection pane="topLeft" activeCell="B20" activeCellId="0" sqref="B2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73.43"/>
    <col collapsed="false" customWidth="true" hidden="false" outlineLevel="0" max="3" min="3" style="1" width="18.43"/>
  </cols>
  <sheetData>
    <row r="1" customFormat="false" ht="27" hidden="false" customHeight="false" outlineLevel="0" collapsed="false">
      <c r="A1" s="93" t="s">
        <v>215</v>
      </c>
      <c r="B1" s="93" t="s">
        <v>1257</v>
      </c>
      <c r="C1" s="93" t="s">
        <v>223</v>
      </c>
    </row>
    <row r="2" customFormat="false" ht="24.75" hidden="false" customHeight="false" outlineLevel="0" collapsed="false">
      <c r="A2" s="60" t="n">
        <v>32998001</v>
      </c>
      <c r="B2" s="94" t="s">
        <v>66</v>
      </c>
      <c r="C2" s="95" t="n">
        <v>37200000</v>
      </c>
    </row>
    <row r="3" customFormat="false" ht="24.75" hidden="false" customHeight="false" outlineLevel="0" collapsed="false">
      <c r="A3" s="60" t="n">
        <v>32998003</v>
      </c>
      <c r="B3" s="94" t="s">
        <v>1258</v>
      </c>
      <c r="C3" s="95" t="n">
        <v>10750000</v>
      </c>
    </row>
    <row r="4" customFormat="false" ht="24.75" hidden="false" customHeight="false" outlineLevel="0" collapsed="false">
      <c r="A4" s="60" t="n">
        <v>33198010</v>
      </c>
      <c r="B4" s="94" t="s">
        <v>88</v>
      </c>
      <c r="C4" s="95" t="n">
        <v>11810000</v>
      </c>
    </row>
    <row r="5" customFormat="false" ht="24.75" hidden="false" customHeight="false" outlineLevel="0" collapsed="false">
      <c r="A5" s="60" t="n">
        <v>33698001</v>
      </c>
      <c r="B5" s="94" t="s">
        <v>176</v>
      </c>
      <c r="C5" s="95" t="n">
        <v>90000000</v>
      </c>
    </row>
    <row r="6" customFormat="false" ht="24.75" hidden="false" customHeight="false" outlineLevel="0" collapsed="false">
      <c r="A6" s="60" t="n">
        <v>33798033</v>
      </c>
      <c r="B6" s="94" t="s">
        <v>1259</v>
      </c>
      <c r="C6" s="95" t="n">
        <v>9500000</v>
      </c>
    </row>
    <row r="7" customFormat="false" ht="24.75" hidden="false" customHeight="false" outlineLevel="0" collapsed="false">
      <c r="A7" s="60" t="n">
        <v>33798035</v>
      </c>
      <c r="B7" s="94" t="s">
        <v>1260</v>
      </c>
      <c r="C7" s="95" t="n">
        <v>56900000</v>
      </c>
    </row>
    <row r="8" customFormat="false" ht="24.75" hidden="false" customHeight="false" outlineLevel="0" collapsed="false">
      <c r="A8" s="60" t="n">
        <v>33798037</v>
      </c>
      <c r="B8" s="94" t="s">
        <v>1261</v>
      </c>
      <c r="C8" s="95" t="n">
        <v>10000000</v>
      </c>
    </row>
    <row r="9" customFormat="false" ht="24.75" hidden="false" customHeight="false" outlineLevel="0" collapsed="false">
      <c r="A9" s="60" t="n">
        <v>33798072</v>
      </c>
      <c r="B9" s="94" t="s">
        <v>1262</v>
      </c>
      <c r="C9" s="95" t="n">
        <v>160000000</v>
      </c>
    </row>
    <row r="10" customFormat="false" ht="24.75" hidden="false" customHeight="false" outlineLevel="0" collapsed="false">
      <c r="A10" s="60" t="n">
        <v>33998001</v>
      </c>
      <c r="B10" s="94" t="s">
        <v>1263</v>
      </c>
      <c r="C10" s="95" t="n">
        <v>116220000</v>
      </c>
    </row>
    <row r="11" customFormat="false" ht="24.75" hidden="false" customHeight="false" outlineLevel="0" collapsed="false">
      <c r="A11" s="60" t="n">
        <v>33998002</v>
      </c>
      <c r="B11" s="94" t="s">
        <v>1264</v>
      </c>
      <c r="C11" s="95" t="n">
        <v>414690000</v>
      </c>
    </row>
    <row r="12" customFormat="false" ht="24.75" hidden="false" customHeight="false" outlineLevel="0" collapsed="false">
      <c r="A12" s="60" t="n">
        <v>33998003</v>
      </c>
      <c r="B12" s="94" t="s">
        <v>1265</v>
      </c>
      <c r="C12" s="95" t="n">
        <v>34360000</v>
      </c>
    </row>
    <row r="13" customFormat="false" ht="24.75" hidden="false" customHeight="false" outlineLevel="0" collapsed="false">
      <c r="A13" s="60" t="n">
        <v>39800015</v>
      </c>
      <c r="B13" s="94" t="s">
        <v>126</v>
      </c>
      <c r="C13" s="95" t="n">
        <v>18790000</v>
      </c>
    </row>
    <row r="14" customFormat="false" ht="24.75" hidden="false" customHeight="false" outlineLevel="0" collapsed="false">
      <c r="A14" s="60" t="n">
        <v>39800017</v>
      </c>
      <c r="B14" s="94" t="s">
        <v>127</v>
      </c>
      <c r="C14" s="95" t="n">
        <v>57928570</v>
      </c>
    </row>
    <row r="15" customFormat="false" ht="24.75" hidden="false" customHeight="false" outlineLevel="0" collapsed="false">
      <c r="A15" s="60" t="n">
        <v>39800199</v>
      </c>
      <c r="B15" s="94" t="s">
        <v>1266</v>
      </c>
      <c r="C15" s="95" t="n">
        <v>1750000</v>
      </c>
    </row>
    <row r="16" customFormat="false" ht="24.75" hidden="false" customHeight="false" outlineLevel="0" collapsed="false">
      <c r="A16" s="60" t="n">
        <v>39800222</v>
      </c>
      <c r="B16" s="94" t="s">
        <v>1267</v>
      </c>
      <c r="C16" s="95" t="n">
        <v>208000000</v>
      </c>
    </row>
    <row r="17" customFormat="false" ht="24.75" hidden="false" customHeight="false" outlineLevel="0" collapsed="false">
      <c r="A17" s="60" t="n">
        <v>39800225</v>
      </c>
      <c r="B17" s="94" t="s">
        <v>1268</v>
      </c>
      <c r="C17" s="95" t="n">
        <v>16600000</v>
      </c>
    </row>
    <row r="18" customFormat="false" ht="24.75" hidden="false" customHeight="false" outlineLevel="0" collapsed="false">
      <c r="A18" s="60" t="n">
        <v>39800227</v>
      </c>
      <c r="B18" s="94" t="s">
        <v>1269</v>
      </c>
      <c r="C18" s="95" t="n">
        <v>86100000</v>
      </c>
    </row>
    <row r="19" customFormat="false" ht="24.75" hidden="false" customHeight="false" outlineLevel="0" collapsed="false">
      <c r="A19" s="60" t="n">
        <v>39800230</v>
      </c>
      <c r="B19" s="94" t="s">
        <v>1270</v>
      </c>
      <c r="C19" s="95" t="n">
        <v>114400000</v>
      </c>
    </row>
    <row r="20" customFormat="false" ht="24.75" hidden="false" customHeight="false" outlineLevel="0" collapsed="false">
      <c r="A20" s="60" t="n">
        <v>39800231</v>
      </c>
      <c r="B20" s="94" t="s">
        <v>1271</v>
      </c>
      <c r="C20" s="95" t="n">
        <v>110750000</v>
      </c>
    </row>
    <row r="21" customFormat="false" ht="24.75" hidden="false" customHeight="false" outlineLevel="0" collapsed="false">
      <c r="A21" s="60" t="n">
        <v>39800232</v>
      </c>
      <c r="B21" s="94" t="s">
        <v>1272</v>
      </c>
      <c r="C21" s="95" t="n">
        <v>407000000</v>
      </c>
    </row>
    <row r="22" customFormat="false" ht="24.75" hidden="false" customHeight="false" outlineLevel="0" collapsed="false">
      <c r="A22" s="60" t="n">
        <v>39800233</v>
      </c>
      <c r="B22" s="94" t="s">
        <v>1273</v>
      </c>
      <c r="C22" s="95" t="n">
        <v>201700000</v>
      </c>
    </row>
    <row r="23" customFormat="false" ht="24.75" hidden="false" customHeight="false" outlineLevel="0" collapsed="false">
      <c r="A23" s="60" t="n">
        <v>39800236</v>
      </c>
      <c r="B23" s="94" t="s">
        <v>1274</v>
      </c>
      <c r="C23" s="95" t="n">
        <v>524444500</v>
      </c>
    </row>
    <row r="24" customFormat="false" ht="24.75" hidden="false" customHeight="false" outlineLevel="0" collapsed="false">
      <c r="A24" s="60" t="n">
        <v>39800270</v>
      </c>
      <c r="B24" s="94" t="s">
        <v>1275</v>
      </c>
      <c r="C24" s="95" t="n">
        <v>3550000</v>
      </c>
    </row>
    <row r="25" customFormat="false" ht="24.75" hidden="false" customHeight="false" outlineLevel="0" collapsed="false">
      <c r="A25" s="60" t="n">
        <v>59800012</v>
      </c>
      <c r="B25" s="94" t="s">
        <v>1276</v>
      </c>
      <c r="C25" s="95" t="n">
        <v>57820000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9.86"/>
    <col collapsed="false" customWidth="true" hidden="false" outlineLevel="0" max="5" min="5" style="1" width="10.86"/>
  </cols>
  <sheetData>
    <row r="1" customFormat="false" ht="15" hidden="false" customHeight="false" outlineLevel="0" collapsed="false">
      <c r="A1" s="54" t="s">
        <v>1277</v>
      </c>
      <c r="B1" s="1" t="n">
        <v>330</v>
      </c>
      <c r="C1" s="1" t="n">
        <v>59800012</v>
      </c>
      <c r="E1" s="96" t="n">
        <f aca="false">B1*10000</f>
        <v>3300000</v>
      </c>
    </row>
    <row r="2" customFormat="false" ht="15" hidden="false" customHeight="false" outlineLevel="0" collapsed="false">
      <c r="A2" s="54" t="s">
        <v>927</v>
      </c>
      <c r="B2" s="1" t="n">
        <v>2750</v>
      </c>
      <c r="C2" s="1" t="n">
        <v>39800218</v>
      </c>
      <c r="E2" s="96" t="n">
        <f aca="false">B2*10000</f>
        <v>27500000</v>
      </c>
    </row>
    <row r="3" customFormat="false" ht="15" hidden="false" customHeight="false" outlineLevel="0" collapsed="false">
      <c r="A3" s="54" t="s">
        <v>1278</v>
      </c>
      <c r="B3" s="1" t="n">
        <v>4900</v>
      </c>
      <c r="C3" s="1" t="n">
        <v>42902005</v>
      </c>
      <c r="E3" s="96" t="n">
        <f aca="false">B3*10000</f>
        <v>49000000</v>
      </c>
    </row>
    <row r="4" customFormat="false" ht="15" hidden="false" customHeight="false" outlineLevel="0" collapsed="false">
      <c r="A4" s="54" t="s">
        <v>929</v>
      </c>
      <c r="B4" s="1" t="n">
        <v>1800</v>
      </c>
      <c r="C4" s="1" t="n">
        <v>42902005</v>
      </c>
      <c r="E4" s="96" t="n">
        <f aca="false">B4*10000</f>
        <v>18000000</v>
      </c>
    </row>
    <row r="5" customFormat="false" ht="15" hidden="false" customHeight="false" outlineLevel="0" collapsed="false">
      <c r="A5" s="54" t="s">
        <v>930</v>
      </c>
      <c r="B5" s="1" t="n">
        <v>4500</v>
      </c>
      <c r="C5" s="1" t="n">
        <v>42902002</v>
      </c>
      <c r="E5" s="96" t="n">
        <f aca="false">B5*10000</f>
        <v>45000000</v>
      </c>
    </row>
    <row r="6" customFormat="false" ht="15" hidden="false" customHeight="false" outlineLevel="0" collapsed="false">
      <c r="A6" s="54" t="s">
        <v>930</v>
      </c>
      <c r="B6" s="1" t="n">
        <v>10400</v>
      </c>
      <c r="C6" s="1" t="n">
        <v>42902002</v>
      </c>
      <c r="E6" s="96" t="n">
        <f aca="false">B6*10000</f>
        <v>104000000</v>
      </c>
    </row>
    <row r="7" customFormat="false" ht="15" hidden="false" customHeight="false" outlineLevel="0" collapsed="false">
      <c r="A7" s="54" t="s">
        <v>931</v>
      </c>
      <c r="B7" s="1" t="n">
        <v>660</v>
      </c>
      <c r="C7" s="1" t="n">
        <v>42902005</v>
      </c>
      <c r="E7" s="96" t="n">
        <f aca="false">B7*10000</f>
        <v>6600000</v>
      </c>
    </row>
    <row r="8" customFormat="false" ht="15" hidden="false" customHeight="false" outlineLevel="0" collapsed="false">
      <c r="A8" s="54" t="s">
        <v>862</v>
      </c>
      <c r="B8" s="1" t="n">
        <v>130</v>
      </c>
      <c r="C8" s="1" t="n">
        <v>32998023</v>
      </c>
      <c r="E8" s="96" t="n">
        <f aca="false">B8*10000</f>
        <v>1300000</v>
      </c>
    </row>
    <row r="9" customFormat="false" ht="15" hidden="false" customHeight="false" outlineLevel="0" collapsed="false">
      <c r="A9" s="54" t="s">
        <v>862</v>
      </c>
      <c r="B9" s="1" t="n">
        <v>560</v>
      </c>
      <c r="C9" s="1" t="n">
        <v>32998023</v>
      </c>
      <c r="E9" s="96" t="n">
        <f aca="false">B9*10000</f>
        <v>5600000</v>
      </c>
    </row>
    <row r="10" customFormat="false" ht="15" hidden="false" customHeight="false" outlineLevel="0" collapsed="false">
      <c r="A10" s="54" t="s">
        <v>932</v>
      </c>
      <c r="B10" s="1" t="n">
        <v>1650</v>
      </c>
      <c r="C10" s="1" t="n">
        <v>32998002</v>
      </c>
      <c r="E10" s="96" t="n">
        <f aca="false">B10*10000</f>
        <v>16500000</v>
      </c>
    </row>
    <row r="11" customFormat="false" ht="15" hidden="false" customHeight="false" outlineLevel="0" collapsed="false">
      <c r="A11" s="54" t="s">
        <v>933</v>
      </c>
      <c r="B11" s="1" t="n">
        <v>3200</v>
      </c>
      <c r="C11" s="1" t="n">
        <v>42902005</v>
      </c>
      <c r="E11" s="96" t="n">
        <f aca="false">B11*10000</f>
        <v>32000000</v>
      </c>
    </row>
    <row r="12" customFormat="false" ht="15" hidden="false" customHeight="false" outlineLevel="0" collapsed="false">
      <c r="A12" s="54" t="s">
        <v>934</v>
      </c>
      <c r="B12" s="1" t="n">
        <v>1720</v>
      </c>
      <c r="C12" s="1" t="n">
        <v>42902005</v>
      </c>
      <c r="E12" s="96" t="n">
        <f aca="false">B12*10000</f>
        <v>17200000</v>
      </c>
    </row>
    <row r="13" customFormat="false" ht="15" hidden="false" customHeight="false" outlineLevel="0" collapsed="false">
      <c r="A13" s="54" t="s">
        <v>932</v>
      </c>
      <c r="B13" s="1" t="n">
        <v>400</v>
      </c>
      <c r="C13" s="1" t="n">
        <v>33798072</v>
      </c>
      <c r="E13" s="96" t="n">
        <f aca="false">B13*10000</f>
        <v>4000000</v>
      </c>
    </row>
    <row r="14" customFormat="false" ht="15" hidden="false" customHeight="false" outlineLevel="0" collapsed="false">
      <c r="A14" s="54" t="s">
        <v>935</v>
      </c>
      <c r="B14" s="1" t="n">
        <v>850</v>
      </c>
      <c r="C14" s="1" t="n">
        <v>39800218</v>
      </c>
      <c r="E14" s="96" t="n">
        <f aca="false">B14*10000</f>
        <v>8500000</v>
      </c>
    </row>
    <row r="15" customFormat="false" ht="15" hidden="false" customHeight="false" outlineLevel="0" collapsed="false">
      <c r="A15" s="54" t="s">
        <v>932</v>
      </c>
      <c r="B15" s="1" t="n">
        <v>450</v>
      </c>
      <c r="C15" s="1" t="n">
        <v>39800253</v>
      </c>
      <c r="E15" s="96" t="n">
        <f aca="false">B15*10000</f>
        <v>4500000</v>
      </c>
    </row>
    <row r="16" customFormat="false" ht="15" hidden="false" customHeight="false" outlineLevel="0" collapsed="false">
      <c r="A16" s="54" t="s">
        <v>932</v>
      </c>
      <c r="B16" s="1" t="n">
        <v>300</v>
      </c>
      <c r="C16" s="1" t="n">
        <v>33198010</v>
      </c>
      <c r="E16" s="96" t="n">
        <f aca="false">B16*10000</f>
        <v>3000000</v>
      </c>
    </row>
    <row r="17" customFormat="false" ht="15" hidden="false" customHeight="false" outlineLevel="0" collapsed="false">
      <c r="B17" s="1" t="n">
        <v>200</v>
      </c>
      <c r="C17" s="1" t="n">
        <v>32998015</v>
      </c>
      <c r="E17" s="96" t="n">
        <f aca="false">B17*10000</f>
        <v>2000000</v>
      </c>
    </row>
    <row r="18" customFormat="false" ht="15" hidden="false" customHeight="false" outlineLevel="0" collapsed="false">
      <c r="B18" s="1" t="n">
        <v>340</v>
      </c>
      <c r="C18" s="1" t="n">
        <v>32998023</v>
      </c>
      <c r="E18" s="96" t="n">
        <f aca="false">B18*10000</f>
        <v>3400000</v>
      </c>
    </row>
    <row r="19" customFormat="false" ht="15" hidden="false" customHeight="false" outlineLevel="0" collapsed="false">
      <c r="B19" s="1" t="n">
        <v>1100</v>
      </c>
      <c r="C19" s="1" t="n">
        <v>33198023</v>
      </c>
      <c r="E19" s="96" t="n">
        <f aca="false">B19*10000</f>
        <v>11000000</v>
      </c>
    </row>
    <row r="20" customFormat="false" ht="15" hidden="false" customHeight="false" outlineLevel="0" collapsed="false">
      <c r="B20" s="1" t="n">
        <v>120</v>
      </c>
      <c r="C20" s="1" t="n">
        <v>39800222</v>
      </c>
      <c r="E20" s="96" t="n">
        <f aca="false">B20*10000</f>
        <v>1200000</v>
      </c>
    </row>
    <row r="21" customFormat="false" ht="15" hidden="false" customHeight="false" outlineLevel="0" collapsed="false">
      <c r="B21" s="1" t="n">
        <v>160</v>
      </c>
      <c r="C21" s="1" t="n">
        <v>32998015</v>
      </c>
      <c r="E21" s="96" t="n">
        <f aca="false">B21*10000</f>
        <v>1600000</v>
      </c>
    </row>
    <row r="22" customFormat="false" ht="15" hidden="false" customHeight="false" outlineLevel="0" collapsed="false">
      <c r="B22" s="1" t="n">
        <v>260</v>
      </c>
      <c r="C22" s="1" t="n">
        <v>33998004</v>
      </c>
      <c r="E22" s="96" t="n">
        <f aca="false">B22*10000</f>
        <v>2600000</v>
      </c>
    </row>
    <row r="23" customFormat="false" ht="15" hidden="false" customHeight="false" outlineLevel="0" collapsed="false">
      <c r="B23" s="1" t="n">
        <v>800</v>
      </c>
      <c r="C23" s="1" t="n">
        <v>32998015</v>
      </c>
      <c r="E23" s="96" t="n">
        <f aca="false">B23*10000</f>
        <v>8000000</v>
      </c>
    </row>
    <row r="24" customFormat="false" ht="15" hidden="false" customHeight="false" outlineLevel="0" collapsed="false">
      <c r="B24" s="1" t="n">
        <v>400</v>
      </c>
      <c r="C24" s="1" t="n">
        <v>39800015</v>
      </c>
      <c r="E24" s="96" t="n">
        <f aca="false">B24*10000</f>
        <v>4000000</v>
      </c>
    </row>
    <row r="25" customFormat="false" ht="15" hidden="false" customHeight="false" outlineLevel="0" collapsed="false">
      <c r="B25" s="1" t="n">
        <v>1200</v>
      </c>
      <c r="C25" s="1" t="n">
        <v>39800036</v>
      </c>
      <c r="E25" s="96" t="n">
        <f aca="false">B25*10000</f>
        <v>12000000</v>
      </c>
    </row>
    <row r="26" customFormat="false" ht="15" hidden="false" customHeight="false" outlineLevel="0" collapsed="false">
      <c r="B26" s="1" t="n">
        <v>900</v>
      </c>
      <c r="C26" s="1" t="n">
        <v>39800236</v>
      </c>
      <c r="E26" s="96" t="n">
        <f aca="false">B26*10000</f>
        <v>9000000</v>
      </c>
    </row>
    <row r="27" customFormat="false" ht="15" hidden="false" customHeight="false" outlineLevel="0" collapsed="false">
      <c r="B27" s="1" t="n">
        <v>850</v>
      </c>
      <c r="C27" s="1" t="n">
        <v>39800236</v>
      </c>
      <c r="E27" s="96" t="n">
        <f aca="false">B27*10000</f>
        <v>8500000</v>
      </c>
    </row>
    <row r="28" customFormat="false" ht="15" hidden="false" customHeight="false" outlineLevel="0" collapsed="false">
      <c r="B28" s="1" t="n">
        <v>7244</v>
      </c>
      <c r="C28" s="1" t="n">
        <v>39800222</v>
      </c>
      <c r="E28" s="96" t="n">
        <f aca="false">B28*10000</f>
        <v>72440000</v>
      </c>
    </row>
    <row r="29" customFormat="false" ht="15" hidden="false" customHeight="false" outlineLevel="0" collapsed="false">
      <c r="B29" s="1" t="n">
        <v>400</v>
      </c>
      <c r="C29" s="1" t="n">
        <v>39800222</v>
      </c>
      <c r="E29" s="96" t="n">
        <f aca="false">B29*10000</f>
        <v>4000000</v>
      </c>
    </row>
    <row r="30" customFormat="false" ht="15" hidden="false" customHeight="false" outlineLevel="0" collapsed="false">
      <c r="B30" s="1" t="n">
        <v>2650</v>
      </c>
      <c r="C30" s="1" t="n">
        <v>39800015</v>
      </c>
      <c r="E30" s="96" t="n">
        <f aca="false">B30*10000</f>
        <v>26500000</v>
      </c>
    </row>
    <row r="31" customFormat="false" ht="15" hidden="false" customHeight="false" outlineLevel="0" collapsed="false">
      <c r="B31" s="1" t="n">
        <v>1000</v>
      </c>
      <c r="C31" s="1" t="n">
        <v>32998003</v>
      </c>
      <c r="E31" s="96" t="n">
        <f aca="false">B31*10000</f>
        <v>10000000</v>
      </c>
    </row>
    <row r="32" customFormat="false" ht="15" hidden="false" customHeight="false" outlineLevel="0" collapsed="false">
      <c r="B32" s="1" t="n">
        <v>500</v>
      </c>
      <c r="C32" s="1" t="n">
        <v>39800236</v>
      </c>
      <c r="E32" s="96" t="n">
        <f aca="false">B32*10000</f>
        <v>5000000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.14"/>
    <col collapsed="false" customWidth="true" hidden="false" outlineLevel="0" max="2" min="2" style="1" width="12.14"/>
    <col collapsed="false" customWidth="true" hidden="false" outlineLevel="0" max="3" min="3" style="1" width="40.43"/>
    <col collapsed="false" customWidth="true" hidden="false" outlineLevel="0" max="4" min="4" style="1" width="15.57"/>
    <col collapsed="false" customWidth="true" hidden="false" outlineLevel="0" max="5" min="5" style="1" width="13.86"/>
    <col collapsed="false" customWidth="true" hidden="false" outlineLevel="0" max="6" min="6" style="1" width="15.43"/>
    <col collapsed="false" customWidth="true" hidden="false" outlineLevel="0" max="7" min="7" style="1" width="19.15"/>
    <col collapsed="false" customWidth="true" hidden="false" outlineLevel="0" max="8" min="8" style="1" width="16.14"/>
    <col collapsed="false" customWidth="true" hidden="false" outlineLevel="0" max="9" min="9" style="1" width="15.57"/>
    <col collapsed="false" customWidth="true" hidden="false" outlineLevel="0" max="10" min="10" style="1" width="11.43"/>
  </cols>
  <sheetData>
    <row r="1" customFormat="false" ht="24" hidden="false" customHeight="false" outlineLevel="0" collapsed="false">
      <c r="A1" s="97" t="s">
        <v>1279</v>
      </c>
      <c r="B1" s="98" t="s">
        <v>215</v>
      </c>
      <c r="C1" s="99" t="s">
        <v>1280</v>
      </c>
      <c r="D1" s="97" t="s">
        <v>1281</v>
      </c>
      <c r="E1" s="99" t="s">
        <v>1282</v>
      </c>
      <c r="F1" s="97" t="s">
        <v>1283</v>
      </c>
      <c r="G1" s="99" t="s">
        <v>1284</v>
      </c>
      <c r="H1" s="100" t="s">
        <v>1285</v>
      </c>
      <c r="I1" s="101" t="s">
        <v>1286</v>
      </c>
      <c r="J1" s="100" t="s">
        <v>227</v>
      </c>
    </row>
    <row r="2" customFormat="false" ht="21.75" hidden="false" customHeight="false" outlineLevel="0" collapsed="false">
      <c r="A2" s="44" t="s">
        <v>991</v>
      </c>
      <c r="B2" s="49" t="n">
        <v>39800281</v>
      </c>
      <c r="C2" s="44" t="s">
        <v>14</v>
      </c>
      <c r="D2" s="102" t="n">
        <v>100000000</v>
      </c>
      <c r="E2" s="103" t="s">
        <v>1287</v>
      </c>
      <c r="F2" s="103" t="s">
        <v>1288</v>
      </c>
      <c r="G2" s="50" t="s">
        <v>1289</v>
      </c>
      <c r="H2" s="104" t="n">
        <v>0</v>
      </c>
      <c r="I2" s="104" t="n">
        <f aca="false">D2-H2</f>
        <v>100000000</v>
      </c>
      <c r="J2" s="44"/>
    </row>
    <row r="3" customFormat="false" ht="21.75" hidden="false" customHeight="false" outlineLevel="0" collapsed="false">
      <c r="A3" s="44" t="s">
        <v>949</v>
      </c>
      <c r="B3" s="49" t="n">
        <v>34098037</v>
      </c>
      <c r="C3" s="44" t="s">
        <v>1290</v>
      </c>
      <c r="D3" s="102" t="n">
        <v>95000000</v>
      </c>
      <c r="E3" s="103" t="s">
        <v>1291</v>
      </c>
      <c r="F3" s="103" t="s">
        <v>1292</v>
      </c>
      <c r="G3" s="50" t="s">
        <v>1293</v>
      </c>
      <c r="H3" s="104" t="n">
        <v>0</v>
      </c>
      <c r="I3" s="104" t="n">
        <f aca="false">D3-H3</f>
        <v>95000000</v>
      </c>
      <c r="J3" s="44"/>
      <c r="K3" s="1" t="s">
        <v>1294</v>
      </c>
    </row>
    <row r="4" customFormat="false" ht="21.75" hidden="false" customHeight="false" outlineLevel="0" collapsed="false">
      <c r="A4" s="44" t="s">
        <v>814</v>
      </c>
      <c r="B4" s="49" t="n">
        <v>39800036</v>
      </c>
      <c r="C4" s="44" t="s">
        <v>1295</v>
      </c>
      <c r="D4" s="102" t="n">
        <v>240000000</v>
      </c>
      <c r="E4" s="103" t="s">
        <v>1296</v>
      </c>
      <c r="F4" s="103" t="s">
        <v>1297</v>
      </c>
      <c r="G4" s="50" t="s">
        <v>1298</v>
      </c>
      <c r="H4" s="104" t="n">
        <v>0</v>
      </c>
      <c r="I4" s="104" t="n">
        <f aca="false">D4-H4</f>
        <v>240000000</v>
      </c>
      <c r="J4" s="44"/>
    </row>
    <row r="5" customFormat="false" ht="21.75" hidden="false" customHeight="false" outlineLevel="0" collapsed="false">
      <c r="A5" s="44" t="s">
        <v>259</v>
      </c>
      <c r="B5" s="49" t="n">
        <v>39800036</v>
      </c>
      <c r="C5" s="44" t="s">
        <v>1295</v>
      </c>
      <c r="D5" s="102" t="n">
        <v>210000000</v>
      </c>
      <c r="E5" s="103" t="s">
        <v>1296</v>
      </c>
      <c r="F5" s="103" t="s">
        <v>1297</v>
      </c>
      <c r="G5" s="50" t="s">
        <v>1299</v>
      </c>
      <c r="H5" s="104" t="n">
        <v>63000000</v>
      </c>
      <c r="I5" s="104" t="n">
        <f aca="false">D5-H5</f>
        <v>147000000</v>
      </c>
      <c r="J5" s="44"/>
      <c r="K5" s="54" t="s">
        <v>1300</v>
      </c>
    </row>
    <row r="6" customFormat="false" ht="21.75" hidden="false" customHeight="false" outlineLevel="0" collapsed="false">
      <c r="A6" s="44" t="s">
        <v>814</v>
      </c>
      <c r="B6" s="49" t="n">
        <v>39800290</v>
      </c>
      <c r="C6" s="44" t="s">
        <v>1244</v>
      </c>
      <c r="D6" s="102" t="n">
        <v>147500000</v>
      </c>
      <c r="E6" s="103" t="s">
        <v>1301</v>
      </c>
      <c r="F6" s="103" t="s">
        <v>1297</v>
      </c>
      <c r="G6" s="50" t="s">
        <v>1302</v>
      </c>
      <c r="H6" s="104" t="n">
        <v>147500000</v>
      </c>
      <c r="I6" s="104" t="n">
        <f aca="false">D6-H6</f>
        <v>0</v>
      </c>
      <c r="J6" s="44" t="s">
        <v>1303</v>
      </c>
    </row>
    <row r="7" customFormat="false" ht="21.75" hidden="false" customHeight="false" outlineLevel="0" collapsed="false">
      <c r="A7" s="44" t="s">
        <v>1304</v>
      </c>
      <c r="B7" s="49" t="n">
        <v>39800012</v>
      </c>
      <c r="C7" s="44" t="s">
        <v>1305</v>
      </c>
      <c r="D7" s="102" t="n">
        <v>300000000</v>
      </c>
      <c r="E7" s="103" t="s">
        <v>1306</v>
      </c>
      <c r="F7" s="103" t="s">
        <v>1297</v>
      </c>
      <c r="G7" s="50" t="s">
        <v>1307</v>
      </c>
      <c r="H7" s="104" t="n">
        <v>0</v>
      </c>
      <c r="I7" s="104" t="n">
        <f aca="false">D7-H7</f>
        <v>300000000</v>
      </c>
      <c r="J7" s="44"/>
    </row>
    <row r="8" customFormat="false" ht="21.75" hidden="false" customHeight="false" outlineLevel="0" collapsed="false">
      <c r="A8" s="44" t="s">
        <v>1308</v>
      </c>
      <c r="B8" s="49" t="n">
        <v>39800098</v>
      </c>
      <c r="C8" s="44" t="s">
        <v>1309</v>
      </c>
      <c r="D8" s="102" t="n">
        <v>80000000</v>
      </c>
      <c r="E8" s="103" t="s">
        <v>1301</v>
      </c>
      <c r="F8" s="103" t="s">
        <v>1310</v>
      </c>
      <c r="G8" s="50" t="s">
        <v>1311</v>
      </c>
      <c r="H8" s="104" t="n">
        <v>80000000</v>
      </c>
      <c r="I8" s="104" t="n">
        <f aca="false">D8-H8</f>
        <v>0</v>
      </c>
      <c r="J8" s="44"/>
    </row>
    <row r="9" customFormat="false" ht="21.75" hidden="false" customHeight="false" outlineLevel="0" collapsed="false">
      <c r="A9" s="44" t="s">
        <v>1312</v>
      </c>
      <c r="B9" s="49" t="n">
        <v>49800018</v>
      </c>
      <c r="C9" s="44" t="s">
        <v>41</v>
      </c>
      <c r="D9" s="102" t="n">
        <v>150000000</v>
      </c>
      <c r="E9" s="103" t="s">
        <v>1313</v>
      </c>
      <c r="F9" s="103" t="s">
        <v>1314</v>
      </c>
      <c r="G9" s="50" t="s">
        <v>1315</v>
      </c>
      <c r="H9" s="104" t="n">
        <v>45000000</v>
      </c>
      <c r="I9" s="104" t="n">
        <f aca="false">D9-H9</f>
        <v>105000000</v>
      </c>
      <c r="J9" s="44"/>
    </row>
    <row r="10" customFormat="false" ht="21.75" hidden="false" customHeight="false" outlineLevel="0" collapsed="false">
      <c r="A10" s="44" t="s">
        <v>1316</v>
      </c>
      <c r="B10" s="49" t="n">
        <v>39800284</v>
      </c>
      <c r="C10" s="44" t="s">
        <v>94</v>
      </c>
      <c r="D10" s="102" t="n">
        <v>300000000</v>
      </c>
      <c r="E10" s="103" t="s">
        <v>1306</v>
      </c>
      <c r="F10" s="103" t="s">
        <v>1297</v>
      </c>
      <c r="G10" s="50" t="s">
        <v>1317</v>
      </c>
      <c r="H10" s="104" t="n">
        <v>75000000</v>
      </c>
      <c r="I10" s="104" t="n">
        <f aca="false">D10-H10</f>
        <v>225000000</v>
      </c>
      <c r="J10" s="44"/>
      <c r="K10" s="1" t="s">
        <v>1318</v>
      </c>
    </row>
    <row r="11" customFormat="false" ht="21.75" hidden="false" customHeight="false" outlineLevel="0" collapsed="false">
      <c r="A11" s="44" t="s">
        <v>1319</v>
      </c>
      <c r="B11" s="49" t="n">
        <v>33098175</v>
      </c>
      <c r="C11" s="44" t="s">
        <v>151</v>
      </c>
      <c r="D11" s="102" t="n">
        <v>500000000</v>
      </c>
      <c r="E11" s="103" t="s">
        <v>1306</v>
      </c>
      <c r="F11" s="103" t="s">
        <v>1320</v>
      </c>
      <c r="G11" s="50" t="s">
        <v>1321</v>
      </c>
      <c r="H11" s="104" t="n">
        <v>300000000</v>
      </c>
      <c r="I11" s="104" t="n">
        <f aca="false">D11-H11</f>
        <v>200000000</v>
      </c>
      <c r="J11" s="44"/>
    </row>
    <row r="12" customFormat="false" ht="21.75" hidden="false" customHeight="false" outlineLevel="0" collapsed="false">
      <c r="A12" s="44" t="s">
        <v>339</v>
      </c>
      <c r="B12" s="49" t="n">
        <v>42901085</v>
      </c>
      <c r="C12" s="44" t="s">
        <v>132</v>
      </c>
      <c r="D12" s="102" t="n">
        <v>320000000</v>
      </c>
      <c r="E12" s="103" t="s">
        <v>1287</v>
      </c>
      <c r="F12" s="103" t="s">
        <v>1297</v>
      </c>
      <c r="G12" s="50" t="s">
        <v>1322</v>
      </c>
      <c r="H12" s="104" t="n">
        <v>240000000</v>
      </c>
      <c r="I12" s="104" t="n">
        <f aca="false">D12-H12</f>
        <v>80000000</v>
      </c>
      <c r="J12" s="44"/>
    </row>
    <row r="13" customFormat="false" ht="21.75" hidden="false" customHeight="false" outlineLevel="0" collapsed="false">
      <c r="A13" s="44" t="s">
        <v>1323</v>
      </c>
      <c r="B13" s="49" t="n">
        <v>42901082</v>
      </c>
      <c r="C13" s="44" t="s">
        <v>130</v>
      </c>
      <c r="D13" s="102" t="n">
        <v>330000000</v>
      </c>
      <c r="E13" s="103" t="s">
        <v>1287</v>
      </c>
      <c r="F13" s="103" t="s">
        <v>1324</v>
      </c>
      <c r="G13" s="50" t="s">
        <v>1325</v>
      </c>
      <c r="H13" s="104" t="n">
        <v>330000000</v>
      </c>
      <c r="I13" s="104" t="n">
        <f aca="false">D13-H13</f>
        <v>0</v>
      </c>
      <c r="J13" s="44"/>
    </row>
    <row r="14" customFormat="false" ht="21.75" hidden="false" customHeight="false" outlineLevel="0" collapsed="false">
      <c r="A14" s="44" t="s">
        <v>348</v>
      </c>
      <c r="B14" s="49" t="n">
        <v>42901081</v>
      </c>
      <c r="C14" s="44" t="s">
        <v>131</v>
      </c>
      <c r="D14" s="102" t="n">
        <v>290000000</v>
      </c>
      <c r="E14" s="103" t="s">
        <v>1287</v>
      </c>
      <c r="F14" s="103" t="s">
        <v>1288</v>
      </c>
      <c r="G14" s="50" t="s">
        <v>1326</v>
      </c>
      <c r="H14" s="104" t="n">
        <v>290000000</v>
      </c>
      <c r="I14" s="104" t="n">
        <f aca="false">D14-H14</f>
        <v>0</v>
      </c>
      <c r="J14" s="44"/>
    </row>
    <row r="15" customFormat="false" ht="21.75" hidden="false" customHeight="false" outlineLevel="0" collapsed="false">
      <c r="A15" s="44" t="s">
        <v>1327</v>
      </c>
      <c r="B15" s="49" t="n">
        <v>42902002</v>
      </c>
      <c r="C15" s="44" t="s">
        <v>118</v>
      </c>
      <c r="D15" s="102" t="n">
        <v>180000000</v>
      </c>
      <c r="E15" s="103" t="s">
        <v>1287</v>
      </c>
      <c r="F15" s="103" t="s">
        <v>1297</v>
      </c>
      <c r="G15" s="50" t="s">
        <v>1328</v>
      </c>
      <c r="H15" s="104" t="n">
        <v>135000000</v>
      </c>
      <c r="I15" s="104" t="n">
        <f aca="false">D15-H15</f>
        <v>45000000</v>
      </c>
      <c r="J15" s="44"/>
    </row>
    <row r="16" customFormat="false" ht="21.75" hidden="false" customHeight="false" outlineLevel="0" collapsed="false">
      <c r="A16" s="44" t="s">
        <v>1329</v>
      </c>
      <c r="B16" s="49" t="n">
        <v>42902002</v>
      </c>
      <c r="C16" s="44" t="s">
        <v>118</v>
      </c>
      <c r="D16" s="102" t="n">
        <v>180000000</v>
      </c>
      <c r="E16" s="103" t="s">
        <v>1287</v>
      </c>
      <c r="F16" s="103" t="s">
        <v>1297</v>
      </c>
      <c r="G16" s="50" t="s">
        <v>1330</v>
      </c>
      <c r="H16" s="104" t="n">
        <v>90000000</v>
      </c>
      <c r="I16" s="104" t="n">
        <f aca="false">D16-H16</f>
        <v>90000000</v>
      </c>
      <c r="J16" s="44"/>
    </row>
    <row r="17" customFormat="false" ht="21.75" hidden="false" customHeight="false" outlineLevel="0" collapsed="false">
      <c r="A17" s="44" t="s">
        <v>1331</v>
      </c>
      <c r="B17" s="49" t="n">
        <v>33898004</v>
      </c>
      <c r="C17" s="44" t="s">
        <v>1332</v>
      </c>
      <c r="D17" s="102" t="n">
        <v>2400000000</v>
      </c>
      <c r="E17" s="103" t="s">
        <v>1306</v>
      </c>
      <c r="F17" s="103" t="s">
        <v>1297</v>
      </c>
      <c r="G17" s="50" t="s">
        <v>1333</v>
      </c>
      <c r="H17" s="104" t="n">
        <v>1344000000</v>
      </c>
      <c r="I17" s="104" t="n">
        <f aca="false">D17-H17</f>
        <v>1056000000</v>
      </c>
      <c r="J17" s="44"/>
    </row>
    <row r="18" customFormat="false" ht="21.75" hidden="false" customHeight="false" outlineLevel="0" collapsed="false">
      <c r="A18" s="44" t="s">
        <v>269</v>
      </c>
      <c r="B18" s="49" t="n">
        <v>39800059</v>
      </c>
      <c r="C18" s="44" t="s">
        <v>1334</v>
      </c>
      <c r="D18" s="102" t="n">
        <v>450000000</v>
      </c>
      <c r="E18" s="103" t="s">
        <v>1287</v>
      </c>
      <c r="F18" s="103" t="s">
        <v>1297</v>
      </c>
      <c r="G18" s="50" t="s">
        <v>1335</v>
      </c>
      <c r="H18" s="104" t="n">
        <v>360000000</v>
      </c>
      <c r="I18" s="104" t="n">
        <f aca="false">D18-H18</f>
        <v>90000000</v>
      </c>
      <c r="J18" s="44"/>
    </row>
    <row r="19" customFormat="false" ht="21.75" hidden="false" customHeight="false" outlineLevel="0" collapsed="false">
      <c r="A19" s="44" t="s">
        <v>756</v>
      </c>
      <c r="B19" s="49" t="n">
        <v>43398011</v>
      </c>
      <c r="C19" s="44" t="s">
        <v>156</v>
      </c>
      <c r="D19" s="102" t="n">
        <v>700000000</v>
      </c>
      <c r="E19" s="103" t="s">
        <v>1301</v>
      </c>
      <c r="F19" s="103" t="s">
        <v>1320</v>
      </c>
      <c r="G19" s="50" t="s">
        <v>1336</v>
      </c>
      <c r="H19" s="104" t="n">
        <v>175000000</v>
      </c>
      <c r="I19" s="104" t="n">
        <f aca="false">D19-H19</f>
        <v>525000000</v>
      </c>
      <c r="J19" s="44"/>
    </row>
    <row r="20" customFormat="false" ht="21.75" hidden="false" customHeight="false" outlineLevel="0" collapsed="false">
      <c r="A20" s="44" t="s">
        <v>1337</v>
      </c>
      <c r="B20" s="49" t="n">
        <v>32998012</v>
      </c>
      <c r="C20" s="44" t="s">
        <v>70</v>
      </c>
      <c r="D20" s="102" t="n">
        <v>420000000</v>
      </c>
      <c r="E20" s="103" t="s">
        <v>1287</v>
      </c>
      <c r="F20" s="103" t="s">
        <v>1297</v>
      </c>
      <c r="G20" s="50" t="s">
        <v>1338</v>
      </c>
      <c r="H20" s="104" t="n">
        <v>336000000</v>
      </c>
      <c r="I20" s="104" t="n">
        <f aca="false">D20-H20</f>
        <v>84000000</v>
      </c>
      <c r="J20" s="44"/>
    </row>
    <row r="21" customFormat="false" ht="21.75" hidden="false" customHeight="false" outlineLevel="0" collapsed="false">
      <c r="A21" s="44" t="s">
        <v>1339</v>
      </c>
      <c r="B21" s="49" t="n">
        <v>39800290</v>
      </c>
      <c r="C21" s="44" t="s">
        <v>1244</v>
      </c>
      <c r="D21" s="102" t="n">
        <v>1327500000</v>
      </c>
      <c r="E21" s="103" t="s">
        <v>1287</v>
      </c>
      <c r="F21" s="103" t="s">
        <v>1297</v>
      </c>
      <c r="G21" s="50" t="s">
        <v>1340</v>
      </c>
      <c r="H21" s="104" t="n">
        <v>1327500000</v>
      </c>
      <c r="I21" s="104" t="n">
        <f aca="false">D21-H21</f>
        <v>0</v>
      </c>
      <c r="J21" s="44"/>
    </row>
    <row r="22" customFormat="false" ht="21.75" hidden="false" customHeight="false" outlineLevel="0" collapsed="false">
      <c r="A22" s="44" t="s">
        <v>875</v>
      </c>
      <c r="B22" s="49" t="n">
        <v>34098035</v>
      </c>
      <c r="C22" s="44" t="s">
        <v>1341</v>
      </c>
      <c r="D22" s="102" t="n">
        <v>360000000</v>
      </c>
      <c r="E22" s="103" t="s">
        <v>1342</v>
      </c>
      <c r="F22" s="103" t="s">
        <v>1343</v>
      </c>
      <c r="G22" s="50" t="s">
        <v>1344</v>
      </c>
      <c r="H22" s="104" t="n">
        <v>240000000</v>
      </c>
      <c r="I22" s="104" t="n">
        <f aca="false">D22-H22</f>
        <v>120000000</v>
      </c>
      <c r="J22" s="44"/>
    </row>
    <row r="23" customFormat="false" ht="21.75" hidden="false" customHeight="false" outlineLevel="0" collapsed="false">
      <c r="A23" s="44" t="s">
        <v>415</v>
      </c>
      <c r="B23" s="49" t="n">
        <v>34098036</v>
      </c>
      <c r="C23" s="44" t="s">
        <v>160</v>
      </c>
      <c r="D23" s="102" t="n">
        <v>330000000</v>
      </c>
      <c r="E23" s="103" t="s">
        <v>1345</v>
      </c>
      <c r="F23" s="103" t="s">
        <v>1297</v>
      </c>
      <c r="G23" s="50" t="s">
        <v>1346</v>
      </c>
      <c r="H23" s="104" t="n">
        <v>165000000</v>
      </c>
      <c r="I23" s="104" t="n">
        <f aca="false">D23-H23</f>
        <v>165000000</v>
      </c>
      <c r="J23" s="44"/>
    </row>
    <row r="24" customFormat="false" ht="21.75" hidden="false" customHeight="false" outlineLevel="0" collapsed="false">
      <c r="A24" s="44" t="s">
        <v>946</v>
      </c>
      <c r="B24" s="49" t="n">
        <v>34098037</v>
      </c>
      <c r="C24" s="44" t="s">
        <v>54</v>
      </c>
      <c r="D24" s="102" t="n">
        <v>150000000</v>
      </c>
      <c r="E24" s="103" t="s">
        <v>1347</v>
      </c>
      <c r="F24" s="103" t="s">
        <v>1348</v>
      </c>
      <c r="G24" s="50" t="s">
        <v>1349</v>
      </c>
      <c r="H24" s="104" t="n">
        <v>75000000</v>
      </c>
      <c r="I24" s="104" t="n">
        <f aca="false">D24-H24</f>
        <v>75000000</v>
      </c>
      <c r="J24" s="44" t="s">
        <v>1350</v>
      </c>
    </row>
    <row r="25" customFormat="false" ht="21.75" hidden="false" customHeight="false" outlineLevel="0" collapsed="false">
      <c r="A25" s="44" t="s">
        <v>997</v>
      </c>
      <c r="B25" s="49" t="n">
        <v>33798043</v>
      </c>
      <c r="C25" s="44" t="s">
        <v>20</v>
      </c>
      <c r="D25" s="102" t="n">
        <v>90000000</v>
      </c>
      <c r="E25" s="103" t="s">
        <v>1351</v>
      </c>
      <c r="F25" s="103" t="s">
        <v>1348</v>
      </c>
      <c r="G25" s="50" t="s">
        <v>1352</v>
      </c>
      <c r="H25" s="104" t="n">
        <v>31500000</v>
      </c>
      <c r="I25" s="104" t="n">
        <f aca="false">D25-H25</f>
        <v>58500000</v>
      </c>
      <c r="J25" s="44" t="s">
        <v>1353</v>
      </c>
    </row>
    <row r="26" customFormat="false" ht="21.75" hidden="false" customHeight="false" outlineLevel="0" collapsed="false">
      <c r="A26" s="44" t="s">
        <v>1354</v>
      </c>
      <c r="B26" s="49" t="n">
        <v>33698011</v>
      </c>
      <c r="C26" s="44" t="s">
        <v>90</v>
      </c>
      <c r="D26" s="102" t="n">
        <v>180000000</v>
      </c>
      <c r="E26" s="103" t="s">
        <v>1355</v>
      </c>
      <c r="F26" s="103" t="s">
        <v>1356</v>
      </c>
      <c r="G26" s="50" t="s">
        <v>1357</v>
      </c>
      <c r="H26" s="104" t="n">
        <v>90000000</v>
      </c>
      <c r="I26" s="104" t="n">
        <f aca="false">D26-H26</f>
        <v>90000000</v>
      </c>
      <c r="J26" s="44" t="s">
        <v>1353</v>
      </c>
    </row>
  </sheetData>
  <autoFilter ref="A1:K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LibreOffice/7.4.7.2$Linux_X86_64 LibreOffice_project/40$Build-2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2022-05-23T06:25:43Z</dcterms:created>
  <dc:creator>Sajad Alavi</dc:creator>
  <dc:description/>
  <dc:language>en-US</dc:language>
  <cp:lastModifiedBy/>
  <dcterms:modified xsi:type="dcterms:W3CDTF">2023-09-11T20:42:26Z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