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1" sheetId="1" r:id="rId1"/>
    <sheet name="2" sheetId="2" r:id="rId2"/>
  </sheets>
  <calcPr calcId="145621"/>
</workbook>
</file>

<file path=xl/calcChain.xml><?xml version="1.0" encoding="utf-8"?>
<calcChain xmlns="http://schemas.openxmlformats.org/spreadsheetml/2006/main">
  <c r="H37" i="2" l="1"/>
  <c r="H39" i="2"/>
  <c r="H40" i="2" s="1"/>
  <c r="H3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B30" i="2"/>
  <c r="B31" i="2"/>
  <c r="B32" i="2"/>
  <c r="B33" i="2"/>
  <c r="B34" i="2"/>
  <c r="B35" i="2"/>
  <c r="B36" i="2"/>
  <c r="B29" i="2"/>
  <c r="H44" i="1"/>
  <c r="H45" i="1" s="1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B20" i="2"/>
  <c r="B21" i="2"/>
  <c r="B22" i="2"/>
  <c r="B23" i="2"/>
  <c r="B24" i="2"/>
  <c r="B25" i="2"/>
  <c r="B26" i="2"/>
  <c r="B19" i="2"/>
  <c r="H15" i="2"/>
  <c r="H14" i="2"/>
  <c r="H13" i="2"/>
  <c r="H12" i="2"/>
  <c r="H11" i="2"/>
  <c r="H10" i="2"/>
  <c r="H9" i="2"/>
  <c r="H8" i="2"/>
  <c r="G16" i="2"/>
  <c r="F16" i="2"/>
  <c r="E16" i="2"/>
  <c r="D16" i="2"/>
  <c r="C16" i="2"/>
  <c r="B16" i="2"/>
  <c r="H43" i="1"/>
  <c r="H42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B35" i="1"/>
  <c r="B36" i="1"/>
  <c r="B37" i="1"/>
  <c r="B38" i="1"/>
  <c r="B39" i="1"/>
  <c r="B40" i="1"/>
  <c r="B41" i="1"/>
  <c r="B34" i="1"/>
  <c r="G32" i="1"/>
  <c r="F32" i="1"/>
  <c r="E32" i="1"/>
  <c r="D32" i="1"/>
  <c r="C32" i="1"/>
  <c r="B32" i="1"/>
  <c r="H13" i="1"/>
  <c r="H15" i="1"/>
  <c r="H18" i="1"/>
  <c r="H20" i="1"/>
  <c r="H19" i="1"/>
  <c r="H17" i="1"/>
  <c r="H16" i="1"/>
  <c r="H14" i="1"/>
  <c r="G21" i="1"/>
  <c r="F21" i="1"/>
  <c r="E21" i="1"/>
  <c r="D21" i="1"/>
  <c r="C21" i="1"/>
  <c r="B21" i="1"/>
  <c r="H16" i="2" l="1"/>
  <c r="H21" i="1"/>
  <c r="J18" i="1" s="1"/>
  <c r="I16" i="2" l="1"/>
  <c r="J16" i="2"/>
  <c r="J12" i="2"/>
  <c r="I9" i="2"/>
  <c r="I13" i="2"/>
  <c r="I8" i="2"/>
  <c r="J13" i="2"/>
  <c r="J9" i="2"/>
  <c r="I12" i="2"/>
  <c r="J8" i="2"/>
  <c r="J10" i="2"/>
  <c r="J14" i="2"/>
  <c r="I11" i="2"/>
  <c r="I15" i="2"/>
  <c r="J15" i="2"/>
  <c r="J11" i="2"/>
  <c r="I14" i="2"/>
  <c r="I10" i="2"/>
  <c r="J17" i="1"/>
  <c r="I14" i="1"/>
  <c r="I18" i="1"/>
  <c r="J16" i="1"/>
  <c r="I15" i="1"/>
  <c r="I17" i="1"/>
  <c r="I19" i="1"/>
  <c r="J15" i="1"/>
  <c r="J19" i="1"/>
  <c r="I16" i="1"/>
  <c r="I20" i="1"/>
  <c r="J13" i="1"/>
  <c r="J20" i="1"/>
  <c r="J14" i="1"/>
  <c r="I21" i="1"/>
  <c r="J21" i="1"/>
  <c r="I13" i="1"/>
  <c r="G24" i="1" l="1"/>
  <c r="C24" i="1"/>
  <c r="D24" i="1"/>
  <c r="E24" i="1"/>
  <c r="B24" i="1"/>
  <c r="F24" i="1"/>
  <c r="G31" i="1"/>
  <c r="E31" i="1"/>
  <c r="B31" i="1"/>
  <c r="D31" i="1"/>
  <c r="C31" i="1"/>
  <c r="F31" i="1"/>
  <c r="B30" i="1"/>
  <c r="F30" i="1"/>
  <c r="E30" i="1"/>
  <c r="D30" i="1"/>
  <c r="G30" i="1"/>
  <c r="C30" i="1"/>
  <c r="F26" i="1"/>
  <c r="E26" i="1"/>
  <c r="D26" i="1"/>
  <c r="B26" i="1"/>
  <c r="G26" i="1"/>
  <c r="C26" i="1"/>
  <c r="E29" i="1"/>
  <c r="G29" i="1"/>
  <c r="C29" i="1"/>
  <c r="F29" i="1"/>
  <c r="B29" i="1"/>
  <c r="D29" i="1"/>
  <c r="C27" i="1"/>
  <c r="B27" i="1"/>
  <c r="E27" i="1"/>
  <c r="D27" i="1"/>
  <c r="G27" i="1"/>
  <c r="F27" i="1"/>
  <c r="D28" i="1"/>
  <c r="B28" i="1"/>
  <c r="G28" i="1"/>
  <c r="C28" i="1"/>
  <c r="F28" i="1"/>
  <c r="E28" i="1"/>
  <c r="E25" i="1"/>
  <c r="D25" i="1"/>
  <c r="G25" i="1"/>
  <c r="C25" i="1"/>
  <c r="F25" i="1"/>
  <c r="B25" i="1"/>
  <c r="B27" i="2"/>
  <c r="F27" i="2"/>
  <c r="G27" i="2"/>
  <c r="E27" i="2"/>
  <c r="C27" i="2"/>
  <c r="D27" i="2"/>
</calcChain>
</file>

<file path=xl/sharedStrings.xml><?xml version="1.0" encoding="utf-8"?>
<sst xmlns="http://schemas.openxmlformats.org/spreadsheetml/2006/main" count="66" uniqueCount="53">
  <si>
    <t>Михаела Малинова, 43А</t>
  </si>
  <si>
    <t>На случайно избрани 1133 студенти от девет университета е зададен следния въпрос:</t>
  </si>
  <si>
    <t>Кои от заниманията ви се отразиха най-позитивно, вследствие на оставането вкъщи?</t>
  </si>
  <si>
    <t xml:space="preserve">Да се провери със сигурност 95%, дали структурата на заниманията, които са се отразили най-позитивно на </t>
  </si>
  <si>
    <t xml:space="preserve">оставането вкъщи, зависи от университета, ако резуктатите от случайна извадка  на  </t>
  </si>
  <si>
    <t>студенти са следните</t>
  </si>
  <si>
    <t>Занимания и дейности</t>
  </si>
  <si>
    <t>ТУ</t>
  </si>
  <si>
    <t>ПУ</t>
  </si>
  <si>
    <t>АУ</t>
  </si>
  <si>
    <t>МУ</t>
  </si>
  <si>
    <t>УХТ</t>
  </si>
  <si>
    <t>УАСГ</t>
  </si>
  <si>
    <t>Свързани с учебния процес</t>
  </si>
  <si>
    <t>Изучаване на нови технологии</t>
  </si>
  <si>
    <t>Несвързани  пряко с учебния процес (худ. лит., изкуство, история,...)</t>
  </si>
  <si>
    <t>Музика, танци, фитнес, спорт</t>
  </si>
  <si>
    <t>Творчество, изследователска дейност</t>
  </si>
  <si>
    <t>Забавни предавания, настолни игри, чат с приятели</t>
  </si>
  <si>
    <t>Помощ на семейството, кулинарно изкуство</t>
  </si>
  <si>
    <t>Доброволец за подпомагане на възрастни хора</t>
  </si>
  <si>
    <t>Отстранени колони:</t>
  </si>
  <si>
    <t>E, H, I</t>
  </si>
  <si>
    <t xml:space="preserve">Да се провери със сигурност 95%, дали предпочитанията към алкохол зависят от регионите, </t>
  </si>
  <si>
    <t>ако резултатите от скучайна извадка са следните</t>
  </si>
  <si>
    <t>Алкохол</t>
  </si>
  <si>
    <t>София</t>
  </si>
  <si>
    <t>Пловдив</t>
  </si>
  <si>
    <t>Варна</t>
  </si>
  <si>
    <t>Бургас</t>
  </si>
  <si>
    <t>Плевен</t>
  </si>
  <si>
    <t>Шумен</t>
  </si>
  <si>
    <t>Ракия</t>
  </si>
  <si>
    <t>Уиски</t>
  </si>
  <si>
    <t>Водка</t>
  </si>
  <si>
    <t>Червено вино</t>
  </si>
  <si>
    <t>Розе</t>
  </si>
  <si>
    <t>Бяло вино</t>
  </si>
  <si>
    <t>Бира</t>
  </si>
  <si>
    <t>Вермут</t>
  </si>
  <si>
    <t>Анкетирани</t>
  </si>
  <si>
    <t>Общо</t>
  </si>
  <si>
    <t>p</t>
  </si>
  <si>
    <r>
      <rPr>
        <b/>
        <i/>
        <sz val="11"/>
        <color theme="1"/>
        <rFont val="Calibri"/>
        <family val="2"/>
        <scheme val="minor"/>
      </rPr>
      <t>О</t>
    </r>
    <r>
      <rPr>
        <i/>
        <sz val="11"/>
        <color theme="1"/>
        <rFont val="Calibri"/>
        <family val="2"/>
        <scheme val="minor"/>
      </rPr>
      <t xml:space="preserve"> - Матрица на наблюдаваните честоти</t>
    </r>
  </si>
  <si>
    <r>
      <rPr>
        <b/>
        <sz val="11"/>
        <color theme="1"/>
        <rFont val="Calibri"/>
        <family val="2"/>
        <scheme val="minor"/>
      </rPr>
      <t>Е</t>
    </r>
    <r>
      <rPr>
        <sz val="11"/>
        <color theme="1"/>
        <rFont val="Calibri"/>
        <family val="2"/>
        <scheme val="minor"/>
      </rPr>
      <t xml:space="preserve"> - </t>
    </r>
    <r>
      <rPr>
        <i/>
        <sz val="11"/>
        <color theme="1"/>
        <rFont val="Calibri"/>
        <family val="2"/>
        <scheme val="minor"/>
      </rPr>
      <t>Матрица на очакваните честоти</t>
    </r>
  </si>
  <si>
    <t>df=</t>
  </si>
  <si>
    <t>α=</t>
  </si>
  <si>
    <t>Crit=</t>
  </si>
  <si>
    <t>ꭓ2=</t>
  </si>
  <si>
    <t>Отстранени колони</t>
  </si>
  <si>
    <t>Извод:</t>
  </si>
  <si>
    <t>Тъй като Crit&gt;Chi2 (25.61&lt;49.80), то струкрурата на заниманията, които са се отразили най-позитивно на оставането вкъщи не зависи от университета.</t>
  </si>
  <si>
    <t>Тъй като Crit&gt;Chi2 (31.94&lt;49.80), то предпочитанията към алкохола не зависят от регионите.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</si>
</sst>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i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64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2"/>
    <xf numFmtId="0" fontId="3" fillId="0" borderId="0" xfId="2" applyFont="1"/>
    <xf numFmtId="0" fontId="3" fillId="0" borderId="0" xfId="0" applyFont="1"/>
    <xf numFmtId="0" fontId="3" fillId="0" borderId="0" xfId="2" applyFont="1"/>
    <xf numFmtId="0" fontId="3" fillId="0" borderId="0" xfId="2" applyFont="1" applyAlignment="1">
      <alignment horizontal="center"/>
    </xf>
    <xf numFmtId="0" fontId="3" fillId="0" borderId="0" xfId="2" applyFont="1" applyAlignment="1">
      <alignment horizontal="left" vertical="center" wrapText="1"/>
    </xf>
    <xf numFmtId="0" fontId="5" fillId="0" borderId="0" xfId="2"/>
    <xf numFmtId="0" fontId="6" fillId="0" borderId="0" xfId="0" applyFont="1"/>
    <xf numFmtId="0" fontId="2" fillId="0" borderId="0" xfId="0" applyFont="1"/>
    <xf numFmtId="0" fontId="7" fillId="0" borderId="0" xfId="0" applyFont="1"/>
    <xf numFmtId="167" fontId="8" fillId="0" borderId="0" xfId="0" applyNumberFormat="1" applyFont="1"/>
    <xf numFmtId="10" fontId="8" fillId="0" borderId="0" xfId="1" applyNumberFormat="1" applyFont="1"/>
    <xf numFmtId="0" fontId="5" fillId="0" borderId="1" xfId="2" applyBorder="1" applyAlignment="1">
      <alignment horizontal="right" vertical="center" wrapText="1" indent="1"/>
    </xf>
    <xf numFmtId="0" fontId="5" fillId="0" borderId="2" xfId="2" applyBorder="1" applyAlignment="1">
      <alignment horizontal="right" vertical="center" wrapText="1" indent="1"/>
    </xf>
    <xf numFmtId="0" fontId="5" fillId="0" borderId="4" xfId="2" applyBorder="1" applyAlignment="1">
      <alignment horizontal="right" vertical="center" wrapText="1" indent="1"/>
    </xf>
    <xf numFmtId="0" fontId="5" fillId="0" borderId="0" xfId="2" applyBorder="1" applyAlignment="1">
      <alignment horizontal="right" vertical="center" wrapText="1" indent="1"/>
    </xf>
    <xf numFmtId="0" fontId="5" fillId="0" borderId="6" xfId="2" applyBorder="1" applyAlignment="1">
      <alignment horizontal="right" vertical="center" wrapText="1" indent="1"/>
    </xf>
    <xf numFmtId="0" fontId="5" fillId="0" borderId="7" xfId="2" applyBorder="1" applyAlignment="1">
      <alignment horizontal="right" vertical="center" wrapText="1" indent="1"/>
    </xf>
    <xf numFmtId="0" fontId="5" fillId="0" borderId="3" xfId="2" applyBorder="1" applyAlignment="1">
      <alignment horizontal="right" vertical="center" wrapText="1" indent="1"/>
    </xf>
    <xf numFmtId="0" fontId="5" fillId="0" borderId="5" xfId="2" applyBorder="1" applyAlignment="1">
      <alignment horizontal="right" vertical="center" wrapText="1" indent="1"/>
    </xf>
    <xf numFmtId="0" fontId="5" fillId="0" borderId="8" xfId="2" applyBorder="1" applyAlignment="1">
      <alignment horizontal="right" vertical="center" wrapText="1" indent="1"/>
    </xf>
    <xf numFmtId="0" fontId="9" fillId="0" borderId="0" xfId="0" applyFont="1" applyAlignment="1"/>
    <xf numFmtId="0" fontId="0" fillId="0" borderId="0" xfId="0" applyAlignment="1"/>
    <xf numFmtId="0" fontId="11" fillId="0" borderId="0" xfId="0" applyFont="1"/>
    <xf numFmtId="0" fontId="5" fillId="0" borderId="0" xfId="2"/>
    <xf numFmtId="0" fontId="3" fillId="0" borderId="0" xfId="2" applyFont="1"/>
    <xf numFmtId="0" fontId="5" fillId="0" borderId="0" xfId="2" applyBorder="1"/>
    <xf numFmtId="0" fontId="12" fillId="0" borderId="0" xfId="2" applyFont="1"/>
    <xf numFmtId="0" fontId="5" fillId="0" borderId="5" xfId="2" applyBorder="1"/>
    <xf numFmtId="0" fontId="3" fillId="0" borderId="0" xfId="0" applyFont="1" applyAlignment="1">
      <alignment horizontal="center"/>
    </xf>
    <xf numFmtId="0" fontId="5" fillId="0" borderId="1" xfId="2" applyBorder="1"/>
    <xf numFmtId="0" fontId="5" fillId="0" borderId="2" xfId="2" applyBorder="1"/>
    <xf numFmtId="0" fontId="5" fillId="0" borderId="3" xfId="2" applyBorder="1"/>
    <xf numFmtId="0" fontId="5" fillId="0" borderId="4" xfId="2" applyBorder="1"/>
    <xf numFmtId="0" fontId="5" fillId="0" borderId="6" xfId="2" applyBorder="1"/>
    <xf numFmtId="0" fontId="5" fillId="0" borderId="7" xfId="2" applyBorder="1"/>
    <xf numFmtId="0" fontId="5" fillId="0" borderId="8" xfId="2" applyBorder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13" fillId="0" borderId="0" xfId="2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167" fontId="11" fillId="0" borderId="0" xfId="0" applyNumberFormat="1" applyFont="1" applyAlignment="1">
      <alignment horizontal="center" vertical="center"/>
    </xf>
    <xf numFmtId="10" fontId="11" fillId="0" borderId="0" xfId="1" applyNumberFormat="1" applyFont="1" applyAlignment="1">
      <alignment horizontal="center" vertical="center"/>
    </xf>
    <xf numFmtId="0" fontId="14" fillId="0" borderId="0" xfId="0" applyFont="1"/>
    <xf numFmtId="167" fontId="13" fillId="0" borderId="0" xfId="0" applyNumberFormat="1" applyFont="1"/>
    <xf numFmtId="10" fontId="13" fillId="0" borderId="0" xfId="1" applyNumberFormat="1" applyFont="1"/>
    <xf numFmtId="2" fontId="11" fillId="0" borderId="1" xfId="0" applyNumberFormat="1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8" xfId="0" applyNumberFormat="1" applyFont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167" fontId="11" fillId="0" borderId="0" xfId="0" applyNumberFormat="1" applyFont="1"/>
    <xf numFmtId="0" fontId="15" fillId="0" borderId="0" xfId="2" applyFont="1" applyAlignment="1">
      <alignment horizontal="center"/>
    </xf>
    <xf numFmtId="0" fontId="13" fillId="0" borderId="0" xfId="2" applyFont="1" applyAlignment="1">
      <alignment horizontal="center"/>
    </xf>
    <xf numFmtId="0" fontId="13" fillId="0" borderId="0" xfId="0" applyFont="1"/>
    <xf numFmtId="2" fontId="13" fillId="0" borderId="0" xfId="0" applyNumberFormat="1" applyFont="1"/>
    <xf numFmtId="10" fontId="11" fillId="0" borderId="0" xfId="1" applyNumberFormat="1" applyFont="1"/>
  </cellXfs>
  <cellStyles count="4">
    <cellStyle name="Нормален" xfId="0" builtinId="0"/>
    <cellStyle name="Нормален 2" xfId="2"/>
    <cellStyle name="Процент" xfId="1" builtinId="5"/>
    <cellStyle name="Процент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28" workbookViewId="0">
      <selection activeCell="H45" sqref="H45"/>
    </sheetView>
  </sheetViews>
  <sheetFormatPr defaultRowHeight="15" x14ac:dyDescent="0.25"/>
  <cols>
    <col min="1" max="1" width="35.42578125" customWidth="1"/>
    <col min="9" max="9" width="9.5703125" bestFit="1" customWidth="1"/>
  </cols>
  <sheetData>
    <row r="1" spans="1:10" ht="17.25" x14ac:dyDescent="0.3">
      <c r="C1" s="1" t="s">
        <v>0</v>
      </c>
      <c r="D1" s="31"/>
      <c r="E1" s="31"/>
    </row>
    <row r="3" spans="1:10" x14ac:dyDescent="0.25">
      <c r="A3" s="2" t="s">
        <v>1</v>
      </c>
      <c r="B3" s="2"/>
      <c r="C3" s="2"/>
      <c r="D3" s="2"/>
      <c r="E3" s="2"/>
      <c r="F3" s="2"/>
    </row>
    <row r="4" spans="1:10" x14ac:dyDescent="0.25">
      <c r="A4" s="3" t="s">
        <v>2</v>
      </c>
      <c r="B4" s="2"/>
      <c r="C4" s="2"/>
      <c r="D4" s="2"/>
      <c r="E4" s="2"/>
      <c r="F4" s="2"/>
    </row>
    <row r="5" spans="1:10" x14ac:dyDescent="0.25">
      <c r="A5" s="2" t="s">
        <v>3</v>
      </c>
      <c r="B5" s="2"/>
      <c r="C5" s="2"/>
      <c r="D5" s="2"/>
      <c r="E5" s="2"/>
      <c r="F5" s="2"/>
    </row>
    <row r="6" spans="1:10" x14ac:dyDescent="0.25">
      <c r="A6" s="2" t="s">
        <v>4</v>
      </c>
      <c r="B6" s="2"/>
      <c r="C6" s="2"/>
      <c r="D6" s="2"/>
      <c r="E6" s="2"/>
      <c r="F6" s="2"/>
    </row>
    <row r="7" spans="1:10" x14ac:dyDescent="0.25">
      <c r="A7" s="2" t="s">
        <v>5</v>
      </c>
      <c r="B7" s="2"/>
      <c r="C7" s="2"/>
      <c r="D7" s="2"/>
      <c r="E7" s="2"/>
      <c r="F7" s="2"/>
    </row>
    <row r="8" spans="1:10" x14ac:dyDescent="0.25">
      <c r="A8" s="8"/>
      <c r="B8" s="8"/>
      <c r="C8" s="8"/>
      <c r="D8" s="8"/>
      <c r="E8" s="8"/>
      <c r="F8" s="8"/>
    </row>
    <row r="9" spans="1:10" x14ac:dyDescent="0.25">
      <c r="A9" s="4" t="s">
        <v>21</v>
      </c>
      <c r="B9" s="11" t="s">
        <v>22</v>
      </c>
      <c r="C9" s="8"/>
      <c r="D9" s="8"/>
      <c r="E9" s="8"/>
      <c r="F9" s="8"/>
    </row>
    <row r="10" spans="1:10" x14ac:dyDescent="0.25">
      <c r="A10" s="4"/>
      <c r="B10" s="10"/>
      <c r="C10" s="8"/>
      <c r="D10" s="8"/>
      <c r="E10" s="8"/>
      <c r="F10" s="8"/>
    </row>
    <row r="11" spans="1:10" x14ac:dyDescent="0.25">
      <c r="C11" s="23" t="s">
        <v>43</v>
      </c>
      <c r="D11" s="24"/>
      <c r="E11" s="24"/>
      <c r="F11" s="24"/>
    </row>
    <row r="12" spans="1:10" ht="15" customHeight="1" x14ac:dyDescent="0.25">
      <c r="A12" s="5" t="s">
        <v>6</v>
      </c>
      <c r="B12" s="6" t="s">
        <v>7</v>
      </c>
      <c r="C12" s="6" t="s">
        <v>8</v>
      </c>
      <c r="D12" s="6" t="s">
        <v>9</v>
      </c>
      <c r="E12" s="6" t="s">
        <v>10</v>
      </c>
      <c r="F12" s="6" t="s">
        <v>11</v>
      </c>
      <c r="G12" s="6" t="s">
        <v>12</v>
      </c>
      <c r="H12" s="41" t="s">
        <v>41</v>
      </c>
      <c r="I12" s="41" t="s">
        <v>42</v>
      </c>
      <c r="J12" s="41" t="s">
        <v>42</v>
      </c>
    </row>
    <row r="13" spans="1:10" ht="30" customHeight="1" x14ac:dyDescent="0.25">
      <c r="A13" s="7" t="s">
        <v>13</v>
      </c>
      <c r="B13" s="14">
        <v>29</v>
      </c>
      <c r="C13" s="15">
        <v>31</v>
      </c>
      <c r="D13" s="15">
        <v>23</v>
      </c>
      <c r="E13" s="15">
        <v>21</v>
      </c>
      <c r="F13" s="15">
        <v>33</v>
      </c>
      <c r="G13" s="20">
        <v>28</v>
      </c>
      <c r="H13" s="42">
        <f>SUM(B13:G13)</f>
        <v>165</v>
      </c>
      <c r="I13" s="43">
        <f>H13/$H$21</f>
        <v>0.21456436931079323</v>
      </c>
      <c r="J13" s="44">
        <f>H13/$H$21</f>
        <v>0.21456436931079323</v>
      </c>
    </row>
    <row r="14" spans="1:10" ht="30" customHeight="1" x14ac:dyDescent="0.25">
      <c r="A14" s="7" t="s">
        <v>14</v>
      </c>
      <c r="B14" s="16">
        <v>11</v>
      </c>
      <c r="C14" s="17">
        <v>17</v>
      </c>
      <c r="D14" s="17">
        <v>18</v>
      </c>
      <c r="E14" s="17">
        <v>15</v>
      </c>
      <c r="F14" s="17">
        <v>21</v>
      </c>
      <c r="G14" s="21">
        <v>23</v>
      </c>
      <c r="H14" s="42">
        <f>SUM(B14:G14)</f>
        <v>105</v>
      </c>
      <c r="I14" s="43">
        <f t="shared" ref="I14:I21" si="0">H14/$H$21</f>
        <v>0.13654096228868662</v>
      </c>
      <c r="J14" s="44">
        <f t="shared" ref="J14:J21" si="1">H14/$H$21</f>
        <v>0.13654096228868662</v>
      </c>
    </row>
    <row r="15" spans="1:10" ht="30" customHeight="1" x14ac:dyDescent="0.25">
      <c r="A15" s="7" t="s">
        <v>15</v>
      </c>
      <c r="B15" s="16">
        <v>29</v>
      </c>
      <c r="C15" s="17">
        <v>22</v>
      </c>
      <c r="D15" s="17">
        <v>19</v>
      </c>
      <c r="E15" s="17">
        <v>10</v>
      </c>
      <c r="F15" s="17">
        <v>19</v>
      </c>
      <c r="G15" s="21">
        <v>21</v>
      </c>
      <c r="H15" s="42">
        <f>SUM(B15:G15)</f>
        <v>120</v>
      </c>
      <c r="I15" s="43">
        <f t="shared" si="0"/>
        <v>0.15604681404421328</v>
      </c>
      <c r="J15" s="44">
        <f t="shared" si="1"/>
        <v>0.15604681404421328</v>
      </c>
    </row>
    <row r="16" spans="1:10" ht="30" customHeight="1" x14ac:dyDescent="0.25">
      <c r="A16" s="7" t="s">
        <v>16</v>
      </c>
      <c r="B16" s="16">
        <v>12</v>
      </c>
      <c r="C16" s="17">
        <v>14</v>
      </c>
      <c r="D16" s="17">
        <v>11</v>
      </c>
      <c r="E16" s="17">
        <v>7</v>
      </c>
      <c r="F16" s="17">
        <v>12</v>
      </c>
      <c r="G16" s="21">
        <v>13</v>
      </c>
      <c r="H16" s="42">
        <f>SUM(B16:G16)</f>
        <v>69</v>
      </c>
      <c r="I16" s="43">
        <f t="shared" si="0"/>
        <v>8.9726918075422629E-2</v>
      </c>
      <c r="J16" s="44">
        <f t="shared" si="1"/>
        <v>8.9726918075422629E-2</v>
      </c>
    </row>
    <row r="17" spans="1:10" ht="30" customHeight="1" x14ac:dyDescent="0.25">
      <c r="A17" s="7" t="s">
        <v>17</v>
      </c>
      <c r="B17" s="16">
        <v>11</v>
      </c>
      <c r="C17" s="17">
        <v>13</v>
      </c>
      <c r="D17" s="17">
        <v>15</v>
      </c>
      <c r="E17" s="17">
        <v>8</v>
      </c>
      <c r="F17" s="17">
        <v>11</v>
      </c>
      <c r="G17" s="21">
        <v>9</v>
      </c>
      <c r="H17" s="42">
        <f>SUM(B17:G17)</f>
        <v>67</v>
      </c>
      <c r="I17" s="43">
        <f t="shared" si="0"/>
        <v>8.7126137841352411E-2</v>
      </c>
      <c r="J17" s="44">
        <f t="shared" si="1"/>
        <v>8.7126137841352411E-2</v>
      </c>
    </row>
    <row r="18" spans="1:10" ht="30" customHeight="1" x14ac:dyDescent="0.25">
      <c r="A18" s="7" t="s">
        <v>18</v>
      </c>
      <c r="B18" s="16">
        <v>23</v>
      </c>
      <c r="C18" s="17">
        <v>34</v>
      </c>
      <c r="D18" s="17">
        <v>21</v>
      </c>
      <c r="E18" s="17">
        <v>10</v>
      </c>
      <c r="F18" s="17">
        <v>16</v>
      </c>
      <c r="G18" s="21">
        <v>22</v>
      </c>
      <c r="H18" s="42">
        <f>SUM(B18:G18)</f>
        <v>126</v>
      </c>
      <c r="I18" s="43">
        <f t="shared" si="0"/>
        <v>0.16384915474642392</v>
      </c>
      <c r="J18" s="44">
        <f t="shared" si="1"/>
        <v>0.16384915474642392</v>
      </c>
    </row>
    <row r="19" spans="1:10" ht="30" customHeight="1" x14ac:dyDescent="0.25">
      <c r="A19" s="7" t="s">
        <v>19</v>
      </c>
      <c r="B19" s="16">
        <v>9</v>
      </c>
      <c r="C19" s="17">
        <v>11</v>
      </c>
      <c r="D19" s="17">
        <v>10</v>
      </c>
      <c r="E19" s="17">
        <v>6</v>
      </c>
      <c r="F19" s="17">
        <v>10</v>
      </c>
      <c r="G19" s="21">
        <v>8</v>
      </c>
      <c r="H19" s="42">
        <f>SUM(B19:G19)</f>
        <v>54</v>
      </c>
      <c r="I19" s="43">
        <f t="shared" si="0"/>
        <v>7.0221066319895969E-2</v>
      </c>
      <c r="J19" s="44">
        <f t="shared" si="1"/>
        <v>7.0221066319895969E-2</v>
      </c>
    </row>
    <row r="20" spans="1:10" ht="30" customHeight="1" x14ac:dyDescent="0.25">
      <c r="A20" s="7" t="s">
        <v>20</v>
      </c>
      <c r="B20" s="18">
        <v>12</v>
      </c>
      <c r="C20" s="19">
        <v>10</v>
      </c>
      <c r="D20" s="19">
        <v>7</v>
      </c>
      <c r="E20" s="19">
        <v>9</v>
      </c>
      <c r="F20" s="19">
        <v>16</v>
      </c>
      <c r="G20" s="22">
        <v>9</v>
      </c>
      <c r="H20" s="42">
        <f>SUM(B20:G20)</f>
        <v>63</v>
      </c>
      <c r="I20" s="43">
        <f t="shared" si="0"/>
        <v>8.192457737321196E-2</v>
      </c>
      <c r="J20" s="44">
        <f t="shared" si="1"/>
        <v>8.192457737321196E-2</v>
      </c>
    </row>
    <row r="21" spans="1:10" x14ac:dyDescent="0.25">
      <c r="A21" s="45" t="s">
        <v>40</v>
      </c>
      <c r="B21" s="45">
        <f>SUM(B13:B20)</f>
        <v>136</v>
      </c>
      <c r="C21" s="45">
        <f>SUM(C13:C20)</f>
        <v>152</v>
      </c>
      <c r="D21" s="45">
        <f>SUM(D13:D20)</f>
        <v>124</v>
      </c>
      <c r="E21" s="45">
        <f>SUM(E13:E20)</f>
        <v>86</v>
      </c>
      <c r="F21" s="45">
        <f>SUM(F13:F20)</f>
        <v>138</v>
      </c>
      <c r="G21" s="45">
        <f>SUM(G13:G20)</f>
        <v>133</v>
      </c>
      <c r="H21" s="45">
        <f>SUM(H13:H20)</f>
        <v>769</v>
      </c>
      <c r="I21" s="46">
        <f t="shared" si="0"/>
        <v>1</v>
      </c>
      <c r="J21" s="47">
        <f t="shared" si="1"/>
        <v>1</v>
      </c>
    </row>
    <row r="22" spans="1:10" x14ac:dyDescent="0.25">
      <c r="A22" s="9"/>
      <c r="B22" s="9"/>
      <c r="C22" s="9"/>
      <c r="D22" s="9"/>
      <c r="E22" s="9"/>
      <c r="F22" s="9"/>
      <c r="G22" s="9"/>
      <c r="H22" s="9"/>
      <c r="I22" s="12"/>
      <c r="J22" s="13"/>
    </row>
    <row r="23" spans="1:10" x14ac:dyDescent="0.25">
      <c r="A23" s="4"/>
      <c r="C23" t="s">
        <v>44</v>
      </c>
    </row>
    <row r="24" spans="1:10" x14ac:dyDescent="0.25">
      <c r="B24" s="48">
        <f>B$21*$I13</f>
        <v>29.180754226267879</v>
      </c>
      <c r="C24" s="49">
        <f>C$21*$I13</f>
        <v>32.613784135240572</v>
      </c>
      <c r="D24" s="49">
        <f>D$21*$I13</f>
        <v>26.605981794538362</v>
      </c>
      <c r="E24" s="49">
        <f>E$21*$I13</f>
        <v>18.452535760728217</v>
      </c>
      <c r="F24" s="49">
        <f>F$21*$I13</f>
        <v>29.609882964889465</v>
      </c>
      <c r="G24" s="50">
        <f>G$21*$I13</f>
        <v>28.537061118335501</v>
      </c>
      <c r="H24" s="25"/>
      <c r="I24" s="25"/>
    </row>
    <row r="25" spans="1:10" x14ac:dyDescent="0.25">
      <c r="B25" s="51">
        <f t="shared" ref="B25:H28" si="2">B$21*$I14</f>
        <v>18.56957087126138</v>
      </c>
      <c r="C25" s="52">
        <f>C$21*$I14</f>
        <v>20.754226267880366</v>
      </c>
      <c r="D25" s="52">
        <f>D$21*$I14</f>
        <v>16.931079323797142</v>
      </c>
      <c r="E25" s="52">
        <f>E$21*$I14</f>
        <v>11.74252275682705</v>
      </c>
      <c r="F25" s="52">
        <f>F$21*$I14</f>
        <v>18.842652795838752</v>
      </c>
      <c r="G25" s="53">
        <f>G$21*$I14</f>
        <v>18.15994798439532</v>
      </c>
      <c r="H25" s="25"/>
      <c r="I25" s="25"/>
    </row>
    <row r="26" spans="1:10" x14ac:dyDescent="0.25">
      <c r="B26" s="51">
        <f t="shared" si="2"/>
        <v>21.222366710013006</v>
      </c>
      <c r="C26" s="52">
        <f>C$21*$I15</f>
        <v>23.719115734720418</v>
      </c>
      <c r="D26" s="52">
        <f>D$21*$I15</f>
        <v>19.349804941482446</v>
      </c>
      <c r="E26" s="52">
        <f>E$21*$I15</f>
        <v>13.420026007802342</v>
      </c>
      <c r="F26" s="52">
        <f>F$21*$I15</f>
        <v>21.534460338101432</v>
      </c>
      <c r="G26" s="53">
        <f>G$21*$I15</f>
        <v>20.754226267880366</v>
      </c>
      <c r="H26" s="25"/>
      <c r="I26" s="25"/>
    </row>
    <row r="27" spans="1:10" x14ac:dyDescent="0.25">
      <c r="B27" s="51">
        <f t="shared" si="2"/>
        <v>12.202860858257477</v>
      </c>
      <c r="C27" s="52">
        <f>C$21*$I16</f>
        <v>13.638491547464239</v>
      </c>
      <c r="D27" s="52">
        <f>D$21*$I16</f>
        <v>11.126137841352406</v>
      </c>
      <c r="E27" s="52">
        <f>E$21*$I16</f>
        <v>7.7165149544863461</v>
      </c>
      <c r="F27" s="52">
        <f>F$21*$I16</f>
        <v>12.382314694408322</v>
      </c>
      <c r="G27" s="53">
        <f>G$21*$I16</f>
        <v>11.933680104031209</v>
      </c>
      <c r="H27" s="25"/>
      <c r="I27" s="25"/>
    </row>
    <row r="28" spans="1:10" x14ac:dyDescent="0.25">
      <c r="B28" s="51">
        <f t="shared" si="2"/>
        <v>11.849154746423928</v>
      </c>
      <c r="C28" s="52">
        <f>C$21*$I17</f>
        <v>13.243172951885567</v>
      </c>
      <c r="D28" s="52">
        <f>D$21*$I17</f>
        <v>10.803641092327698</v>
      </c>
      <c r="E28" s="52">
        <f>E$21*$I17</f>
        <v>7.4928478543563077</v>
      </c>
      <c r="F28" s="52">
        <f>F$21*$I17</f>
        <v>12.023407022106632</v>
      </c>
      <c r="G28" s="53">
        <f>G$21*$I17</f>
        <v>11.587776332899871</v>
      </c>
      <c r="H28" s="25"/>
      <c r="I28" s="25"/>
    </row>
    <row r="29" spans="1:10" x14ac:dyDescent="0.25">
      <c r="B29" s="51">
        <f>B$21*$I18</f>
        <v>22.283485045513654</v>
      </c>
      <c r="C29" s="52">
        <f>C$21*$I18</f>
        <v>24.905071521456435</v>
      </c>
      <c r="D29" s="52">
        <f>D$21*$I18</f>
        <v>20.317295188556567</v>
      </c>
      <c r="E29" s="52">
        <f>E$21*$I18</f>
        <v>14.091027308192457</v>
      </c>
      <c r="F29" s="52">
        <f>F$21*$I18</f>
        <v>22.611183355006499</v>
      </c>
      <c r="G29" s="53">
        <f>G$21*$I18</f>
        <v>21.791937581274382</v>
      </c>
      <c r="H29" s="25"/>
      <c r="I29" s="25"/>
    </row>
    <row r="30" spans="1:10" x14ac:dyDescent="0.25">
      <c r="B30" s="51">
        <f>B$21*$I19</f>
        <v>9.5500650195058512</v>
      </c>
      <c r="C30" s="52">
        <f>C$21*$I19</f>
        <v>10.673602080624187</v>
      </c>
      <c r="D30" s="52">
        <f>D$21*$I19</f>
        <v>8.7074122236671005</v>
      </c>
      <c r="E30" s="52">
        <f>E$21*$I19</f>
        <v>6.0390117035110533</v>
      </c>
      <c r="F30" s="52">
        <f>F$21*$I19</f>
        <v>9.6905071521456438</v>
      </c>
      <c r="G30" s="53">
        <f>G$21*$I19</f>
        <v>9.3394018205461631</v>
      </c>
      <c r="H30" s="25"/>
      <c r="I30" s="25"/>
    </row>
    <row r="31" spans="1:10" x14ac:dyDescent="0.25">
      <c r="B31" s="54">
        <f>B$21*$I20</f>
        <v>11.141742522756827</v>
      </c>
      <c r="C31" s="55">
        <f>C$21*$I20</f>
        <v>12.452535760728217</v>
      </c>
      <c r="D31" s="55">
        <f>D$21*$I20</f>
        <v>10.158647594278284</v>
      </c>
      <c r="E31" s="55">
        <f>E$21*$I20</f>
        <v>7.0455136540962284</v>
      </c>
      <c r="F31" s="55">
        <f>F$21*$I20</f>
        <v>11.30559167750325</v>
      </c>
      <c r="G31" s="56">
        <f>G$21*$I20</f>
        <v>10.895968790637191</v>
      </c>
      <c r="H31" s="25"/>
      <c r="I31" s="25"/>
    </row>
    <row r="32" spans="1:10" x14ac:dyDescent="0.25">
      <c r="B32" s="57">
        <f>SUM(B24:B31)</f>
        <v>136</v>
      </c>
      <c r="C32" s="57">
        <f>SUM(C24:C31)</f>
        <v>152</v>
      </c>
      <c r="D32" s="57">
        <f>SUM(D24:D31)</f>
        <v>124</v>
      </c>
      <c r="E32" s="57">
        <f>SUM(E24:E31)</f>
        <v>86</v>
      </c>
      <c r="F32" s="57">
        <f>SUM(F24:F31)</f>
        <v>138</v>
      </c>
      <c r="G32" s="57">
        <f>SUM(G24:G31)</f>
        <v>133</v>
      </c>
      <c r="H32" s="25"/>
      <c r="I32" s="25"/>
    </row>
    <row r="33" spans="1:9" x14ac:dyDescent="0.25">
      <c r="B33" s="25"/>
      <c r="C33" s="25"/>
      <c r="D33" s="25"/>
      <c r="E33" s="25"/>
      <c r="F33" s="25"/>
      <c r="G33" s="25"/>
      <c r="H33" s="25"/>
      <c r="I33" s="25"/>
    </row>
    <row r="34" spans="1:9" x14ac:dyDescent="0.25">
      <c r="B34" s="58">
        <f>((B13-B24)^2)/B24</f>
        <v>1.1196451627110118E-3</v>
      </c>
      <c r="C34" s="58">
        <f t="shared" ref="C34:G34" si="3">((C13-C24)^2)/C24</f>
        <v>7.9852715782836869E-2</v>
      </c>
      <c r="D34" s="58">
        <f t="shared" si="3"/>
        <v>0.48872861760776537</v>
      </c>
      <c r="E34" s="58">
        <f t="shared" si="3"/>
        <v>0.35169009476627372</v>
      </c>
      <c r="F34" s="58">
        <f t="shared" si="3"/>
        <v>0.38814383445468464</v>
      </c>
      <c r="G34" s="58">
        <f t="shared" si="3"/>
        <v>1.0107370329121077E-2</v>
      </c>
      <c r="H34" s="25"/>
      <c r="I34" s="25"/>
    </row>
    <row r="35" spans="1:9" x14ac:dyDescent="0.25">
      <c r="B35" s="58">
        <f t="shared" ref="B35:G41" si="4">((B14-B25)^2)/B25</f>
        <v>3.0856072858272059</v>
      </c>
      <c r="C35" s="58">
        <f t="shared" si="4"/>
        <v>0.67910095459715669</v>
      </c>
      <c r="D35" s="58">
        <f t="shared" si="4"/>
        <v>6.7484853751055771E-2</v>
      </c>
      <c r="E35" s="58">
        <f t="shared" si="4"/>
        <v>0.90365232493335923</v>
      </c>
      <c r="F35" s="58">
        <f t="shared" si="4"/>
        <v>0.24700062192570799</v>
      </c>
      <c r="G35" s="58">
        <f t="shared" si="4"/>
        <v>1.2899873685700405</v>
      </c>
      <c r="H35" s="25"/>
      <c r="I35" s="25"/>
    </row>
    <row r="36" spans="1:9" x14ac:dyDescent="0.25">
      <c r="B36" s="58">
        <f t="shared" si="4"/>
        <v>2.8503691609933948</v>
      </c>
      <c r="C36" s="58">
        <f t="shared" si="4"/>
        <v>0.12459819086076729</v>
      </c>
      <c r="D36" s="58">
        <f t="shared" si="4"/>
        <v>6.3237586867458699E-3</v>
      </c>
      <c r="E36" s="58">
        <f t="shared" si="4"/>
        <v>0.87157639539924037</v>
      </c>
      <c r="F36" s="58">
        <f t="shared" si="4"/>
        <v>0.29828884051688975</v>
      </c>
      <c r="G36" s="58">
        <f t="shared" si="4"/>
        <v>2.9104784066798549E-3</v>
      </c>
      <c r="H36" s="25"/>
      <c r="I36" s="25"/>
    </row>
    <row r="37" spans="1:9" x14ac:dyDescent="0.25">
      <c r="B37" s="58">
        <f t="shared" si="4"/>
        <v>3.3723672088838818E-3</v>
      </c>
      <c r="C37" s="58">
        <f t="shared" si="4"/>
        <v>9.5823178685108135E-3</v>
      </c>
      <c r="D37" s="58">
        <f t="shared" si="4"/>
        <v>1.4300339657764699E-3</v>
      </c>
      <c r="E37" s="58">
        <f t="shared" si="4"/>
        <v>6.653180652544266E-2</v>
      </c>
      <c r="F37" s="58">
        <f t="shared" si="4"/>
        <v>1.1804297432897137E-2</v>
      </c>
      <c r="G37" s="58">
        <f t="shared" si="4"/>
        <v>9.5279755333377847E-2</v>
      </c>
      <c r="H37" s="25"/>
      <c r="I37" s="25"/>
    </row>
    <row r="38" spans="1:9" x14ac:dyDescent="0.25">
      <c r="B38" s="58">
        <f t="shared" si="4"/>
        <v>6.0853605071864013E-2</v>
      </c>
      <c r="C38" s="58">
        <f t="shared" si="4"/>
        <v>4.4651749806167863E-3</v>
      </c>
      <c r="D38" s="58">
        <f t="shared" si="4"/>
        <v>1.6299530807725706</v>
      </c>
      <c r="E38" s="58">
        <f t="shared" si="4"/>
        <v>3.4326507601707676E-2</v>
      </c>
      <c r="F38" s="58">
        <f t="shared" si="4"/>
        <v>8.7110245121989949E-2</v>
      </c>
      <c r="G38" s="58">
        <f t="shared" si="4"/>
        <v>0.57790089804407418</v>
      </c>
      <c r="H38" s="25"/>
      <c r="I38" s="25"/>
    </row>
    <row r="39" spans="1:9" x14ac:dyDescent="0.25">
      <c r="B39" s="58">
        <f t="shared" si="4"/>
        <v>2.3039200508985572E-2</v>
      </c>
      <c r="C39" s="58">
        <f t="shared" si="4"/>
        <v>3.3213204771790785</v>
      </c>
      <c r="D39" s="58">
        <f t="shared" si="4"/>
        <v>2.2940349846889523E-2</v>
      </c>
      <c r="E39" s="58">
        <f t="shared" si="4"/>
        <v>1.1877419630466468</v>
      </c>
      <c r="F39" s="58">
        <f t="shared" si="4"/>
        <v>1.9330145029246051</v>
      </c>
      <c r="G39" s="58">
        <f t="shared" si="4"/>
        <v>1.9865131278254469E-3</v>
      </c>
      <c r="H39" s="25"/>
      <c r="I39" s="25"/>
    </row>
    <row r="40" spans="1:9" x14ac:dyDescent="0.25">
      <c r="B40" s="58">
        <f t="shared" si="4"/>
        <v>3.1682666564675221E-2</v>
      </c>
      <c r="C40" s="58">
        <f t="shared" si="4"/>
        <v>9.9812229243821955E-3</v>
      </c>
      <c r="D40" s="58">
        <f t="shared" si="4"/>
        <v>0.19188056297414896</v>
      </c>
      <c r="E40" s="58">
        <f t="shared" si="4"/>
        <v>2.5201358857269589E-4</v>
      </c>
      <c r="F40" s="58">
        <f t="shared" si="4"/>
        <v>9.8845005084992922E-3</v>
      </c>
      <c r="G40" s="58">
        <f t="shared" si="4"/>
        <v>0.19208909428606896</v>
      </c>
      <c r="H40" s="25"/>
      <c r="I40" s="25"/>
    </row>
    <row r="41" spans="1:9" x14ac:dyDescent="0.25">
      <c r="B41" s="58">
        <f t="shared" si="4"/>
        <v>6.6112270655986724E-2</v>
      </c>
      <c r="C41" s="58">
        <f t="shared" si="4"/>
        <v>0.48302865964216968</v>
      </c>
      <c r="D41" s="58">
        <f t="shared" si="4"/>
        <v>0.98212429678724411</v>
      </c>
      <c r="E41" s="58">
        <f t="shared" si="4"/>
        <v>0.54219139496001656</v>
      </c>
      <c r="F41" s="58">
        <f t="shared" si="4"/>
        <v>1.9492539733394612</v>
      </c>
      <c r="G41" s="58">
        <f t="shared" si="4"/>
        <v>0.32991078848896344</v>
      </c>
      <c r="H41" s="25"/>
      <c r="I41" s="25"/>
    </row>
    <row r="42" spans="1:9" x14ac:dyDescent="0.25">
      <c r="B42" s="25"/>
      <c r="C42" s="25"/>
      <c r="D42" s="25"/>
      <c r="E42" s="25"/>
      <c r="F42" s="25"/>
      <c r="G42" s="59" t="s">
        <v>48</v>
      </c>
      <c r="H42" s="62">
        <f>SUM(B34:G41)</f>
        <v>25.607587053853567</v>
      </c>
      <c r="I42" s="25"/>
    </row>
    <row r="43" spans="1:9" x14ac:dyDescent="0.25">
      <c r="B43" s="25"/>
      <c r="C43" s="25"/>
      <c r="D43" s="25"/>
      <c r="E43" s="25"/>
      <c r="F43" s="25"/>
      <c r="G43" s="60" t="s">
        <v>45</v>
      </c>
      <c r="H43" s="61">
        <f>(8-1)*(6-1)</f>
        <v>35</v>
      </c>
      <c r="I43" s="25"/>
    </row>
    <row r="44" spans="1:9" x14ac:dyDescent="0.25">
      <c r="B44" s="25"/>
      <c r="C44" s="25"/>
      <c r="D44" s="25"/>
      <c r="E44" s="25"/>
      <c r="F44" s="25"/>
      <c r="G44" s="60" t="s">
        <v>46</v>
      </c>
      <c r="H44" s="61">
        <f>0.05</f>
        <v>0.05</v>
      </c>
      <c r="I44" s="25"/>
    </row>
    <row r="45" spans="1:9" x14ac:dyDescent="0.25">
      <c r="B45" s="25"/>
      <c r="C45" s="25"/>
      <c r="D45" s="25"/>
      <c r="E45" s="25"/>
      <c r="F45" s="25"/>
      <c r="G45" s="60" t="s">
        <v>47</v>
      </c>
      <c r="H45" s="62">
        <f>CHIINV(H44,H43)</f>
        <v>49.801849568201867</v>
      </c>
      <c r="I45" s="25"/>
    </row>
    <row r="46" spans="1:9" x14ac:dyDescent="0.25">
      <c r="A46" s="40" t="s">
        <v>50</v>
      </c>
    </row>
    <row r="47" spans="1:9" ht="30.75" customHeight="1" x14ac:dyDescent="0.25">
      <c r="A47" s="39" t="s">
        <v>51</v>
      </c>
      <c r="B47" s="39"/>
      <c r="C47" s="39"/>
      <c r="D47" s="39"/>
      <c r="E47" s="39"/>
      <c r="F47" s="39"/>
      <c r="G47" s="39"/>
    </row>
  </sheetData>
  <mergeCells count="2">
    <mergeCell ref="C1:E1"/>
    <mergeCell ref="A47:G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31" workbookViewId="0">
      <selection activeCell="G46" sqref="G46"/>
    </sheetView>
  </sheetViews>
  <sheetFormatPr defaultRowHeight="15" x14ac:dyDescent="0.25"/>
  <cols>
    <col min="1" max="1" width="14" customWidth="1"/>
  </cols>
  <sheetData>
    <row r="1" spans="1:10" x14ac:dyDescent="0.25">
      <c r="A1" s="8" t="s">
        <v>23</v>
      </c>
      <c r="B1" s="8"/>
      <c r="C1" s="8"/>
      <c r="D1" s="8"/>
      <c r="E1" s="8"/>
      <c r="F1" s="8"/>
      <c r="G1" s="8"/>
    </row>
    <row r="2" spans="1:10" x14ac:dyDescent="0.25">
      <c r="A2" s="8" t="s">
        <v>24</v>
      </c>
      <c r="B2" s="8"/>
      <c r="C2" s="8"/>
      <c r="D2" s="8"/>
      <c r="E2" s="8"/>
      <c r="F2" s="8"/>
      <c r="G2" s="8"/>
    </row>
    <row r="3" spans="1:10" x14ac:dyDescent="0.25">
      <c r="A3" s="26"/>
      <c r="B3" s="26"/>
      <c r="C3" s="26"/>
      <c r="D3" s="26"/>
      <c r="E3" s="26"/>
      <c r="F3" s="26"/>
      <c r="G3" s="26"/>
    </row>
    <row r="4" spans="1:10" x14ac:dyDescent="0.25">
      <c r="A4" s="27" t="s">
        <v>49</v>
      </c>
      <c r="B4" s="26"/>
      <c r="C4" s="29" t="s">
        <v>22</v>
      </c>
      <c r="D4" s="26"/>
      <c r="E4" s="26"/>
      <c r="F4" s="26"/>
      <c r="G4" s="26"/>
    </row>
    <row r="5" spans="1:10" x14ac:dyDescent="0.25">
      <c r="A5" s="27"/>
      <c r="B5" s="26"/>
      <c r="C5" s="29"/>
      <c r="D5" s="26"/>
      <c r="E5" s="26"/>
      <c r="F5" s="26"/>
      <c r="G5" s="26"/>
    </row>
    <row r="6" spans="1:10" x14ac:dyDescent="0.25">
      <c r="C6" s="23" t="s">
        <v>43</v>
      </c>
      <c r="D6" s="24"/>
      <c r="E6" s="24"/>
      <c r="F6" s="24"/>
    </row>
    <row r="7" spans="1:10" x14ac:dyDescent="0.25">
      <c r="A7" s="27" t="s">
        <v>25</v>
      </c>
      <c r="B7" s="27" t="s">
        <v>26</v>
      </c>
      <c r="C7" s="27" t="s">
        <v>27</v>
      </c>
      <c r="D7" s="27" t="s">
        <v>28</v>
      </c>
      <c r="E7" s="27" t="s">
        <v>29</v>
      </c>
      <c r="F7" s="27" t="s">
        <v>30</v>
      </c>
      <c r="G7" s="27" t="s">
        <v>31</v>
      </c>
      <c r="H7" s="41" t="s">
        <v>41</v>
      </c>
      <c r="I7" s="41" t="s">
        <v>42</v>
      </c>
      <c r="J7" s="41" t="s">
        <v>42</v>
      </c>
    </row>
    <row r="8" spans="1:10" x14ac:dyDescent="0.25">
      <c r="A8" s="27" t="s">
        <v>32</v>
      </c>
      <c r="B8" s="32">
        <v>43</v>
      </c>
      <c r="C8" s="33">
        <v>23</v>
      </c>
      <c r="D8" s="33">
        <v>21</v>
      </c>
      <c r="E8" s="33">
        <v>17</v>
      </c>
      <c r="F8" s="33">
        <v>15</v>
      </c>
      <c r="G8" s="34">
        <v>16</v>
      </c>
      <c r="H8" s="42">
        <f>SUM(B8:G8)</f>
        <v>135</v>
      </c>
      <c r="I8" s="58">
        <f>H8/$H$16</f>
        <v>0.15066964285714285</v>
      </c>
      <c r="J8" s="63">
        <f>H8/$H$16</f>
        <v>0.15066964285714285</v>
      </c>
    </row>
    <row r="9" spans="1:10" x14ac:dyDescent="0.25">
      <c r="A9" s="27" t="s">
        <v>33</v>
      </c>
      <c r="B9" s="35">
        <v>12</v>
      </c>
      <c r="C9" s="28">
        <v>13</v>
      </c>
      <c r="D9" s="28">
        <v>15</v>
      </c>
      <c r="E9" s="28">
        <v>13</v>
      </c>
      <c r="F9" s="28">
        <v>14</v>
      </c>
      <c r="G9" s="30">
        <v>12</v>
      </c>
      <c r="H9" s="42">
        <f>SUM(B9:G9)</f>
        <v>79</v>
      </c>
      <c r="I9" s="58">
        <f t="shared" ref="I9:I16" si="0">H9/$H$16</f>
        <v>8.8169642857142863E-2</v>
      </c>
      <c r="J9" s="63">
        <f t="shared" ref="J9:J16" si="1">H9/$H$16</f>
        <v>8.8169642857142863E-2</v>
      </c>
    </row>
    <row r="10" spans="1:10" x14ac:dyDescent="0.25">
      <c r="A10" s="27" t="s">
        <v>34</v>
      </c>
      <c r="B10" s="35">
        <v>11</v>
      </c>
      <c r="C10" s="28">
        <v>14</v>
      </c>
      <c r="D10" s="28">
        <v>15</v>
      </c>
      <c r="E10" s="28">
        <v>11</v>
      </c>
      <c r="F10" s="28">
        <v>13</v>
      </c>
      <c r="G10" s="30">
        <v>12</v>
      </c>
      <c r="H10" s="42">
        <f>SUM(B10:G10)</f>
        <v>76</v>
      </c>
      <c r="I10" s="58">
        <f t="shared" si="0"/>
        <v>8.4821428571428575E-2</v>
      </c>
      <c r="J10" s="63">
        <f t="shared" si="1"/>
        <v>8.4821428571428575E-2</v>
      </c>
    </row>
    <row r="11" spans="1:10" x14ac:dyDescent="0.25">
      <c r="A11" s="27" t="s">
        <v>35</v>
      </c>
      <c r="B11" s="35">
        <v>53</v>
      </c>
      <c r="C11" s="28">
        <v>36</v>
      </c>
      <c r="D11" s="28">
        <v>37</v>
      </c>
      <c r="E11" s="28">
        <v>41</v>
      </c>
      <c r="F11" s="28">
        <v>29</v>
      </c>
      <c r="G11" s="30">
        <v>34</v>
      </c>
      <c r="H11" s="42">
        <f>SUM(B11:G11)</f>
        <v>230</v>
      </c>
      <c r="I11" s="58">
        <f t="shared" si="0"/>
        <v>0.25669642857142855</v>
      </c>
      <c r="J11" s="63">
        <f t="shared" si="1"/>
        <v>0.25669642857142855</v>
      </c>
    </row>
    <row r="12" spans="1:10" x14ac:dyDescent="0.25">
      <c r="A12" s="27" t="s">
        <v>36</v>
      </c>
      <c r="B12" s="35">
        <v>15</v>
      </c>
      <c r="C12" s="28">
        <v>12</v>
      </c>
      <c r="D12" s="28">
        <v>13</v>
      </c>
      <c r="E12" s="28">
        <v>15</v>
      </c>
      <c r="F12" s="28">
        <v>18</v>
      </c>
      <c r="G12" s="30">
        <v>13</v>
      </c>
      <c r="H12" s="42">
        <f>SUM(B12:G12)</f>
        <v>86</v>
      </c>
      <c r="I12" s="58">
        <f t="shared" si="0"/>
        <v>9.5982142857142863E-2</v>
      </c>
      <c r="J12" s="63">
        <f t="shared" si="1"/>
        <v>9.5982142857142863E-2</v>
      </c>
    </row>
    <row r="13" spans="1:10" x14ac:dyDescent="0.25">
      <c r="A13" s="27" t="s">
        <v>37</v>
      </c>
      <c r="B13" s="35">
        <v>11</v>
      </c>
      <c r="C13" s="28">
        <v>8</v>
      </c>
      <c r="D13" s="28">
        <v>9</v>
      </c>
      <c r="E13" s="28">
        <v>13</v>
      </c>
      <c r="F13" s="28">
        <v>11</v>
      </c>
      <c r="G13" s="30">
        <v>9</v>
      </c>
      <c r="H13" s="42">
        <f>SUM(B13:G13)</f>
        <v>61</v>
      </c>
      <c r="I13" s="58">
        <f t="shared" si="0"/>
        <v>6.8080357142857137E-2</v>
      </c>
      <c r="J13" s="63">
        <f t="shared" si="1"/>
        <v>6.8080357142857137E-2</v>
      </c>
    </row>
    <row r="14" spans="1:10" x14ac:dyDescent="0.25">
      <c r="A14" s="27" t="s">
        <v>38</v>
      </c>
      <c r="B14" s="35">
        <v>28</v>
      </c>
      <c r="C14" s="28">
        <v>31</v>
      </c>
      <c r="D14" s="28">
        <v>25</v>
      </c>
      <c r="E14" s="28">
        <v>31</v>
      </c>
      <c r="F14" s="28">
        <v>34</v>
      </c>
      <c r="G14" s="30">
        <v>37</v>
      </c>
      <c r="H14" s="42">
        <f>SUM(B14:G14)</f>
        <v>186</v>
      </c>
      <c r="I14" s="58">
        <f t="shared" si="0"/>
        <v>0.20758928571428573</v>
      </c>
      <c r="J14" s="63">
        <f t="shared" si="1"/>
        <v>0.20758928571428573</v>
      </c>
    </row>
    <row r="15" spans="1:10" x14ac:dyDescent="0.25">
      <c r="A15" s="27" t="s">
        <v>39</v>
      </c>
      <c r="B15" s="36">
        <v>6</v>
      </c>
      <c r="C15" s="37">
        <v>8</v>
      </c>
      <c r="D15" s="37">
        <v>7</v>
      </c>
      <c r="E15" s="37">
        <v>6</v>
      </c>
      <c r="F15" s="37">
        <v>8</v>
      </c>
      <c r="G15" s="38">
        <v>8</v>
      </c>
      <c r="H15" s="42">
        <f>SUM(B15:G15)</f>
        <v>43</v>
      </c>
      <c r="I15" s="58">
        <f t="shared" si="0"/>
        <v>4.7991071428571432E-2</v>
      </c>
      <c r="J15" s="63">
        <f t="shared" si="1"/>
        <v>4.7991071428571432E-2</v>
      </c>
    </row>
    <row r="16" spans="1:10" x14ac:dyDescent="0.25">
      <c r="A16" s="45" t="s">
        <v>40</v>
      </c>
      <c r="B16" s="45">
        <f>SUM(B8:B15)</f>
        <v>179</v>
      </c>
      <c r="C16" s="45">
        <f>SUM(C8:C15)</f>
        <v>145</v>
      </c>
      <c r="D16" s="45">
        <f>SUM(D8:D15)</f>
        <v>142</v>
      </c>
      <c r="E16" s="45">
        <f>SUM(E8:E15)</f>
        <v>147</v>
      </c>
      <c r="F16" s="45">
        <f>SUM(F8:F15)</f>
        <v>142</v>
      </c>
      <c r="G16" s="45">
        <f>SUM(G8:G15)</f>
        <v>141</v>
      </c>
      <c r="H16" s="45">
        <f>SUM(H8:H15)</f>
        <v>896</v>
      </c>
      <c r="I16" s="46">
        <f t="shared" si="0"/>
        <v>1</v>
      </c>
      <c r="J16" s="47">
        <f t="shared" si="1"/>
        <v>1</v>
      </c>
    </row>
    <row r="18" spans="2:9" x14ac:dyDescent="0.25">
      <c r="C18" t="s">
        <v>44</v>
      </c>
    </row>
    <row r="19" spans="2:9" x14ac:dyDescent="0.25">
      <c r="B19" s="48">
        <f>B$16*$I8</f>
        <v>26.969866071428569</v>
      </c>
      <c r="C19" s="49">
        <f t="shared" ref="C19:G19" si="2">C$16*$I8</f>
        <v>21.847098214285712</v>
      </c>
      <c r="D19" s="49">
        <f t="shared" si="2"/>
        <v>21.395089285714285</v>
      </c>
      <c r="E19" s="49">
        <f t="shared" si="2"/>
        <v>22.1484375</v>
      </c>
      <c r="F19" s="49">
        <f t="shared" si="2"/>
        <v>21.395089285714285</v>
      </c>
      <c r="G19" s="50">
        <f t="shared" si="2"/>
        <v>21.244419642857142</v>
      </c>
      <c r="H19" s="25"/>
      <c r="I19" s="25"/>
    </row>
    <row r="20" spans="2:9" x14ac:dyDescent="0.25">
      <c r="B20" s="51">
        <f t="shared" ref="B20:G26" si="3">B$16*$I9</f>
        <v>15.782366071428573</v>
      </c>
      <c r="C20" s="52">
        <f t="shared" si="3"/>
        <v>12.784598214285715</v>
      </c>
      <c r="D20" s="52">
        <f t="shared" si="3"/>
        <v>12.520089285714286</v>
      </c>
      <c r="E20" s="52">
        <f t="shared" si="3"/>
        <v>12.9609375</v>
      </c>
      <c r="F20" s="52">
        <f t="shared" si="3"/>
        <v>12.520089285714286</v>
      </c>
      <c r="G20" s="53">
        <f t="shared" si="3"/>
        <v>12.431919642857144</v>
      </c>
      <c r="H20" s="25"/>
      <c r="I20" s="25"/>
    </row>
    <row r="21" spans="2:9" x14ac:dyDescent="0.25">
      <c r="B21" s="51">
        <f t="shared" si="3"/>
        <v>15.183035714285715</v>
      </c>
      <c r="C21" s="52">
        <f t="shared" si="3"/>
        <v>12.299107142857144</v>
      </c>
      <c r="D21" s="52">
        <f t="shared" si="3"/>
        <v>12.044642857142858</v>
      </c>
      <c r="E21" s="52">
        <f t="shared" si="3"/>
        <v>12.46875</v>
      </c>
      <c r="F21" s="52">
        <f t="shared" si="3"/>
        <v>12.044642857142858</v>
      </c>
      <c r="G21" s="53">
        <f t="shared" si="3"/>
        <v>11.959821428571429</v>
      </c>
      <c r="H21" s="25"/>
      <c r="I21" s="25"/>
    </row>
    <row r="22" spans="2:9" x14ac:dyDescent="0.25">
      <c r="B22" s="51">
        <f t="shared" si="3"/>
        <v>45.948660714285708</v>
      </c>
      <c r="C22" s="52">
        <f t="shared" si="3"/>
        <v>37.220982142857139</v>
      </c>
      <c r="D22" s="52">
        <f t="shared" si="3"/>
        <v>36.450892857142854</v>
      </c>
      <c r="E22" s="52">
        <f t="shared" si="3"/>
        <v>37.734375</v>
      </c>
      <c r="F22" s="52">
        <f t="shared" si="3"/>
        <v>36.450892857142854</v>
      </c>
      <c r="G22" s="53">
        <f t="shared" si="3"/>
        <v>36.194196428571423</v>
      </c>
      <c r="H22" s="25"/>
      <c r="I22" s="25"/>
    </row>
    <row r="23" spans="2:9" x14ac:dyDescent="0.25">
      <c r="B23" s="51">
        <f t="shared" si="3"/>
        <v>17.180803571428573</v>
      </c>
      <c r="C23" s="52">
        <f t="shared" si="3"/>
        <v>13.917410714285715</v>
      </c>
      <c r="D23" s="52">
        <f t="shared" si="3"/>
        <v>13.629464285714286</v>
      </c>
      <c r="E23" s="52">
        <f t="shared" si="3"/>
        <v>14.109375</v>
      </c>
      <c r="F23" s="52">
        <f t="shared" si="3"/>
        <v>13.629464285714286</v>
      </c>
      <c r="G23" s="53">
        <f t="shared" si="3"/>
        <v>13.533482142857144</v>
      </c>
      <c r="H23" s="25"/>
      <c r="I23" s="25"/>
    </row>
    <row r="24" spans="2:9" x14ac:dyDescent="0.25">
      <c r="B24" s="51">
        <f t="shared" si="3"/>
        <v>12.186383928571427</v>
      </c>
      <c r="C24" s="52">
        <f t="shared" si="3"/>
        <v>9.8716517857142847</v>
      </c>
      <c r="D24" s="52">
        <f t="shared" si="3"/>
        <v>9.6674107142857135</v>
      </c>
      <c r="E24" s="52">
        <f t="shared" si="3"/>
        <v>10.0078125</v>
      </c>
      <c r="F24" s="52">
        <f t="shared" si="3"/>
        <v>9.6674107142857135</v>
      </c>
      <c r="G24" s="53">
        <f t="shared" si="3"/>
        <v>9.5993303571428559</v>
      </c>
      <c r="H24" s="25"/>
      <c r="I24" s="25"/>
    </row>
    <row r="25" spans="2:9" x14ac:dyDescent="0.25">
      <c r="B25" s="51">
        <f t="shared" si="3"/>
        <v>37.158482142857146</v>
      </c>
      <c r="C25" s="52">
        <f t="shared" si="3"/>
        <v>30.100446428571431</v>
      </c>
      <c r="D25" s="52">
        <f t="shared" si="3"/>
        <v>29.477678571428573</v>
      </c>
      <c r="E25" s="52">
        <f t="shared" si="3"/>
        <v>30.515625</v>
      </c>
      <c r="F25" s="52">
        <f t="shared" si="3"/>
        <v>29.477678571428573</v>
      </c>
      <c r="G25" s="53">
        <f t="shared" si="3"/>
        <v>29.270089285714288</v>
      </c>
      <c r="H25" s="25"/>
      <c r="I25" s="25"/>
    </row>
    <row r="26" spans="2:9" x14ac:dyDescent="0.25">
      <c r="B26" s="54">
        <f t="shared" si="3"/>
        <v>8.5904017857142865</v>
      </c>
      <c r="C26" s="55">
        <f t="shared" si="3"/>
        <v>6.9587053571428577</v>
      </c>
      <c r="D26" s="55">
        <f t="shared" si="3"/>
        <v>6.8147321428571432</v>
      </c>
      <c r="E26" s="55">
        <f t="shared" si="3"/>
        <v>7.0546875</v>
      </c>
      <c r="F26" s="55">
        <f t="shared" si="3"/>
        <v>6.8147321428571432</v>
      </c>
      <c r="G26" s="56">
        <f t="shared" si="3"/>
        <v>6.7667410714285721</v>
      </c>
      <c r="H26" s="25"/>
      <c r="I26" s="25"/>
    </row>
    <row r="27" spans="2:9" x14ac:dyDescent="0.25">
      <c r="B27" s="57">
        <f>SUM(B19:B26)</f>
        <v>178.99999999999997</v>
      </c>
      <c r="C27" s="57">
        <f>SUM(C19:C26)</f>
        <v>145.00000000000003</v>
      </c>
      <c r="D27" s="57">
        <f>SUM(D19:D26)</f>
        <v>142</v>
      </c>
      <c r="E27" s="57">
        <f>SUM(E19:E26)</f>
        <v>147</v>
      </c>
      <c r="F27" s="57">
        <f>SUM(F19:F26)</f>
        <v>142</v>
      </c>
      <c r="G27" s="57">
        <f>SUM(G19:G26)</f>
        <v>141</v>
      </c>
      <c r="H27" s="25"/>
      <c r="I27" s="25"/>
    </row>
    <row r="28" spans="2:9" x14ac:dyDescent="0.25">
      <c r="B28" s="25"/>
      <c r="C28" s="25"/>
      <c r="D28" s="25"/>
      <c r="E28" s="25"/>
      <c r="F28" s="25"/>
      <c r="G28" s="25"/>
      <c r="H28" s="25"/>
      <c r="I28" s="25"/>
    </row>
    <row r="29" spans="2:9" x14ac:dyDescent="0.25">
      <c r="B29" s="25">
        <f>((B8-B19)^2)/B19</f>
        <v>9.5278631746770746</v>
      </c>
      <c r="C29" s="25">
        <f t="shared" ref="C29:G29" si="4">((C8-C19)^2)/C19</f>
        <v>6.084023216566347E-2</v>
      </c>
      <c r="D29" s="25">
        <f t="shared" si="4"/>
        <v>7.2958584842387287E-3</v>
      </c>
      <c r="E29" s="25">
        <f t="shared" si="4"/>
        <v>1.1967620149911817</v>
      </c>
      <c r="F29" s="25">
        <f t="shared" si="4"/>
        <v>1.9115212105969142</v>
      </c>
      <c r="G29" s="25">
        <f t="shared" si="4"/>
        <v>1.2946429157754511</v>
      </c>
      <c r="H29" s="25"/>
      <c r="I29" s="25"/>
    </row>
    <row r="30" spans="2:9" x14ac:dyDescent="0.25">
      <c r="B30" s="25">
        <f t="shared" ref="B30:G36" si="5">((B9-B20)^2)/B20</f>
        <v>0.90647327742531913</v>
      </c>
      <c r="C30" s="25">
        <f t="shared" si="5"/>
        <v>3.6292051194113267E-3</v>
      </c>
      <c r="D30" s="25">
        <f t="shared" si="5"/>
        <v>0.49120713203270222</v>
      </c>
      <c r="E30" s="25">
        <f t="shared" si="5"/>
        <v>1.1772905364677517E-4</v>
      </c>
      <c r="F30" s="25">
        <f t="shared" si="5"/>
        <v>0.17492972072943974</v>
      </c>
      <c r="G30" s="25">
        <f t="shared" si="5"/>
        <v>1.5006095860105506E-2</v>
      </c>
      <c r="H30" s="25"/>
      <c r="I30" s="25"/>
    </row>
    <row r="31" spans="2:9" x14ac:dyDescent="0.25">
      <c r="B31" s="25">
        <f t="shared" si="5"/>
        <v>1.1524564728861264</v>
      </c>
      <c r="C31" s="25">
        <f t="shared" si="5"/>
        <v>0.23522329530723324</v>
      </c>
      <c r="D31" s="25">
        <f t="shared" si="5"/>
        <v>0.72514693423700072</v>
      </c>
      <c r="E31" s="25">
        <f t="shared" si="5"/>
        <v>0.17301065162907267</v>
      </c>
      <c r="F31" s="25">
        <f t="shared" si="5"/>
        <v>7.5777030604680634E-2</v>
      </c>
      <c r="G31" s="25">
        <f t="shared" si="5"/>
        <v>1.3497840345544544E-4</v>
      </c>
      <c r="H31" s="25"/>
      <c r="I31" s="25"/>
    </row>
    <row r="32" spans="2:9" x14ac:dyDescent="0.25">
      <c r="B32" s="25">
        <f t="shared" si="5"/>
        <v>1.0821073987647059</v>
      </c>
      <c r="C32" s="25">
        <f t="shared" si="5"/>
        <v>4.005260762475879E-2</v>
      </c>
      <c r="D32" s="25">
        <f t="shared" si="5"/>
        <v>8.271914093255275E-3</v>
      </c>
      <c r="E32" s="25">
        <f t="shared" si="5"/>
        <v>0.28261516563146999</v>
      </c>
      <c r="F32" s="25">
        <f t="shared" si="5"/>
        <v>1.5230300279940501</v>
      </c>
      <c r="G32" s="25">
        <f t="shared" si="5"/>
        <v>0.13301850689396882</v>
      </c>
      <c r="H32" s="25"/>
      <c r="I32" s="25"/>
    </row>
    <row r="33" spans="1:9" x14ac:dyDescent="0.25">
      <c r="B33" s="25">
        <f t="shared" si="5"/>
        <v>0.27681500445442603</v>
      </c>
      <c r="C33" s="25">
        <f t="shared" si="5"/>
        <v>0.26416291957841703</v>
      </c>
      <c r="D33" s="25">
        <f t="shared" si="5"/>
        <v>2.907122970380429E-2</v>
      </c>
      <c r="E33" s="25">
        <f t="shared" si="5"/>
        <v>5.6218853820598005E-2</v>
      </c>
      <c r="F33" s="25">
        <f t="shared" si="5"/>
        <v>1.4014917996350189</v>
      </c>
      <c r="G33" s="25">
        <f t="shared" si="5"/>
        <v>2.102956162672897E-2</v>
      </c>
      <c r="H33" s="25"/>
      <c r="I33" s="25"/>
    </row>
    <row r="34" spans="1:9" x14ac:dyDescent="0.25">
      <c r="B34" s="25">
        <f t="shared" si="5"/>
        <v>0.11549831633587558</v>
      </c>
      <c r="C34" s="25">
        <f t="shared" si="5"/>
        <v>0.35486263930388401</v>
      </c>
      <c r="D34" s="25">
        <f t="shared" si="5"/>
        <v>4.6076149520071143E-2</v>
      </c>
      <c r="E34" s="25">
        <f t="shared" si="5"/>
        <v>0.89461968188914909</v>
      </c>
      <c r="F34" s="25">
        <f t="shared" si="5"/>
        <v>0.18368871012963045</v>
      </c>
      <c r="G34" s="25">
        <f t="shared" si="5"/>
        <v>3.7418951492351235E-2</v>
      </c>
      <c r="H34" s="25"/>
      <c r="I34" s="25"/>
    </row>
    <row r="35" spans="1:9" x14ac:dyDescent="0.25">
      <c r="B35" s="25">
        <f t="shared" si="5"/>
        <v>2.2572987464493832</v>
      </c>
      <c r="C35" s="25">
        <f t="shared" si="5"/>
        <v>2.688321018062385E-2</v>
      </c>
      <c r="D35" s="25">
        <f t="shared" si="5"/>
        <v>0.68016229095000147</v>
      </c>
      <c r="E35" s="25">
        <f t="shared" si="5"/>
        <v>7.6884920634920631E-3</v>
      </c>
      <c r="F35" s="25">
        <f t="shared" si="5"/>
        <v>0.69379245905540721</v>
      </c>
      <c r="G35" s="25">
        <f t="shared" si="5"/>
        <v>2.0413849465089156</v>
      </c>
      <c r="H35" s="25"/>
      <c r="I35" s="25"/>
    </row>
    <row r="36" spans="1:9" x14ac:dyDescent="0.25">
      <c r="B36" s="25">
        <f t="shared" si="5"/>
        <v>0.78112544428255937</v>
      </c>
      <c r="C36" s="25">
        <f t="shared" si="5"/>
        <v>0.15581842851414807</v>
      </c>
      <c r="D36" s="25">
        <f t="shared" si="5"/>
        <v>5.036761265265993E-3</v>
      </c>
      <c r="E36" s="25">
        <f t="shared" si="5"/>
        <v>0.15767753322259137</v>
      </c>
      <c r="F36" s="25">
        <f t="shared" si="5"/>
        <v>0.20615041996163008</v>
      </c>
      <c r="G36" s="25">
        <f t="shared" si="5"/>
        <v>0.22476515191677832</v>
      </c>
      <c r="H36" s="25"/>
      <c r="I36" s="25"/>
    </row>
    <row r="37" spans="1:9" x14ac:dyDescent="0.25">
      <c r="B37" s="25"/>
      <c r="C37" s="25"/>
      <c r="D37" s="25"/>
      <c r="E37" s="25"/>
      <c r="F37" s="25"/>
      <c r="G37" s="59" t="s">
        <v>48</v>
      </c>
      <c r="H37" s="62">
        <f>SUM(B29:G36)</f>
        <v>31.93987125284168</v>
      </c>
      <c r="I37" s="25"/>
    </row>
    <row r="38" spans="1:9" x14ac:dyDescent="0.25">
      <c r="B38" s="25"/>
      <c r="C38" s="25"/>
      <c r="D38" s="25"/>
      <c r="E38" s="25"/>
      <c r="F38" s="25"/>
      <c r="G38" s="60" t="s">
        <v>45</v>
      </c>
      <c r="H38" s="61">
        <f>(8-1)*(6-1)</f>
        <v>35</v>
      </c>
      <c r="I38" s="25"/>
    </row>
    <row r="39" spans="1:9" x14ac:dyDescent="0.25">
      <c r="B39" s="25"/>
      <c r="C39" s="25"/>
      <c r="D39" s="25"/>
      <c r="E39" s="25"/>
      <c r="F39" s="25"/>
      <c r="G39" s="60" t="s">
        <v>46</v>
      </c>
      <c r="H39" s="61">
        <f>0.05</f>
        <v>0.05</v>
      </c>
      <c r="I39" s="25"/>
    </row>
    <row r="40" spans="1:9" x14ac:dyDescent="0.25">
      <c r="B40" s="25"/>
      <c r="C40" s="25"/>
      <c r="D40" s="25"/>
      <c r="E40" s="25"/>
      <c r="F40" s="25"/>
      <c r="G40" s="60" t="s">
        <v>47</v>
      </c>
      <c r="H40" s="62">
        <f>CHIINV(H39,H38)</f>
        <v>49.801849568201867</v>
      </c>
      <c r="I40" s="25"/>
    </row>
    <row r="41" spans="1:9" x14ac:dyDescent="0.25">
      <c r="B41" s="4" t="s">
        <v>50</v>
      </c>
    </row>
    <row r="42" spans="1:9" ht="30.75" customHeight="1" x14ac:dyDescent="0.25">
      <c r="A42" s="39" t="s">
        <v>52</v>
      </c>
      <c r="B42" s="39"/>
      <c r="C42" s="39"/>
      <c r="D42" s="39"/>
      <c r="E42" s="39"/>
      <c r="F42" s="39"/>
      <c r="G42" s="39"/>
    </row>
  </sheetData>
  <mergeCells count="1">
    <mergeCell ref="A42:G4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 Малинова</dc:creator>
  <cp:lastModifiedBy>Ели Малинова</cp:lastModifiedBy>
  <cp:lastPrinted>2020-03-30T17:46:43Z</cp:lastPrinted>
  <dcterms:created xsi:type="dcterms:W3CDTF">2020-03-30T16:14:59Z</dcterms:created>
  <dcterms:modified xsi:type="dcterms:W3CDTF">2020-03-30T18:00:36Z</dcterms:modified>
</cp:coreProperties>
</file>