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trlProps/ctrlProp2.xml" ContentType="application/vnd.ms-excel.controlproperti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ian Iliev\Documents\SMOI\2020\Лаб6\"/>
    </mc:Choice>
  </mc:AlternateContent>
  <bookViews>
    <workbookView xWindow="0" yWindow="0" windowWidth="24000" windowHeight="9735"/>
  </bookViews>
  <sheets>
    <sheet name="Help" sheetId="1" r:id="rId1"/>
    <sheet name="1" sheetId="2" r:id="rId2"/>
    <sheet name="2" sheetId="3" r:id="rId3"/>
    <sheet name="3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4" l="1"/>
  <c r="E26" i="4"/>
  <c r="E27" i="4"/>
  <c r="H6" i="4"/>
  <c r="B15" i="4" s="1"/>
  <c r="B6" i="4" l="1"/>
  <c r="B8" i="4"/>
  <c r="B12" i="4"/>
  <c r="B9" i="4"/>
  <c r="B7" i="4"/>
  <c r="B10" i="4"/>
  <c r="B14" i="4"/>
  <c r="B13" i="4"/>
  <c r="G7" i="4"/>
  <c r="E3" i="4" s="1"/>
  <c r="B11" i="4"/>
  <c r="H4" i="2"/>
  <c r="G5" i="2" s="1"/>
  <c r="E1" i="2" s="1"/>
  <c r="C16" i="1"/>
  <c r="C17" i="1"/>
  <c r="C18" i="1"/>
  <c r="C19" i="1"/>
  <c r="C20" i="1"/>
  <c r="C21" i="1"/>
  <c r="C22" i="1"/>
  <c r="C23" i="1"/>
  <c r="C24" i="1"/>
  <c r="B16" i="4" l="1"/>
  <c r="B13" i="2"/>
  <c r="B9" i="2"/>
  <c r="B4" i="2"/>
  <c r="B10" i="2"/>
  <c r="B12" i="2"/>
  <c r="B8" i="2"/>
  <c r="B11" i="2"/>
  <c r="B7" i="2"/>
  <c r="B6" i="2"/>
  <c r="B5" i="2"/>
  <c r="E31" i="2" l="1"/>
  <c r="E29" i="2"/>
  <c r="E27" i="2"/>
  <c r="B14" i="2"/>
</calcChain>
</file>

<file path=xl/sharedStrings.xml><?xml version="1.0" encoding="utf-8"?>
<sst xmlns="http://schemas.openxmlformats.org/spreadsheetml/2006/main" count="151" uniqueCount="122">
  <si>
    <t>Биномно разпределение</t>
  </si>
  <si>
    <t>X - Bi(n,p)</t>
  </si>
  <si>
    <t>n</t>
  </si>
  <si>
    <t>брой на опити на Бернули</t>
  </si>
  <si>
    <t>p</t>
  </si>
  <si>
    <t>вероятност за успех</t>
  </si>
  <si>
    <t>Всеки опит на бернули има два изхода "УСПЕХ" и "НЕУСПЕХ"</t>
  </si>
  <si>
    <t>к</t>
  </si>
  <si>
    <t>P(X=k)</t>
  </si>
  <si>
    <t>Нека</t>
  </si>
  <si>
    <t>n=</t>
  </si>
  <si>
    <t>p=</t>
  </si>
  <si>
    <t>k</t>
  </si>
  <si>
    <t>BINOM.DIST(A2;9;$H$2;0)</t>
  </si>
  <si>
    <t>брой успехи</t>
  </si>
  <si>
    <t>вероятността случайната величина да приеме стойност к</t>
  </si>
  <si>
    <t xml:space="preserve">Иван Лечев </t>
  </si>
  <si>
    <t>42а</t>
  </si>
  <si>
    <t>Анна</t>
  </si>
  <si>
    <t>Моника</t>
  </si>
  <si>
    <t>Ренета</t>
  </si>
  <si>
    <t>Фатма</t>
  </si>
  <si>
    <t>Петя</t>
  </si>
  <si>
    <t>Елена А.</t>
  </si>
  <si>
    <t>Елена Б.</t>
  </si>
  <si>
    <t>Кирил</t>
  </si>
  <si>
    <t>Мустафа</t>
  </si>
  <si>
    <t>Петко</t>
  </si>
  <si>
    <t>Г.П.</t>
  </si>
  <si>
    <t>В.Ж.</t>
  </si>
  <si>
    <t>А.Д.</t>
  </si>
  <si>
    <t>А.О.</t>
  </si>
  <si>
    <t>Здравко</t>
  </si>
  <si>
    <t>М.К.</t>
  </si>
  <si>
    <t>М.П.</t>
  </si>
  <si>
    <t>Стефан</t>
  </si>
  <si>
    <t>Симеон</t>
  </si>
  <si>
    <t>Бахтияр</t>
  </si>
  <si>
    <t>Стоян</t>
  </si>
  <si>
    <t>Асен</t>
  </si>
  <si>
    <t>Илко</t>
  </si>
  <si>
    <t>Ива</t>
  </si>
  <si>
    <t>Г.И.</t>
  </si>
  <si>
    <t>К.А.</t>
  </si>
  <si>
    <t>Мима</t>
  </si>
  <si>
    <t>Люба</t>
  </si>
  <si>
    <t>Габи</t>
  </si>
  <si>
    <t>Тео</t>
  </si>
  <si>
    <t>Г.Л.</t>
  </si>
  <si>
    <t>Есин</t>
  </si>
  <si>
    <t>Благо</t>
  </si>
  <si>
    <t>Ажда</t>
  </si>
  <si>
    <t>Елза</t>
  </si>
  <si>
    <t>Денис</t>
  </si>
  <si>
    <t>Петър</t>
  </si>
  <si>
    <t>Д.Х.</t>
  </si>
  <si>
    <t>Д.И.</t>
  </si>
  <si>
    <t>Илияна</t>
  </si>
  <si>
    <t>Христо</t>
  </si>
  <si>
    <t>Иван</t>
  </si>
  <si>
    <t>Д.М.</t>
  </si>
  <si>
    <t>В.Х.</t>
  </si>
  <si>
    <t>Б.Г.</t>
  </si>
  <si>
    <t>М.Т.</t>
  </si>
  <si>
    <t>Михаела</t>
  </si>
  <si>
    <t>Савина</t>
  </si>
  <si>
    <t>Сениха</t>
  </si>
  <si>
    <t>Петко К.</t>
  </si>
  <si>
    <t>Десислав</t>
  </si>
  <si>
    <t>Валя</t>
  </si>
  <si>
    <t>Веселин</t>
  </si>
  <si>
    <t>Медиха</t>
  </si>
  <si>
    <t>А.И.</t>
  </si>
  <si>
    <t>Милен</t>
  </si>
  <si>
    <t>Петър В.</t>
  </si>
  <si>
    <t>Даниел</t>
  </si>
  <si>
    <t>Венислав</t>
  </si>
  <si>
    <t>Ванеса</t>
  </si>
  <si>
    <t>К.У.</t>
  </si>
  <si>
    <t>С.Х.</t>
  </si>
  <si>
    <t>Никола</t>
  </si>
  <si>
    <t>Мишел</t>
  </si>
  <si>
    <t>Катерина</t>
  </si>
  <si>
    <t>Ненко</t>
  </si>
  <si>
    <t>Рангел</t>
  </si>
  <si>
    <t>Захари</t>
  </si>
  <si>
    <t>Георги А.</t>
  </si>
  <si>
    <t>К. П.</t>
  </si>
  <si>
    <t>41а</t>
  </si>
  <si>
    <t>41б</t>
  </si>
  <si>
    <t>42б</t>
  </si>
  <si>
    <t>43а</t>
  </si>
  <si>
    <t>43б</t>
  </si>
  <si>
    <t>a</t>
  </si>
  <si>
    <t>b</t>
  </si>
  <si>
    <t>Left</t>
  </si>
  <si>
    <t>Right</t>
  </si>
  <si>
    <t>P(X&lt;=a)</t>
  </si>
  <si>
    <t xml:space="preserve"> =</t>
  </si>
  <si>
    <t>P(X&gt;=b)</t>
  </si>
  <si>
    <t>P(a&lt;=X&lt;=b)</t>
  </si>
  <si>
    <t>P(X&lt;=3)=</t>
  </si>
  <si>
    <t>P(X&gt;=6)=</t>
  </si>
  <si>
    <t>P(3&lt;=X&lt;=6)=</t>
  </si>
  <si>
    <t>a=</t>
  </si>
  <si>
    <t>b=</t>
  </si>
  <si>
    <t>Left=</t>
  </si>
  <si>
    <t>Right=</t>
  </si>
  <si>
    <t>Да се построи биномното разпределение</t>
  </si>
  <si>
    <t>Граници на скролбара</t>
  </si>
  <si>
    <t>Вероятност за успех</t>
  </si>
  <si>
    <t>С.С.</t>
  </si>
  <si>
    <t>Вероятността Х да е по-голямо от b</t>
  </si>
  <si>
    <t>Вероятността X да е между а и b</t>
  </si>
  <si>
    <t>Вашите параметри можете</t>
  </si>
  <si>
    <t>да видите на лист 2</t>
  </si>
  <si>
    <t>Вероятността Х да е по-малко от а</t>
  </si>
  <si>
    <t>Спомнете си как ставаха етикетите от 0</t>
  </si>
  <si>
    <t>При промяна на скрол бара заглавието трябва да се променя</t>
  </si>
  <si>
    <t>Параметри</t>
  </si>
  <si>
    <t>Това, което трябва да предадете е това, което съдържа лист 3</t>
  </si>
  <si>
    <t>Oпити на Бернули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</si>
</sst>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6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166" fontId="0" fillId="0" borderId="0" xfId="0" applyNumberFormat="1" applyAlignment="1">
      <alignment horizontal="left"/>
    </xf>
    <xf numFmtId="2" fontId="0" fillId="0" borderId="0" xfId="0" applyNumberFormat="1"/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'1'!$G$5</c:f>
              <c:strCache>
                <c:ptCount val="1"/>
                <c:pt idx="0">
                  <c:v>X - Bi(9;0.53)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'1'!$A$4:$A$13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'1'!$B$4:$B$13</c:f>
              <c:numCache>
                <c:formatCode>0.000</c:formatCode>
                <c:ptCount val="10"/>
                <c:pt idx="0">
                  <c:v>1.1191304731027671E-3</c:v>
                </c:pt>
                <c:pt idx="1">
                  <c:v>1.1357983737659992E-2</c:v>
                </c:pt>
                <c:pt idx="2">
                  <c:v>5.1231756433700378E-2</c:v>
                </c:pt>
                <c:pt idx="3">
                  <c:v>0.13480128820498474</c:v>
                </c:pt>
                <c:pt idx="4">
                  <c:v>0.22801494494247429</c:v>
                </c:pt>
                <c:pt idx="5">
                  <c:v>0.25712323578619445</c:v>
                </c:pt>
                <c:pt idx="6">
                  <c:v>0.19329831910167805</c:v>
                </c:pt>
                <c:pt idx="7">
                  <c:v>9.3417728684397641E-2</c:v>
                </c:pt>
                <c:pt idx="8">
                  <c:v>2.6335849044005717E-2</c:v>
                </c:pt>
                <c:pt idx="9">
                  <c:v>3.2997635918021345E-3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4253056"/>
        <c:axId val="-104255776"/>
      </c:barChart>
      <c:catAx>
        <c:axId val="-10425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255776"/>
        <c:crosses val="autoZero"/>
        <c:auto val="1"/>
        <c:lblAlgn val="ctr"/>
        <c:lblOffset val="100"/>
        <c:noMultiLvlLbl val="0"/>
      </c:catAx>
      <c:valAx>
        <c:axId val="-10425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25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'3'!$G$7</c:f>
              <c:strCache>
                <c:ptCount val="1"/>
                <c:pt idx="0">
                  <c:v>X - Bi(9;0.53)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'3'!$A$6:$A$15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'3'!$B$6:$B$15</c:f>
              <c:numCache>
                <c:formatCode>0.000</c:formatCode>
                <c:ptCount val="10"/>
                <c:pt idx="0">
                  <c:v>1.1191304731027671E-3</c:v>
                </c:pt>
                <c:pt idx="1">
                  <c:v>1.1357983737659992E-2</c:v>
                </c:pt>
                <c:pt idx="2">
                  <c:v>5.1231756433700378E-2</c:v>
                </c:pt>
                <c:pt idx="3">
                  <c:v>0.13480128820498474</c:v>
                </c:pt>
                <c:pt idx="4">
                  <c:v>0.22801494494247429</c:v>
                </c:pt>
                <c:pt idx="5">
                  <c:v>0.25712323578619445</c:v>
                </c:pt>
                <c:pt idx="6">
                  <c:v>0.19329831910167805</c:v>
                </c:pt>
                <c:pt idx="7">
                  <c:v>9.3417728684397641E-2</c:v>
                </c:pt>
                <c:pt idx="8">
                  <c:v>2.6335849044005717E-2</c:v>
                </c:pt>
                <c:pt idx="9">
                  <c:v>3.2997635918021345E-3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29469744"/>
        <c:axId val="-1929477904"/>
      </c:barChart>
      <c:catAx>
        <c:axId val="-192946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9477904"/>
        <c:crosses val="autoZero"/>
        <c:auto val="1"/>
        <c:lblAlgn val="ctr"/>
        <c:lblOffset val="100"/>
        <c:noMultiLvlLbl val="0"/>
      </c:catAx>
      <c:valAx>
        <c:axId val="-192947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946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I$4" max="65" min="40" page="10" val="53"/>
</file>

<file path=xl/ctrlProps/ctrlProp2.xml><?xml version="1.0" encoding="utf-8"?>
<formControlPr xmlns="http://schemas.microsoft.com/office/spreadsheetml/2009/9/main" objectType="Scroll" dx="22" fmlaLink="$I$6" max="65" min="40" page="10" val="53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3</xdr:row>
      <xdr:rowOff>171450</xdr:rowOff>
    </xdr:from>
    <xdr:to>
      <xdr:col>2</xdr:col>
      <xdr:colOff>533400</xdr:colOff>
      <xdr:row>5</xdr:row>
      <xdr:rowOff>28575</xdr:rowOff>
    </xdr:to>
    <xdr:cxnSp macro="">
      <xdr:nvCxnSpPr>
        <xdr:cNvPr id="3" name="Straight Arrow Connector 2"/>
        <xdr:cNvCxnSpPr/>
      </xdr:nvCxnSpPr>
      <xdr:spPr>
        <a:xfrm flipH="1" flipV="1">
          <a:off x="1228725" y="361950"/>
          <a:ext cx="523875" cy="23812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9</xdr:row>
      <xdr:rowOff>90487</xdr:rowOff>
    </xdr:from>
    <xdr:to>
      <xdr:col>12</xdr:col>
      <xdr:colOff>114300</xdr:colOff>
      <xdr:row>23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228600</xdr:colOff>
          <xdr:row>8</xdr:row>
          <xdr:rowOff>152400</xdr:rowOff>
        </xdr:from>
        <xdr:to>
          <xdr:col>13</xdr:col>
          <xdr:colOff>552450</xdr:colOff>
          <xdr:row>23</xdr:row>
          <xdr:rowOff>180975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3</xdr:col>
      <xdr:colOff>752475</xdr:colOff>
      <xdr:row>23</xdr:row>
      <xdr:rowOff>85725</xdr:rowOff>
    </xdr:from>
    <xdr:to>
      <xdr:col>3</xdr:col>
      <xdr:colOff>819150</xdr:colOff>
      <xdr:row>24</xdr:row>
      <xdr:rowOff>66675</xdr:rowOff>
    </xdr:to>
    <xdr:cxnSp macro="">
      <xdr:nvCxnSpPr>
        <xdr:cNvPr id="6" name="Straight Arrow Connector 5"/>
        <xdr:cNvCxnSpPr/>
      </xdr:nvCxnSpPr>
      <xdr:spPr>
        <a:xfrm flipH="1" flipV="1">
          <a:off x="2771775" y="4467225"/>
          <a:ext cx="66675" cy="1714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152400</xdr:colOff>
      <xdr:row>6</xdr:row>
      <xdr:rowOff>9525</xdr:rowOff>
    </xdr:from>
    <xdr:to>
      <xdr:col>10</xdr:col>
      <xdr:colOff>552450</xdr:colOff>
      <xdr:row>10</xdr:row>
      <xdr:rowOff>47625</xdr:rowOff>
    </xdr:to>
    <xdr:cxnSp macro="">
      <xdr:nvCxnSpPr>
        <xdr:cNvPr id="8" name="Straight Arrow Connector 7"/>
        <xdr:cNvCxnSpPr/>
      </xdr:nvCxnSpPr>
      <xdr:spPr>
        <a:xfrm flipH="1">
          <a:off x="5638800" y="1152525"/>
          <a:ext cx="1619250" cy="8001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8</xdr:row>
      <xdr:rowOff>176212</xdr:rowOff>
    </xdr:from>
    <xdr:to>
      <xdr:col>11</xdr:col>
      <xdr:colOff>590550</xdr:colOff>
      <xdr:row>23</xdr:row>
      <xdr:rowOff>61912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314325</xdr:colOff>
          <xdr:row>8</xdr:row>
          <xdr:rowOff>171450</xdr:rowOff>
        </xdr:from>
        <xdr:to>
          <xdr:col>13</xdr:col>
          <xdr:colOff>28575</xdr:colOff>
          <xdr:row>24</xdr:row>
          <xdr:rowOff>9525</xdr:rowOff>
        </xdr:to>
        <xdr:sp macro="" textlink="">
          <xdr:nvSpPr>
            <xdr:cNvPr id="4097" name="Scroll Bar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4"/>
  <sheetViews>
    <sheetView tabSelected="1" workbookViewId="0">
      <selection activeCell="E27" sqref="E27"/>
    </sheetView>
  </sheetViews>
  <sheetFormatPr defaultRowHeight="15" x14ac:dyDescent="0.25"/>
  <sheetData>
    <row r="2" spans="2:4" x14ac:dyDescent="0.25">
      <c r="B2" t="s">
        <v>0</v>
      </c>
    </row>
    <row r="4" spans="2:4" x14ac:dyDescent="0.25">
      <c r="B4" t="s">
        <v>1</v>
      </c>
    </row>
    <row r="6" spans="2:4" x14ac:dyDescent="0.25">
      <c r="B6" t="s">
        <v>2</v>
      </c>
      <c r="C6" t="s">
        <v>3</v>
      </c>
    </row>
    <row r="8" spans="2:4" x14ac:dyDescent="0.25">
      <c r="B8" t="s">
        <v>4</v>
      </c>
      <c r="C8" t="s">
        <v>5</v>
      </c>
    </row>
    <row r="10" spans="2:4" x14ac:dyDescent="0.25">
      <c r="B10" t="s">
        <v>6</v>
      </c>
    </row>
    <row r="12" spans="2:4" x14ac:dyDescent="0.25">
      <c r="B12" t="s">
        <v>9</v>
      </c>
      <c r="C12" t="s">
        <v>10</v>
      </c>
      <c r="D12">
        <v>8</v>
      </c>
    </row>
    <row r="13" spans="2:4" x14ac:dyDescent="0.25">
      <c r="C13" t="s">
        <v>11</v>
      </c>
      <c r="D13">
        <v>0.5</v>
      </c>
    </row>
    <row r="15" spans="2:4" x14ac:dyDescent="0.25">
      <c r="B15" s="2" t="s">
        <v>7</v>
      </c>
      <c r="C15" s="2" t="s">
        <v>8</v>
      </c>
    </row>
    <row r="16" spans="2:4" x14ac:dyDescent="0.25">
      <c r="B16">
        <v>0</v>
      </c>
      <c r="C16" s="1">
        <f>_xlfn.BINOM.DIST(B16,8,$D$13,0)</f>
        <v>3.9062500000000009E-3</v>
      </c>
    </row>
    <row r="17" spans="2:3" x14ac:dyDescent="0.25">
      <c r="B17">
        <v>1</v>
      </c>
      <c r="C17" s="1">
        <f t="shared" ref="C17:C24" si="0">_xlfn.BINOM.DIST(B17,8,0.5,0)</f>
        <v>3.1249999999999993E-2</v>
      </c>
    </row>
    <row r="18" spans="2:3" x14ac:dyDescent="0.25">
      <c r="B18">
        <v>2</v>
      </c>
      <c r="C18" s="1">
        <f t="shared" si="0"/>
        <v>0.10937500000000006</v>
      </c>
    </row>
    <row r="19" spans="2:3" x14ac:dyDescent="0.25">
      <c r="B19">
        <v>3</v>
      </c>
      <c r="C19" s="1">
        <f t="shared" si="0"/>
        <v>0.21875</v>
      </c>
    </row>
    <row r="20" spans="2:3" x14ac:dyDescent="0.25">
      <c r="B20">
        <v>4</v>
      </c>
      <c r="C20" s="1">
        <f t="shared" si="0"/>
        <v>0.27343750000000006</v>
      </c>
    </row>
    <row r="21" spans="2:3" x14ac:dyDescent="0.25">
      <c r="B21">
        <v>5</v>
      </c>
      <c r="C21" s="1">
        <f t="shared" si="0"/>
        <v>0.21875</v>
      </c>
    </row>
    <row r="22" spans="2:3" x14ac:dyDescent="0.25">
      <c r="B22">
        <v>6</v>
      </c>
      <c r="C22" s="1">
        <f t="shared" si="0"/>
        <v>0.10937500000000006</v>
      </c>
    </row>
    <row r="23" spans="2:3" x14ac:dyDescent="0.25">
      <c r="B23">
        <v>7</v>
      </c>
      <c r="C23" s="1">
        <f t="shared" si="0"/>
        <v>3.1250000000000007E-2</v>
      </c>
    </row>
    <row r="24" spans="2:3" x14ac:dyDescent="0.25">
      <c r="B24">
        <v>8</v>
      </c>
      <c r="C24" s="1">
        <f t="shared" si="0"/>
        <v>3.9062500000000009E-3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1"/>
  <sheetViews>
    <sheetView topLeftCell="A4" workbookViewId="0">
      <selection activeCell="R13" sqref="R13"/>
    </sheetView>
  </sheetViews>
  <sheetFormatPr defaultRowHeight="15" x14ac:dyDescent="0.25"/>
  <cols>
    <col min="2" max="2" width="12" bestFit="1" customWidth="1"/>
    <col min="4" max="4" width="12.5703125" customWidth="1"/>
    <col min="7" max="7" width="12" bestFit="1" customWidth="1"/>
  </cols>
  <sheetData>
    <row r="1" spans="1:12" x14ac:dyDescent="0.25">
      <c r="A1" t="s">
        <v>108</v>
      </c>
      <c r="E1" t="str">
        <f>G5</f>
        <v>X - Bi(9;0.53)</v>
      </c>
    </row>
    <row r="3" spans="1:12" x14ac:dyDescent="0.25">
      <c r="A3" s="2" t="s">
        <v>12</v>
      </c>
      <c r="B3" s="2" t="s">
        <v>8</v>
      </c>
      <c r="G3" t="s">
        <v>10</v>
      </c>
      <c r="H3">
        <v>9</v>
      </c>
    </row>
    <row r="4" spans="1:12" x14ac:dyDescent="0.25">
      <c r="A4">
        <v>0</v>
      </c>
      <c r="B4" s="1">
        <f>_xlfn.BINOM.DIST(A4,9,$H$4,0)</f>
        <v>1.1191304731027671E-3</v>
      </c>
      <c r="G4" t="s">
        <v>11</v>
      </c>
      <c r="H4">
        <f>0.01*I4</f>
        <v>0.53</v>
      </c>
      <c r="I4">
        <v>53</v>
      </c>
    </row>
    <row r="5" spans="1:12" x14ac:dyDescent="0.25">
      <c r="A5">
        <v>1</v>
      </c>
      <c r="B5" s="1">
        <f t="shared" ref="B5:B13" si="0">_xlfn.BINOM.DIST(A5,9,$H$4,0)</f>
        <v>1.1357983737659992E-2</v>
      </c>
      <c r="G5" t="str">
        <f>CONCATENATE("X - Bi(9;",H4,")")</f>
        <v>X - Bi(9;0.53)</v>
      </c>
    </row>
    <row r="6" spans="1:12" x14ac:dyDescent="0.25">
      <c r="A6">
        <v>2</v>
      </c>
      <c r="B6" s="1">
        <f t="shared" si="0"/>
        <v>5.1231756433700378E-2</v>
      </c>
      <c r="D6" t="s">
        <v>13</v>
      </c>
      <c r="L6" t="s">
        <v>118</v>
      </c>
    </row>
    <row r="7" spans="1:12" x14ac:dyDescent="0.25">
      <c r="A7">
        <v>3</v>
      </c>
      <c r="B7" s="1">
        <f t="shared" si="0"/>
        <v>0.13480128820498474</v>
      </c>
      <c r="D7" t="s">
        <v>12</v>
      </c>
      <c r="E7" t="s">
        <v>14</v>
      </c>
    </row>
    <row r="8" spans="1:12" x14ac:dyDescent="0.25">
      <c r="A8">
        <v>4</v>
      </c>
      <c r="B8" s="1">
        <f t="shared" si="0"/>
        <v>0.22801494494247429</v>
      </c>
      <c r="D8" t="s">
        <v>8</v>
      </c>
      <c r="E8" t="s">
        <v>15</v>
      </c>
    </row>
    <row r="9" spans="1:12" x14ac:dyDescent="0.25">
      <c r="A9">
        <v>5</v>
      </c>
      <c r="B9" s="1">
        <f t="shared" si="0"/>
        <v>0.25712323578619445</v>
      </c>
    </row>
    <row r="10" spans="1:12" x14ac:dyDescent="0.25">
      <c r="A10">
        <v>6</v>
      </c>
      <c r="B10" s="1">
        <f t="shared" si="0"/>
        <v>0.19329831910167805</v>
      </c>
    </row>
    <row r="11" spans="1:12" x14ac:dyDescent="0.25">
      <c r="A11">
        <v>7</v>
      </c>
      <c r="B11" s="1">
        <f t="shared" si="0"/>
        <v>9.3417728684397641E-2</v>
      </c>
    </row>
    <row r="12" spans="1:12" x14ac:dyDescent="0.25">
      <c r="A12">
        <v>8</v>
      </c>
      <c r="B12" s="1">
        <f t="shared" si="0"/>
        <v>2.6335849044005717E-2</v>
      </c>
    </row>
    <row r="13" spans="1:12" x14ac:dyDescent="0.25">
      <c r="A13">
        <v>9</v>
      </c>
      <c r="B13" s="1">
        <f t="shared" si="0"/>
        <v>3.2997635918021345E-3</v>
      </c>
    </row>
    <row r="14" spans="1:12" x14ac:dyDescent="0.25">
      <c r="B14" s="1">
        <f>SUM(B4:B13)</f>
        <v>1.0000000000000002</v>
      </c>
    </row>
    <row r="17" spans="1:12" x14ac:dyDescent="0.25">
      <c r="A17" s="9" t="s">
        <v>10</v>
      </c>
      <c r="B17" s="10">
        <v>9</v>
      </c>
    </row>
    <row r="18" spans="1:12" x14ac:dyDescent="0.25">
      <c r="A18" s="9" t="s">
        <v>11</v>
      </c>
      <c r="B18" s="10">
        <v>0.53</v>
      </c>
    </row>
    <row r="19" spans="1:12" x14ac:dyDescent="0.25">
      <c r="A19" s="9" t="s">
        <v>104</v>
      </c>
      <c r="B19" s="10">
        <v>3</v>
      </c>
    </row>
    <row r="20" spans="1:12" x14ac:dyDescent="0.25">
      <c r="A20" s="9" t="s">
        <v>105</v>
      </c>
      <c r="B20" s="10">
        <v>6</v>
      </c>
    </row>
    <row r="21" spans="1:12" x14ac:dyDescent="0.25">
      <c r="A21" s="9" t="s">
        <v>106</v>
      </c>
      <c r="B21" s="10">
        <v>40</v>
      </c>
    </row>
    <row r="22" spans="1:12" x14ac:dyDescent="0.25">
      <c r="A22" s="9" t="s">
        <v>107</v>
      </c>
      <c r="B22" s="10">
        <v>65</v>
      </c>
    </row>
    <row r="23" spans="1:12" x14ac:dyDescent="0.25">
      <c r="A23" t="s">
        <v>114</v>
      </c>
    </row>
    <row r="24" spans="1:12" x14ac:dyDescent="0.25">
      <c r="A24" t="s">
        <v>115</v>
      </c>
    </row>
    <row r="25" spans="1:12" x14ac:dyDescent="0.25">
      <c r="E25" t="s">
        <v>117</v>
      </c>
    </row>
    <row r="27" spans="1:12" x14ac:dyDescent="0.25">
      <c r="B27" t="s">
        <v>97</v>
      </c>
      <c r="C27" t="s">
        <v>98</v>
      </c>
      <c r="D27" t="s">
        <v>101</v>
      </c>
      <c r="E27" s="1">
        <f>SUM(B4:B7)</f>
        <v>0.19851015884944789</v>
      </c>
      <c r="G27" t="s">
        <v>116</v>
      </c>
    </row>
    <row r="28" spans="1:12" x14ac:dyDescent="0.25">
      <c r="L28" t="s">
        <v>120</v>
      </c>
    </row>
    <row r="29" spans="1:12" x14ac:dyDescent="0.25">
      <c r="B29" t="s">
        <v>99</v>
      </c>
      <c r="C29" t="s">
        <v>98</v>
      </c>
      <c r="D29" t="s">
        <v>102</v>
      </c>
      <c r="E29" s="1">
        <f>SUM(B10:B13)</f>
        <v>0.31635166042188351</v>
      </c>
      <c r="G29" t="s">
        <v>112</v>
      </c>
    </row>
    <row r="31" spans="1:12" x14ac:dyDescent="0.25">
      <c r="B31" t="s">
        <v>100</v>
      </c>
      <c r="C31" t="s">
        <v>98</v>
      </c>
      <c r="D31" t="s">
        <v>103</v>
      </c>
      <c r="E31" s="1">
        <f>SUM(B7:B10)</f>
        <v>0.81323778803533153</v>
      </c>
      <c r="G31" t="s">
        <v>113</v>
      </c>
    </row>
  </sheetData>
  <pageMargins left="0.7" right="0.7" top="0.75" bottom="0.75" header="0.3" footer="0.3"/>
  <pageSetup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13</xdr:col>
                    <xdr:colOff>228600</xdr:colOff>
                    <xdr:row>8</xdr:row>
                    <xdr:rowOff>152400</xdr:rowOff>
                  </from>
                  <to>
                    <xdr:col>13</xdr:col>
                    <xdr:colOff>552450</xdr:colOff>
                    <xdr:row>23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5"/>
  <sheetViews>
    <sheetView workbookViewId="0">
      <selection activeCell="L4" sqref="L4"/>
    </sheetView>
  </sheetViews>
  <sheetFormatPr defaultRowHeight="15" x14ac:dyDescent="0.25"/>
  <cols>
    <col min="5" max="5" width="17.5703125" bestFit="1" customWidth="1"/>
    <col min="6" max="6" width="19.5703125" bestFit="1" customWidth="1"/>
    <col min="10" max="10" width="12.28515625" customWidth="1"/>
  </cols>
  <sheetData>
    <row r="1" spans="2:10" x14ac:dyDescent="0.25">
      <c r="E1" t="s">
        <v>121</v>
      </c>
      <c r="F1" t="s">
        <v>110</v>
      </c>
      <c r="G1" t="s">
        <v>119</v>
      </c>
      <c r="I1" t="s">
        <v>109</v>
      </c>
    </row>
    <row r="2" spans="2:10" x14ac:dyDescent="0.25">
      <c r="E2" s="2" t="s">
        <v>2</v>
      </c>
      <c r="F2" s="2" t="s">
        <v>4</v>
      </c>
      <c r="G2" s="2" t="s">
        <v>93</v>
      </c>
      <c r="H2" s="2" t="s">
        <v>94</v>
      </c>
      <c r="I2" s="2" t="s">
        <v>95</v>
      </c>
      <c r="J2" s="2" t="s">
        <v>96</v>
      </c>
    </row>
    <row r="3" spans="2:10" x14ac:dyDescent="0.25">
      <c r="B3">
        <v>1</v>
      </c>
      <c r="C3" s="7" t="s">
        <v>88</v>
      </c>
      <c r="D3" s="7" t="s">
        <v>18</v>
      </c>
      <c r="E3">
        <v>7</v>
      </c>
      <c r="F3" s="14">
        <v>0.62</v>
      </c>
      <c r="G3">
        <v>4</v>
      </c>
      <c r="H3">
        <v>7</v>
      </c>
      <c r="I3" s="13">
        <v>0.49</v>
      </c>
      <c r="J3" s="13">
        <v>0.74</v>
      </c>
    </row>
    <row r="4" spans="2:10" x14ac:dyDescent="0.25">
      <c r="B4">
        <v>2</v>
      </c>
      <c r="C4" s="7"/>
      <c r="D4" s="7" t="s">
        <v>19</v>
      </c>
      <c r="E4">
        <v>15</v>
      </c>
      <c r="F4" s="14">
        <v>0.4</v>
      </c>
      <c r="G4">
        <v>4</v>
      </c>
      <c r="H4">
        <v>10</v>
      </c>
      <c r="I4" s="13">
        <v>0.27</v>
      </c>
      <c r="J4" s="13">
        <v>0.52</v>
      </c>
    </row>
    <row r="5" spans="2:10" x14ac:dyDescent="0.25">
      <c r="B5">
        <v>3</v>
      </c>
      <c r="C5" s="7"/>
      <c r="D5" s="7" t="s">
        <v>20</v>
      </c>
      <c r="E5">
        <v>15</v>
      </c>
      <c r="F5" s="14">
        <v>0.35000000000000003</v>
      </c>
      <c r="G5">
        <v>4</v>
      </c>
      <c r="H5">
        <v>13</v>
      </c>
      <c r="I5" s="13">
        <v>0.22</v>
      </c>
      <c r="J5" s="13">
        <v>0.47000000000000003</v>
      </c>
    </row>
    <row r="6" spans="2:10" x14ac:dyDescent="0.25">
      <c r="B6">
        <v>4</v>
      </c>
      <c r="C6" s="7"/>
      <c r="D6" s="7" t="s">
        <v>21</v>
      </c>
      <c r="E6">
        <v>11</v>
      </c>
      <c r="F6" s="14">
        <v>0.38</v>
      </c>
      <c r="G6">
        <v>4</v>
      </c>
      <c r="H6">
        <v>11</v>
      </c>
      <c r="I6" s="13">
        <v>0.25</v>
      </c>
      <c r="J6" s="13">
        <v>0.5</v>
      </c>
    </row>
    <row r="7" spans="2:10" x14ac:dyDescent="0.25">
      <c r="B7">
        <v>5</v>
      </c>
      <c r="C7" s="7"/>
      <c r="D7" s="7" t="s">
        <v>22</v>
      </c>
      <c r="E7">
        <v>11</v>
      </c>
      <c r="F7" s="14">
        <v>0.46</v>
      </c>
      <c r="G7">
        <v>4</v>
      </c>
      <c r="H7">
        <v>8</v>
      </c>
      <c r="I7" s="13">
        <v>0.33</v>
      </c>
      <c r="J7" s="13">
        <v>0.57999999999999996</v>
      </c>
    </row>
    <row r="8" spans="2:10" x14ac:dyDescent="0.25">
      <c r="B8">
        <v>6</v>
      </c>
      <c r="C8" s="7"/>
      <c r="D8" s="7" t="s">
        <v>23</v>
      </c>
      <c r="E8">
        <v>15</v>
      </c>
      <c r="F8" s="14">
        <v>0.54</v>
      </c>
      <c r="G8">
        <v>2</v>
      </c>
      <c r="H8">
        <v>12</v>
      </c>
      <c r="I8" s="13">
        <v>0.41000000000000003</v>
      </c>
      <c r="J8" s="13">
        <v>0.66</v>
      </c>
    </row>
    <row r="9" spans="2:10" x14ac:dyDescent="0.25">
      <c r="B9">
        <v>7</v>
      </c>
      <c r="C9" s="7"/>
      <c r="D9" s="7" t="s">
        <v>24</v>
      </c>
      <c r="E9">
        <v>15</v>
      </c>
      <c r="F9" s="14">
        <v>0.48</v>
      </c>
      <c r="G9">
        <v>3</v>
      </c>
      <c r="H9">
        <v>8</v>
      </c>
      <c r="I9" s="13">
        <v>0.35000000000000003</v>
      </c>
      <c r="J9" s="13">
        <v>0.6</v>
      </c>
    </row>
    <row r="10" spans="2:10" x14ac:dyDescent="0.25">
      <c r="B10">
        <v>8</v>
      </c>
      <c r="C10" s="7"/>
      <c r="D10" s="7" t="s">
        <v>25</v>
      </c>
      <c r="E10">
        <v>9</v>
      </c>
      <c r="F10" s="14">
        <v>0.69000000000000006</v>
      </c>
      <c r="G10">
        <v>3</v>
      </c>
      <c r="H10">
        <v>8</v>
      </c>
      <c r="I10" s="13">
        <v>0.56000000000000005</v>
      </c>
      <c r="J10" s="13">
        <v>0.81</v>
      </c>
    </row>
    <row r="11" spans="2:10" x14ac:dyDescent="0.25">
      <c r="B11">
        <v>9</v>
      </c>
      <c r="C11" s="7"/>
      <c r="D11" s="7" t="s">
        <v>26</v>
      </c>
      <c r="E11">
        <v>13</v>
      </c>
      <c r="F11" s="14">
        <v>0.38</v>
      </c>
      <c r="G11">
        <v>3</v>
      </c>
      <c r="H11">
        <v>6</v>
      </c>
      <c r="I11" s="13">
        <v>0.25</v>
      </c>
      <c r="J11" s="13">
        <v>0.5</v>
      </c>
    </row>
    <row r="12" spans="2:10" x14ac:dyDescent="0.25">
      <c r="B12">
        <v>10</v>
      </c>
      <c r="C12" s="7"/>
      <c r="D12" s="7" t="s">
        <v>27</v>
      </c>
      <c r="E12">
        <v>12</v>
      </c>
      <c r="F12" s="14">
        <v>0.68</v>
      </c>
      <c r="G12">
        <v>2</v>
      </c>
      <c r="H12">
        <v>7</v>
      </c>
      <c r="I12" s="13">
        <v>0.55000000000000004</v>
      </c>
      <c r="J12" s="13">
        <v>0.8</v>
      </c>
    </row>
    <row r="13" spans="2:10" x14ac:dyDescent="0.25">
      <c r="B13">
        <v>11</v>
      </c>
      <c r="C13" s="7"/>
      <c r="D13" s="7" t="s">
        <v>29</v>
      </c>
      <c r="E13">
        <v>13</v>
      </c>
      <c r="F13" s="14">
        <v>0.45</v>
      </c>
      <c r="G13">
        <v>3</v>
      </c>
      <c r="H13">
        <v>13</v>
      </c>
      <c r="I13" s="13">
        <v>0.32</v>
      </c>
      <c r="J13" s="13">
        <v>0.57000000000000006</v>
      </c>
    </row>
    <row r="14" spans="2:10" x14ac:dyDescent="0.25">
      <c r="B14">
        <v>12</v>
      </c>
      <c r="C14" s="7"/>
      <c r="D14" s="7" t="s">
        <v>28</v>
      </c>
      <c r="E14">
        <v>13</v>
      </c>
      <c r="F14" s="14">
        <v>0.66</v>
      </c>
      <c r="G14">
        <v>3</v>
      </c>
      <c r="H14">
        <v>8</v>
      </c>
      <c r="I14" s="13">
        <v>0.53</v>
      </c>
      <c r="J14" s="13">
        <v>0.78</v>
      </c>
    </row>
    <row r="15" spans="2:10" x14ac:dyDescent="0.25">
      <c r="B15">
        <v>13</v>
      </c>
      <c r="C15" s="7"/>
      <c r="D15" s="7" t="s">
        <v>30</v>
      </c>
      <c r="E15">
        <v>11</v>
      </c>
      <c r="F15" s="14">
        <v>0.5</v>
      </c>
      <c r="G15">
        <v>4</v>
      </c>
      <c r="H15">
        <v>11</v>
      </c>
      <c r="I15" s="13">
        <v>0.37</v>
      </c>
      <c r="J15" s="13">
        <v>0.62</v>
      </c>
    </row>
    <row r="16" spans="2:10" x14ac:dyDescent="0.25">
      <c r="B16">
        <v>14</v>
      </c>
      <c r="C16" s="7"/>
      <c r="D16" s="7" t="s">
        <v>31</v>
      </c>
      <c r="E16">
        <v>15</v>
      </c>
      <c r="F16" s="14">
        <v>0.6</v>
      </c>
      <c r="G16">
        <v>2</v>
      </c>
      <c r="H16">
        <v>8</v>
      </c>
      <c r="I16" s="13">
        <v>0.47000000000000003</v>
      </c>
      <c r="J16" s="13">
        <v>0.72</v>
      </c>
    </row>
    <row r="17" spans="2:10" x14ac:dyDescent="0.25">
      <c r="B17">
        <v>15</v>
      </c>
      <c r="C17" s="3" t="s">
        <v>89</v>
      </c>
      <c r="D17" s="3" t="s">
        <v>32</v>
      </c>
      <c r="E17">
        <v>14</v>
      </c>
      <c r="F17" s="14">
        <v>0.57000000000000006</v>
      </c>
      <c r="G17">
        <v>4</v>
      </c>
      <c r="H17">
        <v>10</v>
      </c>
      <c r="I17" s="13">
        <v>0.44</v>
      </c>
      <c r="J17" s="13">
        <v>0.69000000000000006</v>
      </c>
    </row>
    <row r="18" spans="2:10" x14ac:dyDescent="0.25">
      <c r="B18">
        <v>16</v>
      </c>
      <c r="C18" s="3"/>
      <c r="D18" s="3" t="s">
        <v>33</v>
      </c>
      <c r="E18">
        <v>9</v>
      </c>
      <c r="F18" s="14">
        <v>0.49</v>
      </c>
      <c r="G18">
        <v>3</v>
      </c>
      <c r="H18">
        <v>7</v>
      </c>
      <c r="I18" s="13">
        <v>0.36</v>
      </c>
      <c r="J18" s="13">
        <v>0.61</v>
      </c>
    </row>
    <row r="19" spans="2:10" x14ac:dyDescent="0.25">
      <c r="B19">
        <v>17</v>
      </c>
      <c r="C19" s="3"/>
      <c r="D19" s="3" t="s">
        <v>34</v>
      </c>
      <c r="E19">
        <v>9</v>
      </c>
      <c r="F19" s="14">
        <v>0.4</v>
      </c>
      <c r="G19">
        <v>3</v>
      </c>
      <c r="H19">
        <v>7</v>
      </c>
      <c r="I19" s="13">
        <v>0.27</v>
      </c>
      <c r="J19" s="13">
        <v>0.52</v>
      </c>
    </row>
    <row r="20" spans="2:10" x14ac:dyDescent="0.25">
      <c r="B20">
        <v>18</v>
      </c>
      <c r="C20" s="3"/>
      <c r="D20" s="3" t="s">
        <v>35</v>
      </c>
      <c r="E20">
        <v>7</v>
      </c>
      <c r="F20" s="14">
        <v>0.54</v>
      </c>
      <c r="G20">
        <v>4</v>
      </c>
      <c r="H20">
        <v>7</v>
      </c>
      <c r="I20" s="13">
        <v>0.41000000000000003</v>
      </c>
      <c r="J20" s="13">
        <v>0.66</v>
      </c>
    </row>
    <row r="21" spans="2:10" x14ac:dyDescent="0.25">
      <c r="B21">
        <v>19</v>
      </c>
      <c r="C21" s="3"/>
      <c r="D21" s="3" t="s">
        <v>36</v>
      </c>
      <c r="E21">
        <v>7</v>
      </c>
      <c r="F21" s="14">
        <v>0.53</v>
      </c>
      <c r="G21">
        <v>4</v>
      </c>
      <c r="H21">
        <v>7</v>
      </c>
      <c r="I21" s="13">
        <v>0.4</v>
      </c>
      <c r="J21" s="13">
        <v>0.65</v>
      </c>
    </row>
    <row r="22" spans="2:10" x14ac:dyDescent="0.25">
      <c r="B22">
        <v>20</v>
      </c>
      <c r="C22" s="3"/>
      <c r="D22" s="3" t="s">
        <v>37</v>
      </c>
      <c r="E22">
        <v>14</v>
      </c>
      <c r="F22" s="14">
        <v>0.62</v>
      </c>
      <c r="G22">
        <v>3</v>
      </c>
      <c r="H22">
        <v>8</v>
      </c>
      <c r="I22" s="13">
        <v>0.49</v>
      </c>
      <c r="J22" s="13">
        <v>0.74</v>
      </c>
    </row>
    <row r="23" spans="2:10" x14ac:dyDescent="0.25">
      <c r="B23">
        <v>21</v>
      </c>
      <c r="C23" s="3"/>
      <c r="D23" s="3" t="s">
        <v>38</v>
      </c>
      <c r="E23">
        <v>9</v>
      </c>
      <c r="F23" s="14">
        <v>0.69000000000000006</v>
      </c>
      <c r="G23">
        <v>2</v>
      </c>
      <c r="H23">
        <v>8</v>
      </c>
      <c r="I23" s="13">
        <v>0.56000000000000005</v>
      </c>
      <c r="J23" s="13">
        <v>0.81</v>
      </c>
    </row>
    <row r="24" spans="2:10" x14ac:dyDescent="0.25">
      <c r="B24">
        <v>22</v>
      </c>
      <c r="C24" s="3"/>
      <c r="D24" s="3" t="s">
        <v>111</v>
      </c>
      <c r="E24">
        <v>10</v>
      </c>
      <c r="F24" s="14">
        <v>0.65</v>
      </c>
      <c r="G24">
        <v>2</v>
      </c>
      <c r="H24">
        <v>8</v>
      </c>
      <c r="I24" s="13">
        <v>0.52</v>
      </c>
      <c r="J24" s="13">
        <v>0.77</v>
      </c>
    </row>
    <row r="25" spans="2:10" x14ac:dyDescent="0.25">
      <c r="B25">
        <v>23</v>
      </c>
      <c r="C25" s="3"/>
      <c r="D25" s="3" t="s">
        <v>39</v>
      </c>
      <c r="E25">
        <v>8</v>
      </c>
      <c r="F25" s="14">
        <v>0.49</v>
      </c>
      <c r="G25">
        <v>4</v>
      </c>
      <c r="H25">
        <v>8</v>
      </c>
      <c r="I25" s="13">
        <v>0.36</v>
      </c>
      <c r="J25" s="13">
        <v>0.61</v>
      </c>
    </row>
    <row r="26" spans="2:10" x14ac:dyDescent="0.25">
      <c r="B26">
        <v>24</v>
      </c>
      <c r="C26" s="3"/>
      <c r="D26" s="3" t="s">
        <v>40</v>
      </c>
      <c r="E26">
        <v>13</v>
      </c>
      <c r="F26" s="14">
        <v>0.43</v>
      </c>
      <c r="G26">
        <v>2</v>
      </c>
      <c r="H26">
        <v>8</v>
      </c>
      <c r="I26" s="13">
        <v>0.3</v>
      </c>
      <c r="J26" s="13">
        <v>0.55000000000000004</v>
      </c>
    </row>
    <row r="27" spans="2:10" x14ac:dyDescent="0.25">
      <c r="B27">
        <v>25</v>
      </c>
      <c r="C27" s="8" t="s">
        <v>17</v>
      </c>
      <c r="D27" s="8" t="s">
        <v>41</v>
      </c>
      <c r="E27">
        <v>12</v>
      </c>
      <c r="F27" s="14">
        <v>0.62</v>
      </c>
      <c r="G27">
        <v>2</v>
      </c>
      <c r="H27">
        <v>6</v>
      </c>
      <c r="I27" s="13">
        <v>0.49</v>
      </c>
      <c r="J27" s="13">
        <v>0.74</v>
      </c>
    </row>
    <row r="28" spans="2:10" x14ac:dyDescent="0.25">
      <c r="B28">
        <v>26</v>
      </c>
      <c r="C28" s="8"/>
      <c r="D28" s="8" t="s">
        <v>42</v>
      </c>
      <c r="E28">
        <v>13</v>
      </c>
      <c r="F28" s="14">
        <v>0.46</v>
      </c>
      <c r="G28">
        <v>2</v>
      </c>
      <c r="H28">
        <v>8</v>
      </c>
      <c r="I28" s="13">
        <v>0.33</v>
      </c>
      <c r="J28" s="13">
        <v>0.57999999999999996</v>
      </c>
    </row>
    <row r="29" spans="2:10" x14ac:dyDescent="0.25">
      <c r="B29">
        <v>27</v>
      </c>
      <c r="C29" s="8"/>
      <c r="D29" s="8" t="s">
        <v>43</v>
      </c>
      <c r="E29">
        <v>9</v>
      </c>
      <c r="F29" s="14">
        <v>0.56000000000000005</v>
      </c>
      <c r="G29">
        <v>2</v>
      </c>
      <c r="H29">
        <v>8</v>
      </c>
      <c r="I29" s="13">
        <v>0.43</v>
      </c>
      <c r="J29" s="13">
        <v>0.68</v>
      </c>
    </row>
    <row r="30" spans="2:10" x14ac:dyDescent="0.25">
      <c r="B30">
        <v>28</v>
      </c>
      <c r="C30" s="8"/>
      <c r="D30" s="8" t="s">
        <v>44</v>
      </c>
      <c r="E30">
        <v>14</v>
      </c>
      <c r="F30" s="14">
        <v>0.44</v>
      </c>
      <c r="G30">
        <v>3</v>
      </c>
      <c r="H30">
        <v>7</v>
      </c>
      <c r="I30" s="13">
        <v>0.31</v>
      </c>
      <c r="J30" s="13">
        <v>0.56000000000000005</v>
      </c>
    </row>
    <row r="31" spans="2:10" x14ac:dyDescent="0.25">
      <c r="B31">
        <v>29</v>
      </c>
      <c r="C31" s="8"/>
      <c r="D31" s="8" t="s">
        <v>45</v>
      </c>
      <c r="E31">
        <v>15</v>
      </c>
      <c r="F31" s="14">
        <v>0.6</v>
      </c>
      <c r="G31">
        <v>4</v>
      </c>
      <c r="H31">
        <v>6</v>
      </c>
      <c r="I31" s="13">
        <v>0.47000000000000003</v>
      </c>
      <c r="J31" s="13">
        <v>0.72</v>
      </c>
    </row>
    <row r="32" spans="2:10" x14ac:dyDescent="0.25">
      <c r="B32">
        <v>30</v>
      </c>
      <c r="C32" s="8"/>
      <c r="D32" s="8" t="s">
        <v>46</v>
      </c>
      <c r="E32">
        <v>14</v>
      </c>
      <c r="F32" s="14">
        <v>0.5</v>
      </c>
      <c r="G32">
        <v>3</v>
      </c>
      <c r="H32">
        <v>9</v>
      </c>
      <c r="I32" s="13">
        <v>0.37</v>
      </c>
      <c r="J32" s="13">
        <v>0.62</v>
      </c>
    </row>
    <row r="33" spans="2:10" x14ac:dyDescent="0.25">
      <c r="B33">
        <v>31</v>
      </c>
      <c r="C33" s="8"/>
      <c r="D33" s="8" t="s">
        <v>47</v>
      </c>
      <c r="E33">
        <v>9</v>
      </c>
      <c r="F33" s="14">
        <v>0.52</v>
      </c>
      <c r="G33">
        <v>3</v>
      </c>
      <c r="H33">
        <v>6</v>
      </c>
      <c r="I33" s="13">
        <v>0.39</v>
      </c>
      <c r="J33" s="13">
        <v>0.64</v>
      </c>
    </row>
    <row r="34" spans="2:10" x14ac:dyDescent="0.25">
      <c r="B34">
        <v>32</v>
      </c>
      <c r="C34" s="8"/>
      <c r="D34" s="8" t="s">
        <v>48</v>
      </c>
      <c r="E34">
        <v>10</v>
      </c>
      <c r="F34" s="14">
        <v>0.62</v>
      </c>
      <c r="G34">
        <v>4</v>
      </c>
      <c r="H34">
        <v>7</v>
      </c>
      <c r="I34" s="13">
        <v>0.49</v>
      </c>
      <c r="J34" s="13">
        <v>0.74</v>
      </c>
    </row>
    <row r="35" spans="2:10" x14ac:dyDescent="0.25">
      <c r="B35">
        <v>33</v>
      </c>
      <c r="C35" s="8"/>
      <c r="D35" s="8" t="s">
        <v>49</v>
      </c>
      <c r="E35">
        <v>13</v>
      </c>
      <c r="F35" s="14">
        <v>0.63</v>
      </c>
      <c r="G35">
        <v>2</v>
      </c>
      <c r="H35">
        <v>7</v>
      </c>
      <c r="I35" s="13">
        <v>0.5</v>
      </c>
      <c r="J35" s="13">
        <v>0.75</v>
      </c>
    </row>
    <row r="36" spans="2:10" x14ac:dyDescent="0.25">
      <c r="B36">
        <v>34</v>
      </c>
      <c r="C36" s="8"/>
      <c r="D36" s="8" t="s">
        <v>50</v>
      </c>
      <c r="E36">
        <v>13</v>
      </c>
      <c r="F36" s="14">
        <v>0.62</v>
      </c>
      <c r="G36">
        <v>4</v>
      </c>
      <c r="H36">
        <v>9</v>
      </c>
      <c r="I36" s="13">
        <v>0.49</v>
      </c>
      <c r="J36" s="13">
        <v>0.74</v>
      </c>
    </row>
    <row r="37" spans="2:10" x14ac:dyDescent="0.25">
      <c r="B37">
        <v>35</v>
      </c>
      <c r="C37" s="8"/>
      <c r="D37" s="8" t="s">
        <v>51</v>
      </c>
      <c r="E37">
        <v>9</v>
      </c>
      <c r="F37" s="14">
        <v>0.62</v>
      </c>
      <c r="G37">
        <v>4</v>
      </c>
      <c r="H37">
        <v>9</v>
      </c>
      <c r="I37" s="13">
        <v>0.49</v>
      </c>
      <c r="J37" s="13">
        <v>0.74</v>
      </c>
    </row>
    <row r="38" spans="2:10" x14ac:dyDescent="0.25">
      <c r="B38">
        <v>36</v>
      </c>
      <c r="C38" s="6" t="s">
        <v>90</v>
      </c>
      <c r="D38" s="6" t="s">
        <v>52</v>
      </c>
      <c r="E38">
        <v>8</v>
      </c>
      <c r="F38" s="14">
        <v>0.57999999999999996</v>
      </c>
      <c r="G38">
        <v>3</v>
      </c>
      <c r="H38">
        <v>8</v>
      </c>
      <c r="I38" s="13">
        <v>0.45</v>
      </c>
      <c r="J38" s="13">
        <v>0.70000000000000007</v>
      </c>
    </row>
    <row r="39" spans="2:10" x14ac:dyDescent="0.25">
      <c r="B39">
        <v>37</v>
      </c>
      <c r="C39" s="6"/>
      <c r="D39" s="6" t="s">
        <v>53</v>
      </c>
      <c r="E39">
        <v>9</v>
      </c>
      <c r="F39" s="14">
        <v>0.66</v>
      </c>
      <c r="G39">
        <v>4</v>
      </c>
      <c r="H39">
        <v>6</v>
      </c>
      <c r="I39" s="13">
        <v>0.53</v>
      </c>
      <c r="J39" s="13">
        <v>0.78</v>
      </c>
    </row>
    <row r="40" spans="2:10" x14ac:dyDescent="0.25">
      <c r="B40">
        <v>38</v>
      </c>
      <c r="C40" s="6"/>
      <c r="D40" s="6" t="s">
        <v>54</v>
      </c>
      <c r="E40">
        <v>13</v>
      </c>
      <c r="F40" s="14">
        <v>0.53</v>
      </c>
      <c r="G40">
        <v>2</v>
      </c>
      <c r="H40">
        <v>7</v>
      </c>
      <c r="I40" s="13">
        <v>0.4</v>
      </c>
      <c r="J40" s="13">
        <v>0.65</v>
      </c>
    </row>
    <row r="41" spans="2:10" x14ac:dyDescent="0.25">
      <c r="B41">
        <v>39</v>
      </c>
      <c r="C41" s="6"/>
      <c r="D41" s="6" t="s">
        <v>55</v>
      </c>
      <c r="E41">
        <v>9</v>
      </c>
      <c r="F41" s="14">
        <v>0.4</v>
      </c>
      <c r="G41">
        <v>4</v>
      </c>
      <c r="H41">
        <v>7</v>
      </c>
      <c r="I41" s="13">
        <v>0.27</v>
      </c>
      <c r="J41" s="13">
        <v>0.52</v>
      </c>
    </row>
    <row r="42" spans="2:10" x14ac:dyDescent="0.25">
      <c r="B42">
        <v>40</v>
      </c>
      <c r="C42" s="6"/>
      <c r="D42" s="6" t="s">
        <v>56</v>
      </c>
      <c r="E42">
        <v>12</v>
      </c>
      <c r="F42" s="14">
        <v>0.66</v>
      </c>
      <c r="G42">
        <v>4</v>
      </c>
      <c r="H42">
        <v>7</v>
      </c>
      <c r="I42" s="13">
        <v>0.53</v>
      </c>
      <c r="J42" s="13">
        <v>0.78</v>
      </c>
    </row>
    <row r="43" spans="2:10" x14ac:dyDescent="0.25">
      <c r="B43">
        <v>41</v>
      </c>
      <c r="C43" s="6"/>
      <c r="D43" s="6" t="s">
        <v>57</v>
      </c>
      <c r="E43">
        <v>10</v>
      </c>
      <c r="F43" s="14">
        <v>0.49</v>
      </c>
      <c r="G43">
        <v>2</v>
      </c>
      <c r="H43">
        <v>6</v>
      </c>
      <c r="I43" s="13">
        <v>0.36</v>
      </c>
      <c r="J43" s="13">
        <v>0.61</v>
      </c>
    </row>
    <row r="44" spans="2:10" x14ac:dyDescent="0.25">
      <c r="B44">
        <v>42</v>
      </c>
      <c r="C44" s="6"/>
      <c r="D44" s="6" t="s">
        <v>58</v>
      </c>
      <c r="E44">
        <v>9</v>
      </c>
      <c r="F44" s="14">
        <v>0.62</v>
      </c>
      <c r="G44">
        <v>4</v>
      </c>
      <c r="H44">
        <v>6</v>
      </c>
      <c r="I44" s="13">
        <v>0.49</v>
      </c>
      <c r="J44" s="13">
        <v>0.74</v>
      </c>
    </row>
    <row r="45" spans="2:10" x14ac:dyDescent="0.25">
      <c r="B45">
        <v>43</v>
      </c>
      <c r="C45" s="6"/>
      <c r="D45" s="6" t="s">
        <v>59</v>
      </c>
      <c r="E45">
        <v>11</v>
      </c>
      <c r="F45" s="14">
        <v>0.38</v>
      </c>
      <c r="G45">
        <v>2</v>
      </c>
      <c r="H45">
        <v>6</v>
      </c>
      <c r="I45" s="13">
        <v>0.25</v>
      </c>
      <c r="J45" s="13">
        <v>0.5</v>
      </c>
    </row>
    <row r="46" spans="2:10" x14ac:dyDescent="0.25">
      <c r="B46">
        <v>44</v>
      </c>
      <c r="C46" s="6"/>
      <c r="D46" s="6" t="s">
        <v>57</v>
      </c>
      <c r="E46">
        <v>13</v>
      </c>
      <c r="F46" s="14">
        <v>0.36</v>
      </c>
      <c r="G46">
        <v>3</v>
      </c>
      <c r="H46">
        <v>6</v>
      </c>
      <c r="I46" s="13">
        <v>0.23</v>
      </c>
      <c r="J46" s="13">
        <v>0.48</v>
      </c>
    </row>
    <row r="47" spans="2:10" x14ac:dyDescent="0.25">
      <c r="B47">
        <v>45</v>
      </c>
      <c r="C47" s="6"/>
      <c r="D47" s="6" t="s">
        <v>60</v>
      </c>
      <c r="E47">
        <v>15</v>
      </c>
      <c r="F47" s="14">
        <v>0.51</v>
      </c>
      <c r="G47">
        <v>2</v>
      </c>
      <c r="H47">
        <v>7</v>
      </c>
      <c r="I47" s="13">
        <v>0.38</v>
      </c>
      <c r="J47" s="13">
        <v>0.63</v>
      </c>
    </row>
    <row r="48" spans="2:10" x14ac:dyDescent="0.25">
      <c r="B48">
        <v>46</v>
      </c>
      <c r="C48" s="6"/>
      <c r="D48" s="6" t="s">
        <v>61</v>
      </c>
      <c r="E48">
        <v>8</v>
      </c>
      <c r="F48" s="14">
        <v>0.55000000000000004</v>
      </c>
      <c r="G48">
        <v>2</v>
      </c>
      <c r="H48">
        <v>7</v>
      </c>
      <c r="I48" s="13">
        <v>0.42</v>
      </c>
      <c r="J48" s="13">
        <v>0.67</v>
      </c>
    </row>
    <row r="49" spans="2:10" x14ac:dyDescent="0.25">
      <c r="B49">
        <v>47</v>
      </c>
      <c r="C49" s="6"/>
      <c r="D49" s="6" t="s">
        <v>62</v>
      </c>
      <c r="E49">
        <v>8</v>
      </c>
      <c r="F49" s="14">
        <v>0.69000000000000006</v>
      </c>
      <c r="G49">
        <v>3</v>
      </c>
      <c r="H49">
        <v>7</v>
      </c>
      <c r="I49" s="13">
        <v>0.56000000000000005</v>
      </c>
      <c r="J49" s="13">
        <v>0.81</v>
      </c>
    </row>
    <row r="50" spans="2:10" x14ac:dyDescent="0.25">
      <c r="B50">
        <v>48</v>
      </c>
      <c r="C50" s="6"/>
      <c r="D50" s="6" t="s">
        <v>63</v>
      </c>
      <c r="E50">
        <v>7</v>
      </c>
      <c r="F50" s="14">
        <v>0.68</v>
      </c>
      <c r="G50">
        <v>4</v>
      </c>
      <c r="H50">
        <v>6</v>
      </c>
      <c r="I50" s="13">
        <v>0.55000000000000004</v>
      </c>
      <c r="J50" s="13">
        <v>0.8</v>
      </c>
    </row>
    <row r="51" spans="2:10" x14ac:dyDescent="0.25">
      <c r="B51">
        <v>49</v>
      </c>
      <c r="C51" s="4" t="s">
        <v>91</v>
      </c>
      <c r="D51" s="4" t="s">
        <v>64</v>
      </c>
      <c r="E51">
        <v>13</v>
      </c>
      <c r="F51" s="14">
        <v>0.68</v>
      </c>
      <c r="G51">
        <v>3</v>
      </c>
      <c r="H51">
        <v>7</v>
      </c>
      <c r="I51" s="13">
        <v>0.55000000000000004</v>
      </c>
      <c r="J51" s="13">
        <v>0.8</v>
      </c>
    </row>
    <row r="52" spans="2:10" x14ac:dyDescent="0.25">
      <c r="B52">
        <v>50</v>
      </c>
      <c r="C52" s="4"/>
      <c r="D52" s="4" t="s">
        <v>65</v>
      </c>
      <c r="E52">
        <v>10</v>
      </c>
      <c r="F52" s="14">
        <v>0.37</v>
      </c>
      <c r="G52">
        <v>2</v>
      </c>
      <c r="H52">
        <v>7</v>
      </c>
      <c r="I52" s="13">
        <v>0.24</v>
      </c>
      <c r="J52" s="13">
        <v>0.49</v>
      </c>
    </row>
    <row r="53" spans="2:10" x14ac:dyDescent="0.25">
      <c r="B53">
        <v>51</v>
      </c>
      <c r="C53" s="4"/>
      <c r="D53" s="4" t="s">
        <v>66</v>
      </c>
      <c r="E53">
        <v>10</v>
      </c>
      <c r="F53" s="14">
        <v>0.64</v>
      </c>
      <c r="G53">
        <v>2</v>
      </c>
      <c r="H53">
        <v>7</v>
      </c>
      <c r="I53" s="13">
        <v>0.51</v>
      </c>
      <c r="J53" s="13">
        <v>0.76</v>
      </c>
    </row>
    <row r="54" spans="2:10" x14ac:dyDescent="0.25">
      <c r="B54">
        <v>52</v>
      </c>
      <c r="C54" s="4"/>
      <c r="D54" s="4" t="s">
        <v>67</v>
      </c>
      <c r="E54">
        <v>7</v>
      </c>
      <c r="F54" s="14">
        <v>0.46</v>
      </c>
      <c r="G54">
        <v>2</v>
      </c>
      <c r="H54">
        <v>6</v>
      </c>
      <c r="I54" s="13">
        <v>0.33</v>
      </c>
      <c r="J54" s="13">
        <v>0.57999999999999996</v>
      </c>
    </row>
    <row r="55" spans="2:10" x14ac:dyDescent="0.25">
      <c r="B55">
        <v>53</v>
      </c>
      <c r="C55" s="4"/>
      <c r="D55" s="4" t="s">
        <v>68</v>
      </c>
      <c r="E55">
        <v>15</v>
      </c>
      <c r="F55" s="14">
        <v>0.5</v>
      </c>
      <c r="G55">
        <v>2</v>
      </c>
      <c r="H55">
        <v>9</v>
      </c>
      <c r="I55" s="13">
        <v>0.37</v>
      </c>
      <c r="J55" s="13">
        <v>0.62</v>
      </c>
    </row>
    <row r="56" spans="2:10" x14ac:dyDescent="0.25">
      <c r="B56">
        <v>54</v>
      </c>
      <c r="C56" s="4"/>
      <c r="D56" s="4" t="s">
        <v>69</v>
      </c>
      <c r="E56">
        <v>12</v>
      </c>
      <c r="F56" s="14">
        <v>0.43</v>
      </c>
      <c r="G56">
        <v>2</v>
      </c>
      <c r="H56">
        <v>7</v>
      </c>
      <c r="I56" s="13">
        <v>0.3</v>
      </c>
      <c r="J56" s="13">
        <v>0.55000000000000004</v>
      </c>
    </row>
    <row r="57" spans="2:10" x14ac:dyDescent="0.25">
      <c r="B57">
        <v>55</v>
      </c>
      <c r="C57" s="4"/>
      <c r="D57" s="4" t="s">
        <v>70</v>
      </c>
      <c r="E57">
        <v>8</v>
      </c>
      <c r="F57" s="14">
        <v>0.36</v>
      </c>
      <c r="G57">
        <v>3</v>
      </c>
      <c r="H57">
        <v>7</v>
      </c>
      <c r="I57" s="13">
        <v>0.23</v>
      </c>
      <c r="J57" s="13">
        <v>0.48</v>
      </c>
    </row>
    <row r="58" spans="2:10" x14ac:dyDescent="0.25">
      <c r="B58">
        <v>56</v>
      </c>
      <c r="C58" s="4"/>
      <c r="D58" s="4" t="s">
        <v>72</v>
      </c>
      <c r="E58">
        <v>7</v>
      </c>
      <c r="F58" s="14">
        <v>0.6</v>
      </c>
      <c r="G58">
        <v>2</v>
      </c>
      <c r="H58">
        <v>6</v>
      </c>
      <c r="I58" s="13">
        <v>0.47000000000000003</v>
      </c>
      <c r="J58" s="13">
        <v>0.72</v>
      </c>
    </row>
    <row r="59" spans="2:10" x14ac:dyDescent="0.25">
      <c r="B59">
        <v>57</v>
      </c>
      <c r="C59" s="4"/>
      <c r="D59" s="4" t="s">
        <v>71</v>
      </c>
      <c r="E59">
        <v>14</v>
      </c>
      <c r="F59" s="14">
        <v>0.54</v>
      </c>
      <c r="G59">
        <v>4</v>
      </c>
      <c r="H59">
        <v>9</v>
      </c>
      <c r="I59" s="13">
        <v>0.41000000000000003</v>
      </c>
      <c r="J59" s="13">
        <v>0.66</v>
      </c>
    </row>
    <row r="60" spans="2:10" x14ac:dyDescent="0.25">
      <c r="B60">
        <v>58</v>
      </c>
      <c r="C60" s="4"/>
      <c r="D60" s="4" t="s">
        <v>73</v>
      </c>
      <c r="E60">
        <v>10</v>
      </c>
      <c r="F60" s="14">
        <v>0.62</v>
      </c>
      <c r="G60">
        <v>4</v>
      </c>
      <c r="H60">
        <v>10</v>
      </c>
      <c r="I60" s="13">
        <v>0.49</v>
      </c>
      <c r="J60" s="13">
        <v>0.74</v>
      </c>
    </row>
    <row r="61" spans="2:10" x14ac:dyDescent="0.25">
      <c r="B61">
        <v>59</v>
      </c>
      <c r="C61" s="4"/>
      <c r="D61" s="4" t="s">
        <v>74</v>
      </c>
      <c r="E61">
        <v>8</v>
      </c>
      <c r="F61" s="14">
        <v>0.45</v>
      </c>
      <c r="G61">
        <v>3</v>
      </c>
      <c r="H61">
        <v>8</v>
      </c>
      <c r="I61" s="13">
        <v>0.32</v>
      </c>
      <c r="J61" s="13">
        <v>0.57000000000000006</v>
      </c>
    </row>
    <row r="62" spans="2:10" x14ac:dyDescent="0.25">
      <c r="B62">
        <v>60</v>
      </c>
      <c r="C62" s="4"/>
      <c r="D62" s="4" t="s">
        <v>75</v>
      </c>
      <c r="E62">
        <v>9</v>
      </c>
      <c r="F62" s="14">
        <v>0.47000000000000003</v>
      </c>
      <c r="G62">
        <v>2</v>
      </c>
      <c r="H62">
        <v>8</v>
      </c>
      <c r="I62" s="13">
        <v>0.34</v>
      </c>
      <c r="J62" s="13">
        <v>0.59</v>
      </c>
    </row>
    <row r="63" spans="2:10" x14ac:dyDescent="0.25">
      <c r="B63">
        <v>61</v>
      </c>
      <c r="C63" s="4"/>
      <c r="D63" s="4" t="s">
        <v>76</v>
      </c>
      <c r="E63">
        <v>15</v>
      </c>
      <c r="F63" s="14">
        <v>0.65</v>
      </c>
      <c r="G63">
        <v>2</v>
      </c>
      <c r="H63">
        <v>11</v>
      </c>
      <c r="I63" s="13">
        <v>0.52</v>
      </c>
      <c r="J63" s="13">
        <v>0.77</v>
      </c>
    </row>
    <row r="64" spans="2:10" x14ac:dyDescent="0.25">
      <c r="B64">
        <v>62</v>
      </c>
      <c r="C64" s="4"/>
      <c r="D64" s="4" t="s">
        <v>77</v>
      </c>
      <c r="E64">
        <v>14</v>
      </c>
      <c r="F64" s="14">
        <v>0.46</v>
      </c>
      <c r="G64">
        <v>2</v>
      </c>
      <c r="H64">
        <v>9</v>
      </c>
      <c r="I64" s="13">
        <v>0.33</v>
      </c>
      <c r="J64" s="13">
        <v>0.57999999999999996</v>
      </c>
    </row>
    <row r="65" spans="2:10" x14ac:dyDescent="0.25">
      <c r="B65">
        <v>63</v>
      </c>
      <c r="C65" s="4"/>
      <c r="D65" s="4" t="s">
        <v>78</v>
      </c>
      <c r="E65">
        <v>7</v>
      </c>
      <c r="F65" s="14">
        <v>0.56000000000000005</v>
      </c>
      <c r="G65">
        <v>3</v>
      </c>
      <c r="H65">
        <v>6</v>
      </c>
      <c r="I65" s="13">
        <v>0.43</v>
      </c>
      <c r="J65" s="13">
        <v>0.68</v>
      </c>
    </row>
    <row r="66" spans="2:10" x14ac:dyDescent="0.25">
      <c r="B66">
        <v>64</v>
      </c>
      <c r="C66" s="5" t="s">
        <v>92</v>
      </c>
      <c r="D66" s="5" t="s">
        <v>46</v>
      </c>
      <c r="E66">
        <v>7</v>
      </c>
      <c r="F66" s="14">
        <v>0.68</v>
      </c>
      <c r="G66">
        <v>4</v>
      </c>
      <c r="H66">
        <v>7</v>
      </c>
      <c r="I66" s="13">
        <v>0.55000000000000004</v>
      </c>
      <c r="J66" s="13">
        <v>0.8</v>
      </c>
    </row>
    <row r="67" spans="2:10" x14ac:dyDescent="0.25">
      <c r="B67">
        <v>65</v>
      </c>
      <c r="C67" s="5"/>
      <c r="D67" s="5" t="s">
        <v>79</v>
      </c>
      <c r="E67">
        <v>15</v>
      </c>
      <c r="F67" s="14">
        <v>0.4</v>
      </c>
      <c r="G67">
        <v>3</v>
      </c>
      <c r="H67">
        <v>13</v>
      </c>
      <c r="I67" s="13">
        <v>0.27</v>
      </c>
      <c r="J67" s="13">
        <v>0.52</v>
      </c>
    </row>
    <row r="68" spans="2:10" x14ac:dyDescent="0.25">
      <c r="B68">
        <v>66</v>
      </c>
      <c r="C68" s="5"/>
      <c r="D68" s="5" t="s">
        <v>80</v>
      </c>
      <c r="E68">
        <v>15</v>
      </c>
      <c r="F68" s="14">
        <v>0.42</v>
      </c>
      <c r="G68">
        <v>4</v>
      </c>
      <c r="H68">
        <v>8</v>
      </c>
      <c r="I68" s="13">
        <v>0.28999999999999998</v>
      </c>
      <c r="J68" s="13">
        <v>0.54</v>
      </c>
    </row>
    <row r="69" spans="2:10" x14ac:dyDescent="0.25">
      <c r="B69">
        <v>67</v>
      </c>
      <c r="C69" s="5"/>
      <c r="D69" s="5" t="s">
        <v>81</v>
      </c>
      <c r="E69">
        <v>14</v>
      </c>
      <c r="F69" s="14">
        <v>0.56000000000000005</v>
      </c>
      <c r="G69">
        <v>4</v>
      </c>
      <c r="H69">
        <v>6</v>
      </c>
      <c r="I69" s="13">
        <v>0.43</v>
      </c>
      <c r="J69" s="13">
        <v>0.68</v>
      </c>
    </row>
    <row r="70" spans="2:10" x14ac:dyDescent="0.25">
      <c r="B70">
        <v>68</v>
      </c>
      <c r="C70" s="5"/>
      <c r="D70" s="5" t="s">
        <v>82</v>
      </c>
      <c r="E70">
        <v>9</v>
      </c>
      <c r="F70" s="14">
        <v>0.4</v>
      </c>
      <c r="G70">
        <v>3</v>
      </c>
      <c r="H70">
        <v>9</v>
      </c>
      <c r="I70" s="13">
        <v>0.27</v>
      </c>
      <c r="J70" s="13">
        <v>0.52</v>
      </c>
    </row>
    <row r="71" spans="2:10" x14ac:dyDescent="0.25">
      <c r="B71">
        <v>69</v>
      </c>
      <c r="C71" s="5"/>
      <c r="D71" s="5" t="s">
        <v>83</v>
      </c>
      <c r="E71">
        <v>9</v>
      </c>
      <c r="F71" s="14">
        <v>0.42</v>
      </c>
      <c r="G71">
        <v>4</v>
      </c>
      <c r="H71">
        <v>8</v>
      </c>
      <c r="I71" s="13">
        <v>0.28999999999999998</v>
      </c>
      <c r="J71" s="13">
        <v>0.54</v>
      </c>
    </row>
    <row r="72" spans="2:10" x14ac:dyDescent="0.25">
      <c r="B72">
        <v>70</v>
      </c>
      <c r="C72" s="5"/>
      <c r="D72" s="5" t="s">
        <v>84</v>
      </c>
      <c r="E72">
        <v>9</v>
      </c>
      <c r="F72" s="14">
        <v>0.64</v>
      </c>
      <c r="G72">
        <v>4</v>
      </c>
      <c r="H72">
        <v>7</v>
      </c>
      <c r="I72" s="13">
        <v>0.51</v>
      </c>
      <c r="J72" s="13">
        <v>0.76</v>
      </c>
    </row>
    <row r="73" spans="2:10" x14ac:dyDescent="0.25">
      <c r="B73">
        <v>71</v>
      </c>
      <c r="C73" s="5"/>
      <c r="D73" s="5" t="s">
        <v>85</v>
      </c>
      <c r="E73">
        <v>12</v>
      </c>
      <c r="F73" s="14">
        <v>0.61</v>
      </c>
      <c r="G73">
        <v>2</v>
      </c>
      <c r="H73">
        <v>9</v>
      </c>
      <c r="I73" s="13">
        <v>0.48</v>
      </c>
      <c r="J73" s="13">
        <v>0.73</v>
      </c>
    </row>
    <row r="74" spans="2:10" x14ac:dyDescent="0.25">
      <c r="B74">
        <v>72</v>
      </c>
      <c r="C74" s="5"/>
      <c r="D74" s="5" t="s">
        <v>86</v>
      </c>
      <c r="E74">
        <v>8</v>
      </c>
      <c r="F74" s="14">
        <v>0.63</v>
      </c>
      <c r="G74">
        <v>4</v>
      </c>
      <c r="H74">
        <v>7</v>
      </c>
      <c r="I74" s="13">
        <v>0.5</v>
      </c>
      <c r="J74" s="13">
        <v>0.75</v>
      </c>
    </row>
    <row r="75" spans="2:10" x14ac:dyDescent="0.25">
      <c r="B75">
        <v>73</v>
      </c>
      <c r="C75" s="5"/>
      <c r="D75" s="5" t="s">
        <v>87</v>
      </c>
      <c r="E75">
        <v>8</v>
      </c>
      <c r="F75" s="14">
        <v>0.36</v>
      </c>
      <c r="G75">
        <v>2</v>
      </c>
      <c r="H75">
        <v>7</v>
      </c>
      <c r="I75" s="13">
        <v>0.23</v>
      </c>
      <c r="J75" s="13">
        <v>0.48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8"/>
  <sheetViews>
    <sheetView workbookViewId="0">
      <selection activeCell="B28" sqref="B28"/>
    </sheetView>
  </sheetViews>
  <sheetFormatPr defaultRowHeight="15" x14ac:dyDescent="0.25"/>
  <cols>
    <col min="2" max="2" width="12" bestFit="1" customWidth="1"/>
    <col min="4" max="4" width="12.5703125" customWidth="1"/>
    <col min="7" max="7" width="12" bestFit="1" customWidth="1"/>
  </cols>
  <sheetData>
    <row r="1" spans="1:9" x14ac:dyDescent="0.25">
      <c r="A1" t="s">
        <v>16</v>
      </c>
      <c r="C1" t="s">
        <v>90</v>
      </c>
    </row>
    <row r="3" spans="1:9" x14ac:dyDescent="0.25">
      <c r="A3" t="s">
        <v>108</v>
      </c>
      <c r="E3" t="str">
        <f>G7</f>
        <v>X - Bi(9;0.53)</v>
      </c>
    </row>
    <row r="5" spans="1:9" x14ac:dyDescent="0.25">
      <c r="A5" s="2" t="s">
        <v>12</v>
      </c>
      <c r="B5" s="2" t="s">
        <v>8</v>
      </c>
      <c r="G5" t="s">
        <v>10</v>
      </c>
      <c r="H5">
        <v>9</v>
      </c>
    </row>
    <row r="6" spans="1:9" x14ac:dyDescent="0.25">
      <c r="A6">
        <v>0</v>
      </c>
      <c r="B6" s="1">
        <f>_xlfn.BINOM.DIST(A6,9,$H$6,0)</f>
        <v>1.1191304731027671E-3</v>
      </c>
      <c r="G6" t="s">
        <v>11</v>
      </c>
      <c r="H6">
        <f>0.01*I6</f>
        <v>0.53</v>
      </c>
      <c r="I6">
        <v>53</v>
      </c>
    </row>
    <row r="7" spans="1:9" x14ac:dyDescent="0.25">
      <c r="A7">
        <v>1</v>
      </c>
      <c r="B7" s="1">
        <f t="shared" ref="B7:B15" si="0">_xlfn.BINOM.DIST(A7,9,$H$6,0)</f>
        <v>1.1357983737659992E-2</v>
      </c>
      <c r="G7" t="str">
        <f>CONCATENATE("X - Bi(9;",H6,")")</f>
        <v>X - Bi(9;0.53)</v>
      </c>
    </row>
    <row r="8" spans="1:9" x14ac:dyDescent="0.25">
      <c r="A8">
        <v>2</v>
      </c>
      <c r="B8" s="1">
        <f t="shared" si="0"/>
        <v>5.1231756433700378E-2</v>
      </c>
    </row>
    <row r="9" spans="1:9" x14ac:dyDescent="0.25">
      <c r="A9">
        <v>3</v>
      </c>
      <c r="B9" s="1">
        <f t="shared" si="0"/>
        <v>0.13480128820498474</v>
      </c>
    </row>
    <row r="10" spans="1:9" x14ac:dyDescent="0.25">
      <c r="A10">
        <v>4</v>
      </c>
      <c r="B10" s="1">
        <f t="shared" si="0"/>
        <v>0.22801494494247429</v>
      </c>
    </row>
    <row r="11" spans="1:9" x14ac:dyDescent="0.25">
      <c r="A11">
        <v>5</v>
      </c>
      <c r="B11" s="1">
        <f t="shared" si="0"/>
        <v>0.25712323578619445</v>
      </c>
    </row>
    <row r="12" spans="1:9" x14ac:dyDescent="0.25">
      <c r="A12">
        <v>6</v>
      </c>
      <c r="B12" s="1">
        <f t="shared" si="0"/>
        <v>0.19329831910167805</v>
      </c>
    </row>
    <row r="13" spans="1:9" x14ac:dyDescent="0.25">
      <c r="A13">
        <v>7</v>
      </c>
      <c r="B13" s="1">
        <f t="shared" si="0"/>
        <v>9.3417728684397641E-2</v>
      </c>
    </row>
    <row r="14" spans="1:9" x14ac:dyDescent="0.25">
      <c r="A14">
        <v>8</v>
      </c>
      <c r="B14" s="1">
        <f t="shared" si="0"/>
        <v>2.6335849044005717E-2</v>
      </c>
    </row>
    <row r="15" spans="1:9" x14ac:dyDescent="0.25">
      <c r="A15">
        <v>9</v>
      </c>
      <c r="B15" s="1">
        <f t="shared" si="0"/>
        <v>3.2997635918021345E-3</v>
      </c>
    </row>
    <row r="16" spans="1:9" x14ac:dyDescent="0.25">
      <c r="B16" s="1">
        <f>SUM(B6:B15)</f>
        <v>1.0000000000000002</v>
      </c>
    </row>
    <row r="18" spans="1:5" x14ac:dyDescent="0.25">
      <c r="A18" t="s">
        <v>119</v>
      </c>
    </row>
    <row r="19" spans="1:5" x14ac:dyDescent="0.25">
      <c r="A19" s="2" t="s">
        <v>10</v>
      </c>
      <c r="B19" s="11">
        <v>9</v>
      </c>
    </row>
    <row r="20" spans="1:5" x14ac:dyDescent="0.25">
      <c r="A20" s="2" t="s">
        <v>11</v>
      </c>
      <c r="B20" s="11">
        <v>0.53</v>
      </c>
    </row>
    <row r="21" spans="1:5" x14ac:dyDescent="0.25">
      <c r="A21" s="2" t="s">
        <v>104</v>
      </c>
      <c r="B21" s="11">
        <v>3</v>
      </c>
    </row>
    <row r="22" spans="1:5" x14ac:dyDescent="0.25">
      <c r="A22" s="2" t="s">
        <v>105</v>
      </c>
      <c r="B22" s="11">
        <v>6</v>
      </c>
    </row>
    <row r="23" spans="1:5" x14ac:dyDescent="0.25">
      <c r="A23" s="2" t="s">
        <v>106</v>
      </c>
      <c r="B23" s="11">
        <v>40</v>
      </c>
    </row>
    <row r="24" spans="1:5" x14ac:dyDescent="0.25">
      <c r="A24" s="2" t="s">
        <v>107</v>
      </c>
      <c r="B24" s="11">
        <v>65</v>
      </c>
    </row>
    <row r="26" spans="1:5" x14ac:dyDescent="0.25">
      <c r="D26" s="2" t="s">
        <v>101</v>
      </c>
      <c r="E26" s="12">
        <f>SUM(B6:B9)</f>
        <v>0.19851015884944789</v>
      </c>
    </row>
    <row r="27" spans="1:5" x14ac:dyDescent="0.25">
      <c r="D27" s="2" t="s">
        <v>102</v>
      </c>
      <c r="E27" s="12">
        <f>SUM(B13:B15)</f>
        <v>0.1230533413202055</v>
      </c>
    </row>
    <row r="28" spans="1:5" x14ac:dyDescent="0.25">
      <c r="D28" s="2" t="s">
        <v>103</v>
      </c>
      <c r="E28" s="12">
        <f>SUM(B9:B12)</f>
        <v>0.81323778803533153</v>
      </c>
    </row>
  </sheetData>
  <pageMargins left="0.7" right="0.7" top="0.75" bottom="0.75" header="0.3" footer="0.3"/>
  <pageSetup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Scroll Bar 1">
              <controlPr defaultSize="0" autoPict="0">
                <anchor moveWithCells="1">
                  <from>
                    <xdr:col>12</xdr:col>
                    <xdr:colOff>314325</xdr:colOff>
                    <xdr:row>8</xdr:row>
                    <xdr:rowOff>171450</xdr:rowOff>
                  </from>
                  <to>
                    <xdr:col>13</xdr:col>
                    <xdr:colOff>28575</xdr:colOff>
                    <xdr:row>24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Help</vt:lpstr>
      <vt:lpstr>1</vt:lpstr>
      <vt:lpstr>2</vt:lpstr>
      <vt:lpstr>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2020-03-17T13:15:52Z</dcterms:created>
  <dcterms:modified xsi:type="dcterms:W3CDTF">2020-03-17T15:09:43Z</dcterms:modified>
</cp:coreProperties>
</file>