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145621"/>
</workbook>
</file>

<file path=xl/calcChain.xml><?xml version="1.0" encoding="utf-8"?>
<calcChain xmlns="http://schemas.openxmlformats.org/spreadsheetml/2006/main">
  <c r="H28" i="1" l="1"/>
  <c r="J15" i="1" l="1"/>
  <c r="B21" i="1"/>
  <c r="C21" i="1"/>
  <c r="E21" i="1"/>
  <c r="F21" i="1"/>
  <c r="B22" i="1"/>
  <c r="C22" i="1"/>
  <c r="E22" i="1"/>
  <c r="F22" i="1"/>
  <c r="B23" i="1"/>
  <c r="C23" i="1"/>
  <c r="E23" i="1"/>
  <c r="F23" i="1"/>
  <c r="B24" i="1"/>
  <c r="C24" i="1"/>
  <c r="E24" i="1"/>
  <c r="B25" i="1"/>
  <c r="C20" i="1"/>
  <c r="E20" i="1"/>
  <c r="F20" i="1"/>
  <c r="B17" i="1"/>
  <c r="J16" i="1" s="1"/>
  <c r="N15" i="1" s="1"/>
  <c r="B16" i="1"/>
  <c r="J18" i="1" l="1"/>
  <c r="B15" i="1"/>
  <c r="F13" i="1"/>
  <c r="E13" i="1"/>
  <c r="D13" i="1"/>
  <c r="L6" i="1" s="1" a="1"/>
  <c r="L7" i="1" s="1"/>
  <c r="C13" i="1"/>
  <c r="B13" i="1"/>
  <c r="F12" i="1"/>
  <c r="E12" i="1"/>
  <c r="D12" i="1"/>
  <c r="K6" i="1" s="1" a="1"/>
  <c r="K6" i="1" s="1"/>
  <c r="C12" i="1"/>
  <c r="B12" i="1"/>
  <c r="F11" i="1"/>
  <c r="E11" i="1"/>
  <c r="D11" i="1"/>
  <c r="C11" i="1"/>
  <c r="B11" i="1"/>
  <c r="F10" i="1"/>
  <c r="E10" i="1"/>
  <c r="C10" i="1"/>
  <c r="B10" i="1"/>
  <c r="D10" i="1"/>
  <c r="K7" i="1" l="1"/>
  <c r="K8" i="1"/>
  <c r="G11" i="1"/>
  <c r="J6" i="1" a="1"/>
  <c r="L9" i="1"/>
  <c r="L8" i="1"/>
  <c r="G10" i="1"/>
  <c r="I6" i="1" a="1"/>
  <c r="K10" i="1"/>
  <c r="K9" i="1"/>
  <c r="L6" i="1"/>
  <c r="L10" i="1"/>
  <c r="C15" i="1"/>
  <c r="D22" i="1"/>
  <c r="D24" i="1"/>
  <c r="D21" i="1"/>
  <c r="D23" i="1"/>
  <c r="D25" i="1"/>
  <c r="D20" i="1"/>
  <c r="C30" i="1"/>
  <c r="E30" i="1"/>
  <c r="B31" i="1"/>
  <c r="D31" i="1"/>
  <c r="F31" i="1"/>
  <c r="C32" i="1"/>
  <c r="E32" i="1"/>
  <c r="B33" i="1"/>
  <c r="D33" i="1"/>
  <c r="B34" i="1"/>
  <c r="C29" i="1"/>
  <c r="E29" i="1"/>
  <c r="B30" i="1"/>
  <c r="D30" i="1"/>
  <c r="F30" i="1"/>
  <c r="C31" i="1"/>
  <c r="E31" i="1"/>
  <c r="B32" i="1"/>
  <c r="D32" i="1"/>
  <c r="F32" i="1"/>
  <c r="C33" i="1"/>
  <c r="E33" i="1"/>
  <c r="D34" i="1"/>
  <c r="D29" i="1"/>
  <c r="F29" i="1"/>
  <c r="B20" i="1"/>
  <c r="E27" i="1"/>
  <c r="B29" i="1"/>
  <c r="D27" i="1"/>
  <c r="F27" i="1"/>
  <c r="B27" i="1"/>
  <c r="C27" i="1"/>
  <c r="G34" i="1" l="1"/>
  <c r="I18" i="1" s="1"/>
  <c r="G25" i="1"/>
  <c r="I16" i="1" s="1"/>
  <c r="K16" i="1" s="1"/>
  <c r="G27" i="1"/>
  <c r="I15" i="1" s="1"/>
  <c r="K15" i="1" s="1"/>
  <c r="L15" i="1" s="1"/>
  <c r="M15" i="1" s="1"/>
  <c r="I6" i="1"/>
  <c r="I9" i="1"/>
  <c r="I10" i="1"/>
  <c r="I7" i="1"/>
  <c r="I8" i="1"/>
  <c r="J7" i="1"/>
  <c r="J9" i="1"/>
  <c r="J6" i="1"/>
  <c r="J8" i="1"/>
  <c r="J10" i="1"/>
</calcChain>
</file>

<file path=xl/sharedStrings.xml><?xml version="1.0" encoding="utf-8"?>
<sst xmlns="http://schemas.openxmlformats.org/spreadsheetml/2006/main" count="67" uniqueCount="33">
  <si>
    <t>Михаела Малинова, 43А</t>
  </si>
  <si>
    <t>Elton</t>
  </si>
  <si>
    <t>Elvis</t>
  </si>
  <si>
    <t>Tom</t>
  </si>
  <si>
    <t>Tina</t>
  </si>
  <si>
    <t>Ray</t>
  </si>
  <si>
    <t>Count</t>
  </si>
  <si>
    <t>Sum</t>
  </si>
  <si>
    <t>Average</t>
  </si>
  <si>
    <t>Variance</t>
  </si>
  <si>
    <t>Popul_Y</t>
  </si>
  <si>
    <t>BigAvrg</t>
  </si>
  <si>
    <t>k</t>
  </si>
  <si>
    <t>n</t>
  </si>
  <si>
    <t>Alpha</t>
  </si>
  <si>
    <t>Sum Of Squares (SS)</t>
  </si>
  <si>
    <t>Within Group</t>
  </si>
  <si>
    <t>Anova: Single Factor</t>
  </si>
  <si>
    <t>SUMMARY</t>
  </si>
  <si>
    <t>Groups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</si>
  <si>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</si>
  <si>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</si>
  <si>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</si>
  <si>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</si>
  <si>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</si>
  <si>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</si>
  <si>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</si>
  <si>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</si>
  <si>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</si>
  <si>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</si>
  <si>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</si>
  <si>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Извод:</t>
  </si>
  <si>
    <t>С променящи се стойности: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</si>
</sst>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64" fontId="0" fillId="0" borderId="0" xfId="0" applyNumberFormat="1"/>
    <xf numFmtId="0" fontId="2" fillId="0" borderId="0" xfId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2" fillId="0" borderId="0" xfId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5" fontId="0" fillId="0" borderId="0" xfId="0" applyNumberFormat="1" applyFill="1" applyBorder="1" applyAlignme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 applyBorder="1"/>
    <xf numFmtId="2" fontId="0" fillId="0" borderId="3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1" fontId="0" fillId="0" borderId="3" xfId="0" applyNumberForma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'1'!$B$3</c:f>
              <c:strCache>
                <c:ptCount val="1"/>
                <c:pt idx="0">
                  <c:v>Elton</c:v>
                </c:pt>
              </c:strCache>
            </c:strRef>
          </c:tx>
          <c:spPr>
            <a:ln w="28575">
              <a:noFill/>
            </a:ln>
          </c:spPr>
          <c:xVal>
            <c:numRef>
              <c:f>'1'!$B$4:$B$9</c:f>
              <c:numCache>
                <c:formatCode>General</c:formatCode>
                <c:ptCount val="6"/>
                <c:pt idx="0">
                  <c:v>67</c:v>
                </c:pt>
                <c:pt idx="1">
                  <c:v>45</c:v>
                </c:pt>
                <c:pt idx="2">
                  <c:v>51</c:v>
                </c:pt>
                <c:pt idx="3">
                  <c:v>65</c:v>
                </c:pt>
                <c:pt idx="4">
                  <c:v>49</c:v>
                </c:pt>
                <c:pt idx="5">
                  <c:v>51</c:v>
                </c:pt>
              </c:numCache>
            </c:numRef>
          </c:xVal>
          <c:y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yVal>
          <c:smooth val="0"/>
        </c:ser>
        <c:ser>
          <c:idx val="1"/>
          <c:order val="1"/>
          <c:tx>
            <c:strRef>
              <c:f>'1'!$C$3</c:f>
              <c:strCache>
                <c:ptCount val="1"/>
                <c:pt idx="0">
                  <c:v>Elvis</c:v>
                </c:pt>
              </c:strCache>
            </c:strRef>
          </c:tx>
          <c:spPr>
            <a:ln w="28575">
              <a:noFill/>
            </a:ln>
          </c:spPr>
          <c:xVal>
            <c:numRef>
              <c:f>'1'!$C$4:$C$8</c:f>
              <c:numCache>
                <c:formatCode>General</c:formatCode>
                <c:ptCount val="5"/>
                <c:pt idx="0">
                  <c:v>78</c:v>
                </c:pt>
                <c:pt idx="1">
                  <c:v>55</c:v>
                </c:pt>
                <c:pt idx="2">
                  <c:v>56</c:v>
                </c:pt>
                <c:pt idx="3">
                  <c:v>66</c:v>
                </c:pt>
                <c:pt idx="4">
                  <c:v>54</c:v>
                </c:pt>
              </c:numCache>
            </c:numRef>
          </c:xVal>
          <c:yVal>
            <c:numLit>
              <c:formatCode>General</c:formatCode>
              <c:ptCount val="5"/>
              <c:pt idx="0">
                <c:v>2</c:v>
              </c:pt>
              <c:pt idx="1">
                <c:v>2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</c:numLit>
          </c:yVal>
          <c:smooth val="0"/>
        </c:ser>
        <c:ser>
          <c:idx val="2"/>
          <c:order val="2"/>
          <c:tx>
            <c:strRef>
              <c:f>'1'!$D$3</c:f>
              <c:strCache>
                <c:ptCount val="1"/>
                <c:pt idx="0">
                  <c:v>Tom</c:v>
                </c:pt>
              </c:strCache>
            </c:strRef>
          </c:tx>
          <c:spPr>
            <a:ln w="28575">
              <a:noFill/>
            </a:ln>
          </c:spPr>
          <c:xVal>
            <c:numRef>
              <c:f>'1'!$D$4:$D$9</c:f>
              <c:numCache>
                <c:formatCode>General</c:formatCode>
                <c:ptCount val="6"/>
                <c:pt idx="0">
                  <c:v>89</c:v>
                </c:pt>
                <c:pt idx="1">
                  <c:v>63</c:v>
                </c:pt>
                <c:pt idx="2">
                  <c:v>53</c:v>
                </c:pt>
                <c:pt idx="3">
                  <c:v>68</c:v>
                </c:pt>
                <c:pt idx="4">
                  <c:v>59</c:v>
                </c:pt>
                <c:pt idx="5">
                  <c:v>57</c:v>
                </c:pt>
              </c:numCache>
            </c:numRef>
          </c:xVal>
          <c:yVal>
            <c:numLit>
              <c:formatCode>General</c:formatCode>
              <c:ptCount val="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3</c:v>
              </c:pt>
              <c:pt idx="5">
                <c:v>3</c:v>
              </c:pt>
            </c:numLit>
          </c:yVal>
          <c:smooth val="0"/>
        </c:ser>
        <c:ser>
          <c:idx val="3"/>
          <c:order val="3"/>
          <c:tx>
            <c:strRef>
              <c:f>'1'!$E$3</c:f>
              <c:strCache>
                <c:ptCount val="1"/>
                <c:pt idx="0">
                  <c:v>Tina</c:v>
                </c:pt>
              </c:strCache>
            </c:strRef>
          </c:tx>
          <c:spPr>
            <a:ln w="28575">
              <a:noFill/>
            </a:ln>
          </c:spPr>
          <c:xVal>
            <c:numRef>
              <c:f>'1'!$E$4:$E$8</c:f>
              <c:numCache>
                <c:formatCode>General</c:formatCode>
                <c:ptCount val="5"/>
                <c:pt idx="0">
                  <c:v>55</c:v>
                </c:pt>
                <c:pt idx="1">
                  <c:v>44</c:v>
                </c:pt>
                <c:pt idx="2">
                  <c:v>58</c:v>
                </c:pt>
                <c:pt idx="3">
                  <c:v>48</c:v>
                </c:pt>
                <c:pt idx="4">
                  <c:v>41</c:v>
                </c:pt>
              </c:numCache>
            </c:numRef>
          </c:xVal>
          <c:yVal>
            <c:numLit>
              <c:formatCode>General</c:formatCode>
              <c:ptCount val="5"/>
              <c:pt idx="0">
                <c:v>4</c:v>
              </c:pt>
              <c:pt idx="1">
                <c:v>4</c:v>
              </c:pt>
              <c:pt idx="2">
                <c:v>4</c:v>
              </c:pt>
              <c:pt idx="3">
                <c:v>4</c:v>
              </c:pt>
              <c:pt idx="4">
                <c:v>4</c:v>
              </c:pt>
            </c:numLit>
          </c:yVal>
          <c:smooth val="0"/>
        </c:ser>
        <c:ser>
          <c:idx val="4"/>
          <c:order val="4"/>
          <c:tx>
            <c:strRef>
              <c:f>'1'!$F$3</c:f>
              <c:strCache>
                <c:ptCount val="1"/>
                <c:pt idx="0">
                  <c:v>Ray</c:v>
                </c:pt>
              </c:strCache>
            </c:strRef>
          </c:tx>
          <c:spPr>
            <a:ln w="28575">
              <a:noFill/>
            </a:ln>
          </c:spPr>
          <c:xVal>
            <c:numRef>
              <c:f>'1'!$F$4:$F$7</c:f>
              <c:numCache>
                <c:formatCode>General</c:formatCode>
                <c:ptCount val="4"/>
                <c:pt idx="0">
                  <c:v>65</c:v>
                </c:pt>
                <c:pt idx="1">
                  <c:v>43</c:v>
                </c:pt>
                <c:pt idx="2">
                  <c:v>59</c:v>
                </c:pt>
                <c:pt idx="3">
                  <c:v>72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</c:v>
              </c:pt>
              <c:pt idx="1">
                <c:v>5</c:v>
              </c:pt>
              <c:pt idx="2">
                <c:v>5</c:v>
              </c:pt>
              <c:pt idx="3">
                <c:v>5</c:v>
              </c:pt>
            </c:numLit>
          </c:yVal>
          <c:smooth val="0"/>
        </c:ser>
        <c:ser>
          <c:idx val="5"/>
          <c:order val="5"/>
          <c:tx>
            <c:v>ag</c:v>
          </c:tx>
          <c:spPr>
            <a:ln w="28575">
              <a:noFill/>
            </a:ln>
          </c:spPr>
          <c:xVal>
            <c:numRef>
              <c:f>'1'!$B$12:$F$12</c:f>
              <c:numCache>
                <c:formatCode>0.0</c:formatCode>
                <c:ptCount val="5"/>
                <c:pt idx="0">
                  <c:v>54.666666666666664</c:v>
                </c:pt>
                <c:pt idx="1">
                  <c:v>61.8</c:v>
                </c:pt>
                <c:pt idx="2">
                  <c:v>64.833333333333329</c:v>
                </c:pt>
                <c:pt idx="3">
                  <c:v>49.2</c:v>
                </c:pt>
                <c:pt idx="4">
                  <c:v>59.75</c:v>
                </c:pt>
              </c:numCache>
            </c:numRef>
          </c:xVal>
          <c:yVal>
            <c:numRef>
              <c:f>'1'!$B$14:$F$14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69248"/>
        <c:axId val="126470976"/>
      </c:scatterChart>
      <c:valAx>
        <c:axId val="12646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crossAx val="126470976"/>
        <c:crosses val="autoZero"/>
        <c:crossBetween val="midCat"/>
        <c:majorUnit val="10"/>
      </c:valAx>
      <c:valAx>
        <c:axId val="126470976"/>
        <c:scaling>
          <c:orientation val="minMax"/>
          <c:max val="6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crossAx val="126469248"/>
        <c:crosses val="autoZero"/>
        <c:crossBetween val="midCat"/>
      </c:valAx>
    </c:plotArea>
    <c:plotVisOnly val="1"/>
    <c:dispBlanksAs val="gap"/>
    <c:showDLblsOverMax val="0"/>
  </c:chart>
  <c:spPr>
    <a:ln>
      <a:solidFill>
        <a:srgbClr val="002060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19</xdr:row>
      <xdr:rowOff>186018</xdr:rowOff>
    </xdr:from>
    <xdr:to>
      <xdr:col>18</xdr:col>
      <xdr:colOff>0</xdr:colOff>
      <xdr:row>38</xdr:row>
      <xdr:rowOff>33617</xdr:rowOff>
    </xdr:to>
    <xdr:graphicFrame macro="">
      <xdr:nvGraphicFramePr>
        <xdr:cNvPr id="3" name="Диагра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0.04622</cdr:x>
      <cdr:y>0.71678</cdr:y>
    </cdr:from>
    <cdr:to>
      <cdr:x>0.13866</cdr:x>
      <cdr:y>0.7894</cdr:y>
    </cdr:to>
    <cdr:sp macro="" textlink="">
      <cdr:nvSpPr>
        <cdr:cNvPr id="2" name="Текстово поле 1"/>
        <cdr:cNvSpPr txBox="1"/>
      </cdr:nvSpPr>
      <cdr:spPr>
        <a:xfrm xmlns:a="http://schemas.openxmlformats.org/drawingml/2006/main">
          <a:off x="246531" y="2212040"/>
          <a:ext cx="493058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rgbClr val="0070C0"/>
              </a:solidFill>
            </a:rPr>
            <a:t>Elton</a:t>
          </a:r>
        </a:p>
      </cdr:txBody>
    </cdr:sp>
  </cdr:relSizeAnchor>
  <cdr:relSizeAnchor xmlns:cdr="http://schemas.openxmlformats.org/drawingml/2006/chartDrawing">
    <cdr:from>
      <cdr:x>0.04734</cdr:x>
      <cdr:y>0.57202</cdr:y>
    </cdr:from>
    <cdr:to>
      <cdr:x>0.13978</cdr:x>
      <cdr:y>0.64464</cdr:y>
    </cdr:to>
    <cdr:sp macro="" textlink="">
      <cdr:nvSpPr>
        <cdr:cNvPr id="4" name="Текстово поле 1"/>
        <cdr:cNvSpPr txBox="1"/>
      </cdr:nvSpPr>
      <cdr:spPr>
        <a:xfrm xmlns:a="http://schemas.openxmlformats.org/drawingml/2006/main">
          <a:off x="252506" y="1765299"/>
          <a:ext cx="493058" cy="22411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Elvis</a:t>
          </a:r>
        </a:p>
      </cdr:txBody>
    </cdr:sp>
  </cdr:relSizeAnchor>
  <cdr:relSizeAnchor xmlns:cdr="http://schemas.openxmlformats.org/drawingml/2006/chartDrawing">
    <cdr:from>
      <cdr:x>0.04944</cdr:x>
      <cdr:y>0.42677</cdr:y>
    </cdr:from>
    <cdr:to>
      <cdr:x>0.14188</cdr:x>
      <cdr:y>0.4994</cdr:y>
    </cdr:to>
    <cdr:sp macro="" textlink="">
      <cdr:nvSpPr>
        <cdr:cNvPr id="5" name="Текстово поле 1"/>
        <cdr:cNvSpPr txBox="1"/>
      </cdr:nvSpPr>
      <cdr:spPr>
        <a:xfrm xmlns:a="http://schemas.openxmlformats.org/drawingml/2006/main">
          <a:off x="263712" y="1317065"/>
          <a:ext cx="493058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3">
                  <a:lumMod val="75000"/>
                </a:schemeClr>
              </a:solidFill>
            </a:rPr>
            <a:t>Tom</a:t>
          </a:r>
        </a:p>
      </cdr:txBody>
    </cdr:sp>
  </cdr:relSizeAnchor>
  <cdr:relSizeAnchor xmlns:cdr="http://schemas.openxmlformats.org/drawingml/2006/chartDrawing">
    <cdr:from>
      <cdr:x>0.04944</cdr:x>
      <cdr:y>0.28153</cdr:y>
    </cdr:from>
    <cdr:to>
      <cdr:x>0.14188</cdr:x>
      <cdr:y>0.35415</cdr:y>
    </cdr:to>
    <cdr:sp macro="" textlink="">
      <cdr:nvSpPr>
        <cdr:cNvPr id="6" name="Текстово поле 1"/>
        <cdr:cNvSpPr txBox="1"/>
      </cdr:nvSpPr>
      <cdr:spPr>
        <a:xfrm xmlns:a="http://schemas.openxmlformats.org/drawingml/2006/main">
          <a:off x="263712" y="868831"/>
          <a:ext cx="493058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bg1">
                  <a:lumMod val="65000"/>
                </a:schemeClr>
              </a:solidFill>
            </a:rPr>
            <a:t>Tina</a:t>
          </a:r>
        </a:p>
      </cdr:txBody>
    </cdr:sp>
  </cdr:relSizeAnchor>
  <cdr:relSizeAnchor xmlns:cdr="http://schemas.openxmlformats.org/drawingml/2006/chartDrawing">
    <cdr:from>
      <cdr:x>0.04944</cdr:x>
      <cdr:y>0.13992</cdr:y>
    </cdr:from>
    <cdr:to>
      <cdr:x>0.14188</cdr:x>
      <cdr:y>0.21254</cdr:y>
    </cdr:to>
    <cdr:sp macro="" textlink="">
      <cdr:nvSpPr>
        <cdr:cNvPr id="7" name="Текстово поле 1"/>
        <cdr:cNvSpPr txBox="1"/>
      </cdr:nvSpPr>
      <cdr:spPr>
        <a:xfrm xmlns:a="http://schemas.openxmlformats.org/drawingml/2006/main">
          <a:off x="263711" y="431800"/>
          <a:ext cx="493058" cy="224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>
                  <a:lumMod val="40000"/>
                  <a:lumOff val="60000"/>
                </a:schemeClr>
              </a:solidFill>
            </a:rPr>
            <a:t>Ray</a:t>
          </a:r>
        </a:p>
      </cdr:txBody>
    </cdr:sp>
  </cdr:relSizeAnchor>
</c:userShape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85" zoomScaleNormal="85" workbookViewId="0">
      <selection activeCell="J21" sqref="J21"/>
    </sheetView>
  </sheetViews>
  <sheetFormatPr defaultRowHeight="15" x14ac:dyDescent="0.25"/>
  <cols>
    <col min="1" max="1" width="18.5703125" customWidth="1"/>
    <col min="2" max="7" width="8.85546875" customWidth="1"/>
    <col min="8" max="8" width="19" customWidth="1"/>
    <col min="9" max="14" width="8.85546875" customWidth="1"/>
    <col min="15" max="15" width="18.85546875" customWidth="1"/>
    <col min="16" max="21" width="8.85546875" customWidth="1"/>
    <col min="22" max="22" width="8" customWidth="1"/>
  </cols>
  <sheetData>
    <row r="1" spans="1:23" ht="15.75" x14ac:dyDescent="0.25">
      <c r="C1" s="31" t="s">
        <v>0</v>
      </c>
      <c r="D1" s="31"/>
      <c r="E1" s="31"/>
      <c r="F1" s="31"/>
      <c r="H1" s="32" t="s">
        <v>32</v>
      </c>
      <c r="I1" s="32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25">
      <c r="H2" t="s">
        <v>17</v>
      </c>
      <c r="O2" t="s">
        <v>17</v>
      </c>
      <c r="V2" s="28"/>
      <c r="W2" s="28"/>
    </row>
    <row r="3" spans="1:23" x14ac:dyDescent="0.25">
      <c r="B3" s="20" t="s">
        <v>1</v>
      </c>
      <c r="C3" s="21" t="s">
        <v>2</v>
      </c>
      <c r="D3" s="21" t="s">
        <v>3</v>
      </c>
      <c r="E3" s="21" t="s">
        <v>4</v>
      </c>
      <c r="F3" s="22" t="s">
        <v>5</v>
      </c>
      <c r="G3" s="16"/>
      <c r="V3" s="28"/>
      <c r="W3" s="28"/>
    </row>
    <row r="4" spans="1:23" ht="15.75" thickBot="1" x14ac:dyDescent="0.3">
      <c r="B4" s="23">
        <v>67</v>
      </c>
      <c r="C4" s="16">
        <v>78</v>
      </c>
      <c r="D4" s="16">
        <v>89</v>
      </c>
      <c r="E4" s="16">
        <v>55</v>
      </c>
      <c r="F4" s="24">
        <v>65</v>
      </c>
      <c r="G4" s="16"/>
      <c r="H4" t="s">
        <v>18</v>
      </c>
      <c r="O4" t="s">
        <v>18</v>
      </c>
      <c r="V4" s="28"/>
      <c r="W4" s="28"/>
    </row>
    <row r="5" spans="1:23" x14ac:dyDescent="0.25">
      <c r="B5" s="23">
        <v>45</v>
      </c>
      <c r="C5" s="16">
        <v>55</v>
      </c>
      <c r="D5" s="16">
        <v>63</v>
      </c>
      <c r="E5" s="16">
        <v>44</v>
      </c>
      <c r="F5" s="24">
        <v>43</v>
      </c>
      <c r="G5" s="16"/>
      <c r="H5" s="6" t="s">
        <v>19</v>
      </c>
      <c r="I5" s="6" t="s">
        <v>6</v>
      </c>
      <c r="J5" s="6" t="s">
        <v>7</v>
      </c>
      <c r="K5" s="6" t="s">
        <v>8</v>
      </c>
      <c r="L5" s="6" t="s">
        <v>9</v>
      </c>
      <c r="O5" s="6" t="s">
        <v>19</v>
      </c>
      <c r="P5" s="6" t="s">
        <v>6</v>
      </c>
      <c r="Q5" s="6" t="s">
        <v>7</v>
      </c>
      <c r="R5" s="6" t="s">
        <v>8</v>
      </c>
      <c r="S5" s="6" t="s">
        <v>9</v>
      </c>
      <c r="V5" s="28"/>
      <c r="W5" s="28"/>
    </row>
    <row r="6" spans="1:23" x14ac:dyDescent="0.25">
      <c r="B6" s="23">
        <v>51</v>
      </c>
      <c r="C6" s="16">
        <v>56</v>
      </c>
      <c r="D6" s="16">
        <v>53</v>
      </c>
      <c r="E6" s="16">
        <v>58</v>
      </c>
      <c r="F6" s="24">
        <v>59</v>
      </c>
      <c r="G6" s="16"/>
      <c r="H6" s="4" t="s">
        <v>1</v>
      </c>
      <c r="I6" s="4">
        <f t="array" ref="I6:I10">TRANSPOSE(B10:F10)</f>
        <v>6</v>
      </c>
      <c r="J6" s="4">
        <f t="array" ref="J6:J10">TRANSPOSE(B11:F11)</f>
        <v>328</v>
      </c>
      <c r="K6" s="8">
        <f t="array" ref="K6:K10">TRANSPOSE(B12:F12)</f>
        <v>54.666666666666664</v>
      </c>
      <c r="L6" s="8">
        <f t="array" ref="L6:L10">TRANSPOSE(B13:F13)</f>
        <v>82.266666666666424</v>
      </c>
      <c r="O6" s="4" t="s">
        <v>1</v>
      </c>
      <c r="P6" s="4">
        <v>6</v>
      </c>
      <c r="Q6" s="4">
        <v>328</v>
      </c>
      <c r="R6" s="8">
        <v>54.666666666666664</v>
      </c>
      <c r="S6" s="8">
        <v>82.266666666666424</v>
      </c>
      <c r="V6" s="28"/>
      <c r="W6" s="28"/>
    </row>
    <row r="7" spans="1:23" x14ac:dyDescent="0.25">
      <c r="B7" s="23">
        <v>65</v>
      </c>
      <c r="C7" s="16">
        <v>66</v>
      </c>
      <c r="D7" s="16">
        <v>68</v>
      </c>
      <c r="E7" s="16">
        <v>48</v>
      </c>
      <c r="F7" s="24">
        <v>72</v>
      </c>
      <c r="G7" s="16"/>
      <c r="H7" s="4" t="s">
        <v>2</v>
      </c>
      <c r="I7" s="4">
        <v>5</v>
      </c>
      <c r="J7" s="4">
        <v>309</v>
      </c>
      <c r="K7" s="8">
        <v>61.8</v>
      </c>
      <c r="L7" s="8">
        <v>105.19999999999982</v>
      </c>
      <c r="O7" s="4" t="s">
        <v>2</v>
      </c>
      <c r="P7" s="4">
        <v>5</v>
      </c>
      <c r="Q7" s="4">
        <v>309</v>
      </c>
      <c r="R7" s="8">
        <v>61.8</v>
      </c>
      <c r="S7" s="8">
        <v>105.19999999999982</v>
      </c>
      <c r="V7" s="28"/>
      <c r="W7" s="28"/>
    </row>
    <row r="8" spans="1:23" x14ac:dyDescent="0.25">
      <c r="B8" s="23">
        <v>49</v>
      </c>
      <c r="C8" s="16">
        <v>54</v>
      </c>
      <c r="D8" s="16">
        <v>59</v>
      </c>
      <c r="E8" s="16">
        <v>41</v>
      </c>
      <c r="F8" s="24"/>
      <c r="G8" s="16"/>
      <c r="H8" s="4" t="s">
        <v>3</v>
      </c>
      <c r="I8" s="4">
        <v>6</v>
      </c>
      <c r="J8" s="4">
        <v>389</v>
      </c>
      <c r="K8" s="8">
        <v>64.833333333333329</v>
      </c>
      <c r="L8" s="8">
        <v>166.56666666666644</v>
      </c>
      <c r="O8" s="4" t="s">
        <v>3</v>
      </c>
      <c r="P8" s="4">
        <v>6</v>
      </c>
      <c r="Q8" s="4">
        <v>389</v>
      </c>
      <c r="R8" s="8">
        <v>64.833333333333329</v>
      </c>
      <c r="S8" s="8">
        <v>166.56666666666644</v>
      </c>
      <c r="V8" s="28"/>
      <c r="W8" s="28"/>
    </row>
    <row r="9" spans="1:23" x14ac:dyDescent="0.25">
      <c r="B9" s="25">
        <v>51</v>
      </c>
      <c r="C9" s="26"/>
      <c r="D9" s="26">
        <v>57</v>
      </c>
      <c r="E9" s="26"/>
      <c r="F9" s="27"/>
      <c r="G9" s="16"/>
      <c r="H9" s="4" t="s">
        <v>4</v>
      </c>
      <c r="I9" s="4">
        <v>5</v>
      </c>
      <c r="J9" s="4">
        <v>246</v>
      </c>
      <c r="K9" s="8">
        <v>49.2</v>
      </c>
      <c r="L9" s="8">
        <v>51.699999999999818</v>
      </c>
      <c r="O9" s="4" t="s">
        <v>4</v>
      </c>
      <c r="P9" s="4">
        <v>5</v>
      </c>
      <c r="Q9" s="4">
        <v>246</v>
      </c>
      <c r="R9" s="8">
        <v>49.2</v>
      </c>
      <c r="S9" s="8">
        <v>51.699999999999818</v>
      </c>
      <c r="V9" s="28"/>
      <c r="W9" s="28"/>
    </row>
    <row r="10" spans="1:23" ht="15.75" thickBot="1" x14ac:dyDescent="0.3">
      <c r="A10" s="2" t="s">
        <v>6</v>
      </c>
      <c r="B10" s="1">
        <f>COUNT(B4:B9)</f>
        <v>6</v>
      </c>
      <c r="C10" s="1">
        <f>COUNT(C4:C9)</f>
        <v>5</v>
      </c>
      <c r="D10" s="1">
        <f>COUNT(D4:D9)</f>
        <v>6</v>
      </c>
      <c r="E10" s="1">
        <f>COUNT(E4:E9)</f>
        <v>5</v>
      </c>
      <c r="F10" s="1">
        <f>COUNT(F4:F9)</f>
        <v>4</v>
      </c>
      <c r="G10" s="30">
        <f>SUM(B10:F10)</f>
        <v>26</v>
      </c>
      <c r="H10" s="5" t="s">
        <v>5</v>
      </c>
      <c r="I10" s="5">
        <v>4</v>
      </c>
      <c r="J10" s="5">
        <v>239</v>
      </c>
      <c r="K10" s="9">
        <v>59.75</v>
      </c>
      <c r="L10" s="9">
        <v>152.91666666666666</v>
      </c>
      <c r="O10" s="5" t="s">
        <v>5</v>
      </c>
      <c r="P10" s="5">
        <v>4</v>
      </c>
      <c r="Q10" s="5">
        <v>239</v>
      </c>
      <c r="R10" s="9">
        <v>59.75</v>
      </c>
      <c r="S10" s="9">
        <v>152.91666666666666</v>
      </c>
      <c r="V10" s="28"/>
      <c r="W10" s="28"/>
    </row>
    <row r="11" spans="1:23" x14ac:dyDescent="0.25">
      <c r="A11" s="2" t="s">
        <v>7</v>
      </c>
      <c r="B11" s="1">
        <f>SUM(B4:B9)</f>
        <v>328</v>
      </c>
      <c r="C11" s="1">
        <f>SUM(C4:C9)</f>
        <v>309</v>
      </c>
      <c r="D11" s="1">
        <f>SUM(D4:D9)</f>
        <v>389</v>
      </c>
      <c r="E11" s="1">
        <f>SUM(E4:E9)</f>
        <v>246</v>
      </c>
      <c r="F11" s="1">
        <f>SUM(F4:F9)</f>
        <v>239</v>
      </c>
      <c r="G11" s="30">
        <f>SUM(B11:F11)</f>
        <v>1511</v>
      </c>
      <c r="V11" s="28"/>
      <c r="W11" s="28"/>
    </row>
    <row r="12" spans="1:23" x14ac:dyDescent="0.25">
      <c r="A12" s="2" t="s">
        <v>8</v>
      </c>
      <c r="B12" s="1">
        <f>AVERAGE(B4:B9)</f>
        <v>54.666666666666664</v>
      </c>
      <c r="C12" s="1">
        <f>AVERAGE(C4:C9)</f>
        <v>61.8</v>
      </c>
      <c r="D12" s="1">
        <f>AVERAGE(D4:D9)</f>
        <v>64.833333333333329</v>
      </c>
      <c r="E12" s="1">
        <f>AVERAGE(E4:E9)</f>
        <v>49.2</v>
      </c>
      <c r="F12" s="1">
        <f>AVERAGE(F4:F9)</f>
        <v>59.75</v>
      </c>
      <c r="G12" s="1"/>
      <c r="V12" s="28"/>
      <c r="W12" s="28"/>
    </row>
    <row r="13" spans="1:23" ht="15.75" thickBot="1" x14ac:dyDescent="0.3">
      <c r="A13" s="2" t="s">
        <v>9</v>
      </c>
      <c r="B13" s="1">
        <f>_xlfn.VAR.S(B4:B9)</f>
        <v>82.266666666666424</v>
      </c>
      <c r="C13" s="1">
        <f>_xlfn.VAR.S(C4:C9)</f>
        <v>105.19999999999982</v>
      </c>
      <c r="D13" s="1">
        <f>_xlfn.VAR.S(D4:D9)</f>
        <v>166.56666666666644</v>
      </c>
      <c r="E13" s="1">
        <f>_xlfn.VAR.S(E4:E9)</f>
        <v>51.699999999999818</v>
      </c>
      <c r="F13" s="1">
        <f>_xlfn.VAR.S(F4:F9)</f>
        <v>152.91666666666666</v>
      </c>
      <c r="G13" s="1"/>
      <c r="H13" t="s">
        <v>20</v>
      </c>
      <c r="O13" t="s">
        <v>20</v>
      </c>
      <c r="V13" s="28"/>
      <c r="W13" s="28"/>
    </row>
    <row r="14" spans="1:23" x14ac:dyDescent="0.25">
      <c r="A14" s="2" t="s">
        <v>10</v>
      </c>
      <c r="B14">
        <v>1</v>
      </c>
      <c r="C14">
        <v>2</v>
      </c>
      <c r="D14">
        <v>3</v>
      </c>
      <c r="E14">
        <v>4</v>
      </c>
      <c r="F14">
        <v>5</v>
      </c>
      <c r="H14" s="6" t="s">
        <v>21</v>
      </c>
      <c r="I14" s="6" t="s">
        <v>22</v>
      </c>
      <c r="J14" s="6" t="s">
        <v>23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21</v>
      </c>
      <c r="P14" s="6" t="s">
        <v>22</v>
      </c>
      <c r="Q14" s="6" t="s">
        <v>23</v>
      </c>
      <c r="R14" s="6" t="s">
        <v>24</v>
      </c>
      <c r="S14" s="6" t="s">
        <v>25</v>
      </c>
      <c r="T14" s="6" t="s">
        <v>26</v>
      </c>
      <c r="U14" s="6" t="s">
        <v>27</v>
      </c>
      <c r="V14" s="28"/>
      <c r="W14" s="28"/>
    </row>
    <row r="15" spans="1:23" x14ac:dyDescent="0.25">
      <c r="A15" s="2" t="s">
        <v>11</v>
      </c>
      <c r="B15" s="3">
        <f>AVERAGE(B4:G9)</f>
        <v>58.115384615384613</v>
      </c>
      <c r="C15" s="3">
        <f>G11/G10</f>
        <v>58.115384615384613</v>
      </c>
      <c r="H15" s="4" t="s">
        <v>28</v>
      </c>
      <c r="I15" s="11">
        <f>G27</f>
        <v>818.13717948717886</v>
      </c>
      <c r="J15" s="4">
        <f>B16-1</f>
        <v>4</v>
      </c>
      <c r="K15" s="11">
        <f>I15/J15</f>
        <v>204.53429487179471</v>
      </c>
      <c r="L15" s="10">
        <f>K15/K16</f>
        <v>1.8430334585210812</v>
      </c>
      <c r="M15" s="10">
        <f>1-_xlfn.F.DIST(L15,J15,J16,1)</f>
        <v>0.15828737155847672</v>
      </c>
      <c r="N15" s="10">
        <f>_xlfn.F.INV(1-B18,J15,J16)</f>
        <v>2.8400998074753825</v>
      </c>
      <c r="O15" s="4" t="s">
        <v>28</v>
      </c>
      <c r="P15" s="11">
        <v>818.13717948718067</v>
      </c>
      <c r="Q15" s="4">
        <v>4</v>
      </c>
      <c r="R15" s="11">
        <v>204.53429487179517</v>
      </c>
      <c r="S15" s="10">
        <v>1.8430334585210857</v>
      </c>
      <c r="T15" s="10">
        <v>0.15828737155847589</v>
      </c>
      <c r="U15" s="10">
        <v>2.8400998074753825</v>
      </c>
      <c r="V15" s="29"/>
      <c r="W15" s="28"/>
    </row>
    <row r="16" spans="1:23" x14ac:dyDescent="0.25">
      <c r="A16" s="2" t="s">
        <v>12</v>
      </c>
      <c r="B16">
        <f>COUNT(B4:F4)</f>
        <v>5</v>
      </c>
      <c r="H16" s="4" t="s">
        <v>29</v>
      </c>
      <c r="I16" s="11">
        <f>G25</f>
        <v>2330.5166666666669</v>
      </c>
      <c r="J16" s="4">
        <f>B17-B16</f>
        <v>21</v>
      </c>
      <c r="K16" s="11">
        <f>I16/J16</f>
        <v>110.97698412698414</v>
      </c>
      <c r="L16" s="4"/>
      <c r="M16" s="4"/>
      <c r="N16" s="4"/>
      <c r="O16" s="4" t="s">
        <v>29</v>
      </c>
      <c r="P16" s="11">
        <v>2330.5166666666664</v>
      </c>
      <c r="Q16" s="4">
        <v>21</v>
      </c>
      <c r="R16" s="11">
        <v>110.97698412698412</v>
      </c>
      <c r="S16" s="4"/>
      <c r="T16" s="4"/>
      <c r="U16" s="4"/>
      <c r="V16" s="10"/>
      <c r="W16" s="28"/>
    </row>
    <row r="17" spans="1:23" x14ac:dyDescent="0.25">
      <c r="A17" s="2" t="s">
        <v>13</v>
      </c>
      <c r="B17">
        <f>COUNT(B4:F9)</f>
        <v>26</v>
      </c>
      <c r="H17" s="4"/>
      <c r="I17" s="11"/>
      <c r="J17" s="4"/>
      <c r="K17" s="4"/>
      <c r="L17" s="4"/>
      <c r="M17" s="4"/>
      <c r="N17" s="4"/>
      <c r="O17" s="4"/>
      <c r="P17" s="11"/>
      <c r="Q17" s="4"/>
      <c r="R17" s="4"/>
      <c r="S17" s="4"/>
      <c r="T17" s="4"/>
      <c r="U17" s="4"/>
      <c r="V17" s="4"/>
      <c r="W17" s="28"/>
    </row>
    <row r="18" spans="1:23" ht="15.75" thickBot="1" x14ac:dyDescent="0.3">
      <c r="A18" s="2" t="s">
        <v>14</v>
      </c>
      <c r="B18">
        <v>0.05</v>
      </c>
      <c r="H18" s="5" t="s">
        <v>30</v>
      </c>
      <c r="I18" s="12">
        <f>G34</f>
        <v>3148.6538461538471</v>
      </c>
      <c r="J18" s="5">
        <f>B17-1</f>
        <v>25</v>
      </c>
      <c r="K18" s="5"/>
      <c r="L18" s="5"/>
      <c r="M18" s="5"/>
      <c r="N18" s="5"/>
      <c r="O18" s="5" t="s">
        <v>30</v>
      </c>
      <c r="P18" s="12">
        <v>3148.6538461538471</v>
      </c>
      <c r="Q18" s="5">
        <v>25</v>
      </c>
      <c r="R18" s="5"/>
      <c r="S18" s="5"/>
      <c r="T18" s="5"/>
      <c r="U18" s="5"/>
      <c r="V18" s="4"/>
      <c r="W18" s="28"/>
    </row>
    <row r="19" spans="1:23" x14ac:dyDescent="0.25">
      <c r="A19" s="2" t="s">
        <v>15</v>
      </c>
      <c r="I19" s="4"/>
      <c r="J19" s="8"/>
      <c r="K19" s="4"/>
      <c r="L19" s="4"/>
      <c r="M19" s="4"/>
      <c r="N19" s="4"/>
      <c r="O19" s="4"/>
      <c r="P19" s="4"/>
      <c r="Q19" s="8"/>
      <c r="R19" s="4"/>
      <c r="S19" s="4"/>
      <c r="T19" s="4"/>
      <c r="U19" s="4"/>
      <c r="V19" s="4"/>
      <c r="W19" s="28"/>
    </row>
    <row r="20" spans="1:23" x14ac:dyDescent="0.25">
      <c r="A20" s="2" t="s">
        <v>16</v>
      </c>
      <c r="B20" s="1">
        <f>(B4-B$12)^2</f>
        <v>152.11111111111117</v>
      </c>
      <c r="C20" s="1">
        <f t="shared" ref="C20:F20" si="0">(C4-C$12)^2</f>
        <v>262.44000000000011</v>
      </c>
      <c r="D20" s="1">
        <f t="shared" si="0"/>
        <v>584.02777777777806</v>
      </c>
      <c r="E20" s="1">
        <f t="shared" si="0"/>
        <v>33.639999999999965</v>
      </c>
      <c r="F20" s="1">
        <f t="shared" si="0"/>
        <v>27.5625</v>
      </c>
      <c r="G20" s="1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x14ac:dyDescent="0.25">
      <c r="B21" s="1">
        <f t="shared" ref="B21:F21" si="1">(B5-B$12)^2</f>
        <v>93.4444444444444</v>
      </c>
      <c r="C21" s="1">
        <f t="shared" si="1"/>
        <v>46.239999999999959</v>
      </c>
      <c r="D21" s="1">
        <f t="shared" si="1"/>
        <v>3.3611111111110938</v>
      </c>
      <c r="E21" s="1">
        <f t="shared" si="1"/>
        <v>27.040000000000031</v>
      </c>
      <c r="F21" s="1">
        <f t="shared" si="1"/>
        <v>280.5625</v>
      </c>
      <c r="G21" s="1"/>
    </row>
    <row r="22" spans="1:23" x14ac:dyDescent="0.25">
      <c r="B22" s="1">
        <f t="shared" ref="B22:F22" si="2">(B6-B$12)^2</f>
        <v>13.444444444444427</v>
      </c>
      <c r="C22" s="1">
        <f t="shared" si="2"/>
        <v>33.639999999999965</v>
      </c>
      <c r="D22" s="1">
        <f t="shared" si="2"/>
        <v>140.02777777777766</v>
      </c>
      <c r="E22" s="1">
        <f t="shared" si="2"/>
        <v>77.439999999999955</v>
      </c>
      <c r="F22" s="1">
        <f t="shared" si="2"/>
        <v>0.5625</v>
      </c>
      <c r="G22" s="1"/>
    </row>
    <row r="23" spans="1:23" x14ac:dyDescent="0.25">
      <c r="B23" s="1">
        <f t="shared" ref="B23:F23" si="3">(B7-B$12)^2</f>
        <v>106.77777777777783</v>
      </c>
      <c r="C23" s="1">
        <f t="shared" si="3"/>
        <v>17.640000000000025</v>
      </c>
      <c r="D23" s="1">
        <f t="shared" si="3"/>
        <v>10.027777777777807</v>
      </c>
      <c r="E23" s="1">
        <f t="shared" si="3"/>
        <v>1.4400000000000068</v>
      </c>
      <c r="F23" s="1">
        <f t="shared" si="3"/>
        <v>150.0625</v>
      </c>
      <c r="G23" s="1"/>
    </row>
    <row r="24" spans="1:23" x14ac:dyDescent="0.25">
      <c r="B24" s="1">
        <f t="shared" ref="B24:E24" si="4">(B8-B$12)^2</f>
        <v>32.111111111111086</v>
      </c>
      <c r="C24" s="1">
        <f t="shared" si="4"/>
        <v>60.839999999999954</v>
      </c>
      <c r="D24" s="1">
        <f t="shared" si="4"/>
        <v>34.027777777777722</v>
      </c>
      <c r="E24" s="1">
        <f t="shared" si="4"/>
        <v>67.240000000000052</v>
      </c>
      <c r="F24" s="1"/>
      <c r="G24" s="1"/>
    </row>
    <row r="25" spans="1:23" x14ac:dyDescent="0.25">
      <c r="B25" s="1">
        <f t="shared" ref="B25:D25" si="5">(B9-B$12)^2</f>
        <v>13.444444444444427</v>
      </c>
      <c r="C25" s="1"/>
      <c r="D25" s="1">
        <f t="shared" si="5"/>
        <v>61.361111111111036</v>
      </c>
      <c r="E25" s="1"/>
      <c r="F25" s="1"/>
      <c r="G25" s="17">
        <f>SUM(B20:F25)</f>
        <v>2330.5166666666669</v>
      </c>
      <c r="H25" s="18"/>
    </row>
    <row r="27" spans="1:23" x14ac:dyDescent="0.25">
      <c r="A27" s="7" t="s">
        <v>28</v>
      </c>
      <c r="B27" s="3">
        <f>(B12-$B$15)^2</f>
        <v>11.893655489809337</v>
      </c>
      <c r="C27" s="3">
        <f t="shared" ref="C27:F27" si="6">(C12-$B$15)^2</f>
        <v>13.576390532544373</v>
      </c>
      <c r="D27" s="3">
        <f t="shared" si="6"/>
        <v>45.130834976988787</v>
      </c>
      <c r="E27" s="3">
        <f t="shared" si="6"/>
        <v>79.484082840236596</v>
      </c>
      <c r="F27" s="3">
        <f t="shared" si="6"/>
        <v>2.6719674556213091</v>
      </c>
      <c r="G27" s="17">
        <f>SUMPRODUCT(B27:F27,B10:F10)</f>
        <v>818.13717948717886</v>
      </c>
      <c r="H27" s="14" t="s">
        <v>31</v>
      </c>
      <c r="I27" s="13"/>
      <c r="J27" s="13"/>
    </row>
    <row r="28" spans="1:23" x14ac:dyDescent="0.25">
      <c r="H28" s="14" t="str">
        <f>IF(L15&gt;N15,"Средните възрасти са различни","Средните възрасти не са различни")</f>
        <v>Средните възрасти не са различни</v>
      </c>
      <c r="I28" s="13"/>
      <c r="J28" s="13"/>
    </row>
    <row r="29" spans="1:23" x14ac:dyDescent="0.25">
      <c r="A29" s="15" t="s">
        <v>30</v>
      </c>
      <c r="B29" s="1">
        <f>(B4-$B$15)^2</f>
        <v>78.936390532544422</v>
      </c>
      <c r="C29" s="1">
        <f t="shared" ref="C29:F29" si="7">(C4-$B$15)^2</f>
        <v>395.39792899408292</v>
      </c>
      <c r="D29" s="1">
        <f t="shared" si="7"/>
        <v>953.85946745562148</v>
      </c>
      <c r="E29" s="1">
        <f t="shared" si="7"/>
        <v>9.7056213017751336</v>
      </c>
      <c r="F29" s="1">
        <f t="shared" si="7"/>
        <v>47.397928994082868</v>
      </c>
      <c r="G29" s="1"/>
    </row>
    <row r="30" spans="1:23" x14ac:dyDescent="0.25">
      <c r="B30" s="1">
        <f t="shared" ref="B30:F30" si="8">(B5-$B$15)^2</f>
        <v>172.01331360946739</v>
      </c>
      <c r="C30" s="1">
        <f t="shared" si="8"/>
        <v>9.7056213017751336</v>
      </c>
      <c r="D30" s="1">
        <f t="shared" si="8"/>
        <v>23.859467455621324</v>
      </c>
      <c r="E30" s="1">
        <f t="shared" si="8"/>
        <v>199.24408284023662</v>
      </c>
      <c r="F30" s="1">
        <f t="shared" si="8"/>
        <v>228.47485207100584</v>
      </c>
      <c r="G30" s="1"/>
    </row>
    <row r="31" spans="1:23" x14ac:dyDescent="0.25">
      <c r="B31" s="1">
        <f t="shared" ref="B31:F31" si="9">(B6-$B$15)^2</f>
        <v>50.628698224852037</v>
      </c>
      <c r="C31" s="1">
        <f t="shared" si="9"/>
        <v>4.4748520710059081</v>
      </c>
      <c r="D31" s="1">
        <f t="shared" si="9"/>
        <v>26.167159763313588</v>
      </c>
      <c r="E31" s="1">
        <f t="shared" si="9"/>
        <v>1.3313609467455117E-2</v>
      </c>
      <c r="F31" s="1">
        <f t="shared" si="9"/>
        <v>0.78254437869822868</v>
      </c>
      <c r="G31" s="1"/>
    </row>
    <row r="32" spans="1:23" x14ac:dyDescent="0.25">
      <c r="B32" s="1">
        <f t="shared" ref="B32:F32" si="10">(B7-$B$15)^2</f>
        <v>47.397928994082868</v>
      </c>
      <c r="C32" s="1">
        <f t="shared" si="10"/>
        <v>62.167159763313641</v>
      </c>
      <c r="D32" s="1">
        <f t="shared" si="10"/>
        <v>97.705621301775196</v>
      </c>
      <c r="E32" s="1">
        <f t="shared" si="10"/>
        <v>102.32100591715972</v>
      </c>
      <c r="F32" s="1">
        <f t="shared" si="10"/>
        <v>192.78254437869828</v>
      </c>
      <c r="G32" s="1"/>
    </row>
    <row r="33" spans="2:8" x14ac:dyDescent="0.25">
      <c r="B33" s="1">
        <f t="shared" ref="B33:E33" si="11">(B8-$B$15)^2</f>
        <v>83.090236686390497</v>
      </c>
      <c r="C33" s="1">
        <f t="shared" si="11"/>
        <v>16.936390532544362</v>
      </c>
      <c r="D33" s="1">
        <f t="shared" si="11"/>
        <v>0.78254437869822868</v>
      </c>
      <c r="E33" s="1">
        <f t="shared" si="11"/>
        <v>292.93639053254429</v>
      </c>
      <c r="F33" s="1"/>
      <c r="G33" s="1"/>
    </row>
    <row r="34" spans="2:8" x14ac:dyDescent="0.25">
      <c r="B34" s="1">
        <f t="shared" ref="B34:D34" si="12">(B9-$B$15)^2</f>
        <v>50.628698224852037</v>
      </c>
      <c r="C34" s="1"/>
      <c r="D34" s="1">
        <f t="shared" si="12"/>
        <v>1.2440828402366815</v>
      </c>
      <c r="E34" s="1"/>
      <c r="F34" s="1"/>
      <c r="G34" s="17">
        <f>SUM(B29:F34)</f>
        <v>3148.6538461538471</v>
      </c>
      <c r="H34" s="19"/>
    </row>
  </sheetData>
  <mergeCells count="2">
    <mergeCell ref="C1:F1"/>
    <mergeCell ref="H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 Малинова</dc:creator>
  <cp:lastModifiedBy>Ели Малинова</cp:lastModifiedBy>
  <dcterms:created xsi:type="dcterms:W3CDTF">2020-04-09T20:16:37Z</dcterms:created>
  <dcterms:modified xsi:type="dcterms:W3CDTF">2020-04-10T13:17:44Z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db30e406-e6f3-4ca5-985d-2edb0f5617d5</vt:lpwstr>
  </property>
</Properties>
</file>