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0" windowWidth="31440" windowHeight="23560" tabRatio="500" firstSheet="2" activeTab="5"/>
  </bookViews>
  <sheets>
    <sheet name="OCFW" sheetId="1" r:id="rId1"/>
    <sheet name="UM 2" sheetId="10" r:id="rId2"/>
    <sheet name="ASP4" sheetId="14" r:id="rId3"/>
    <sheet name="OCFW 4-class" sheetId="15" r:id="rId4"/>
    <sheet name="UM 4-class" sheetId="16" r:id="rId5"/>
    <sheet name="test" sheetId="1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7" l="1"/>
  <c r="D17" i="17"/>
  <c r="C13" i="17"/>
  <c r="C17" i="17"/>
  <c r="E13" i="17"/>
  <c r="E17" i="17"/>
  <c r="F13" i="17"/>
  <c r="F17" i="17"/>
  <c r="H17" i="17"/>
  <c r="D31" i="17"/>
  <c r="D9" i="17"/>
  <c r="C9" i="17"/>
  <c r="C10" i="17"/>
  <c r="C11" i="17"/>
  <c r="C14" i="17"/>
  <c r="C53" i="17"/>
  <c r="D14" i="17"/>
  <c r="D53" i="17"/>
  <c r="E9" i="17"/>
  <c r="E14" i="17"/>
  <c r="E53" i="17"/>
  <c r="F9" i="17"/>
  <c r="F14" i="17"/>
  <c r="F53" i="17"/>
  <c r="G53" i="17"/>
  <c r="H53" i="17"/>
  <c r="H58" i="17"/>
  <c r="C54" i="17"/>
  <c r="D10" i="17"/>
  <c r="D12" i="17"/>
  <c r="D15" i="17"/>
  <c r="D54" i="17"/>
  <c r="E10" i="17"/>
  <c r="E12" i="17"/>
  <c r="E15" i="17"/>
  <c r="E54" i="17"/>
  <c r="F10" i="17"/>
  <c r="F12" i="17"/>
  <c r="F15" i="17"/>
  <c r="F54" i="17"/>
  <c r="G54" i="17"/>
  <c r="H54" i="17"/>
  <c r="H62" i="17"/>
  <c r="H63" i="17"/>
  <c r="J58" i="17"/>
  <c r="J62" i="17"/>
  <c r="J63" i="17"/>
  <c r="I63" i="17"/>
  <c r="C52" i="17"/>
  <c r="D52" i="17"/>
  <c r="E52" i="17"/>
  <c r="F52" i="17"/>
  <c r="G52" i="17"/>
  <c r="H52" i="17"/>
  <c r="F63" i="17"/>
  <c r="D58" i="17"/>
  <c r="D59" i="17"/>
  <c r="D62" i="17"/>
  <c r="D63" i="17"/>
  <c r="B63" i="17"/>
  <c r="I62" i="17"/>
  <c r="F62" i="17"/>
  <c r="B62" i="17"/>
  <c r="F59" i="17"/>
  <c r="B59" i="17"/>
  <c r="I58" i="17"/>
  <c r="F58" i="17"/>
  <c r="B58" i="17"/>
  <c r="H14" i="17"/>
  <c r="J54" i="17"/>
  <c r="J53" i="17"/>
  <c r="H50" i="17"/>
  <c r="G39" i="17"/>
  <c r="G33" i="17"/>
  <c r="G46" i="17"/>
  <c r="G48" i="17"/>
  <c r="F33" i="17"/>
  <c r="F39" i="17"/>
  <c r="F46" i="17"/>
  <c r="F48" i="17"/>
  <c r="E33" i="17"/>
  <c r="E38" i="17"/>
  <c r="E45" i="17"/>
  <c r="E48" i="17"/>
  <c r="C48" i="17"/>
  <c r="G40" i="17"/>
  <c r="G47" i="17"/>
  <c r="G32" i="17"/>
  <c r="G36" i="17"/>
  <c r="G41" i="17"/>
  <c r="F32" i="17"/>
  <c r="F36" i="17"/>
  <c r="F41" i="17"/>
  <c r="E32" i="17"/>
  <c r="E36" i="17"/>
  <c r="E41" i="17"/>
  <c r="C32" i="17"/>
  <c r="C36" i="17"/>
  <c r="C41" i="17"/>
  <c r="H15" i="17"/>
  <c r="H33" i="17"/>
  <c r="D33" i="17"/>
  <c r="C33" i="17"/>
  <c r="H32" i="17"/>
  <c r="D32" i="17"/>
  <c r="C31" i="17"/>
  <c r="E31" i="17"/>
  <c r="F31" i="17"/>
  <c r="G31" i="17"/>
  <c r="H31" i="17"/>
  <c r="H30" i="17"/>
  <c r="G29" i="17"/>
  <c r="F29" i="17"/>
  <c r="E29" i="17"/>
  <c r="G28" i="17"/>
  <c r="F28" i="17"/>
  <c r="E28" i="17"/>
  <c r="C28" i="17"/>
  <c r="G24" i="17"/>
  <c r="G25" i="17"/>
  <c r="G26" i="17"/>
  <c r="F26" i="17"/>
  <c r="E26" i="17"/>
  <c r="F18" i="17"/>
  <c r="E18" i="17"/>
  <c r="D18" i="17"/>
  <c r="C18" i="17"/>
  <c r="D46" i="15"/>
  <c r="E46" i="15"/>
  <c r="F46" i="15"/>
  <c r="D43" i="15"/>
  <c r="D42" i="15"/>
  <c r="H17" i="16"/>
  <c r="C31" i="16"/>
  <c r="C9" i="16"/>
  <c r="C10" i="16"/>
  <c r="C11" i="16"/>
  <c r="C13" i="16"/>
  <c r="C14" i="16"/>
  <c r="C53" i="16"/>
  <c r="D9" i="16"/>
  <c r="D14" i="16"/>
  <c r="D53" i="16"/>
  <c r="E9" i="16"/>
  <c r="E14" i="16"/>
  <c r="E53" i="16"/>
  <c r="F9" i="16"/>
  <c r="F14" i="16"/>
  <c r="F53" i="16"/>
  <c r="G53" i="16"/>
  <c r="H53" i="16"/>
  <c r="H58" i="16"/>
  <c r="C54" i="16"/>
  <c r="D10" i="16"/>
  <c r="D12" i="16"/>
  <c r="D13" i="16"/>
  <c r="D15" i="16"/>
  <c r="D54" i="16"/>
  <c r="E10" i="16"/>
  <c r="E12" i="16"/>
  <c r="E13" i="16"/>
  <c r="E15" i="16"/>
  <c r="E54" i="16"/>
  <c r="F10" i="16"/>
  <c r="F12" i="16"/>
  <c r="F13" i="16"/>
  <c r="F15" i="16"/>
  <c r="F54" i="16"/>
  <c r="G54" i="16"/>
  <c r="H54" i="16"/>
  <c r="H62" i="16"/>
  <c r="H63" i="16"/>
  <c r="J58" i="16"/>
  <c r="J62" i="16"/>
  <c r="J63" i="16"/>
  <c r="I63" i="16"/>
  <c r="C17" i="16"/>
  <c r="C52" i="16"/>
  <c r="D17" i="16"/>
  <c r="D52" i="16"/>
  <c r="E17" i="16"/>
  <c r="E52" i="16"/>
  <c r="F17" i="16"/>
  <c r="F52" i="16"/>
  <c r="G52" i="16"/>
  <c r="H52" i="16"/>
  <c r="F63" i="16"/>
  <c r="D58" i="16"/>
  <c r="D59" i="16"/>
  <c r="D62" i="16"/>
  <c r="D63" i="16"/>
  <c r="B63" i="16"/>
  <c r="I62" i="16"/>
  <c r="F62" i="16"/>
  <c r="B62" i="16"/>
  <c r="F59" i="16"/>
  <c r="B59" i="16"/>
  <c r="I58" i="16"/>
  <c r="F58" i="16"/>
  <c r="B58" i="16"/>
  <c r="H14" i="16"/>
  <c r="J54" i="16"/>
  <c r="J53" i="16"/>
  <c r="H50" i="16"/>
  <c r="G39" i="16"/>
  <c r="G33" i="16"/>
  <c r="G46" i="16"/>
  <c r="G40" i="16"/>
  <c r="G47" i="16"/>
  <c r="G48" i="16"/>
  <c r="F33" i="16"/>
  <c r="F39" i="16"/>
  <c r="F46" i="16"/>
  <c r="F48" i="16"/>
  <c r="E33" i="16"/>
  <c r="E38" i="16"/>
  <c r="E45" i="16"/>
  <c r="E48" i="16"/>
  <c r="C48" i="16"/>
  <c r="G32" i="16"/>
  <c r="G36" i="16"/>
  <c r="G41" i="16"/>
  <c r="F32" i="16"/>
  <c r="F36" i="16"/>
  <c r="F41" i="16"/>
  <c r="E32" i="16"/>
  <c r="E36" i="16"/>
  <c r="E41" i="16"/>
  <c r="C32" i="16"/>
  <c r="C36" i="16"/>
  <c r="C41" i="16"/>
  <c r="H15" i="16"/>
  <c r="H33" i="16"/>
  <c r="D33" i="16"/>
  <c r="C33" i="16"/>
  <c r="H32" i="16"/>
  <c r="D32" i="16"/>
  <c r="D31" i="16"/>
  <c r="E31" i="16"/>
  <c r="F31" i="16"/>
  <c r="G31" i="16"/>
  <c r="H31" i="16"/>
  <c r="H30" i="16"/>
  <c r="G29" i="16"/>
  <c r="F29" i="16"/>
  <c r="E29" i="16"/>
  <c r="G28" i="16"/>
  <c r="F28" i="16"/>
  <c r="E28" i="16"/>
  <c r="C28" i="16"/>
  <c r="G24" i="16"/>
  <c r="G25" i="16"/>
  <c r="G26" i="16"/>
  <c r="F26" i="16"/>
  <c r="E26" i="16"/>
  <c r="F18" i="16"/>
  <c r="E18" i="16"/>
  <c r="D18" i="16"/>
  <c r="C18" i="16"/>
  <c r="F57" i="15"/>
  <c r="F9" i="15"/>
  <c r="F14" i="15"/>
  <c r="F12" i="15"/>
  <c r="F13" i="15"/>
  <c r="F15" i="15"/>
  <c r="F18" i="15"/>
  <c r="F10" i="15"/>
  <c r="F17" i="15"/>
  <c r="C9" i="15"/>
  <c r="C13" i="15"/>
  <c r="C14" i="15"/>
  <c r="C58" i="15"/>
  <c r="D9" i="15"/>
  <c r="D14" i="15"/>
  <c r="D58" i="15"/>
  <c r="E9" i="15"/>
  <c r="E14" i="15"/>
  <c r="E58" i="15"/>
  <c r="F58" i="15"/>
  <c r="G58" i="15"/>
  <c r="H58" i="15"/>
  <c r="H63" i="15"/>
  <c r="C15" i="15"/>
  <c r="C59" i="15"/>
  <c r="D12" i="15"/>
  <c r="D13" i="15"/>
  <c r="D15" i="15"/>
  <c r="D59" i="15"/>
  <c r="E13" i="15"/>
  <c r="E15" i="15"/>
  <c r="E59" i="15"/>
  <c r="F59" i="15"/>
  <c r="G59" i="15"/>
  <c r="H59" i="15"/>
  <c r="H67" i="15"/>
  <c r="H68" i="15"/>
  <c r="J63" i="15"/>
  <c r="J67" i="15"/>
  <c r="J68" i="15"/>
  <c r="I68" i="15"/>
  <c r="C17" i="15"/>
  <c r="C57" i="15"/>
  <c r="D10" i="15"/>
  <c r="D17" i="15"/>
  <c r="D57" i="15"/>
  <c r="E17" i="15"/>
  <c r="E57" i="15"/>
  <c r="G57" i="15"/>
  <c r="H57" i="15"/>
  <c r="F68" i="15"/>
  <c r="D63" i="15"/>
  <c r="D64" i="15"/>
  <c r="D67" i="15"/>
  <c r="D68" i="15"/>
  <c r="B68" i="15"/>
  <c r="I67" i="15"/>
  <c r="F67" i="15"/>
  <c r="B67" i="15"/>
  <c r="F64" i="15"/>
  <c r="B64" i="15"/>
  <c r="I63" i="15"/>
  <c r="F63" i="15"/>
  <c r="B63" i="15"/>
  <c r="H14" i="15"/>
  <c r="H17" i="15"/>
  <c r="J59" i="15"/>
  <c r="J58" i="15"/>
  <c r="H55" i="15"/>
  <c r="G44" i="15"/>
  <c r="G38" i="15"/>
  <c r="G51" i="15"/>
  <c r="G53" i="15"/>
  <c r="F38" i="15"/>
  <c r="F44" i="15"/>
  <c r="F51" i="15"/>
  <c r="F53" i="15"/>
  <c r="E38" i="15"/>
  <c r="E43" i="15"/>
  <c r="E50" i="15"/>
  <c r="E53" i="15"/>
  <c r="D38" i="15"/>
  <c r="D49" i="15"/>
  <c r="D50" i="15"/>
  <c r="D53" i="15"/>
  <c r="C53" i="15"/>
  <c r="G45" i="15"/>
  <c r="G52" i="15"/>
  <c r="G37" i="15"/>
  <c r="G41" i="15"/>
  <c r="G46" i="15"/>
  <c r="F37" i="15"/>
  <c r="F41" i="15"/>
  <c r="E37" i="15"/>
  <c r="E41" i="15"/>
  <c r="C37" i="15"/>
  <c r="C41" i="15"/>
  <c r="C46" i="15"/>
  <c r="D37" i="15"/>
  <c r="D41" i="15"/>
  <c r="H15" i="15"/>
  <c r="H38" i="15"/>
  <c r="C38" i="15"/>
  <c r="H37" i="15"/>
  <c r="C36" i="15"/>
  <c r="D36" i="15"/>
  <c r="E36" i="15"/>
  <c r="F36" i="15"/>
  <c r="G36" i="15"/>
  <c r="I36" i="15"/>
  <c r="H36" i="15"/>
  <c r="G34" i="15"/>
  <c r="F34" i="15"/>
  <c r="E34" i="15"/>
  <c r="D34" i="15"/>
  <c r="C34" i="15"/>
  <c r="G33" i="15"/>
  <c r="F33" i="15"/>
  <c r="E33" i="15"/>
  <c r="D33" i="15"/>
  <c r="C33" i="15"/>
  <c r="G25" i="15"/>
  <c r="G24" i="15"/>
  <c r="E18" i="15"/>
  <c r="D18" i="15"/>
  <c r="C18" i="15"/>
  <c r="I13" i="15"/>
  <c r="I12" i="15"/>
  <c r="D53" i="10"/>
  <c r="H53" i="10"/>
  <c r="H58" i="10"/>
  <c r="I58" i="10"/>
  <c r="C52" i="10"/>
  <c r="C53" i="10"/>
  <c r="E53" i="10"/>
  <c r="G33" i="10"/>
  <c r="D32" i="10"/>
  <c r="E32" i="10"/>
  <c r="F32" i="10"/>
  <c r="D33" i="10"/>
  <c r="E33" i="10"/>
  <c r="F33" i="10"/>
  <c r="D31" i="10"/>
  <c r="C14" i="10"/>
  <c r="C13" i="10"/>
  <c r="C10" i="10"/>
  <c r="C9" i="10"/>
  <c r="D9" i="10"/>
  <c r="E9" i="10"/>
  <c r="F9" i="10"/>
  <c r="D10" i="10"/>
  <c r="E10" i="10"/>
  <c r="F10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7" i="10"/>
  <c r="E17" i="10"/>
  <c r="F17" i="10"/>
  <c r="D18" i="10"/>
  <c r="E18" i="10"/>
  <c r="F18" i="10"/>
  <c r="G18" i="10"/>
  <c r="G17" i="10"/>
  <c r="G15" i="10"/>
  <c r="G14" i="10"/>
  <c r="G13" i="10"/>
  <c r="G12" i="10"/>
  <c r="G10" i="10"/>
  <c r="G9" i="10"/>
  <c r="C57" i="1"/>
  <c r="D41" i="1"/>
  <c r="E37" i="1"/>
  <c r="D37" i="1"/>
  <c r="H17" i="1"/>
  <c r="C36" i="1"/>
  <c r="E18" i="1"/>
  <c r="E17" i="1"/>
  <c r="E14" i="1"/>
  <c r="E13" i="1"/>
  <c r="E9" i="1"/>
  <c r="D15" i="1"/>
  <c r="D14" i="1"/>
  <c r="D13" i="1"/>
  <c r="D10" i="1"/>
  <c r="D9" i="1"/>
  <c r="C15" i="1"/>
  <c r="C14" i="1"/>
  <c r="C13" i="1"/>
  <c r="C9" i="1"/>
  <c r="E36" i="14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H30" i="10"/>
  <c r="C17" i="10"/>
  <c r="H17" i="10"/>
  <c r="C31" i="10"/>
  <c r="E31" i="10"/>
  <c r="F31" i="10"/>
  <c r="G31" i="10"/>
  <c r="H31" i="10"/>
  <c r="H15" i="10"/>
  <c r="H33" i="10"/>
  <c r="C11" i="10"/>
  <c r="I13" i="1"/>
  <c r="I12" i="1"/>
  <c r="H50" i="10"/>
  <c r="F53" i="10"/>
  <c r="G53" i="10"/>
  <c r="C54" i="10"/>
  <c r="D54" i="10"/>
  <c r="E54" i="10"/>
  <c r="F54" i="10"/>
  <c r="G54" i="10"/>
  <c r="H54" i="10"/>
  <c r="H62" i="10"/>
  <c r="H63" i="10"/>
  <c r="J58" i="10"/>
  <c r="J62" i="10"/>
  <c r="J63" i="10"/>
  <c r="I63" i="10"/>
  <c r="D52" i="10"/>
  <c r="E52" i="10"/>
  <c r="F52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F58" i="10"/>
  <c r="B58" i="10"/>
  <c r="H14" i="10"/>
  <c r="J54" i="10"/>
  <c r="J53" i="10"/>
  <c r="G39" i="10"/>
  <c r="G46" i="10"/>
  <c r="G40" i="10"/>
  <c r="G47" i="10"/>
  <c r="G48" i="10"/>
  <c r="F39" i="10"/>
  <c r="F46" i="10"/>
  <c r="F48" i="10"/>
  <c r="E38" i="10"/>
  <c r="E45" i="10"/>
  <c r="E48" i="10"/>
  <c r="C48" i="10"/>
  <c r="G32" i="10"/>
  <c r="G36" i="10"/>
  <c r="G41" i="10"/>
  <c r="F36" i="10"/>
  <c r="F41" i="10"/>
  <c r="E36" i="10"/>
  <c r="E41" i="10"/>
  <c r="C32" i="10"/>
  <c r="C36" i="10"/>
  <c r="C41" i="10"/>
  <c r="C33" i="10"/>
  <c r="H32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C18" i="10"/>
  <c r="C17" i="1"/>
  <c r="D17" i="1"/>
  <c r="D36" i="1"/>
  <c r="E36" i="1"/>
  <c r="F36" i="1"/>
  <c r="G36" i="1"/>
  <c r="I36" i="1"/>
  <c r="D12" i="1"/>
  <c r="D59" i="1"/>
  <c r="E15" i="1"/>
  <c r="E59" i="1"/>
  <c r="C59" i="1"/>
  <c r="F59" i="1"/>
  <c r="G59" i="1"/>
  <c r="H59" i="1"/>
  <c r="C58" i="1"/>
  <c r="D58" i="1"/>
  <c r="E58" i="1"/>
  <c r="F58" i="1"/>
  <c r="G58" i="1"/>
  <c r="H58" i="1"/>
  <c r="H63" i="1"/>
  <c r="F38" i="1"/>
  <c r="F44" i="1"/>
  <c r="D38" i="1"/>
  <c r="D50" i="1"/>
  <c r="H36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G25" i="1"/>
  <c r="G24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C18" i="1"/>
</calcChain>
</file>

<file path=xl/sharedStrings.xml><?xml version="1.0" encoding="utf-8"?>
<sst xmlns="http://schemas.openxmlformats.org/spreadsheetml/2006/main" count="412" uniqueCount="59">
  <si>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</si>
  <si>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</si>
  <si>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</si>
  <si>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</si>
  <si>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</si>
  <si>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</si>
  <si>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</si>
  <si>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</si>
  <si>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</si>
  <si>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</si>
  <si>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</si>
  <si>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</si>
  <si>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</si>
  <si>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</si>
  <si>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</si>
  <si>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</si>
  <si>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</si>
  <si>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</si>
  <si>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</si>
  <si>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</si>
  <si>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</si>
  <si>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</si>
  <si>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</si>
  <si>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</si>
  <si>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</si>
  <si>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</si>
  <si>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</si>
  <si>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</si>
  <si>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</si>
  <si>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</si>
  <si>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</si>
  <si>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</si>
  <si>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</si>
  <si>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</si>
  <si>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</si>
  <si>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</si>
  <si>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</si>
  <si>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</si>
  <si>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</si>
  <si>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</si>
  <si>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</si>
  <si>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</si>
  <si>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</si>
  <si>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</si>
  <si>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</si>
  <si>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</si>
  <si>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</si>
  <si>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</si>
  <si>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</si>
  <si>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MO</t>
  </si>
  <si>
    <t>100% LO</t>
  </si>
  <si>
    <t>%</t>
  </si>
  <si>
    <t>100% to ED</t>
  </si>
  <si>
    <t>100% stay LC2</t>
  </si>
  <si>
    <t>Probability of transition if mixed to:</t>
  </si>
  <si>
    <t>Late Conifer Aspen</t>
  </si>
  <si>
    <t>Mid Aspen</t>
  </si>
  <si>
    <t>Mid Aspen Conifer</t>
  </si>
  <si>
    <t>100%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</si>
</sst>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0" borderId="0" xfId="0" applyNumberFormat="1" applyFill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/>
      <c r="G2" s="6"/>
    </row>
    <row r="3" spans="1:9">
      <c r="A3" t="s">
        <v>8</v>
      </c>
      <c r="C3" s="6"/>
      <c r="D3" s="6">
        <v>65</v>
      </c>
      <c r="E3" s="6"/>
      <c r="F3" s="6"/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/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/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/>
      <c r="G10" s="7"/>
    </row>
    <row r="11" spans="1:9">
      <c r="A11" t="s">
        <v>14</v>
      </c>
      <c r="D11" s="7">
        <v>0</v>
      </c>
      <c r="E11" s="7"/>
      <c r="F11" s="7"/>
      <c r="G11" s="7"/>
    </row>
    <row r="12" spans="1:9">
      <c r="A12" t="s">
        <v>15</v>
      </c>
      <c r="D12" s="7">
        <f>1/D3</f>
        <v>1.5384615384615385E-2</v>
      </c>
      <c r="E12" s="7"/>
      <c r="F12" s="7"/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/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/>
      <c r="G14" s="7"/>
      <c r="H14" s="7">
        <f>SUM(C14:G14)</f>
        <v>0.14214285714285718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/>
      <c r="G15" s="7"/>
      <c r="H15" s="7">
        <f>SUM(C15:G15)</f>
        <v>0.24038461538461539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/>
      <c r="G17" s="7"/>
      <c r="H17" s="7">
        <f>SUM(C17:G17)</f>
        <v>0.38252747252747255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/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 t="e">
        <f>1/G5</f>
        <v>#DIV/0!</v>
      </c>
    </row>
    <row r="25" spans="1:8">
      <c r="A25" t="s">
        <v>5</v>
      </c>
      <c r="D25" s="7"/>
      <c r="E25" s="7"/>
      <c r="F25" s="7"/>
      <c r="G25" s="7" t="e">
        <f>1/G3</f>
        <v>#DIV/0!</v>
      </c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G34" si="0">C11/C14</f>
        <v>0</v>
      </c>
      <c r="D33">
        <f t="shared" si="0"/>
        <v>0</v>
      </c>
      <c r="E33">
        <f t="shared" si="0"/>
        <v>0</v>
      </c>
      <c r="F33" t="e">
        <f t="shared" si="0"/>
        <v>#DIV/0!</v>
      </c>
      <c r="G33" t="e">
        <f t="shared" si="0"/>
        <v>#DIV/0!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 t="e">
        <f t="shared" si="0"/>
        <v>#DIV/0!</v>
      </c>
      <c r="G34" t="e">
        <f t="shared" si="0"/>
        <v>#DIV/0!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0.34171215168055158</v>
      </c>
      <c r="D36" s="21">
        <f t="shared" ref="D36:H36" si="1">D17/$H$17</f>
        <v>0.31657569663889684</v>
      </c>
      <c r="E36" s="21">
        <f t="shared" si="1"/>
        <v>0.34171215168055158</v>
      </c>
      <c r="F36" s="21">
        <f t="shared" si="1"/>
        <v>0</v>
      </c>
      <c r="G36" s="21">
        <f t="shared" si="1"/>
        <v>0</v>
      </c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 t="e">
        <f>F14/F17</f>
        <v>#DIV/0!</v>
      </c>
      <c r="G37" t="e">
        <f t="shared" ref="G37" si="2">G14/G17</f>
        <v>#DIV/0!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:G38" si="3">E15/E17</f>
        <v>0.95628415300546443</v>
      </c>
      <c r="F38" t="e">
        <f>F15/F17</f>
        <v>#DIV/0!</v>
      </c>
      <c r="G38" t="e">
        <f t="shared" si="3"/>
        <v>#DIV/0!</v>
      </c>
      <c r="H38">
        <f t="shared" ref="H38" si="4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 t="e">
        <f>F37</f>
        <v>#DIV/0!</v>
      </c>
      <c r="G41" t="e">
        <f>G37</f>
        <v>#DIV/0!</v>
      </c>
      <c r="I41" s="8"/>
    </row>
    <row r="42" spans="1:17">
      <c r="A42" t="s">
        <v>2</v>
      </c>
      <c r="C42">
        <v>0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E43" s="7">
        <f>E38</f>
        <v>0.95628415300546443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 t="e">
        <f>F38</f>
        <v>#DIV/0!</v>
      </c>
      <c r="G44" t="e">
        <f>(1/G5)/G17</f>
        <v>#DIV/0!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 t="e">
        <f>(G13+1/G3)/G17</f>
        <v>#DIV/0!</v>
      </c>
      <c r="Q45" s="6"/>
    </row>
    <row r="46" spans="1:17">
      <c r="A46" t="s">
        <v>31</v>
      </c>
      <c r="C46">
        <f>SUM(C41:C45)</f>
        <v>1</v>
      </c>
      <c r="E46">
        <f t="shared" ref="E46:F46" si="5">SUM(E41:E45)</f>
        <v>1</v>
      </c>
      <c r="F46" s="9" t="e">
        <f t="shared" si="5"/>
        <v>#DIV/0!</v>
      </c>
      <c r="G46" t="e">
        <f>SUM(G41:G45)</f>
        <v>#DIV/0!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 t="e">
        <f>F44/F38</f>
        <v>#DIV/0!</v>
      </c>
      <c r="G51" t="e">
        <f>G44/G38</f>
        <v>#DIV/0!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 t="e">
        <f>G45/G38</f>
        <v>#DIV/0!</v>
      </c>
    </row>
    <row r="53" spans="1:10">
      <c r="A53" t="s">
        <v>31</v>
      </c>
      <c r="C53">
        <f>SUM(C49:C52)</f>
        <v>0</v>
      </c>
      <c r="D53">
        <f t="shared" ref="D53:G53" si="6">SUM(D49:D52)</f>
        <v>0</v>
      </c>
      <c r="E53">
        <f t="shared" si="6"/>
        <v>1</v>
      </c>
      <c r="F53" t="e">
        <f t="shared" si="6"/>
        <v>#DIV/0!</v>
      </c>
      <c r="G53" t="e">
        <f t="shared" si="6"/>
        <v>#DIV/0!</v>
      </c>
    </row>
    <row r="55" spans="1:10">
      <c r="A55" s="5" t="s">
        <v>33</v>
      </c>
      <c r="C55">
        <v>0.1</v>
      </c>
      <c r="D55">
        <v>0.3</v>
      </c>
      <c r="E55">
        <v>0.6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7.8428571428571431E-2</v>
      </c>
      <c r="F57">
        <f>F17*F55</f>
        <v>0</v>
      </c>
      <c r="G57">
        <f>G17*G55</f>
        <v>0</v>
      </c>
      <c r="H57">
        <f>SUM(C57:G57)</f>
        <v>0.12782967032967033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3.4285714285714284E-3</v>
      </c>
      <c r="F58">
        <f>F14*F55</f>
        <v>0</v>
      </c>
      <c r="G58">
        <f>G14*G55</f>
        <v>0</v>
      </c>
      <c r="H58">
        <f>SUM(C58:G58)</f>
        <v>1.8214285714285718E-2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7.4999999999999997E-2</v>
      </c>
      <c r="F59">
        <f>F15*F55</f>
        <v>0</v>
      </c>
      <c r="G59">
        <f>G15*G55</f>
        <v>0</v>
      </c>
      <c r="H59">
        <f>SUM(C59:G59)</f>
        <v>0.10961538461538461</v>
      </c>
      <c r="J59">
        <f>H14/H17</f>
        <v>0.37158862395863268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1.4838564237711471E-2</v>
      </c>
      <c r="H63">
        <f>H58</f>
        <v>1.8214285714285718E-2</v>
      </c>
      <c r="I63">
        <f>1/H63</f>
        <v>54.901960784313715</v>
      </c>
      <c r="J63">
        <f>H63/H68</f>
        <v>0.1424887169568021</v>
      </c>
    </row>
    <row r="64" spans="1:10">
      <c r="A64" t="s">
        <v>44</v>
      </c>
      <c r="B64" s="7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4.9432218495044811E-2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6.3558887596914054E-2</v>
      </c>
      <c r="H67">
        <f>H59</f>
        <v>0.10961538461538461</v>
      </c>
      <c r="I67">
        <f>1/H67</f>
        <v>9.1228070175438596</v>
      </c>
      <c r="J67">
        <f>H67/H68</f>
        <v>0.85751128304319801</v>
      </c>
    </row>
    <row r="68" spans="1:10">
      <c r="A68" t="s">
        <v>48</v>
      </c>
      <c r="B68" s="7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0.12782967032967033</v>
      </c>
      <c r="H68">
        <f>H63+H67</f>
        <v>0.12782967032967033</v>
      </c>
      <c r="I68">
        <f>1/H68</f>
        <v>7.8229099505695254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E1" workbookViewId="0">
      <selection activeCell="E1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1">
        <v>150</v>
      </c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 t="shared" ref="D9:F9" si="0">1/D2</f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9</v>
      </c>
      <c r="C10" s="7">
        <f>1/C3</f>
        <v>1.3333333333333334E-2</v>
      </c>
      <c r="D10" s="7">
        <f t="shared" ref="D10:F10" si="1">1/D3</f>
        <v>6.6666666666666671E-3</v>
      </c>
      <c r="E10" s="7">
        <f t="shared" si="1"/>
        <v>1.5151515151515152E-2</v>
      </c>
      <c r="F10" s="7">
        <f t="shared" si="1"/>
        <v>1.5151515151515152E-2</v>
      </c>
      <c r="G10" s="7">
        <f>1/G3</f>
        <v>6.6666666666666671E-3</v>
      </c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>
        <v>0</v>
      </c>
    </row>
    <row r="12" spans="1:8">
      <c r="A12" t="s">
        <v>15</v>
      </c>
      <c r="C12">
        <v>0</v>
      </c>
      <c r="D12" s="7">
        <f t="shared" ref="D12:F12" si="2">D10</f>
        <v>6.6666666666666671E-3</v>
      </c>
      <c r="E12" s="7">
        <f t="shared" si="2"/>
        <v>1.5151515151515152E-2</v>
      </c>
      <c r="F12" s="7">
        <f t="shared" si="2"/>
        <v>1.5151515151515152E-2</v>
      </c>
      <c r="G12" s="7">
        <f>G10</f>
        <v>6.6666666666666671E-3</v>
      </c>
    </row>
    <row r="13" spans="1:8">
      <c r="A13" t="s">
        <v>11</v>
      </c>
      <c r="C13" s="7">
        <f>1/C6</f>
        <v>8.3333333333333329E-2</v>
      </c>
      <c r="D13" s="7">
        <f t="shared" ref="D13:F13" si="3">1/D6</f>
        <v>8.3333333333333329E-2</v>
      </c>
      <c r="E13" s="7">
        <f t="shared" si="3"/>
        <v>9.0909090909090912E-2</v>
      </c>
      <c r="F13" s="7">
        <f t="shared" si="3"/>
        <v>9.0909090909090912E-2</v>
      </c>
      <c r="G13" s="7">
        <f>1/G6</f>
        <v>8.3333333333333329E-2</v>
      </c>
    </row>
    <row r="14" spans="1:8">
      <c r="A14" t="s">
        <v>16</v>
      </c>
      <c r="C14" s="7">
        <f>C9+C11+C13</f>
        <v>0.10238095238095238</v>
      </c>
      <c r="D14" s="7">
        <f t="shared" ref="D14:F14" si="4">D9+D11</f>
        <v>5.0000000000000001E-3</v>
      </c>
      <c r="E14" s="7">
        <f t="shared" si="4"/>
        <v>6.2500000000000003E-3</v>
      </c>
      <c r="F14" s="7">
        <f t="shared" si="4"/>
        <v>2.5000000000000001E-3</v>
      </c>
      <c r="G14" s="7">
        <f>G9+G11</f>
        <v>0.01</v>
      </c>
      <c r="H14" s="7">
        <f>SUM(C14:G14)</f>
        <v>0.1261309523809524</v>
      </c>
    </row>
    <row r="15" spans="1:8">
      <c r="A15" t="s">
        <v>17</v>
      </c>
      <c r="C15" s="7"/>
      <c r="D15" s="7">
        <f t="shared" ref="D15:F15" si="5">D12+D13</f>
        <v>0.09</v>
      </c>
      <c r="E15" s="7">
        <f t="shared" si="5"/>
        <v>0.10606060606060606</v>
      </c>
      <c r="F15" s="7">
        <f t="shared" si="5"/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0.10238095238095238</v>
      </c>
      <c r="D17" s="7">
        <f t="shared" ref="D17:F17" si="6">D9+D10+D13</f>
        <v>9.5000000000000001E-2</v>
      </c>
      <c r="E17" s="7">
        <f t="shared" si="6"/>
        <v>0.11231060606060606</v>
      </c>
      <c r="F17" s="7">
        <f t="shared" si="6"/>
        <v>0.10856060606060607</v>
      </c>
      <c r="G17" s="7">
        <f>G9+G10+G13</f>
        <v>9.9999999999999992E-2</v>
      </c>
      <c r="H17" s="7">
        <f>SUM(C17:G17)</f>
        <v>0.51825216450216449</v>
      </c>
    </row>
    <row r="18" spans="1:17">
      <c r="A18" t="s">
        <v>20</v>
      </c>
      <c r="C18" s="7">
        <f>C14+C15</f>
        <v>0.10238095238095238</v>
      </c>
      <c r="D18" s="7">
        <f t="shared" ref="D18:F18" si="7">D14+D15</f>
        <v>9.5000000000000001E-2</v>
      </c>
      <c r="E18" s="7">
        <f t="shared" si="7"/>
        <v>0.11231060606060607</v>
      </c>
      <c r="F18" s="7">
        <f t="shared" si="7"/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8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24</v>
      </c>
      <c r="C28">
        <f>C11/C14</f>
        <v>0.13023255813953488</v>
      </c>
      <c r="E28">
        <f t="shared" ref="E28:G29" si="9">E11/E14</f>
        <v>0</v>
      </c>
      <c r="F28">
        <f t="shared" si="9"/>
        <v>0</v>
      </c>
      <c r="G28">
        <f t="shared" si="9"/>
        <v>0</v>
      </c>
    </row>
    <row r="29" spans="1:17">
      <c r="A29" t="s">
        <v>25</v>
      </c>
      <c r="C29">
        <v>0</v>
      </c>
      <c r="E29">
        <f t="shared" si="9"/>
        <v>0.14285714285714285</v>
      </c>
      <c r="F29">
        <f t="shared" si="9"/>
        <v>0.14285714285714285</v>
      </c>
      <c r="G29">
        <f t="shared" si="9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0.197550457853466</v>
      </c>
      <c r="D31" s="21">
        <f>D17/$H$17</f>
        <v>0.18330844810123939</v>
      </c>
      <c r="E31" s="21">
        <f t="shared" ref="E31:G31" si="10">E17/$H$17</f>
        <v>0.21671034633978262</v>
      </c>
      <c r="F31" s="21">
        <f t="shared" si="10"/>
        <v>0.20947448654631265</v>
      </c>
      <c r="G31" s="21">
        <f t="shared" si="10"/>
        <v>0.19295626115919934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1">D14/D17</f>
        <v>5.2631578947368418E-2</v>
      </c>
      <c r="E32" s="21">
        <f t="shared" si="11"/>
        <v>5.5649241146711645E-2</v>
      </c>
      <c r="F32" s="21">
        <f t="shared" si="11"/>
        <v>2.3028611304954639E-2</v>
      </c>
      <c r="G32" s="21">
        <f>G14/G17</f>
        <v>0.1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2">D15/D17</f>
        <v>0.94736842105263153</v>
      </c>
      <c r="E33" s="21">
        <f t="shared" si="12"/>
        <v>0.94435075885328845</v>
      </c>
      <c r="F33" s="21">
        <f t="shared" si="12"/>
        <v>0.9769713886950453</v>
      </c>
      <c r="G33" s="21">
        <f t="shared" si="12"/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31</v>
      </c>
      <c r="C41">
        <f>SUM(C36:C40)</f>
        <v>1</v>
      </c>
      <c r="E41">
        <f t="shared" ref="E41:F41" si="13">SUM(E36:E40)</f>
        <v>1</v>
      </c>
      <c r="F41" s="9">
        <f t="shared" si="13"/>
        <v>0.99999999999999989</v>
      </c>
      <c r="G41">
        <f>SUM(G36:G40)</f>
        <v>1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31</v>
      </c>
      <c r="C48">
        <f>SUM(C44:C47)</f>
        <v>0</v>
      </c>
      <c r="E48">
        <f t="shared" ref="E48:G48" si="14">SUM(E44:E47)</f>
        <v>1</v>
      </c>
      <c r="F48">
        <f t="shared" si="14"/>
        <v>1</v>
      </c>
      <c r="G48">
        <f t="shared" si="14"/>
        <v>1</v>
      </c>
    </row>
    <row r="50" spans="1:10">
      <c r="A50" s="5" t="s">
        <v>33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34</v>
      </c>
      <c r="C52">
        <f>C17*C50</f>
        <v>1.5357142857142856E-2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0.10804312770562771</v>
      </c>
    </row>
    <row r="53" spans="1:10">
      <c r="A53" t="s">
        <v>35</v>
      </c>
      <c r="C53">
        <f>C14*C50</f>
        <v>1.5357142857142856E-2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1.8694642857142858E-2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0.2433775698787759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1.2541727493848536E-2</v>
      </c>
      <c r="H58">
        <f>H53</f>
        <v>1.8694642857142858E-2</v>
      </c>
      <c r="I58">
        <f>1/H58</f>
        <v>53.491259910211099</v>
      </c>
      <c r="J58">
        <f>H58/H63</f>
        <v>0.17302944901852466</v>
      </c>
    </row>
    <row r="59" spans="1:10">
      <c r="A59" t="s">
        <v>44</v>
      </c>
      <c r="B59" s="7">
        <f t="shared" ref="B59:B63" si="15">1/C59</f>
        <v>45.004500450045008</v>
      </c>
      <c r="C59">
        <v>2.222E-2</v>
      </c>
      <c r="D59">
        <f>C59/C63</f>
        <v>0.38670379394361298</v>
      </c>
      <c r="F59">
        <f>F63*D59</f>
        <v>4.1780687393300521E-2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5"/>
        <v>35.001750087504377</v>
      </c>
      <c r="C62">
        <v>2.8570000000000002E-2</v>
      </c>
      <c r="D62">
        <f>C62/C63</f>
        <v>0.49721545422902896</v>
      </c>
      <c r="F62">
        <f>F63*D62</f>
        <v>5.3720712818478664E-2</v>
      </c>
      <c r="H62">
        <f>H54</f>
        <v>8.9348484848484858E-2</v>
      </c>
      <c r="I62">
        <f>1/H62</f>
        <v>11.192131592335084</v>
      </c>
      <c r="J62">
        <f>H62/H63</f>
        <v>0.82697055098147543</v>
      </c>
    </row>
    <row r="63" spans="1:10">
      <c r="A63" t="s">
        <v>48</v>
      </c>
      <c r="B63" s="7">
        <f t="shared" si="15"/>
        <v>17.40341106856944</v>
      </c>
      <c r="C63">
        <v>5.7459999999999997E-2</v>
      </c>
      <c r="D63">
        <f>D58+D59+D62</f>
        <v>1.0000000000000002</v>
      </c>
      <c r="F63">
        <f>H52</f>
        <v>0.10804312770562771</v>
      </c>
      <c r="H63">
        <f>H58+H62</f>
        <v>0.10804312770562771</v>
      </c>
      <c r="I63">
        <f>1/H63</f>
        <v>9.255563229570523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2" t="s">
        <v>0</v>
      </c>
      <c r="B1" s="14"/>
      <c r="C1" s="14" t="s">
        <v>1</v>
      </c>
      <c r="D1" s="14" t="s">
        <v>56</v>
      </c>
      <c r="E1" s="14" t="s">
        <v>57</v>
      </c>
      <c r="F1" s="15" t="s">
        <v>5</v>
      </c>
      <c r="G1" s="15" t="s">
        <v>55</v>
      </c>
      <c r="H1" s="13" t="s">
        <v>6</v>
      </c>
      <c r="I1" s="16"/>
      <c r="J1" s="12"/>
      <c r="K1" s="14"/>
      <c r="L1" s="14"/>
      <c r="M1" s="14"/>
      <c r="N1" s="14"/>
      <c r="O1" s="14"/>
      <c r="P1" s="15"/>
      <c r="Q1" s="16"/>
      <c r="R1" s="13"/>
      <c r="S1" s="12"/>
      <c r="T1" s="14"/>
      <c r="U1" s="14"/>
      <c r="V1" s="14"/>
      <c r="W1" s="14"/>
      <c r="X1" s="14"/>
      <c r="Y1" s="15"/>
    </row>
    <row r="2" spans="1:25">
      <c r="A2" s="16" t="s">
        <v>7</v>
      </c>
      <c r="B2" s="16"/>
      <c r="C2" s="17">
        <v>200</v>
      </c>
      <c r="D2" s="17">
        <v>150</v>
      </c>
      <c r="E2" s="17">
        <v>120</v>
      </c>
      <c r="F2" s="17">
        <v>200</v>
      </c>
      <c r="G2" s="17">
        <v>200</v>
      </c>
      <c r="H2" s="16"/>
      <c r="I2" s="16"/>
      <c r="J2" s="16"/>
      <c r="K2" s="16"/>
      <c r="L2" s="17"/>
      <c r="M2" s="17"/>
      <c r="N2" s="17"/>
      <c r="O2" s="17"/>
      <c r="P2" s="17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16" t="s">
        <v>8</v>
      </c>
      <c r="B3" s="16"/>
      <c r="C3" s="17"/>
      <c r="D3" s="17"/>
      <c r="E3" s="17">
        <v>60</v>
      </c>
      <c r="F3" s="17"/>
      <c r="H3" s="16"/>
      <c r="I3" s="16"/>
      <c r="J3" s="16"/>
      <c r="K3" s="16"/>
      <c r="L3" s="18"/>
      <c r="M3" s="18"/>
      <c r="N3" s="18"/>
      <c r="O3" s="18"/>
      <c r="P3" s="18"/>
      <c r="Q3" s="16"/>
      <c r="R3" s="16"/>
      <c r="S3" s="16"/>
      <c r="T3" s="16"/>
      <c r="U3" s="18"/>
      <c r="V3" s="18"/>
      <c r="W3" s="18"/>
      <c r="X3" s="18"/>
      <c r="Y3" s="18"/>
    </row>
    <row r="4" spans="1:25">
      <c r="A4" s="16" t="s">
        <v>9</v>
      </c>
      <c r="B4" s="16"/>
      <c r="C4" s="17" t="s">
        <v>10</v>
      </c>
      <c r="D4" s="17"/>
      <c r="E4" s="17" t="s">
        <v>52</v>
      </c>
      <c r="F4" s="17" t="s">
        <v>53</v>
      </c>
      <c r="H4" s="17"/>
      <c r="I4" s="16"/>
      <c r="J4" s="16"/>
      <c r="K4" s="16"/>
      <c r="L4" s="18"/>
      <c r="M4" s="18"/>
      <c r="N4" s="18"/>
      <c r="O4" s="18"/>
      <c r="P4" s="18"/>
      <c r="Q4" s="16"/>
      <c r="R4" s="16"/>
      <c r="S4" s="16"/>
      <c r="T4" s="16"/>
      <c r="U4" s="18"/>
      <c r="V4" s="18"/>
      <c r="W4" s="18"/>
      <c r="X4" s="18"/>
      <c r="Y4" s="18"/>
    </row>
    <row r="5" spans="1:25">
      <c r="A5" s="16" t="s">
        <v>9</v>
      </c>
      <c r="B5" s="16"/>
      <c r="C5" s="17"/>
      <c r="D5" s="17"/>
      <c r="E5" s="17"/>
      <c r="F5" s="17"/>
      <c r="H5" s="16"/>
      <c r="I5" s="16"/>
      <c r="J5" s="16"/>
      <c r="K5" s="16"/>
      <c r="L5" s="18"/>
      <c r="M5" s="18"/>
      <c r="N5" s="18"/>
      <c r="O5" s="18"/>
      <c r="P5" s="18"/>
      <c r="Q5" s="16"/>
      <c r="R5" s="16"/>
      <c r="S5" s="16"/>
      <c r="T5" s="16"/>
      <c r="U5" s="18"/>
      <c r="V5" s="18"/>
      <c r="W5" s="18"/>
      <c r="X5" s="18"/>
      <c r="Y5" s="18"/>
    </row>
    <row r="6" spans="1:25">
      <c r="A6" s="16" t="s">
        <v>11</v>
      </c>
      <c r="B6" s="16"/>
      <c r="C6" s="17"/>
      <c r="D6" s="17"/>
      <c r="E6" s="17">
        <v>50</v>
      </c>
      <c r="F6" s="17">
        <v>20</v>
      </c>
      <c r="G6">
        <v>50</v>
      </c>
      <c r="H6" s="16"/>
      <c r="I6" s="16"/>
      <c r="J6" s="16"/>
      <c r="K6" s="16"/>
      <c r="L6" s="18"/>
      <c r="M6" s="18"/>
      <c r="N6" s="18"/>
      <c r="O6" s="18"/>
      <c r="P6" s="18"/>
      <c r="Q6" s="16"/>
      <c r="R6" s="16"/>
      <c r="S6" s="16"/>
      <c r="T6" s="16"/>
      <c r="U6" s="18"/>
      <c r="V6" s="18"/>
      <c r="W6" s="18"/>
      <c r="X6" s="18"/>
      <c r="Y6" s="18"/>
    </row>
    <row r="7" spans="1:25">
      <c r="A7" s="16"/>
      <c r="B7" s="16"/>
      <c r="C7" s="17"/>
      <c r="D7" s="17"/>
      <c r="E7" s="17"/>
      <c r="F7" s="17"/>
      <c r="H7" s="16"/>
      <c r="I7" s="16"/>
      <c r="J7" s="13"/>
      <c r="K7" s="16"/>
      <c r="L7" s="18"/>
      <c r="M7" s="18"/>
      <c r="N7" s="18"/>
      <c r="O7" s="18"/>
      <c r="P7" s="18"/>
      <c r="Q7" s="16"/>
      <c r="R7" s="16"/>
      <c r="S7" s="16"/>
      <c r="T7" s="16"/>
      <c r="U7" s="18"/>
      <c r="V7" s="18"/>
      <c r="W7" s="18"/>
      <c r="X7" s="18"/>
      <c r="Y7" s="18"/>
    </row>
    <row r="8" spans="1:25">
      <c r="A8" s="13" t="s">
        <v>12</v>
      </c>
      <c r="B8" s="16"/>
      <c r="C8" s="17"/>
      <c r="D8" s="17"/>
      <c r="E8" s="17"/>
      <c r="F8" s="17"/>
      <c r="H8" s="16"/>
      <c r="I8" s="16"/>
      <c r="J8" s="16"/>
      <c r="K8" s="16"/>
      <c r="L8" s="18"/>
      <c r="M8" s="18"/>
      <c r="N8" s="18"/>
      <c r="O8" s="18"/>
      <c r="P8" s="18"/>
      <c r="Q8" s="16"/>
      <c r="R8" s="16"/>
      <c r="S8" s="16"/>
      <c r="T8" s="16"/>
      <c r="U8" s="18"/>
      <c r="V8" s="18"/>
      <c r="W8" s="18"/>
      <c r="X8" s="18"/>
      <c r="Y8" s="18"/>
    </row>
    <row r="9" spans="1:25">
      <c r="A9" s="16" t="s">
        <v>13</v>
      </c>
      <c r="B9" s="16"/>
      <c r="C9" s="18">
        <f>1/C2</f>
        <v>5.0000000000000001E-3</v>
      </c>
      <c r="D9" s="18">
        <f>1/D2</f>
        <v>6.6666666666666671E-3</v>
      </c>
      <c r="E9" s="18">
        <f>1/E2</f>
        <v>8.3333333333333332E-3</v>
      </c>
      <c r="F9" s="18">
        <f>1/F2</f>
        <v>5.0000000000000001E-3</v>
      </c>
      <c r="G9">
        <f>1/G2</f>
        <v>5.0000000000000001E-3</v>
      </c>
      <c r="H9" s="16"/>
      <c r="I9" s="16"/>
      <c r="J9" s="16"/>
      <c r="K9" s="16"/>
      <c r="L9" s="18"/>
      <c r="M9" s="18"/>
      <c r="N9" s="18"/>
      <c r="O9" s="18"/>
      <c r="P9" s="18"/>
      <c r="Q9" s="16"/>
      <c r="R9" s="16"/>
      <c r="S9" s="16"/>
      <c r="T9" s="16"/>
      <c r="U9" s="18"/>
      <c r="V9" s="18"/>
      <c r="W9" s="18"/>
      <c r="X9" s="18"/>
      <c r="Y9" s="18"/>
    </row>
    <row r="10" spans="1:25">
      <c r="A10" s="16" t="s">
        <v>9</v>
      </c>
      <c r="B10" s="16"/>
      <c r="C10" s="18"/>
      <c r="D10" s="18"/>
      <c r="E10" s="18">
        <f>1/E3</f>
        <v>1.6666666666666666E-2</v>
      </c>
      <c r="F10" s="18"/>
      <c r="H10" s="16"/>
      <c r="I10" s="16"/>
      <c r="J10" s="16"/>
      <c r="K10" s="16"/>
      <c r="L10" s="18"/>
      <c r="M10" s="18"/>
      <c r="N10" s="18"/>
      <c r="O10" s="18"/>
      <c r="P10" s="18"/>
      <c r="Q10" s="16"/>
      <c r="R10" s="16"/>
      <c r="S10" s="16"/>
      <c r="T10" s="16"/>
      <c r="U10" s="18"/>
      <c r="V10" s="18"/>
      <c r="W10" s="18"/>
      <c r="X10" s="18"/>
      <c r="Y10" s="18"/>
    </row>
    <row r="11" spans="1:25">
      <c r="A11" s="16" t="s">
        <v>14</v>
      </c>
      <c r="B11" s="16"/>
      <c r="C11" s="16"/>
      <c r="D11" s="18"/>
      <c r="E11" s="18">
        <f>1/E3</f>
        <v>1.6666666666666666E-2</v>
      </c>
      <c r="F11" s="18"/>
      <c r="H11" s="16"/>
      <c r="I11" s="16"/>
      <c r="J11" s="13"/>
      <c r="K11" s="16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8"/>
      <c r="Y11" s="18"/>
    </row>
    <row r="12" spans="1:25">
      <c r="A12" s="16" t="s">
        <v>15</v>
      </c>
      <c r="B12" s="16"/>
      <c r="C12" s="16"/>
      <c r="D12" s="18"/>
      <c r="E12" s="16"/>
      <c r="F12" s="18"/>
      <c r="H12" s="16"/>
      <c r="I12" s="16"/>
      <c r="J12" s="16"/>
      <c r="K12" s="16"/>
      <c r="L12" s="16"/>
      <c r="M12" s="16"/>
      <c r="N12" s="16"/>
      <c r="O12" s="16"/>
      <c r="P12" s="16"/>
      <c r="Q12" s="18"/>
      <c r="R12" s="16"/>
      <c r="S12" s="13"/>
      <c r="T12" s="16"/>
      <c r="U12" s="18"/>
      <c r="V12" s="18"/>
      <c r="W12" s="18"/>
      <c r="X12" s="18"/>
      <c r="Y12" s="18"/>
    </row>
    <row r="13" spans="1:25">
      <c r="A13" s="16" t="s">
        <v>11</v>
      </c>
      <c r="B13" s="16"/>
      <c r="C13" s="18"/>
      <c r="D13" s="18"/>
      <c r="E13" s="18">
        <f>1/E6</f>
        <v>0.02</v>
      </c>
      <c r="F13" s="18">
        <f>1/F6</f>
        <v>0.05</v>
      </c>
      <c r="G13">
        <f>1/G6</f>
        <v>0.02</v>
      </c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6"/>
      <c r="S13" s="16"/>
      <c r="T13" s="16"/>
      <c r="U13" s="18"/>
      <c r="V13" s="18"/>
      <c r="W13" s="18"/>
      <c r="X13" s="18"/>
      <c r="Y13" s="18"/>
    </row>
    <row r="14" spans="1:25">
      <c r="A14" s="16" t="s">
        <v>16</v>
      </c>
      <c r="B14" s="16"/>
      <c r="C14" s="18">
        <f>C9+C11</f>
        <v>5.0000000000000001E-3</v>
      </c>
      <c r="D14" s="18">
        <f t="shared" ref="D14:G14" si="0">D9+D11</f>
        <v>6.6666666666666671E-3</v>
      </c>
      <c r="E14" s="18">
        <f>E9+E11</f>
        <v>2.5000000000000001E-2</v>
      </c>
      <c r="F14" s="18">
        <f>F9+F11</f>
        <v>5.0000000000000001E-3</v>
      </c>
      <c r="G14" s="18">
        <f t="shared" si="0"/>
        <v>5.0000000000000001E-3</v>
      </c>
      <c r="H14" s="18">
        <v>0.04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8"/>
      <c r="W14" s="18"/>
      <c r="X14" s="18"/>
      <c r="Y14" s="18"/>
    </row>
    <row r="15" spans="1:25">
      <c r="A15" s="16" t="s">
        <v>17</v>
      </c>
      <c r="B15" s="16"/>
      <c r="C15" s="18">
        <f>C12+C13</f>
        <v>0</v>
      </c>
      <c r="D15" s="18">
        <f t="shared" ref="D15:G15" si="1">D12+D13</f>
        <v>0</v>
      </c>
      <c r="E15" s="18">
        <f>E13</f>
        <v>0.02</v>
      </c>
      <c r="F15" s="18">
        <f t="shared" si="1"/>
        <v>0.05</v>
      </c>
      <c r="G15" s="18">
        <f t="shared" si="1"/>
        <v>0.02</v>
      </c>
      <c r="H15" s="18">
        <v>0.10879999999999999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8"/>
      <c r="W15" s="18"/>
      <c r="X15" s="18"/>
      <c r="Y15" s="18"/>
    </row>
    <row r="16" spans="1:25">
      <c r="A16" s="13" t="s">
        <v>18</v>
      </c>
      <c r="B16" s="16"/>
      <c r="C16" s="16"/>
      <c r="D16" s="18"/>
      <c r="E16" s="18"/>
      <c r="F16" s="18"/>
      <c r="H16" s="18"/>
      <c r="I16" s="16"/>
      <c r="J16" s="13"/>
      <c r="K16" s="16"/>
      <c r="L16" s="18"/>
      <c r="M16" s="18"/>
      <c r="N16" s="18"/>
      <c r="O16" s="18"/>
      <c r="P16" s="18"/>
      <c r="Q16" s="16"/>
      <c r="R16" s="16"/>
      <c r="S16" s="16"/>
      <c r="T16" s="16"/>
      <c r="U16" s="18"/>
      <c r="V16" s="18"/>
      <c r="W16" s="18"/>
      <c r="X16" s="18"/>
      <c r="Y16" s="18"/>
    </row>
    <row r="17" spans="1:25">
      <c r="A17" s="16" t="s">
        <v>19</v>
      </c>
      <c r="B17" s="16"/>
      <c r="C17" s="18">
        <f>C14+C15</f>
        <v>5.0000000000000001E-3</v>
      </c>
      <c r="D17" s="18">
        <f>D14+D15</f>
        <v>6.6666666666666671E-3</v>
      </c>
      <c r="E17" s="18">
        <f t="shared" ref="E17:G17" si="2">E14+E15</f>
        <v>4.4999999999999998E-2</v>
      </c>
      <c r="F17" s="18">
        <f t="shared" si="2"/>
        <v>5.5E-2</v>
      </c>
      <c r="G17" s="18">
        <f t="shared" si="2"/>
        <v>2.5000000000000001E-2</v>
      </c>
      <c r="H17" s="18">
        <f>SUM(C17:G17)</f>
        <v>0.13666666666666666</v>
      </c>
      <c r="I17" s="16"/>
      <c r="J17" s="16"/>
      <c r="K17" s="16"/>
      <c r="L17" s="18"/>
      <c r="M17" s="18"/>
      <c r="N17" s="18"/>
      <c r="O17" s="18"/>
      <c r="P17" s="18"/>
      <c r="Q17" s="16"/>
      <c r="R17" s="16"/>
      <c r="S17" s="13"/>
      <c r="T17" s="16"/>
      <c r="U17" s="18"/>
      <c r="V17" s="18"/>
      <c r="W17" s="18"/>
      <c r="X17" s="18"/>
      <c r="Y17" s="18"/>
    </row>
    <row r="18" spans="1:25">
      <c r="A18" s="16" t="s">
        <v>20</v>
      </c>
      <c r="B18" s="16"/>
      <c r="C18" s="18">
        <f>C9+C10+C13</f>
        <v>5.0000000000000001E-3</v>
      </c>
      <c r="D18" s="18">
        <f t="shared" ref="D18:G18" si="3">D9+D10+D13</f>
        <v>6.6666666666666671E-3</v>
      </c>
      <c r="E18" s="18">
        <f t="shared" si="3"/>
        <v>4.4999999999999998E-2</v>
      </c>
      <c r="F18" s="18">
        <f t="shared" si="3"/>
        <v>5.5E-2</v>
      </c>
      <c r="G18" s="18">
        <f t="shared" si="3"/>
        <v>2.5000000000000001E-2</v>
      </c>
      <c r="H18" s="16"/>
      <c r="I18" s="16"/>
      <c r="J18" s="16"/>
      <c r="K18" s="16"/>
      <c r="L18" s="18"/>
      <c r="M18" s="18"/>
      <c r="N18" s="18"/>
      <c r="O18" s="18"/>
      <c r="P18" s="18"/>
      <c r="Q18" s="16"/>
      <c r="R18" s="16"/>
      <c r="S18" s="16"/>
      <c r="T18" s="16"/>
      <c r="U18" s="18"/>
      <c r="V18" s="18"/>
      <c r="W18" s="18"/>
      <c r="X18" s="18"/>
      <c r="Y18" s="18"/>
    </row>
    <row r="19" spans="1:25">
      <c r="A19" s="16"/>
      <c r="B19" s="16"/>
      <c r="C19" s="16"/>
      <c r="D19" s="16"/>
      <c r="E19" s="16"/>
      <c r="F19" s="16"/>
      <c r="H19" s="16"/>
      <c r="I19" s="16"/>
      <c r="J19" s="16"/>
      <c r="K19" s="16"/>
      <c r="L19" s="18"/>
      <c r="M19" s="18"/>
      <c r="N19" s="18"/>
      <c r="O19" s="18"/>
      <c r="P19" s="18"/>
      <c r="Q19" s="16"/>
      <c r="R19" s="16"/>
      <c r="S19" s="16"/>
      <c r="T19" s="16"/>
      <c r="U19" s="18"/>
      <c r="V19" s="18"/>
      <c r="W19" s="18"/>
      <c r="X19" s="18"/>
      <c r="Y19" s="18"/>
    </row>
    <row r="20" spans="1:25">
      <c r="A20" s="13" t="s">
        <v>54</v>
      </c>
      <c r="B20" s="13"/>
      <c r="C20" s="13"/>
      <c r="D20" s="16"/>
      <c r="E20" s="16"/>
      <c r="F20" s="16"/>
      <c r="H20" s="16"/>
      <c r="I20" s="16"/>
      <c r="J20" s="16" t="s">
        <v>2</v>
      </c>
      <c r="K20" s="16"/>
      <c r="L20" s="18"/>
      <c r="M20" s="18"/>
      <c r="N20" s="18"/>
      <c r="O20" s="18"/>
      <c r="P20" s="18"/>
      <c r="Q20" s="16"/>
      <c r="R20" s="16"/>
      <c r="S20" s="16"/>
      <c r="T20" s="16"/>
      <c r="U20" s="18"/>
      <c r="V20" s="18"/>
      <c r="W20" s="18"/>
      <c r="X20" s="18"/>
      <c r="Y20" s="18"/>
    </row>
    <row r="21" spans="1:25">
      <c r="A21" s="16" t="s">
        <v>22</v>
      </c>
      <c r="B21" s="16"/>
      <c r="C21" s="18"/>
      <c r="D21" s="19"/>
      <c r="E21" s="18"/>
      <c r="F21" s="18"/>
      <c r="H21" s="16"/>
      <c r="I21" s="16" t="s">
        <v>3</v>
      </c>
      <c r="J21" s="13" t="e">
        <v>#DIV/0!</v>
      </c>
      <c r="K21" s="16"/>
      <c r="L21" s="18"/>
      <c r="M21" s="18"/>
      <c r="N21" s="18"/>
      <c r="O21" s="18"/>
      <c r="P21" s="18"/>
      <c r="Q21" s="16"/>
      <c r="R21" s="16"/>
      <c r="S21" s="16"/>
      <c r="T21" s="16"/>
      <c r="U21" s="18"/>
      <c r="V21" s="18"/>
      <c r="W21" s="18"/>
      <c r="X21" s="18"/>
      <c r="Y21" s="18"/>
    </row>
    <row r="22" spans="1:25">
      <c r="A22" s="16" t="s">
        <v>2</v>
      </c>
      <c r="B22" s="16"/>
      <c r="C22" s="16"/>
      <c r="D22" s="16"/>
      <c r="E22" s="16"/>
      <c r="F22" s="16"/>
      <c r="H22" s="16"/>
      <c r="I22" s="16" t="s">
        <v>2</v>
      </c>
      <c r="J22" s="16" t="e">
        <v>#DIV/0!</v>
      </c>
      <c r="K22" s="16"/>
      <c r="L22" s="18"/>
      <c r="M22" s="18"/>
      <c r="N22" s="18"/>
      <c r="O22" s="18"/>
      <c r="P22" s="18"/>
      <c r="Q22" s="16"/>
      <c r="R22" s="16"/>
      <c r="S22" s="16"/>
      <c r="T22" s="16"/>
      <c r="U22" s="18"/>
      <c r="V22" s="18"/>
      <c r="W22" s="18"/>
      <c r="X22" s="18"/>
      <c r="Y22" s="18"/>
    </row>
    <row r="23" spans="1:25">
      <c r="A23" s="16" t="s">
        <v>3</v>
      </c>
      <c r="B23" s="16"/>
      <c r="C23" s="16"/>
      <c r="D23" s="16"/>
      <c r="E23" s="16"/>
      <c r="F23" s="16"/>
      <c r="H23" s="16"/>
      <c r="I23" s="16"/>
      <c r="J23" s="16" t="s">
        <v>5</v>
      </c>
      <c r="K23" s="16"/>
      <c r="L23" s="18"/>
      <c r="M23" s="18"/>
      <c r="N23" s="18"/>
      <c r="O23" s="18"/>
      <c r="P23" s="18"/>
      <c r="Q23" s="16"/>
      <c r="R23" s="16"/>
      <c r="S23" s="16"/>
      <c r="T23" s="16"/>
      <c r="U23" s="18"/>
      <c r="V23" s="18"/>
      <c r="W23" s="18"/>
      <c r="X23" s="18"/>
      <c r="Y23" s="18"/>
    </row>
    <row r="24" spans="1:25">
      <c r="A24" s="16" t="s">
        <v>4</v>
      </c>
      <c r="B24" s="16"/>
      <c r="C24" s="16"/>
      <c r="D24" s="16"/>
      <c r="E24" s="16"/>
      <c r="F24" s="16"/>
      <c r="H24" s="16"/>
      <c r="I24" s="16" t="s">
        <v>4</v>
      </c>
      <c r="J24" s="16">
        <v>1</v>
      </c>
      <c r="K24" s="18">
        <v>1.1000000000000001</v>
      </c>
      <c r="L24" s="18"/>
      <c r="M24" s="18"/>
      <c r="N24" s="18"/>
      <c r="O24" s="18"/>
      <c r="P24" s="16"/>
      <c r="Q24" s="16"/>
      <c r="R24" s="13"/>
      <c r="S24" s="16"/>
      <c r="T24" s="18"/>
      <c r="U24" s="18"/>
      <c r="V24" s="18"/>
      <c r="W24" s="18"/>
      <c r="X24" s="18"/>
      <c r="Y24" s="16"/>
    </row>
    <row r="25" spans="1:25">
      <c r="A25" s="16" t="s">
        <v>5</v>
      </c>
      <c r="B25" s="16"/>
      <c r="C25" s="16"/>
      <c r="D25" s="16"/>
      <c r="E25" s="16"/>
      <c r="F25" s="16"/>
      <c r="H25" s="16"/>
      <c r="I25" s="16" t="s">
        <v>5</v>
      </c>
      <c r="J25" s="16">
        <v>0</v>
      </c>
      <c r="K25" s="18">
        <v>0</v>
      </c>
      <c r="L25" s="18"/>
      <c r="M25" s="18"/>
      <c r="N25" s="18"/>
      <c r="O25" s="18"/>
      <c r="P25" s="16"/>
      <c r="Q25" s="16"/>
      <c r="R25" s="16"/>
      <c r="S25" s="16"/>
      <c r="T25" s="18"/>
      <c r="U25" s="18"/>
      <c r="V25" s="18"/>
      <c r="W25" s="18"/>
      <c r="X25" s="18"/>
      <c r="Y25" s="16"/>
    </row>
    <row r="26" spans="1:25">
      <c r="A26" s="16"/>
      <c r="B26" s="16"/>
      <c r="C26" s="18"/>
      <c r="D26" s="18"/>
      <c r="E26" s="18"/>
      <c r="F26" s="18"/>
      <c r="H26" s="16"/>
      <c r="I26" s="16"/>
      <c r="J26" s="16"/>
      <c r="K26" s="16"/>
      <c r="L26" s="18"/>
      <c r="M26" s="18"/>
      <c r="N26" s="18"/>
      <c r="O26" s="18"/>
      <c r="P26" s="18"/>
      <c r="Q26" s="16"/>
      <c r="R26" s="16"/>
      <c r="S26" s="16"/>
      <c r="T26" s="16"/>
      <c r="U26" s="18"/>
      <c r="V26" s="18"/>
      <c r="W26" s="18"/>
      <c r="X26" s="18"/>
      <c r="Y26" s="18"/>
    </row>
    <row r="27" spans="1:25">
      <c r="A27" s="16"/>
      <c r="B27" s="16"/>
      <c r="C27" s="16"/>
      <c r="D27" s="16"/>
      <c r="E27" s="16"/>
      <c r="F27" s="16"/>
      <c r="H27" s="16"/>
      <c r="I27" s="16"/>
      <c r="J27" s="16"/>
      <c r="K27" s="16"/>
      <c r="L27" s="18"/>
      <c r="M27" s="18"/>
      <c r="N27" s="18"/>
      <c r="O27" s="18"/>
      <c r="P27" s="18"/>
      <c r="Q27" s="16"/>
      <c r="R27" s="16"/>
      <c r="S27" s="16"/>
      <c r="T27" s="16"/>
      <c r="U27" s="18"/>
      <c r="V27" s="18"/>
      <c r="W27" s="18"/>
      <c r="X27" s="18"/>
      <c r="Y27" s="18"/>
    </row>
    <row r="28" spans="1:25">
      <c r="A28" s="16"/>
      <c r="B28" s="16"/>
      <c r="C28" s="16"/>
      <c r="D28" s="16"/>
      <c r="E28" s="16"/>
      <c r="F28" s="16"/>
      <c r="H28" s="16"/>
      <c r="I28" s="16"/>
      <c r="J28" s="13"/>
      <c r="K28" s="16"/>
      <c r="L28" s="18"/>
      <c r="M28" s="18"/>
      <c r="N28" s="18"/>
      <c r="O28" s="18"/>
      <c r="P28" s="18"/>
      <c r="Q28" s="16"/>
      <c r="R28" s="16"/>
      <c r="S28" s="16"/>
      <c r="T28" s="16"/>
      <c r="U28" s="18"/>
      <c r="V28" s="18"/>
      <c r="W28" s="18"/>
      <c r="X28" s="18"/>
      <c r="Y28" s="18"/>
    </row>
    <row r="29" spans="1:25">
      <c r="A29" s="13" t="s">
        <v>26</v>
      </c>
      <c r="B29" s="16"/>
      <c r="C29" s="16">
        <f>C17/$H$17</f>
        <v>3.6585365853658541E-2</v>
      </c>
      <c r="D29" s="16">
        <f t="shared" ref="D29:G29" si="4">D17/$H$17</f>
        <v>4.8780487804878057E-2</v>
      </c>
      <c r="E29" s="16">
        <f t="shared" si="4"/>
        <v>0.32926829268292684</v>
      </c>
      <c r="F29" s="16">
        <f t="shared" si="4"/>
        <v>0.40243902439024393</v>
      </c>
      <c r="G29" s="16">
        <f t="shared" si="4"/>
        <v>0.18292682926829271</v>
      </c>
      <c r="H29" s="16">
        <f>SUM(C29:G29)</f>
        <v>1</v>
      </c>
      <c r="I29" s="16"/>
      <c r="J29" s="16"/>
      <c r="K29" s="16"/>
      <c r="L29" s="18"/>
      <c r="M29" s="18"/>
      <c r="N29" s="18"/>
      <c r="O29" s="18"/>
      <c r="P29" s="18"/>
      <c r="Q29" s="16"/>
      <c r="R29" s="16"/>
      <c r="S29" s="16"/>
      <c r="T29" s="16"/>
      <c r="U29" s="18"/>
      <c r="V29" s="18"/>
      <c r="W29" s="18"/>
      <c r="X29" s="18"/>
      <c r="Y29" s="18"/>
    </row>
    <row r="30" spans="1:25">
      <c r="A30" s="16" t="s">
        <v>27</v>
      </c>
      <c r="B30" s="16"/>
      <c r="C30" s="16">
        <f>C14/C17</f>
        <v>1</v>
      </c>
      <c r="D30" s="16">
        <f t="shared" ref="D30:G31" si="5">D14/D17</f>
        <v>1</v>
      </c>
      <c r="E30" s="16">
        <v>0.7</v>
      </c>
      <c r="F30" s="16">
        <f t="shared" si="5"/>
        <v>9.0909090909090912E-2</v>
      </c>
      <c r="G30" s="16">
        <f t="shared" si="5"/>
        <v>0.19999999999999998</v>
      </c>
      <c r="H30" s="16"/>
      <c r="I30" s="16"/>
      <c r="J30" s="16"/>
      <c r="K30" s="16"/>
      <c r="L30" s="18"/>
      <c r="M30" s="18"/>
      <c r="N30" s="18"/>
      <c r="O30" s="18"/>
      <c r="P30" s="18"/>
      <c r="Q30" s="16"/>
      <c r="R30" s="16"/>
      <c r="S30" s="16"/>
      <c r="T30" s="16"/>
      <c r="U30" s="18"/>
      <c r="V30" s="18"/>
      <c r="W30" s="18"/>
      <c r="X30" s="18"/>
      <c r="Y30" s="18"/>
    </row>
    <row r="31" spans="1:25">
      <c r="A31" s="16" t="s">
        <v>28</v>
      </c>
      <c r="B31" s="16"/>
      <c r="C31" s="16">
        <f>C15/C18</f>
        <v>0</v>
      </c>
      <c r="D31" s="16">
        <f t="shared" si="5"/>
        <v>0</v>
      </c>
      <c r="E31" s="16">
        <v>0.3</v>
      </c>
      <c r="F31" s="16">
        <f t="shared" si="5"/>
        <v>0.90909090909090917</v>
      </c>
      <c r="G31" s="16">
        <f t="shared" si="5"/>
        <v>0.79999999999999993</v>
      </c>
      <c r="H31" s="16"/>
      <c r="I31" s="16"/>
      <c r="J31" s="16"/>
      <c r="K31" s="16"/>
      <c r="L31" s="18"/>
      <c r="M31" s="18"/>
      <c r="N31" s="18"/>
      <c r="O31" s="18"/>
      <c r="P31" s="18"/>
      <c r="Q31" s="17"/>
      <c r="R31" s="16"/>
      <c r="S31" s="16"/>
      <c r="T31" s="16"/>
      <c r="U31" s="18"/>
      <c r="V31" s="18"/>
      <c r="W31" s="18"/>
      <c r="X31" s="18"/>
      <c r="Y31" s="18"/>
    </row>
    <row r="32" spans="1:25">
      <c r="A32" s="16"/>
      <c r="B32" s="16"/>
      <c r="C32" s="18"/>
      <c r="D32" s="18"/>
      <c r="E32" s="18"/>
      <c r="F32" s="18"/>
      <c r="H32" s="16"/>
      <c r="I32" s="16"/>
      <c r="J32" s="16"/>
      <c r="K32" s="16"/>
      <c r="L32" s="18"/>
      <c r="M32" s="18"/>
      <c r="N32" s="18"/>
      <c r="O32" s="18"/>
      <c r="P32" s="18"/>
      <c r="Q32" s="17"/>
      <c r="R32" s="16"/>
      <c r="S32" s="16"/>
      <c r="T32" s="16"/>
      <c r="U32" s="18"/>
      <c r="V32" s="18"/>
      <c r="W32" s="18"/>
      <c r="X32" s="18"/>
      <c r="Y32" s="18"/>
    </row>
    <row r="33" spans="1:25">
      <c r="A33" s="13" t="s">
        <v>29</v>
      </c>
      <c r="B33" s="13"/>
      <c r="C33" s="16"/>
      <c r="D33" s="16"/>
      <c r="E33" s="16"/>
      <c r="F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8"/>
      <c r="W33" s="18"/>
      <c r="X33" s="18"/>
      <c r="Y33" s="18"/>
    </row>
    <row r="34" spans="1:25">
      <c r="A34" s="16" t="s">
        <v>30</v>
      </c>
      <c r="B34" s="16"/>
      <c r="C34" s="16">
        <f>C30</f>
        <v>1</v>
      </c>
      <c r="D34" s="16">
        <f t="shared" ref="D34:G34" si="6">D30</f>
        <v>1</v>
      </c>
      <c r="E34" s="16">
        <f t="shared" si="6"/>
        <v>0.7</v>
      </c>
      <c r="F34" s="16">
        <f t="shared" si="6"/>
        <v>9.0909090909090912E-2</v>
      </c>
      <c r="G34" s="16">
        <f t="shared" si="6"/>
        <v>0.19999999999999998</v>
      </c>
      <c r="H34" s="16"/>
      <c r="I34" s="16"/>
      <c r="J34" s="16"/>
      <c r="K34" s="19"/>
      <c r="L34" s="19"/>
      <c r="M34" s="19"/>
      <c r="N34" s="19"/>
      <c r="O34" s="19"/>
      <c r="P34" s="19"/>
      <c r="Q34" s="19"/>
      <c r="R34" s="16"/>
      <c r="S34" s="16"/>
      <c r="T34" s="16"/>
      <c r="U34" s="18"/>
      <c r="V34" s="18"/>
      <c r="W34" s="18"/>
      <c r="X34" s="18"/>
      <c r="Y34" s="18"/>
    </row>
    <row r="35" spans="1:25">
      <c r="A35" s="16" t="s">
        <v>56</v>
      </c>
      <c r="B35" s="16"/>
      <c r="C35" s="16"/>
      <c r="D35" s="16"/>
      <c r="E35" s="16"/>
      <c r="F35" s="16"/>
      <c r="H35" s="16"/>
      <c r="I35" s="16"/>
      <c r="J35" s="16"/>
      <c r="K35" s="19"/>
      <c r="L35" s="19"/>
      <c r="M35" s="19"/>
      <c r="N35" s="19"/>
      <c r="O35" s="19"/>
      <c r="P35" s="19"/>
      <c r="Q35" s="19"/>
      <c r="R35" s="16"/>
      <c r="S35" s="16"/>
      <c r="T35" s="16"/>
      <c r="U35" s="16"/>
      <c r="V35" s="16"/>
      <c r="W35" s="16"/>
      <c r="X35" s="16"/>
      <c r="Y35" s="16"/>
    </row>
    <row r="36" spans="1:25">
      <c r="A36" s="16" t="s">
        <v>57</v>
      </c>
      <c r="B36" s="16"/>
      <c r="C36" s="16"/>
      <c r="D36" s="16"/>
      <c r="E36" s="16">
        <f>E31</f>
        <v>0.3</v>
      </c>
      <c r="F36" s="16"/>
      <c r="H36" s="16">
        <v>1</v>
      </c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16" t="s">
        <v>5</v>
      </c>
      <c r="B37" s="16"/>
      <c r="C37" s="16"/>
      <c r="D37" s="16"/>
      <c r="E37" s="16"/>
      <c r="F37" s="16">
        <f>0.909090909-0.15</f>
        <v>0.75909090899999998</v>
      </c>
      <c r="H37" s="16">
        <v>1</v>
      </c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>
      <c r="A38" s="16" t="s">
        <v>55</v>
      </c>
      <c r="F38">
        <v>0.15</v>
      </c>
      <c r="G38">
        <v>0.8</v>
      </c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>
      <c r="A39" s="16" t="s">
        <v>31</v>
      </c>
      <c r="B39" s="16"/>
      <c r="C39" s="16">
        <f>SUM(C34:C38)</f>
        <v>1</v>
      </c>
      <c r="D39" s="16">
        <f t="shared" ref="D39:G39" si="7">SUM(D34:D38)</f>
        <v>1</v>
      </c>
      <c r="E39" s="16">
        <f t="shared" si="7"/>
        <v>1</v>
      </c>
      <c r="F39" s="16">
        <f t="shared" si="7"/>
        <v>0.99999999990909094</v>
      </c>
      <c r="G39" s="16">
        <f t="shared" si="7"/>
        <v>1</v>
      </c>
      <c r="H39" s="16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>
      <c r="A40" s="16"/>
      <c r="B40" s="16"/>
      <c r="C40" s="16"/>
      <c r="D40" s="16"/>
      <c r="E40" s="16"/>
      <c r="F40" s="16"/>
      <c r="H40" s="16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>
      <c r="A41" s="16"/>
      <c r="B41" s="16"/>
      <c r="C41" s="16"/>
      <c r="D41" s="16"/>
      <c r="E41" s="16"/>
      <c r="F41" s="16"/>
      <c r="H41" s="16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>
      <c r="A42" s="13" t="s">
        <v>33</v>
      </c>
      <c r="B42" s="13"/>
      <c r="C42" s="16">
        <v>0.1</v>
      </c>
      <c r="D42" s="16">
        <v>0.5</v>
      </c>
      <c r="E42" s="16">
        <v>0.25</v>
      </c>
      <c r="F42" s="16">
        <v>0.1</v>
      </c>
      <c r="G42" s="16">
        <v>0.05</v>
      </c>
      <c r="H42" s="16">
        <f>SUM(C42:G42)</f>
        <v>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>
      <c r="A43" s="16"/>
      <c r="B43" s="16"/>
      <c r="C43" s="16"/>
      <c r="D43" s="16"/>
      <c r="E43" s="16"/>
      <c r="F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>
      <c r="A44" s="13" t="s">
        <v>34</v>
      </c>
      <c r="B44" s="16"/>
      <c r="C44" s="16">
        <f>C17*C42</f>
        <v>5.0000000000000001E-4</v>
      </c>
      <c r="D44" s="16">
        <f t="shared" ref="D44:G44" si="8">D17*D42</f>
        <v>3.3333333333333335E-3</v>
      </c>
      <c r="E44" s="16">
        <f>E17*E42</f>
        <v>1.125E-2</v>
      </c>
      <c r="F44" s="16">
        <f t="shared" si="8"/>
        <v>5.5000000000000005E-3</v>
      </c>
      <c r="G44" s="16">
        <f t="shared" si="8"/>
        <v>1.2500000000000002E-3</v>
      </c>
      <c r="H44" s="16">
        <f>SUM(C44:G44)</f>
        <v>2.1833333333333337E-2</v>
      </c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</row>
    <row r="45" spans="1:25">
      <c r="A45" s="16" t="s">
        <v>35</v>
      </c>
      <c r="B45" s="16"/>
      <c r="C45" s="16">
        <f>C14*C42</f>
        <v>5.0000000000000001E-4</v>
      </c>
      <c r="D45" s="16">
        <f t="shared" ref="D45:G45" si="9">D14*D42</f>
        <v>3.3333333333333335E-3</v>
      </c>
      <c r="E45" s="16">
        <f t="shared" si="9"/>
        <v>6.2500000000000003E-3</v>
      </c>
      <c r="F45" s="16">
        <f t="shared" si="9"/>
        <v>5.0000000000000001E-4</v>
      </c>
      <c r="G45" s="16">
        <f t="shared" si="9"/>
        <v>2.5000000000000001E-4</v>
      </c>
      <c r="H45" s="16">
        <f>SUM(C45:G45)</f>
        <v>1.0833333333333334E-2</v>
      </c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</row>
    <row r="46" spans="1:25">
      <c r="A46" s="16" t="s">
        <v>36</v>
      </c>
      <c r="B46" s="16"/>
      <c r="C46" s="16">
        <f>C15*C42</f>
        <v>0</v>
      </c>
      <c r="D46" s="16">
        <f t="shared" ref="D46:G46" si="10">D15*D42</f>
        <v>0</v>
      </c>
      <c r="E46" s="16">
        <f>E15*E42</f>
        <v>5.0000000000000001E-3</v>
      </c>
      <c r="F46" s="16">
        <f t="shared" si="10"/>
        <v>5.000000000000001E-3</v>
      </c>
      <c r="G46" s="16">
        <f t="shared" si="10"/>
        <v>1E-3</v>
      </c>
      <c r="H46" s="16">
        <f>SUM(C46:G46)</f>
        <v>1.1000000000000003E-2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13" t="s">
        <v>37</v>
      </c>
      <c r="B49" s="16" t="s">
        <v>38</v>
      </c>
      <c r="C49" s="16" t="s">
        <v>39</v>
      </c>
      <c r="D49" s="16" t="s">
        <v>40</v>
      </c>
      <c r="E49" s="16"/>
      <c r="F49" s="16" t="s">
        <v>41</v>
      </c>
      <c r="G49" s="16"/>
      <c r="H49" s="16" t="s">
        <v>42</v>
      </c>
      <c r="I49" s="16" t="s">
        <v>38</v>
      </c>
      <c r="J49" s="16" t="s">
        <v>51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16" t="s">
        <v>43</v>
      </c>
      <c r="B50" s="18">
        <v>333.33330000000001</v>
      </c>
      <c r="C50" s="16">
        <v>3.0000000000000001E-3</v>
      </c>
      <c r="D50" s="16">
        <v>2.2656899000000001E-2</v>
      </c>
      <c r="E50" s="16"/>
      <c r="F50" s="16">
        <v>6.2961699999999996E-4</v>
      </c>
      <c r="G50" s="16"/>
      <c r="H50" s="16">
        <f>H45</f>
        <v>1.0833333333333334E-2</v>
      </c>
      <c r="I50" s="17">
        <f>1/H50</f>
        <v>92.307692307692307</v>
      </c>
      <c r="J50" s="16">
        <f>H50/H55</f>
        <v>0.49618320610687017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>
      <c r="A51" s="16" t="s">
        <v>44</v>
      </c>
      <c r="B51" s="18">
        <v>34.002000000000002</v>
      </c>
      <c r="C51" s="16">
        <v>2.9409999999999999E-2</v>
      </c>
      <c r="D51" s="16">
        <v>0.22211313299999999</v>
      </c>
      <c r="E51" s="16"/>
      <c r="F51" s="16">
        <v>6.1723500000000001E-3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>
      <c r="A52" s="16" t="s">
        <v>45</v>
      </c>
      <c r="B52" s="1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>
      <c r="A53" s="16" t="s">
        <v>46</v>
      </c>
      <c r="B53" s="1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>
      <c r="A54" s="16" t="s">
        <v>47</v>
      </c>
      <c r="B54" s="18">
        <v>10</v>
      </c>
      <c r="C54" s="16">
        <v>0.1</v>
      </c>
      <c r="D54" s="16">
        <v>0.75522996799999997</v>
      </c>
      <c r="E54" s="16"/>
      <c r="F54" s="16">
        <v>2.0987248E-2</v>
      </c>
      <c r="G54" s="16"/>
      <c r="H54" s="16">
        <f>H46</f>
        <v>1.1000000000000003E-2</v>
      </c>
      <c r="I54" s="16">
        <f>1/H54</f>
        <v>90.909090909090892</v>
      </c>
      <c r="J54" s="16">
        <f>H54/H55</f>
        <v>0.50381679389312983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>
      <c r="A55" s="16" t="s">
        <v>48</v>
      </c>
      <c r="B55" s="18">
        <v>7.5522999999999998</v>
      </c>
      <c r="C55" s="16">
        <v>0.13241</v>
      </c>
      <c r="D55" s="16">
        <v>1</v>
      </c>
      <c r="E55" s="16"/>
      <c r="F55" s="16">
        <v>2.7789215999999999E-2</v>
      </c>
      <c r="G55" s="16"/>
      <c r="H55" s="16">
        <f>H44</f>
        <v>2.1833333333333337E-2</v>
      </c>
      <c r="I55" s="16">
        <f>1/H55</f>
        <v>45.801526717557245</v>
      </c>
      <c r="J55" s="16">
        <f>J50+J54</f>
        <v>1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>
      <c r="A56" s="16"/>
      <c r="B56" s="19"/>
      <c r="C56" s="19"/>
      <c r="D56" s="19"/>
      <c r="E56" s="19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6"/>
      <c r="B59" s="19"/>
      <c r="C59" s="19"/>
      <c r="D59" s="19"/>
      <c r="E59" s="19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6"/>
      <c r="B60" s="19"/>
      <c r="C60" s="19"/>
      <c r="D60" s="19"/>
      <c r="E60" s="19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6"/>
      <c r="B61" s="19"/>
      <c r="C61" s="19"/>
      <c r="D61" s="19"/>
      <c r="E61" s="19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6"/>
      <c r="B62" s="19"/>
      <c r="C62" s="19"/>
      <c r="D62" s="19"/>
      <c r="E62" s="19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6"/>
      <c r="B63" s="19"/>
      <c r="C63" s="19"/>
      <c r="D63" s="19"/>
      <c r="E63" s="19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6"/>
      <c r="B64" s="19"/>
      <c r="C64" s="19"/>
      <c r="D64" s="19"/>
      <c r="E64" s="19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6"/>
      <c r="B65" s="19"/>
      <c r="C65" s="19"/>
      <c r="D65" s="19"/>
      <c r="E65" s="19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>
      <c r="A69" s="16"/>
      <c r="B69" s="16"/>
      <c r="C69" s="16"/>
      <c r="D69" s="16"/>
      <c r="E69" s="16"/>
      <c r="F69" s="19"/>
      <c r="G69" s="19"/>
      <c r="H69" s="1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>
      <c r="A72" s="16"/>
      <c r="B72" s="16"/>
      <c r="C72" s="16"/>
      <c r="D72" s="16"/>
      <c r="E72" s="16"/>
      <c r="F72" s="19"/>
      <c r="G72" s="19"/>
      <c r="H72" s="1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>
      <c r="A73" s="16"/>
      <c r="B73" s="16"/>
      <c r="C73" s="16"/>
      <c r="D73" s="16"/>
      <c r="E73" s="16"/>
      <c r="F73" s="19"/>
      <c r="G73" s="19"/>
      <c r="H73" s="1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>
      <c r="A74" s="16"/>
      <c r="B74" s="16"/>
      <c r="C74" s="16"/>
      <c r="D74" s="16"/>
      <c r="E74" s="16"/>
      <c r="F74" s="19"/>
      <c r="G74" s="19"/>
      <c r="H74" s="1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>
      <c r="A75" s="16"/>
      <c r="B75" s="16"/>
      <c r="C75" s="16"/>
      <c r="D75" s="16"/>
      <c r="E75" s="16"/>
      <c r="F75" s="19"/>
      <c r="G75" s="19"/>
      <c r="H75" s="1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>
      <c r="A76" s="16"/>
      <c r="B76" s="16"/>
      <c r="C76" s="16"/>
      <c r="D76" s="16"/>
      <c r="E76" s="16"/>
      <c r="F76" s="19"/>
      <c r="G76" s="19"/>
      <c r="H76" s="1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>
      <c r="A77" s="16"/>
      <c r="B77" s="16"/>
      <c r="C77" s="16"/>
      <c r="D77" s="16"/>
      <c r="E77" s="16"/>
      <c r="F77" s="19"/>
      <c r="G77" s="19"/>
      <c r="H77" s="1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>
      <c r="A78" s="16"/>
      <c r="B78" s="16"/>
      <c r="C78" s="16"/>
      <c r="D78" s="16"/>
      <c r="E78" s="16"/>
      <c r="F78" s="19"/>
      <c r="G78" s="19"/>
      <c r="H78" s="1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>
        <v>175</v>
      </c>
      <c r="G2" s="6"/>
    </row>
    <row r="3" spans="1:9">
      <c r="A3" t="s">
        <v>8</v>
      </c>
      <c r="C3" s="6"/>
      <c r="D3" s="6">
        <v>65</v>
      </c>
      <c r="E3" s="6"/>
      <c r="F3" s="6">
        <v>65</v>
      </c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>
        <v>10</v>
      </c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>
        <f>1/F2</f>
        <v>5.7142857142857143E-3</v>
      </c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>
        <f>1/F3</f>
        <v>1.5384615384615385E-2</v>
      </c>
      <c r="G10" s="7"/>
    </row>
    <row r="11" spans="1:9">
      <c r="A11" t="s">
        <v>14</v>
      </c>
      <c r="D11" s="7">
        <v>0</v>
      </c>
      <c r="E11" s="7"/>
      <c r="F11" s="7">
        <v>0</v>
      </c>
      <c r="G11" s="7"/>
    </row>
    <row r="12" spans="1:9">
      <c r="A12" t="s">
        <v>15</v>
      </c>
      <c r="D12" s="7">
        <f>1/D3</f>
        <v>1.5384615384615385E-2</v>
      </c>
      <c r="E12" s="7"/>
      <c r="F12" s="7">
        <f>1/F3</f>
        <v>1.5384615384615385E-2</v>
      </c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>
        <f>1/F6</f>
        <v>0.1</v>
      </c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>
        <f>F9+F11</f>
        <v>5.7142857142857143E-3</v>
      </c>
      <c r="G14" s="7"/>
      <c r="H14" s="7">
        <f>SUM(C14:G14)</f>
        <v>0.14785714285714291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>
        <f>F12+F13</f>
        <v>0.11538461538461539</v>
      </c>
      <c r="G15" s="7"/>
      <c r="H15" s="7">
        <f>SUM(C15:G15)</f>
        <v>0.35576923076923078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>
        <f>F9+F10+F13</f>
        <v>0.1210989010989011</v>
      </c>
      <c r="G17" s="7"/>
      <c r="H17" s="7">
        <f>SUM(C17:G17)</f>
        <v>0.50362637362637364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>
        <f>F14+F15</f>
        <v>0.1210989010989011</v>
      </c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 t="e">
        <f>1/G5</f>
        <v>#DIV/0!</v>
      </c>
    </row>
    <row r="25" spans="1:8">
      <c r="A25" t="s">
        <v>5</v>
      </c>
      <c r="D25" s="7"/>
      <c r="E25" s="7"/>
      <c r="F25" s="7"/>
      <c r="G25" s="7" t="e">
        <f>1/G3</f>
        <v>#DIV/0!</v>
      </c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G34" si="0">C11/C14</f>
        <v>0</v>
      </c>
      <c r="D33">
        <f t="shared" si="0"/>
        <v>0</v>
      </c>
      <c r="E33">
        <f t="shared" si="0"/>
        <v>0</v>
      </c>
      <c r="F33">
        <f t="shared" si="0"/>
        <v>0</v>
      </c>
      <c r="G33" t="e">
        <f t="shared" si="0"/>
        <v>#DIV/0!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>
        <f t="shared" si="0"/>
        <v>0.13333333333333333</v>
      </c>
      <c r="G34" t="e">
        <f t="shared" si="0"/>
        <v>#DIV/0!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0.25954614881082261</v>
      </c>
      <c r="D36" s="21">
        <f t="shared" ref="D36:H36" si="1">D17/$H$17</f>
        <v>0.24045385118917739</v>
      </c>
      <c r="E36" s="21">
        <f t="shared" si="1"/>
        <v>0.25954614881082261</v>
      </c>
      <c r="F36" s="21">
        <f t="shared" si="1"/>
        <v>0.24045385118917739</v>
      </c>
      <c r="G36" s="21">
        <f t="shared" si="1"/>
        <v>0</v>
      </c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>
        <f>F14/F17</f>
        <v>4.7186932849364788E-2</v>
      </c>
      <c r="G37" t="e">
        <f t="shared" ref="G37" si="2">G14/G17</f>
        <v>#DIV/0!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:G38" si="3">E15/E17</f>
        <v>0.95628415300546443</v>
      </c>
      <c r="F38">
        <f>F15/F17</f>
        <v>0.95281306715063518</v>
      </c>
      <c r="G38" t="e">
        <f t="shared" si="3"/>
        <v>#DIV/0!</v>
      </c>
      <c r="H38">
        <f t="shared" ref="H38" si="4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>
        <f>F37</f>
        <v>4.7186932849364788E-2</v>
      </c>
      <c r="G41" t="e">
        <f>G37</f>
        <v>#DIV/0!</v>
      </c>
      <c r="I41" s="8"/>
    </row>
    <row r="42" spans="1:17">
      <c r="A42" t="s">
        <v>2</v>
      </c>
      <c r="C42">
        <v>0</v>
      </c>
      <c r="D42">
        <f>D13/D17</f>
        <v>0.82577132486388383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D10/D17</f>
        <v>0.12704174228675136</v>
      </c>
      <c r="E43" s="7">
        <f>E38</f>
        <v>0.95628415300546443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0.95281306715063518</v>
      </c>
      <c r="G44" t="e">
        <f>(1/G5)/G17</f>
        <v>#DIV/0!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 t="e">
        <f>(G13+1/G3)/G17</f>
        <v>#DIV/0!</v>
      </c>
      <c r="Q45" s="6"/>
    </row>
    <row r="46" spans="1:17">
      <c r="A46" t="s">
        <v>31</v>
      </c>
      <c r="C46">
        <f>SUM(C41:C45)</f>
        <v>1</v>
      </c>
      <c r="D46">
        <f t="shared" ref="D46:F46" si="5">SUM(D41:D45)</f>
        <v>1</v>
      </c>
      <c r="E46">
        <f t="shared" si="5"/>
        <v>1</v>
      </c>
      <c r="F46">
        <f t="shared" si="5"/>
        <v>1</v>
      </c>
      <c r="G46" t="e">
        <f>SUM(G41:G45)</f>
        <v>#DIV/0!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0.8666666666666667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0.13333333333333333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 t="e">
        <f>G44/G38</f>
        <v>#DIV/0!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 t="e">
        <f>G45/G38</f>
        <v>#DIV/0!</v>
      </c>
    </row>
    <row r="53" spans="1:10">
      <c r="A53" t="s">
        <v>31</v>
      </c>
      <c r="C53">
        <f>SUM(C49:C52)</f>
        <v>0</v>
      </c>
      <c r="D53">
        <f t="shared" ref="D53:G53" si="6">SUM(D49:D52)</f>
        <v>1</v>
      </c>
      <c r="E53">
        <f t="shared" si="6"/>
        <v>1</v>
      </c>
      <c r="F53">
        <f t="shared" si="6"/>
        <v>1</v>
      </c>
      <c r="G53" t="e">
        <f t="shared" si="6"/>
        <v>#DIV/0!</v>
      </c>
    </row>
    <row r="55" spans="1:10">
      <c r="A55" s="5" t="s">
        <v>33</v>
      </c>
      <c r="C55">
        <v>0.1</v>
      </c>
      <c r="D55">
        <v>0.3</v>
      </c>
      <c r="E55">
        <v>0.5</v>
      </c>
      <c r="F55">
        <v>0.1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6.5357142857142864E-2</v>
      </c>
      <c r="F57">
        <f>F17*F55</f>
        <v>1.2109890109890111E-2</v>
      </c>
      <c r="G57">
        <f>G17*G55</f>
        <v>0</v>
      </c>
      <c r="H57">
        <f>SUM(C57:G57)</f>
        <v>0.12686813186813187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2.8571428571428571E-3</v>
      </c>
      <c r="F58">
        <f>F14*F55</f>
        <v>5.7142857142857147E-4</v>
      </c>
      <c r="G58">
        <f>G14*G55</f>
        <v>0</v>
      </c>
      <c r="H58">
        <f>SUM(C58:G58)</f>
        <v>1.8214285714285714E-2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6.25E-2</v>
      </c>
      <c r="F59">
        <f>F15*F55</f>
        <v>1.1538461538461539E-2</v>
      </c>
      <c r="G59">
        <f>G15*G55</f>
        <v>0</v>
      </c>
      <c r="H59">
        <f>SUM(C59:G59)</f>
        <v>0.10865384615384616</v>
      </c>
      <c r="J59">
        <f>H14/H17</f>
        <v>0.2935849879991273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1.4726948130185165E-2</v>
      </c>
      <c r="H63">
        <f>H58</f>
        <v>1.8214285714285714E-2</v>
      </c>
      <c r="I63">
        <f>1/H63</f>
        <v>54.901960784313729</v>
      </c>
      <c r="J63">
        <f>H63/H68</f>
        <v>0.14356864443482026</v>
      </c>
    </row>
    <row r="64" spans="1:10">
      <c r="A64" t="s">
        <v>44</v>
      </c>
      <c r="B64" s="7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4.9060387923945188E-2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6.3080795814001528E-2</v>
      </c>
      <c r="H67">
        <f>H59</f>
        <v>0.10865384615384616</v>
      </c>
      <c r="I67">
        <f>1/H67</f>
        <v>9.2035398230088497</v>
      </c>
      <c r="J67">
        <f>H67/H68</f>
        <v>0.8564313555651798</v>
      </c>
    </row>
    <row r="68" spans="1:10">
      <c r="A68" t="s">
        <v>48</v>
      </c>
      <c r="B68" s="7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0.12686813186813187</v>
      </c>
      <c r="H68">
        <f>H63+H67</f>
        <v>0.12686813186813187</v>
      </c>
      <c r="I68">
        <f>1/H68</f>
        <v>7.8822000866175834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250</v>
      </c>
      <c r="G2" s="6"/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100</v>
      </c>
      <c r="G3" s="11"/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12</v>
      </c>
      <c r="D6" s="6">
        <v>12</v>
      </c>
      <c r="E6" s="6">
        <v>11</v>
      </c>
      <c r="F6" s="6">
        <v>11</v>
      </c>
      <c r="G6" s="6"/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 t="shared" ref="D9:F10" si="0">1/D2</f>
        <v>5.0000000000000001E-3</v>
      </c>
      <c r="E9" s="7">
        <f t="shared" si="0"/>
        <v>6.2500000000000003E-3</v>
      </c>
      <c r="F9" s="7">
        <f t="shared" si="0"/>
        <v>4.0000000000000001E-3</v>
      </c>
      <c r="G9" s="7"/>
    </row>
    <row r="10" spans="1:8">
      <c r="A10" t="s">
        <v>9</v>
      </c>
      <c r="C10" s="7">
        <f>1/C3</f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0.01</v>
      </c>
      <c r="G10" s="7"/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15</v>
      </c>
      <c r="C12">
        <v>0</v>
      </c>
      <c r="D12" s="7">
        <f t="shared" ref="D12:F12" si="1">D10</f>
        <v>6.6666666666666671E-3</v>
      </c>
      <c r="E12" s="7">
        <f t="shared" si="1"/>
        <v>1.5151515151515152E-2</v>
      </c>
      <c r="F12" s="7">
        <f t="shared" si="1"/>
        <v>0.01</v>
      </c>
      <c r="G12" s="7"/>
    </row>
    <row r="13" spans="1:8">
      <c r="A13" t="s">
        <v>11</v>
      </c>
      <c r="C13" s="7">
        <f>1/C6</f>
        <v>8.3333333333333329E-2</v>
      </c>
      <c r="D13" s="7">
        <f t="shared" ref="D13:F13" si="2">1/D6</f>
        <v>8.3333333333333329E-2</v>
      </c>
      <c r="E13" s="7">
        <f t="shared" si="2"/>
        <v>9.0909090909090912E-2</v>
      </c>
      <c r="F13" s="7">
        <f t="shared" si="2"/>
        <v>9.0909090909090912E-2</v>
      </c>
      <c r="G13" s="7"/>
    </row>
    <row r="14" spans="1:8">
      <c r="A14" t="s">
        <v>16</v>
      </c>
      <c r="C14" s="7">
        <f>C9+C11+C13</f>
        <v>0.10238095238095238</v>
      </c>
      <c r="D14" s="7">
        <f t="shared" ref="D14:F14" si="3">D9+D11</f>
        <v>5.0000000000000001E-3</v>
      </c>
      <c r="E14" s="7">
        <f t="shared" si="3"/>
        <v>6.2500000000000003E-3</v>
      </c>
      <c r="F14" s="7">
        <f t="shared" si="3"/>
        <v>4.0000000000000001E-3</v>
      </c>
      <c r="G14" s="7"/>
      <c r="H14" s="7">
        <f>SUM(C14:G14)</f>
        <v>0.11763095238095239</v>
      </c>
    </row>
    <row r="15" spans="1:8">
      <c r="A15" t="s">
        <v>17</v>
      </c>
      <c r="C15" s="7"/>
      <c r="D15" s="7">
        <f t="shared" ref="D15:F15" si="4">D12+D13</f>
        <v>0.09</v>
      </c>
      <c r="E15" s="7">
        <f t="shared" si="4"/>
        <v>0.10606060606060606</v>
      </c>
      <c r="F15" s="7">
        <f t="shared" si="4"/>
        <v>0.10090909090909091</v>
      </c>
      <c r="G15" s="7"/>
      <c r="H15" s="7">
        <f>SUM(C15:G15)</f>
        <v>0.29696969696969694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0.10238095238095238</v>
      </c>
      <c r="D17" s="7">
        <f t="shared" ref="D17:F17" si="5">D9+D10+D13</f>
        <v>9.5000000000000001E-2</v>
      </c>
      <c r="E17" s="7">
        <f t="shared" si="5"/>
        <v>0.11231060606060606</v>
      </c>
      <c r="F17" s="7">
        <f t="shared" si="5"/>
        <v>0.10490909090909091</v>
      </c>
      <c r="G17" s="7"/>
      <c r="H17" s="7">
        <f>SUM(C17:G17)</f>
        <v>0.41460064935064933</v>
      </c>
    </row>
    <row r="18" spans="1:17">
      <c r="A18" t="s">
        <v>20</v>
      </c>
      <c r="C18" s="7">
        <f>C14+C15</f>
        <v>0.10238095238095238</v>
      </c>
      <c r="D18" s="7">
        <f t="shared" ref="D18:F18" si="6">D14+D15</f>
        <v>9.5000000000000001E-2</v>
      </c>
      <c r="E18" s="7">
        <f t="shared" si="6"/>
        <v>0.11231060606060607</v>
      </c>
      <c r="F18" s="7">
        <f t="shared" si="6"/>
        <v>0.10490909090909091</v>
      </c>
      <c r="G18" s="7"/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0</v>
      </c>
    </row>
    <row r="25" spans="1:17">
      <c r="A25" t="s">
        <v>5</v>
      </c>
      <c r="D25" s="7"/>
      <c r="E25" s="7"/>
      <c r="F25" s="7"/>
      <c r="G25" s="7" t="e">
        <f>1/G6</f>
        <v>#DIV/0!</v>
      </c>
    </row>
    <row r="26" spans="1:17">
      <c r="D26" s="7"/>
      <c r="E26" s="7">
        <f t="shared" ref="E26" si="7">SUM(E21:E23)</f>
        <v>1</v>
      </c>
      <c r="F26" s="7">
        <f>SUM(F21:F25)</f>
        <v>1</v>
      </c>
      <c r="G26" s="7" t="e">
        <f>SUM(G21:G25)</f>
        <v>#DIV/0!</v>
      </c>
    </row>
    <row r="28" spans="1:17">
      <c r="A28" t="s">
        <v>24</v>
      </c>
      <c r="C28">
        <f>C11/C14</f>
        <v>0.13023255813953488</v>
      </c>
      <c r="E28">
        <f t="shared" ref="E28:G29" si="8">E11/E14</f>
        <v>0</v>
      </c>
      <c r="F28">
        <f t="shared" si="8"/>
        <v>0</v>
      </c>
      <c r="G28" t="e">
        <f t="shared" si="8"/>
        <v>#DIV/0!</v>
      </c>
    </row>
    <row r="29" spans="1:17">
      <c r="A29" t="s">
        <v>25</v>
      </c>
      <c r="C29">
        <v>0</v>
      </c>
      <c r="E29">
        <f t="shared" si="8"/>
        <v>0.14285714285714285</v>
      </c>
      <c r="F29">
        <f t="shared" si="8"/>
        <v>9.90990990990991E-2</v>
      </c>
      <c r="G29" t="e">
        <f t="shared" si="8"/>
        <v>#DIV/0!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0.24693871691060348</v>
      </c>
      <c r="D31" s="21">
        <f>D17/$H$17</f>
        <v>0.22913615824960651</v>
      </c>
      <c r="E31" s="21">
        <f t="shared" ref="E31:G31" si="9">E17/$H$17</f>
        <v>0.27088864003591834</v>
      </c>
      <c r="F31" s="21">
        <f t="shared" si="9"/>
        <v>0.2530364848038717</v>
      </c>
      <c r="G31" s="21">
        <f t="shared" si="9"/>
        <v>0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0">D14/D17</f>
        <v>5.2631578947368418E-2</v>
      </c>
      <c r="E32" s="21">
        <f t="shared" si="10"/>
        <v>5.5649241146711645E-2</v>
      </c>
      <c r="F32" s="21">
        <f t="shared" si="10"/>
        <v>3.8128249566724434E-2</v>
      </c>
      <c r="G32" s="21" t="e">
        <f>G14/G17</f>
        <v>#DIV/0!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1">D15/D17</f>
        <v>0.94736842105263153</v>
      </c>
      <c r="E33" s="21">
        <f t="shared" si="11"/>
        <v>0.94435075885328845</v>
      </c>
      <c r="F33" s="21">
        <f t="shared" si="11"/>
        <v>0.96187175043327555</v>
      </c>
      <c r="G33" s="21" t="e">
        <f t="shared" si="11"/>
        <v>#DIV/0!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5.5649241146711645E-2</v>
      </c>
      <c r="F36">
        <f>F32</f>
        <v>3.8128249566724434E-2</v>
      </c>
      <c r="G36" t="e">
        <f>G32</f>
        <v>#DIV/0!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0.96187175043327555</v>
      </c>
      <c r="G39" t="e">
        <f>(1/G3)/G17</f>
        <v>#DIV/0!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 t="e">
        <f>(G13)/G17</f>
        <v>#DIV/0!</v>
      </c>
      <c r="Q40" s="6"/>
    </row>
    <row r="41" spans="1:17">
      <c r="A41" t="s">
        <v>31</v>
      </c>
      <c r="C41">
        <f>SUM(C36:C40)</f>
        <v>1</v>
      </c>
      <c r="E41">
        <f t="shared" ref="E41:F41" si="12">SUM(E36:E40)</f>
        <v>1</v>
      </c>
      <c r="F41" s="9">
        <f t="shared" si="12"/>
        <v>1</v>
      </c>
      <c r="G41" t="e">
        <f>SUM(G36:G40)</f>
        <v>#DIV/0!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 t="e">
        <f>G39/G33</f>
        <v>#DIV/0!</v>
      </c>
    </row>
    <row r="47" spans="1:17">
      <c r="A47" t="s">
        <v>5</v>
      </c>
      <c r="C47">
        <v>0</v>
      </c>
      <c r="E47">
        <v>0</v>
      </c>
      <c r="F47">
        <v>0</v>
      </c>
      <c r="G47" t="e">
        <f>G40/G33</f>
        <v>#DIV/0!</v>
      </c>
    </row>
    <row r="48" spans="1:17">
      <c r="A48" t="s">
        <v>31</v>
      </c>
      <c r="C48">
        <f>SUM(C44:C47)</f>
        <v>0</v>
      </c>
      <c r="E48">
        <f t="shared" ref="E48:G48" si="13">SUM(E44:E47)</f>
        <v>1</v>
      </c>
      <c r="F48">
        <f t="shared" si="13"/>
        <v>1</v>
      </c>
      <c r="G48" t="e">
        <f t="shared" si="13"/>
        <v>#DIV/0!</v>
      </c>
    </row>
    <row r="50" spans="1:10">
      <c r="A50" s="5" t="s">
        <v>33</v>
      </c>
      <c r="C50">
        <v>0.15</v>
      </c>
      <c r="D50">
        <v>0.05</v>
      </c>
      <c r="E50">
        <v>0.25</v>
      </c>
      <c r="F50">
        <v>0.55000000000000004</v>
      </c>
      <c r="H50">
        <f>SUM(C50:G50)</f>
        <v>1</v>
      </c>
    </row>
    <row r="52" spans="1:10">
      <c r="A52" s="5" t="s">
        <v>34</v>
      </c>
      <c r="C52">
        <f>C17*C50</f>
        <v>1.5357142857142856E-2</v>
      </c>
      <c r="D52">
        <f>D17*D50</f>
        <v>4.7500000000000007E-3</v>
      </c>
      <c r="E52">
        <f>E17*E50</f>
        <v>2.8077651515151514E-2</v>
      </c>
      <c r="F52">
        <f>F17*F50</f>
        <v>5.7700000000000008E-2</v>
      </c>
      <c r="G52">
        <f>G17*G50</f>
        <v>0</v>
      </c>
      <c r="H52">
        <f>SUM(C52:G52)</f>
        <v>0.10588479437229438</v>
      </c>
    </row>
    <row r="53" spans="1:10">
      <c r="A53" t="s">
        <v>35</v>
      </c>
      <c r="C53">
        <f>C14*C50</f>
        <v>1.5357142857142856E-2</v>
      </c>
      <c r="D53">
        <f>D14*D50</f>
        <v>2.5000000000000001E-4</v>
      </c>
      <c r="E53">
        <f>E14*E50</f>
        <v>1.5625000000000001E-3</v>
      </c>
      <c r="F53">
        <f>F14*F50</f>
        <v>2.2000000000000001E-3</v>
      </c>
      <c r="G53">
        <f>G14*G50</f>
        <v>0</v>
      </c>
      <c r="H53">
        <f>SUM(C53:G53)</f>
        <v>1.9369642857142856E-2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4.4999999999999997E-3</v>
      </c>
      <c r="E54">
        <f>E15*E50</f>
        <v>2.6515151515151516E-2</v>
      </c>
      <c r="F54">
        <f>F15*F50</f>
        <v>5.5500000000000001E-2</v>
      </c>
      <c r="G54">
        <f>G15*G50</f>
        <v>0</v>
      </c>
      <c r="H54">
        <f>SUM(C54:G54)</f>
        <v>8.6515151515151517E-2</v>
      </c>
      <c r="J54">
        <f>H14/H17</f>
        <v>0.28372110020856667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1.2291186537821155E-2</v>
      </c>
      <c r="H58">
        <f>H53</f>
        <v>1.9369642857142856E-2</v>
      </c>
      <c r="I58">
        <f>1/H58</f>
        <v>51.627178021572789</v>
      </c>
      <c r="J58">
        <f>H58/H63</f>
        <v>0.18293129785036522</v>
      </c>
    </row>
    <row r="59" spans="1:10">
      <c r="A59" t="s">
        <v>44</v>
      </c>
      <c r="B59" s="7">
        <f t="shared" ref="B59:B63" si="14">1/C59</f>
        <v>45.004500450045008</v>
      </c>
      <c r="C59">
        <v>2.222E-2</v>
      </c>
      <c r="D59">
        <f>C59/C63</f>
        <v>0.38670379394361298</v>
      </c>
      <c r="F59">
        <f>F63*D59</f>
        <v>4.0946051704705555E-2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4"/>
        <v>35.001750087504377</v>
      </c>
      <c r="C62">
        <v>2.8570000000000002E-2</v>
      </c>
      <c r="D62">
        <f>C62/C63</f>
        <v>0.49721545422902896</v>
      </c>
      <c r="F62">
        <f>F63*D62</f>
        <v>5.2647556129767681E-2</v>
      </c>
      <c r="H62">
        <f>H54</f>
        <v>8.6515151515151517E-2</v>
      </c>
      <c r="I62">
        <f>1/H62</f>
        <v>11.558669001751314</v>
      </c>
      <c r="J62">
        <f>H62/H63</f>
        <v>0.8170687021496349</v>
      </c>
    </row>
    <row r="63" spans="1:10">
      <c r="A63" t="s">
        <v>48</v>
      </c>
      <c r="B63" s="7">
        <f t="shared" si="14"/>
        <v>17.40341106856944</v>
      </c>
      <c r="C63">
        <v>5.7459999999999997E-2</v>
      </c>
      <c r="D63">
        <f>D58+D59+D62</f>
        <v>1.0000000000000002</v>
      </c>
      <c r="F63">
        <f>H52</f>
        <v>0.10588479437229438</v>
      </c>
      <c r="H63">
        <f>H58+H62</f>
        <v>0.10588479437229437</v>
      </c>
      <c r="I63">
        <f>1/H63</f>
        <v>9.4442266798381613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43" workbookViewId="0">
      <selection activeCell="K70" sqref="K7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250</v>
      </c>
      <c r="E2" s="6">
        <v>160</v>
      </c>
      <c r="F2" s="6">
        <v>250</v>
      </c>
      <c r="G2" s="6"/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100</v>
      </c>
      <c r="G3" s="11"/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20</v>
      </c>
      <c r="D6" s="6">
        <v>20</v>
      </c>
      <c r="E6" s="6">
        <v>20</v>
      </c>
      <c r="F6" s="6">
        <v>20</v>
      </c>
      <c r="G6" s="6"/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>1/D2</f>
        <v>4.0000000000000001E-3</v>
      </c>
      <c r="E9" s="7">
        <f t="shared" ref="D9:F10" si="0">1/E2</f>
        <v>6.2500000000000003E-3</v>
      </c>
      <c r="F9" s="7">
        <f t="shared" si="0"/>
        <v>4.0000000000000001E-3</v>
      </c>
      <c r="G9" s="7"/>
    </row>
    <row r="10" spans="1:8">
      <c r="A10" t="s">
        <v>9</v>
      </c>
      <c r="C10" s="7">
        <f>1/C3</f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0.01</v>
      </c>
      <c r="G10" s="7"/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15</v>
      </c>
      <c r="C12">
        <v>0</v>
      </c>
      <c r="D12" s="7">
        <f t="shared" ref="D12:F12" si="1">D10</f>
        <v>6.6666666666666671E-3</v>
      </c>
      <c r="E12" s="7">
        <f t="shared" si="1"/>
        <v>1.5151515151515152E-2</v>
      </c>
      <c r="F12" s="7">
        <f t="shared" si="1"/>
        <v>0.01</v>
      </c>
      <c r="G12" s="7"/>
    </row>
    <row r="13" spans="1:8">
      <c r="A13" t="s">
        <v>11</v>
      </c>
      <c r="C13" s="7">
        <f>1/C6</f>
        <v>0.05</v>
      </c>
      <c r="D13" s="7">
        <f t="shared" ref="D13:F13" si="2">1/D6</f>
        <v>0.05</v>
      </c>
      <c r="E13" s="7">
        <f t="shared" si="2"/>
        <v>0.05</v>
      </c>
      <c r="F13" s="7">
        <f t="shared" si="2"/>
        <v>0.05</v>
      </c>
      <c r="G13" s="7"/>
    </row>
    <row r="14" spans="1:8">
      <c r="A14" t="s">
        <v>16</v>
      </c>
      <c r="C14" s="7">
        <f>C9+C11+C13</f>
        <v>6.9047619047619052E-2</v>
      </c>
      <c r="D14" s="7">
        <f t="shared" ref="D14:F14" si="3">D9+D11</f>
        <v>4.0000000000000001E-3</v>
      </c>
      <c r="E14" s="7">
        <f t="shared" si="3"/>
        <v>6.2500000000000003E-3</v>
      </c>
      <c r="F14" s="7">
        <f t="shared" si="3"/>
        <v>4.0000000000000001E-3</v>
      </c>
      <c r="G14" s="7"/>
      <c r="H14" s="7">
        <f>SUM(C14:G14)</f>
        <v>8.3297619047619065E-2</v>
      </c>
    </row>
    <row r="15" spans="1:8">
      <c r="A15" t="s">
        <v>17</v>
      </c>
      <c r="C15" s="7"/>
      <c r="D15" s="7">
        <f t="shared" ref="D15:F15" si="4">D12+D13</f>
        <v>5.6666666666666671E-2</v>
      </c>
      <c r="E15" s="7">
        <f t="shared" si="4"/>
        <v>6.5151515151515155E-2</v>
      </c>
      <c r="F15" s="7">
        <f t="shared" si="4"/>
        <v>6.0000000000000005E-2</v>
      </c>
      <c r="G15" s="7"/>
      <c r="H15" s="7">
        <f>SUM(C15:G15)</f>
        <v>0.18181818181818182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6.9047619047619052E-2</v>
      </c>
      <c r="D17" s="7">
        <f>D9+D10+D13</f>
        <v>6.0666666666666674E-2</v>
      </c>
      <c r="E17" s="7">
        <f t="shared" ref="D17:F17" si="5">E9+E10+E13</f>
        <v>7.140151515151516E-2</v>
      </c>
      <c r="F17" s="7">
        <f t="shared" si="5"/>
        <v>6.4000000000000001E-2</v>
      </c>
      <c r="G17" s="7"/>
      <c r="H17" s="7">
        <f>SUM(C17:G17)</f>
        <v>0.26511580086580089</v>
      </c>
    </row>
    <row r="18" spans="1:17">
      <c r="A18" t="s">
        <v>20</v>
      </c>
      <c r="C18" s="7">
        <f>C14+C15</f>
        <v>6.9047619047619052E-2</v>
      </c>
      <c r="D18" s="7">
        <f t="shared" ref="D18:F18" si="6">D14+D15</f>
        <v>6.0666666666666674E-2</v>
      </c>
      <c r="E18" s="7">
        <f t="shared" si="6"/>
        <v>7.140151515151516E-2</v>
      </c>
      <c r="F18" s="7">
        <f t="shared" si="6"/>
        <v>6.4000000000000001E-2</v>
      </c>
      <c r="G18" s="7"/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0</v>
      </c>
    </row>
    <row r="25" spans="1:17">
      <c r="A25" t="s">
        <v>5</v>
      </c>
      <c r="D25" s="7"/>
      <c r="E25" s="7"/>
      <c r="F25" s="7"/>
      <c r="G25" s="7" t="e">
        <f>1/G6</f>
        <v>#DIV/0!</v>
      </c>
    </row>
    <row r="26" spans="1:17">
      <c r="D26" s="7"/>
      <c r="E26" s="7">
        <f t="shared" ref="E26" si="7">SUM(E21:E23)</f>
        <v>1</v>
      </c>
      <c r="F26" s="7">
        <f>SUM(F21:F25)</f>
        <v>1</v>
      </c>
      <c r="G26" s="7" t="e">
        <f>SUM(G21:G25)</f>
        <v>#DIV/0!</v>
      </c>
    </row>
    <row r="28" spans="1:17">
      <c r="A28" t="s">
        <v>24</v>
      </c>
      <c r="C28">
        <f>C11/C14</f>
        <v>0.19310344827586207</v>
      </c>
      <c r="E28">
        <f t="shared" ref="E28:G29" si="8">E11/E14</f>
        <v>0</v>
      </c>
      <c r="F28">
        <f t="shared" si="8"/>
        <v>0</v>
      </c>
      <c r="G28" t="e">
        <f t="shared" si="8"/>
        <v>#DIV/0!</v>
      </c>
    </row>
    <row r="29" spans="1:17">
      <c r="A29" t="s">
        <v>25</v>
      </c>
      <c r="C29">
        <v>0</v>
      </c>
      <c r="E29">
        <f t="shared" si="8"/>
        <v>0.23255813953488372</v>
      </c>
      <c r="F29">
        <f t="shared" si="8"/>
        <v>0.16666666666666666</v>
      </c>
      <c r="G29" t="e">
        <f t="shared" si="8"/>
        <v>#DIV/0!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0.26044324337563834</v>
      </c>
      <c r="D31" s="21">
        <f>D17/$H$17</f>
        <v>0.2288308221107333</v>
      </c>
      <c r="E31" s="21">
        <f t="shared" ref="E31:G31" si="9">E17/$H$17</f>
        <v>0.26932199030889875</v>
      </c>
      <c r="F31" s="21">
        <f t="shared" si="9"/>
        <v>0.2414039442047296</v>
      </c>
      <c r="G31" s="21">
        <f t="shared" si="9"/>
        <v>0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0">D14/D17</f>
        <v>6.5934065934065922E-2</v>
      </c>
      <c r="E32" s="21">
        <f t="shared" si="10"/>
        <v>8.7533156498673728E-2</v>
      </c>
      <c r="F32" s="21">
        <f t="shared" si="10"/>
        <v>6.25E-2</v>
      </c>
      <c r="G32" s="21" t="e">
        <f>G14/G17</f>
        <v>#DIV/0!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1">D15/D17</f>
        <v>0.93406593406593397</v>
      </c>
      <c r="E33" s="21">
        <f t="shared" si="11"/>
        <v>0.91246684350132623</v>
      </c>
      <c r="F33" s="21">
        <f t="shared" si="11"/>
        <v>0.9375</v>
      </c>
      <c r="G33" s="21" t="e">
        <f t="shared" si="11"/>
        <v>#DIV/0!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8.7533156498673728E-2</v>
      </c>
      <c r="F36">
        <f>F32</f>
        <v>6.25E-2</v>
      </c>
      <c r="G36" t="e">
        <f>G32</f>
        <v>#DIV/0!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0.91246684350132623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0.9375</v>
      </c>
      <c r="G39" t="e">
        <f>(1/G3)/G17</f>
        <v>#DIV/0!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 t="e">
        <f>(G13)/G17</f>
        <v>#DIV/0!</v>
      </c>
      <c r="Q40" s="6"/>
    </row>
    <row r="41" spans="1:17">
      <c r="A41" t="s">
        <v>31</v>
      </c>
      <c r="C41">
        <f>SUM(C36:C40)</f>
        <v>1</v>
      </c>
      <c r="E41">
        <f t="shared" ref="E41:F41" si="12">SUM(E36:E40)</f>
        <v>1</v>
      </c>
      <c r="F41" s="9">
        <f t="shared" si="12"/>
        <v>1</v>
      </c>
      <c r="G41" t="e">
        <f>SUM(G36:G40)</f>
        <v>#DIV/0!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 t="e">
        <f>G39/G33</f>
        <v>#DIV/0!</v>
      </c>
    </row>
    <row r="47" spans="1:17">
      <c r="A47" t="s">
        <v>5</v>
      </c>
      <c r="C47">
        <v>0</v>
      </c>
      <c r="E47">
        <v>0</v>
      </c>
      <c r="F47">
        <v>0</v>
      </c>
      <c r="G47" t="e">
        <f>G40/G33</f>
        <v>#DIV/0!</v>
      </c>
    </row>
    <row r="48" spans="1:17">
      <c r="A48" t="s">
        <v>31</v>
      </c>
      <c r="C48">
        <f>SUM(C44:C47)</f>
        <v>0</v>
      </c>
      <c r="E48">
        <f t="shared" ref="E48:G48" si="13">SUM(E44:E47)</f>
        <v>1</v>
      </c>
      <c r="F48">
        <f t="shared" si="13"/>
        <v>1</v>
      </c>
      <c r="G48" t="e">
        <f t="shared" si="13"/>
        <v>#DIV/0!</v>
      </c>
    </row>
    <row r="50" spans="1:10">
      <c r="A50" s="5" t="s">
        <v>33</v>
      </c>
      <c r="C50">
        <v>0.15</v>
      </c>
      <c r="D50">
        <v>0.05</v>
      </c>
      <c r="E50">
        <v>0.25</v>
      </c>
      <c r="F50">
        <v>0.55000000000000004</v>
      </c>
      <c r="H50">
        <f>SUM(C50:G50)</f>
        <v>1</v>
      </c>
    </row>
    <row r="52" spans="1:10">
      <c r="A52" s="5" t="s">
        <v>34</v>
      </c>
      <c r="C52">
        <f>C17*C50</f>
        <v>1.0357142857142858E-2</v>
      </c>
      <c r="D52">
        <f>D17*D50</f>
        <v>3.0333333333333341E-3</v>
      </c>
      <c r="E52">
        <f>E17*E50</f>
        <v>1.785037878787879E-2</v>
      </c>
      <c r="F52">
        <f>F17*F50</f>
        <v>3.5200000000000002E-2</v>
      </c>
      <c r="G52">
        <f>G17*G50</f>
        <v>0</v>
      </c>
      <c r="H52">
        <f>SUM(C52:G52)</f>
        <v>6.6440854978354988E-2</v>
      </c>
    </row>
    <row r="53" spans="1:10">
      <c r="A53" t="s">
        <v>35</v>
      </c>
      <c r="C53">
        <f>C14*C50</f>
        <v>1.0357142857142858E-2</v>
      </c>
      <c r="D53">
        <f>D14*D50</f>
        <v>2.0000000000000001E-4</v>
      </c>
      <c r="E53">
        <f>E14*E50</f>
        <v>1.5625000000000001E-3</v>
      </c>
      <c r="F53">
        <f>F14*F50</f>
        <v>2.2000000000000001E-3</v>
      </c>
      <c r="G53">
        <f>G14*G50</f>
        <v>0</v>
      </c>
      <c r="H53">
        <f>SUM(C53:G53)</f>
        <v>1.4319642857142859E-2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2.8333333333333335E-3</v>
      </c>
      <c r="E54">
        <f>E15*E50</f>
        <v>1.6287878787878789E-2</v>
      </c>
      <c r="F54">
        <f>F15*F50</f>
        <v>3.3000000000000008E-2</v>
      </c>
      <c r="G54">
        <f>G15*G50</f>
        <v>0</v>
      </c>
      <c r="H54">
        <f>SUM(C54:G54)</f>
        <v>5.2121212121212131E-2</v>
      </c>
      <c r="J54">
        <f>H14/H17</f>
        <v>0.3141933403274727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7.7125043979399191E-3</v>
      </c>
      <c r="H58">
        <f>H53</f>
        <v>1.4319642857142859E-2</v>
      </c>
      <c r="I58">
        <f>1/H58</f>
        <v>69.834143908217968</v>
      </c>
      <c r="J58">
        <f>H58/H63</f>
        <v>0.2155246626764194</v>
      </c>
    </row>
    <row r="59" spans="1:10">
      <c r="A59" t="s">
        <v>44</v>
      </c>
      <c r="B59" s="7">
        <f t="shared" ref="B59:B63" si="14">1/C59</f>
        <v>45.004500450045008</v>
      </c>
      <c r="C59">
        <v>2.222E-2</v>
      </c>
      <c r="D59">
        <f>C59/C63</f>
        <v>0.38670379394361298</v>
      </c>
      <c r="F59">
        <f>F63*D59</f>
        <v>2.5692930692987261E-2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4"/>
        <v>35.001750087504377</v>
      </c>
      <c r="C62">
        <v>2.8570000000000002E-2</v>
      </c>
      <c r="D62">
        <f>C62/C63</f>
        <v>0.49721545422902896</v>
      </c>
      <c r="F62">
        <f>F63*D62</f>
        <v>3.3035419887427815E-2</v>
      </c>
      <c r="H62">
        <f>H54</f>
        <v>5.2121212121212131E-2</v>
      </c>
      <c r="I62">
        <f>1/H62</f>
        <v>19.186046511627904</v>
      </c>
      <c r="J62">
        <f>H62/H63</f>
        <v>0.78447533732358066</v>
      </c>
    </row>
    <row r="63" spans="1:10">
      <c r="A63" t="s">
        <v>48</v>
      </c>
      <c r="B63" s="7">
        <f t="shared" si="14"/>
        <v>17.40341106856944</v>
      </c>
      <c r="C63">
        <v>5.7459999999999997E-2</v>
      </c>
      <c r="D63">
        <f>D58+D59+D62</f>
        <v>1.0000000000000002</v>
      </c>
      <c r="F63">
        <f>H52</f>
        <v>6.6440854978354988E-2</v>
      </c>
      <c r="H63">
        <f>H58+H62</f>
        <v>6.6440854978354988E-2</v>
      </c>
      <c r="I63">
        <f>1/H63</f>
        <v>15.050980309115207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OCFW</vt:lpstr>
      <vt:lpstr>UM 2</vt:lpstr>
      <vt:lpstr>ASP4</vt:lpstr>
      <vt:lpstr>OCFW 4-class</vt:lpstr>
      <vt:lpstr>UM 4-class</vt:lpstr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2013-06-25T18:19:42Z</dcterms:modified>
</cp:coreProperties>
</file>