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840" yWindow="0" windowWidth="15200" windowHeight="15480" tabRatio="500"/>
  </bookViews>
  <sheets>
    <sheet name="#LPM 581" sheetId="1" r:id="rId1"/>
    <sheet name="LPX 582" sheetId="2" r:id="rId2"/>
    <sheet name="ASP 2" sheetId="4" r:id="rId3"/>
    <sheet name="ASP 610" sheetId="3" r:id="rId4"/>
    <sheet name="#ASP 4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1" l="1"/>
  <c r="D36" i="1"/>
  <c r="E36" i="1"/>
  <c r="F30" i="5"/>
  <c r="E29" i="5"/>
  <c r="G30" i="5"/>
  <c r="G31" i="5"/>
  <c r="C14" i="2"/>
  <c r="C9" i="5"/>
  <c r="C14" i="5"/>
  <c r="C45" i="5"/>
  <c r="D9" i="5"/>
  <c r="D14" i="5"/>
  <c r="D45" i="5"/>
  <c r="E9" i="5"/>
  <c r="E11" i="5"/>
  <c r="E14" i="5"/>
  <c r="E45" i="5"/>
  <c r="F9" i="5"/>
  <c r="F14" i="5"/>
  <c r="F45" i="5"/>
  <c r="G9" i="5"/>
  <c r="G14" i="5"/>
  <c r="G45" i="5"/>
  <c r="H45" i="5"/>
  <c r="H50" i="5"/>
  <c r="C15" i="5"/>
  <c r="C17" i="5"/>
  <c r="C44" i="5"/>
  <c r="D15" i="5"/>
  <c r="D17" i="5"/>
  <c r="D44" i="5"/>
  <c r="E13" i="5"/>
  <c r="E15" i="5"/>
  <c r="E17" i="5"/>
  <c r="E44" i="5"/>
  <c r="F13" i="5"/>
  <c r="F15" i="5"/>
  <c r="F17" i="5"/>
  <c r="F44" i="5"/>
  <c r="G13" i="5"/>
  <c r="G15" i="5"/>
  <c r="G17" i="5"/>
  <c r="G44" i="5"/>
  <c r="H44" i="5"/>
  <c r="H55" i="5"/>
  <c r="J50" i="5"/>
  <c r="C46" i="5"/>
  <c r="D46" i="5"/>
  <c r="E46" i="5"/>
  <c r="F46" i="5"/>
  <c r="G46" i="5"/>
  <c r="H46" i="5"/>
  <c r="H54" i="5"/>
  <c r="J54" i="5"/>
  <c r="J55" i="5"/>
  <c r="I55" i="5"/>
  <c r="I54" i="5"/>
  <c r="I50" i="5"/>
  <c r="H42" i="5"/>
  <c r="G34" i="5"/>
  <c r="G39" i="5"/>
  <c r="F34" i="5"/>
  <c r="F37" i="5"/>
  <c r="F39" i="5"/>
  <c r="E34" i="5"/>
  <c r="E10" i="5"/>
  <c r="E18" i="5"/>
  <c r="E36" i="5"/>
  <c r="E39" i="5"/>
  <c r="D30" i="5"/>
  <c r="D34" i="5"/>
  <c r="D39" i="5"/>
  <c r="C30" i="5"/>
  <c r="C34" i="5"/>
  <c r="C39" i="5"/>
  <c r="G18" i="5"/>
  <c r="F18" i="5"/>
  <c r="F31" i="5"/>
  <c r="D18" i="5"/>
  <c r="D31" i="5"/>
  <c r="C18" i="5"/>
  <c r="C31" i="5"/>
  <c r="H17" i="5"/>
  <c r="C29" i="5"/>
  <c r="D29" i="5"/>
  <c r="F29" i="5"/>
  <c r="G29" i="5"/>
  <c r="H29" i="5"/>
  <c r="C9" i="4"/>
  <c r="C14" i="4"/>
  <c r="C45" i="4"/>
  <c r="D9" i="4"/>
  <c r="D14" i="4"/>
  <c r="D45" i="4"/>
  <c r="E9" i="4"/>
  <c r="E11" i="4"/>
  <c r="E14" i="4"/>
  <c r="E45" i="4"/>
  <c r="F9" i="4"/>
  <c r="F14" i="4"/>
  <c r="F45" i="4"/>
  <c r="G9" i="4"/>
  <c r="G14" i="4"/>
  <c r="G45" i="4"/>
  <c r="H45" i="4"/>
  <c r="H50" i="4"/>
  <c r="C15" i="4"/>
  <c r="C17" i="4"/>
  <c r="C44" i="4"/>
  <c r="D15" i="4"/>
  <c r="D17" i="4"/>
  <c r="D44" i="4"/>
  <c r="E13" i="4"/>
  <c r="E15" i="4"/>
  <c r="E17" i="4"/>
  <c r="E44" i="4"/>
  <c r="F13" i="4"/>
  <c r="F15" i="4"/>
  <c r="F17" i="4"/>
  <c r="F44" i="4"/>
  <c r="G13" i="4"/>
  <c r="G15" i="4"/>
  <c r="G17" i="4"/>
  <c r="G44" i="4"/>
  <c r="H44" i="4"/>
  <c r="H55" i="4"/>
  <c r="J50" i="4"/>
  <c r="C46" i="4"/>
  <c r="D46" i="4"/>
  <c r="E46" i="4"/>
  <c r="F46" i="4"/>
  <c r="G46" i="4"/>
  <c r="H46" i="4"/>
  <c r="H54" i="4"/>
  <c r="J54" i="4"/>
  <c r="J55" i="4"/>
  <c r="I55" i="4"/>
  <c r="I54" i="4"/>
  <c r="I50" i="4"/>
  <c r="H42" i="4"/>
  <c r="G30" i="4"/>
  <c r="G34" i="4"/>
  <c r="G39" i="4"/>
  <c r="F37" i="4"/>
  <c r="F39" i="4"/>
  <c r="E39" i="4"/>
  <c r="D39" i="4"/>
  <c r="C39" i="4"/>
  <c r="G18" i="4"/>
  <c r="G31" i="4"/>
  <c r="F18" i="4"/>
  <c r="F31" i="4"/>
  <c r="E10" i="4"/>
  <c r="E18" i="4"/>
  <c r="E31" i="4"/>
  <c r="D18" i="4"/>
  <c r="D31" i="4"/>
  <c r="C18" i="4"/>
  <c r="C31" i="4"/>
  <c r="F30" i="4"/>
  <c r="E30" i="4"/>
  <c r="D30" i="4"/>
  <c r="C30" i="4"/>
  <c r="H17" i="4"/>
  <c r="C29" i="4"/>
  <c r="D29" i="4"/>
  <c r="E29" i="4"/>
  <c r="F29" i="4"/>
  <c r="G29" i="4"/>
  <c r="H29" i="4"/>
  <c r="H29" i="3"/>
  <c r="C9" i="2"/>
  <c r="C10" i="2"/>
  <c r="C11" i="2"/>
  <c r="C45" i="2"/>
  <c r="D9" i="2"/>
  <c r="D14" i="2"/>
  <c r="D45" i="2"/>
  <c r="E9" i="2"/>
  <c r="E14" i="2"/>
  <c r="E45" i="2"/>
  <c r="F9" i="2"/>
  <c r="F14" i="2"/>
  <c r="F45" i="2"/>
  <c r="G9" i="2"/>
  <c r="G14" i="2"/>
  <c r="G45" i="2"/>
  <c r="H45" i="2"/>
  <c r="H50" i="2"/>
  <c r="C13" i="2"/>
  <c r="C46" i="2"/>
  <c r="D10" i="2"/>
  <c r="D12" i="2"/>
  <c r="D13" i="2"/>
  <c r="D15" i="2"/>
  <c r="D46" i="2"/>
  <c r="E12" i="2"/>
  <c r="E13" i="2"/>
  <c r="E15" i="2"/>
  <c r="E46" i="2"/>
  <c r="F10" i="2"/>
  <c r="F12" i="2"/>
  <c r="F13" i="2"/>
  <c r="F15" i="2"/>
  <c r="F46" i="2"/>
  <c r="G10" i="2"/>
  <c r="G12" i="2"/>
  <c r="G13" i="2"/>
  <c r="G15" i="2"/>
  <c r="G46" i="2"/>
  <c r="H46" i="2"/>
  <c r="H54" i="2"/>
  <c r="H55" i="2"/>
  <c r="I55" i="2"/>
  <c r="C17" i="2"/>
  <c r="C44" i="2"/>
  <c r="D17" i="2"/>
  <c r="D44" i="2"/>
  <c r="E10" i="2"/>
  <c r="E17" i="2"/>
  <c r="E44" i="2"/>
  <c r="F17" i="2"/>
  <c r="F44" i="2"/>
  <c r="G17" i="2"/>
  <c r="G44" i="2"/>
  <c r="H44" i="2"/>
  <c r="F55" i="2"/>
  <c r="D50" i="2"/>
  <c r="D51" i="2"/>
  <c r="D54" i="2"/>
  <c r="D55" i="2"/>
  <c r="B55" i="2"/>
  <c r="J54" i="2"/>
  <c r="I54" i="2"/>
  <c r="F54" i="2"/>
  <c r="B54" i="2"/>
  <c r="F51" i="2"/>
  <c r="B51" i="2"/>
  <c r="J50" i="2"/>
  <c r="I50" i="2"/>
  <c r="F50" i="2"/>
  <c r="B50" i="2"/>
  <c r="H42" i="2"/>
  <c r="G30" i="2"/>
  <c r="G34" i="2"/>
  <c r="G31" i="2"/>
  <c r="G37" i="2"/>
  <c r="G39" i="2"/>
  <c r="F30" i="2"/>
  <c r="F34" i="2"/>
  <c r="F31" i="2"/>
  <c r="F37" i="2"/>
  <c r="F39" i="2"/>
  <c r="E34" i="2"/>
  <c r="E31" i="2"/>
  <c r="E36" i="2"/>
  <c r="E39" i="2"/>
  <c r="D34" i="2"/>
  <c r="D36" i="2"/>
  <c r="D39" i="2"/>
  <c r="C30" i="2"/>
  <c r="C31" i="2"/>
  <c r="C34" i="2"/>
  <c r="C39" i="2"/>
  <c r="H15" i="2"/>
  <c r="H38" i="2"/>
  <c r="H14" i="2"/>
  <c r="H37" i="2"/>
  <c r="H17" i="2"/>
  <c r="H36" i="2"/>
  <c r="D31" i="2"/>
  <c r="E30" i="2"/>
  <c r="D30" i="2"/>
  <c r="G29" i="2"/>
  <c r="F29" i="2"/>
  <c r="E29" i="2"/>
  <c r="D29" i="2"/>
  <c r="C29" i="2"/>
  <c r="J25" i="2"/>
  <c r="K25" i="2"/>
  <c r="J24" i="2"/>
  <c r="K24" i="2"/>
  <c r="J22" i="2"/>
  <c r="J21" i="2"/>
  <c r="G18" i="2"/>
  <c r="F18" i="2"/>
  <c r="E18" i="2"/>
  <c r="D18" i="2"/>
  <c r="C18" i="2"/>
  <c r="C9" i="1"/>
  <c r="C10" i="1"/>
  <c r="C11" i="1"/>
  <c r="C14" i="1"/>
  <c r="C45" i="1"/>
  <c r="D9" i="1"/>
  <c r="D14" i="1"/>
  <c r="D45" i="1"/>
  <c r="E9" i="1"/>
  <c r="E14" i="1"/>
  <c r="E45" i="1"/>
  <c r="F9" i="1"/>
  <c r="F14" i="1"/>
  <c r="F45" i="1"/>
  <c r="G9" i="1"/>
  <c r="G14" i="1"/>
  <c r="G45" i="1"/>
  <c r="H45" i="1"/>
  <c r="H50" i="1"/>
  <c r="C15" i="1"/>
  <c r="C46" i="1"/>
  <c r="D10" i="1"/>
  <c r="D12" i="1"/>
  <c r="D15" i="1"/>
  <c r="D46" i="1"/>
  <c r="E12" i="1"/>
  <c r="E13" i="1"/>
  <c r="E15" i="1"/>
  <c r="E46" i="1"/>
  <c r="F10" i="1"/>
  <c r="F12" i="1"/>
  <c r="F13" i="1"/>
  <c r="F15" i="1"/>
  <c r="F46" i="1"/>
  <c r="G10" i="1"/>
  <c r="G12" i="1"/>
  <c r="G15" i="1"/>
  <c r="G46" i="1"/>
  <c r="H46" i="1"/>
  <c r="H54" i="1"/>
  <c r="H55" i="1"/>
  <c r="I55" i="1"/>
  <c r="C17" i="1"/>
  <c r="C44" i="1"/>
  <c r="D17" i="1"/>
  <c r="D44" i="1"/>
  <c r="E10" i="1"/>
  <c r="E17" i="1"/>
  <c r="E44" i="1"/>
  <c r="F17" i="1"/>
  <c r="F44" i="1"/>
  <c r="G17" i="1"/>
  <c r="G44" i="1"/>
  <c r="H44" i="1"/>
  <c r="F55" i="1"/>
  <c r="D50" i="1"/>
  <c r="D51" i="1"/>
  <c r="D54" i="1"/>
  <c r="D55" i="1"/>
  <c r="B55" i="1"/>
  <c r="J54" i="1"/>
  <c r="I54" i="1"/>
  <c r="F54" i="1"/>
  <c r="B54" i="1"/>
  <c r="F51" i="1"/>
  <c r="B51" i="1"/>
  <c r="J50" i="1"/>
  <c r="I50" i="1"/>
  <c r="F50" i="1"/>
  <c r="B50" i="1"/>
  <c r="H42" i="1"/>
  <c r="G30" i="1"/>
  <c r="G34" i="1"/>
  <c r="G31" i="1"/>
  <c r="G38" i="1"/>
  <c r="G39" i="1"/>
  <c r="F30" i="1"/>
  <c r="F34" i="1"/>
  <c r="F31" i="1"/>
  <c r="F37" i="1"/>
  <c r="F39" i="1"/>
  <c r="E34" i="1"/>
  <c r="E31" i="1"/>
  <c r="E39" i="1"/>
  <c r="D34" i="1"/>
  <c r="D39" i="1"/>
  <c r="C34" i="1"/>
  <c r="C39" i="1"/>
  <c r="H15" i="1"/>
  <c r="H38" i="1"/>
  <c r="H14" i="1"/>
  <c r="H37" i="1"/>
  <c r="H17" i="1"/>
  <c r="H36" i="1"/>
  <c r="D31" i="1"/>
  <c r="C31" i="1"/>
  <c r="E30" i="1"/>
  <c r="D30" i="1"/>
  <c r="C30" i="1"/>
  <c r="G29" i="1"/>
  <c r="F29" i="1"/>
  <c r="E29" i="1"/>
  <c r="D29" i="1"/>
  <c r="C29" i="1"/>
  <c r="J25" i="1"/>
  <c r="K25" i="1"/>
  <c r="J24" i="1"/>
  <c r="K24" i="1"/>
  <c r="J22" i="1"/>
  <c r="J21" i="1"/>
  <c r="G18" i="1"/>
  <c r="F18" i="1"/>
  <c r="E18" i="1"/>
  <c r="D18" i="1"/>
  <c r="C18" i="1"/>
</calcChain>
</file>

<file path=xl/comments1.xml><?xml version="1.0" encoding="utf-8"?>
<comments xmlns="http://schemas.openxmlformats.org/spreadsheetml/2006/main">
  <authors>
    <author>Maritza Mallek</author>
  </authors>
  <commentList>
    <comment ref="E30" authorId="0">
      <text>
        <r>
          <rPr>
            <b/>
            <sz val="9"/>
            <color indexed="81"/>
            <rFont val="Calibri"/>
            <family val="2"/>
          </rPr>
          <t>Maritza Mallek:</t>
        </r>
        <r>
          <rPr>
            <sz val="9"/>
            <color indexed="81"/>
            <rFont val="Calibri"/>
            <family val="2"/>
          </rPr>
          <t xml:space="preserve">
Values added by Becky/Maritza. There is a gmail conversation about it.</t>
        </r>
      </text>
    </comment>
  </commentList>
</comments>
</file>

<file path=xl/sharedStrings.xml><?xml version="1.0" encoding="utf-8"?>
<sst xmlns="http://schemas.openxmlformats.org/spreadsheetml/2006/main" count="336" uniqueCount="58">
  <si>
    <t>Succession Type</t>
  </si>
  <si>
    <t>Early Dev</t>
  </si>
  <si>
    <t>Mid Closed</t>
  </si>
  <si>
    <t>Mid Open</t>
  </si>
  <si>
    <t>Late Open</t>
  </si>
  <si>
    <t>Late Closed</t>
  </si>
  <si>
    <t>TOTAL</t>
  </si>
  <si>
    <t>Replacement FRI (yrs)</t>
  </si>
  <si>
    <t xml:space="preserve">Mixed </t>
  </si>
  <si>
    <t>Mixed</t>
  </si>
  <si>
    <t>100% to MO</t>
  </si>
  <si>
    <t>100% stay MO</t>
  </si>
  <si>
    <t>100% stay LO</t>
  </si>
  <si>
    <t>100% stay LC</t>
  </si>
  <si>
    <t>Surface</t>
  </si>
  <si>
    <t>Probability</t>
  </si>
  <si>
    <t>Replacement</t>
  </si>
  <si>
    <t>Mixed HS</t>
  </si>
  <si>
    <t>Mixed LS</t>
  </si>
  <si>
    <t>New Total HS</t>
  </si>
  <si>
    <t>New Total LS</t>
  </si>
  <si>
    <t>Prob of any fire</t>
  </si>
  <si>
    <t>Sum from 3</t>
  </si>
  <si>
    <t>Sum from 2</t>
  </si>
  <si>
    <t>Probability of transition if mixed to:</t>
  </si>
  <si>
    <t>Early</t>
  </si>
  <si>
    <t>Prob in class IF Fire</t>
  </si>
  <si>
    <t>High Severity</t>
  </si>
  <si>
    <t>Low Severity</t>
  </si>
  <si>
    <t>Probability of transition IF Fire to:</t>
  </si>
  <si>
    <t>Early Development</t>
  </si>
  <si>
    <t>Total</t>
  </si>
  <si>
    <t>Proportion of Land Area</t>
  </si>
  <si>
    <t>Overall prob</t>
  </si>
  <si>
    <t>Overall prob HS</t>
  </si>
  <si>
    <t>Overall prob LS</t>
  </si>
  <si>
    <t>Over all Classes</t>
  </si>
  <si>
    <t>Avg FI</t>
  </si>
  <si>
    <t>Probability 1-yr</t>
  </si>
  <si>
    <t>Proportion of Probability for Fire</t>
  </si>
  <si>
    <t>Probability 1-yr total*given props</t>
  </si>
  <si>
    <t>Probability 1-yr based on classes</t>
  </si>
  <si>
    <t>%</t>
  </si>
  <si>
    <t>High Severity Fire</t>
  </si>
  <si>
    <t>Mixed Severity</t>
  </si>
  <si>
    <t>High from Mixed</t>
  </si>
  <si>
    <t>Low from Mixed</t>
  </si>
  <si>
    <t>Low Severity Fire</t>
  </si>
  <si>
    <t>All Fires</t>
  </si>
  <si>
    <t>100% to LO</t>
  </si>
  <si>
    <t>Late Closed 1</t>
  </si>
  <si>
    <t>Late Closed 2</t>
  </si>
  <si>
    <t>100% ED</t>
  </si>
  <si>
    <t>100% to ED</t>
  </si>
  <si>
    <t>100% stay LC2</t>
  </si>
  <si>
    <t>Mid Aspen</t>
  </si>
  <si>
    <t>Mid Aspen Conifer</t>
  </si>
  <si>
    <t>Late Conifer Aspen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</si>
</sst>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0" fontId="1" fillId="0" borderId="0" xfId="0" applyFont="1"/>
    <xf numFmtId="2" fontId="0" fillId="0" borderId="0" xfId="0" applyNumberFormat="1"/>
    <xf numFmtId="2" fontId="0" fillId="0" borderId="0" xfId="0" applyNumberFormat="1" applyFill="1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5" fontId="0" fillId="0" borderId="0" xfId="0" applyNumberFormat="1"/>
    <xf numFmtId="0" fontId="0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tabSelected="1" workbookViewId="0">
      <pane ySplit="1" topLeftCell="A9" activePane="bottomLeft" state="frozen"/>
      <selection pane="bottomLeft" activeCell="D36" sqref="D36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3.6640625" customWidth="1"/>
    <col min="10" max="10" width="18.5" customWidth="1"/>
    <col min="11" max="11" width="8.66406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25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J1" s="1"/>
      <c r="K1" s="2"/>
      <c r="L1" s="2"/>
      <c r="M1" s="2"/>
      <c r="N1" s="2"/>
      <c r="O1" s="2"/>
      <c r="P1" s="3"/>
      <c r="R1" s="5"/>
      <c r="S1" s="1"/>
      <c r="T1" s="2"/>
      <c r="U1" s="2"/>
      <c r="V1" s="2"/>
      <c r="W1" s="2"/>
      <c r="X1" s="2"/>
      <c r="Y1" s="3"/>
    </row>
    <row r="2" spans="1:25">
      <c r="A2" t="s">
        <v>7</v>
      </c>
      <c r="C2" s="6">
        <v>1000</v>
      </c>
      <c r="D2" s="6">
        <v>140</v>
      </c>
      <c r="E2" s="6">
        <v>250</v>
      </c>
      <c r="F2" s="6">
        <v>250</v>
      </c>
      <c r="G2" s="6">
        <v>140</v>
      </c>
      <c r="L2" s="6"/>
      <c r="M2" s="6"/>
      <c r="N2" s="6"/>
      <c r="O2" s="6"/>
      <c r="P2" s="6"/>
    </row>
    <row r="3" spans="1:25">
      <c r="A3" t="s">
        <v>8</v>
      </c>
      <c r="C3" s="6">
        <v>30</v>
      </c>
      <c r="D3" s="6">
        <v>100</v>
      </c>
      <c r="E3" s="6">
        <v>30</v>
      </c>
      <c r="F3" s="6">
        <v>30</v>
      </c>
      <c r="G3" s="7">
        <v>50</v>
      </c>
      <c r="L3" s="8"/>
      <c r="M3" s="8"/>
      <c r="N3" s="8"/>
      <c r="O3" s="8"/>
      <c r="P3" s="8"/>
      <c r="U3" s="8"/>
      <c r="V3" s="8"/>
      <c r="W3" s="8"/>
      <c r="X3" s="8"/>
      <c r="Y3" s="8"/>
    </row>
    <row r="4" spans="1:25">
      <c r="A4" t="s">
        <v>9</v>
      </c>
      <c r="C4" s="6"/>
      <c r="D4" s="6" t="s">
        <v>10</v>
      </c>
      <c r="E4" s="6" t="s">
        <v>11</v>
      </c>
      <c r="F4" s="6" t="s">
        <v>12</v>
      </c>
      <c r="G4" s="7" t="s">
        <v>13</v>
      </c>
      <c r="H4" s="7"/>
      <c r="L4" s="8"/>
      <c r="M4" s="8"/>
      <c r="N4" s="8"/>
      <c r="O4" s="8"/>
      <c r="P4" s="8"/>
      <c r="U4" s="8"/>
      <c r="V4" s="8"/>
      <c r="W4" s="8"/>
      <c r="X4" s="8"/>
      <c r="Y4" s="8"/>
    </row>
    <row r="5" spans="1:25">
      <c r="A5" t="s">
        <v>9</v>
      </c>
      <c r="C5" s="6"/>
      <c r="D5" s="6"/>
      <c r="E5" s="6"/>
      <c r="F5" s="6"/>
      <c r="G5" s="7"/>
      <c r="L5" s="8"/>
      <c r="M5" s="8"/>
      <c r="N5" s="8"/>
      <c r="O5" s="8"/>
      <c r="P5" s="8"/>
      <c r="U5" s="8"/>
      <c r="V5" s="8"/>
      <c r="W5" s="8"/>
      <c r="X5" s="8"/>
      <c r="Y5" s="8"/>
    </row>
    <row r="6" spans="1:25">
      <c r="A6" t="s">
        <v>14</v>
      </c>
      <c r="C6" s="6">
        <v>0</v>
      </c>
      <c r="D6" s="6">
        <v>0</v>
      </c>
      <c r="E6" s="6">
        <v>50</v>
      </c>
      <c r="F6" s="6">
        <v>50</v>
      </c>
      <c r="G6" s="7">
        <v>0</v>
      </c>
      <c r="L6" s="8"/>
      <c r="M6" s="8"/>
      <c r="N6" s="8"/>
      <c r="O6" s="8"/>
      <c r="P6" s="8"/>
      <c r="U6" s="8"/>
      <c r="V6" s="8"/>
      <c r="W6" s="8"/>
      <c r="X6" s="8"/>
      <c r="Y6" s="8"/>
    </row>
    <row r="7" spans="1:25">
      <c r="C7" s="6"/>
      <c r="D7" s="6"/>
      <c r="E7" s="6"/>
      <c r="F7" s="6"/>
      <c r="G7" s="6"/>
      <c r="J7" s="5"/>
      <c r="L7" s="8"/>
      <c r="M7" s="8"/>
      <c r="N7" s="8"/>
      <c r="O7" s="8"/>
      <c r="P7" s="8"/>
      <c r="U7" s="8"/>
      <c r="V7" s="8"/>
      <c r="W7" s="8"/>
      <c r="X7" s="8"/>
      <c r="Y7" s="8"/>
    </row>
    <row r="8" spans="1:25">
      <c r="A8" s="5" t="s">
        <v>15</v>
      </c>
      <c r="C8" s="6"/>
      <c r="D8" s="6"/>
      <c r="E8" s="6"/>
      <c r="F8" s="6"/>
      <c r="G8" s="6"/>
      <c r="L8" s="8"/>
      <c r="M8" s="8"/>
      <c r="N8" s="8"/>
      <c r="O8" s="8"/>
      <c r="P8" s="8"/>
      <c r="U8" s="8"/>
      <c r="V8" s="8"/>
      <c r="W8" s="8"/>
      <c r="X8" s="8"/>
      <c r="Y8" s="8"/>
    </row>
    <row r="9" spans="1:25">
      <c r="A9" t="s">
        <v>16</v>
      </c>
      <c r="C9" s="8">
        <f t="shared" ref="C9:G10" si="0">1/C2</f>
        <v>1E-3</v>
      </c>
      <c r="D9" s="8">
        <f t="shared" si="0"/>
        <v>7.1428571428571426E-3</v>
      </c>
      <c r="E9" s="8">
        <f t="shared" si="0"/>
        <v>4.0000000000000001E-3</v>
      </c>
      <c r="F9" s="8">
        <f t="shared" si="0"/>
        <v>4.0000000000000001E-3</v>
      </c>
      <c r="G9" s="8">
        <f t="shared" si="0"/>
        <v>7.1428571428571426E-3</v>
      </c>
      <c r="L9" s="8"/>
      <c r="M9" s="8"/>
      <c r="N9" s="8"/>
      <c r="O9" s="8"/>
      <c r="P9" s="8"/>
      <c r="U9" s="8"/>
      <c r="V9" s="8"/>
      <c r="W9" s="8"/>
      <c r="X9" s="8"/>
      <c r="Y9" s="8"/>
    </row>
    <row r="10" spans="1:25">
      <c r="A10" t="s">
        <v>9</v>
      </c>
      <c r="C10" s="8">
        <f t="shared" si="0"/>
        <v>3.3333333333333333E-2</v>
      </c>
      <c r="D10" s="8">
        <f t="shared" si="0"/>
        <v>0.01</v>
      </c>
      <c r="E10" s="8">
        <f t="shared" si="0"/>
        <v>3.3333333333333333E-2</v>
      </c>
      <c r="F10" s="8">
        <f t="shared" si="0"/>
        <v>3.3333333333333333E-2</v>
      </c>
      <c r="G10" s="9">
        <f t="shared" si="0"/>
        <v>0.02</v>
      </c>
      <c r="L10" s="8"/>
      <c r="M10" s="8"/>
      <c r="N10" s="8"/>
      <c r="O10" s="8"/>
      <c r="P10" s="8"/>
      <c r="U10" s="8"/>
      <c r="V10" s="8"/>
      <c r="W10" s="8"/>
      <c r="X10" s="8"/>
      <c r="Y10" s="8"/>
    </row>
    <row r="11" spans="1:25">
      <c r="A11" t="s">
        <v>17</v>
      </c>
      <c r="C11" s="8">
        <f>C10</f>
        <v>3.3333333333333333E-2</v>
      </c>
      <c r="D11">
        <v>0</v>
      </c>
      <c r="F11">
        <v>0</v>
      </c>
      <c r="G11" s="10"/>
      <c r="J11" s="5"/>
      <c r="L11" s="8"/>
      <c r="M11" s="8"/>
      <c r="N11" s="8"/>
      <c r="O11" s="8"/>
      <c r="P11" s="8"/>
      <c r="Q11" s="8"/>
      <c r="U11" s="8"/>
      <c r="V11" s="8"/>
      <c r="W11" s="8"/>
      <c r="X11" s="8"/>
      <c r="Y11" s="8"/>
    </row>
    <row r="12" spans="1:25">
      <c r="A12" t="s">
        <v>18</v>
      </c>
      <c r="D12" s="8">
        <f>D10</f>
        <v>0.01</v>
      </c>
      <c r="E12">
        <f>1/E3</f>
        <v>3.3333333333333333E-2</v>
      </c>
      <c r="F12" s="8">
        <f>F10</f>
        <v>3.3333333333333333E-2</v>
      </c>
      <c r="G12" s="9">
        <f>G10</f>
        <v>0.02</v>
      </c>
      <c r="Q12" s="8"/>
      <c r="S12" s="5"/>
      <c r="U12" s="8"/>
      <c r="V12" s="8"/>
      <c r="W12" s="8"/>
      <c r="X12" s="8"/>
      <c r="Y12" s="8"/>
    </row>
    <row r="13" spans="1:25">
      <c r="A13" t="s">
        <v>14</v>
      </c>
      <c r="C13" s="8">
        <v>0</v>
      </c>
      <c r="D13" s="8">
        <v>0</v>
      </c>
      <c r="E13" s="8">
        <f>1/E6</f>
        <v>0.02</v>
      </c>
      <c r="F13" s="8">
        <f>1/F6</f>
        <v>0.02</v>
      </c>
      <c r="G13" s="9">
        <v>0</v>
      </c>
      <c r="Q13" s="8"/>
      <c r="U13" s="8"/>
      <c r="V13" s="8"/>
      <c r="W13" s="8"/>
      <c r="X13" s="8"/>
      <c r="Y13" s="8"/>
    </row>
    <row r="14" spans="1:25">
      <c r="A14" t="s">
        <v>19</v>
      </c>
      <c r="C14" s="8">
        <f>C9+C11</f>
        <v>3.4333333333333334E-2</v>
      </c>
      <c r="D14" s="8">
        <f>D9+D11</f>
        <v>7.1428571428571426E-3</v>
      </c>
      <c r="E14" s="8">
        <f>E9+E11</f>
        <v>4.0000000000000001E-3</v>
      </c>
      <c r="F14" s="8">
        <f>F9+F11</f>
        <v>4.0000000000000001E-3</v>
      </c>
      <c r="G14" s="9">
        <f>G9+G11</f>
        <v>7.1428571428571426E-3</v>
      </c>
      <c r="H14" s="8">
        <f>SUM(C14:G14)</f>
        <v>5.6619047619047624E-2</v>
      </c>
      <c r="U14" s="8"/>
      <c r="V14" s="8"/>
      <c r="W14" s="8"/>
      <c r="X14" s="8"/>
      <c r="Y14" s="8"/>
    </row>
    <row r="15" spans="1:25">
      <c r="A15" t="s">
        <v>20</v>
      </c>
      <c r="C15" s="8">
        <f>C12+C13</f>
        <v>0</v>
      </c>
      <c r="D15" s="8">
        <f>D12+D13</f>
        <v>0.01</v>
      </c>
      <c r="E15" s="8">
        <f>E12+E13</f>
        <v>5.333333333333333E-2</v>
      </c>
      <c r="F15" s="8">
        <f>F12+F13</f>
        <v>5.333333333333333E-2</v>
      </c>
      <c r="G15" s="9">
        <f>G12+G13</f>
        <v>0.02</v>
      </c>
      <c r="H15" s="8">
        <f>SUM(C15:G15)</f>
        <v>0.13666666666666666</v>
      </c>
      <c r="U15" s="8"/>
      <c r="V15" s="8"/>
      <c r="W15" s="8"/>
      <c r="X15" s="8"/>
      <c r="Y15" s="8"/>
    </row>
    <row r="16" spans="1:25">
      <c r="A16" s="5" t="s">
        <v>21</v>
      </c>
      <c r="G16" s="10"/>
      <c r="H16" s="8"/>
      <c r="J16" s="5"/>
      <c r="L16" s="8"/>
      <c r="M16" s="8"/>
      <c r="N16" s="8"/>
      <c r="O16" s="8"/>
      <c r="P16" s="8"/>
      <c r="U16" s="8"/>
      <c r="V16" s="8"/>
      <c r="W16" s="8"/>
      <c r="X16" s="8"/>
      <c r="Y16" s="8"/>
    </row>
    <row r="17" spans="1:25">
      <c r="A17" t="s">
        <v>22</v>
      </c>
      <c r="C17" s="8">
        <f>C9+C10+C13</f>
        <v>3.4333333333333334E-2</v>
      </c>
      <c r="D17" s="8">
        <f>D9+D10+D13</f>
        <v>1.7142857142857144E-2</v>
      </c>
      <c r="E17" s="8">
        <f>E9+E10+E13</f>
        <v>5.7333333333333333E-2</v>
      </c>
      <c r="F17" s="8">
        <f>F9+F10+F13</f>
        <v>5.7333333333333333E-2</v>
      </c>
      <c r="G17" s="9">
        <f>G9+G10+G13</f>
        <v>2.7142857142857142E-2</v>
      </c>
      <c r="H17" s="8">
        <f>SUM(C17:G17)</f>
        <v>0.19328571428571428</v>
      </c>
      <c r="L17" s="8"/>
      <c r="M17" s="8"/>
      <c r="N17" s="8"/>
      <c r="O17" s="8"/>
      <c r="P17" s="8"/>
      <c r="S17" s="5"/>
      <c r="U17" s="8"/>
      <c r="V17" s="8"/>
      <c r="W17" s="8"/>
      <c r="X17" s="8"/>
      <c r="Y17" s="8"/>
    </row>
    <row r="18" spans="1:25">
      <c r="A18" t="s">
        <v>23</v>
      </c>
      <c r="C18" s="8">
        <f>C14+C15</f>
        <v>3.4333333333333334E-2</v>
      </c>
      <c r="D18" s="8">
        <f>D14+D15</f>
        <v>1.7142857142857144E-2</v>
      </c>
      <c r="E18" s="8">
        <f>E14+E15</f>
        <v>5.7333333333333333E-2</v>
      </c>
      <c r="F18" s="8">
        <f>F14+F15</f>
        <v>5.7333333333333333E-2</v>
      </c>
      <c r="G18" s="9">
        <f>G14+G15</f>
        <v>2.7142857142857142E-2</v>
      </c>
      <c r="L18" s="8"/>
      <c r="M18" s="8"/>
      <c r="N18" s="8"/>
      <c r="O18" s="8"/>
      <c r="P18" s="8"/>
      <c r="U18" s="8"/>
      <c r="V18" s="8"/>
      <c r="W18" s="8"/>
      <c r="X18" s="8"/>
      <c r="Y18" s="8"/>
    </row>
    <row r="19" spans="1:25">
      <c r="G19" s="10"/>
      <c r="L19" s="8"/>
      <c r="M19" s="8"/>
      <c r="N19" s="8"/>
      <c r="O19" s="8"/>
      <c r="P19" s="8"/>
      <c r="U19" s="8"/>
      <c r="V19" s="8"/>
      <c r="W19" s="8"/>
      <c r="X19" s="8"/>
      <c r="Y19" s="8"/>
    </row>
    <row r="20" spans="1:25">
      <c r="A20" s="5" t="s">
        <v>24</v>
      </c>
      <c r="G20" s="10"/>
      <c r="J20" t="s">
        <v>2</v>
      </c>
      <c r="L20" s="8"/>
      <c r="M20" s="8"/>
      <c r="N20" s="8"/>
      <c r="O20" s="8"/>
      <c r="P20" s="8"/>
      <c r="U20" s="8"/>
      <c r="V20" s="8"/>
      <c r="W20" s="8"/>
      <c r="X20" s="8"/>
      <c r="Y20" s="8"/>
    </row>
    <row r="21" spans="1:25">
      <c r="A21" t="s">
        <v>25</v>
      </c>
      <c r="C21" s="8"/>
      <c r="D21" s="8"/>
      <c r="E21" s="8"/>
      <c r="F21" s="8"/>
      <c r="G21" s="9"/>
      <c r="I21" t="s">
        <v>3</v>
      </c>
      <c r="J21" s="5">
        <f>(D10+D13/2)/D15</f>
        <v>1</v>
      </c>
      <c r="L21" s="8"/>
      <c r="M21" s="8"/>
      <c r="N21" s="8"/>
      <c r="O21" s="8"/>
      <c r="P21" s="8"/>
      <c r="U21" s="8"/>
      <c r="V21" s="8"/>
      <c r="W21" s="8"/>
      <c r="X21" s="8"/>
      <c r="Y21" s="8"/>
    </row>
    <row r="22" spans="1:25">
      <c r="A22" t="s">
        <v>2</v>
      </c>
      <c r="G22" s="10"/>
      <c r="I22" t="s">
        <v>2</v>
      </c>
      <c r="J22">
        <f>(D13/2)/D15</f>
        <v>0</v>
      </c>
      <c r="L22" s="8"/>
      <c r="M22" s="8"/>
      <c r="N22" s="8"/>
      <c r="O22" s="8"/>
      <c r="P22" s="8"/>
      <c r="U22" s="8"/>
      <c r="V22" s="8"/>
      <c r="W22" s="8"/>
      <c r="X22" s="8"/>
      <c r="Y22" s="8"/>
    </row>
    <row r="23" spans="1:25">
      <c r="A23" t="s">
        <v>3</v>
      </c>
      <c r="G23" s="10"/>
      <c r="J23" t="s">
        <v>5</v>
      </c>
      <c r="L23" s="8"/>
      <c r="M23" s="8"/>
      <c r="N23" s="8"/>
      <c r="O23" s="8"/>
      <c r="P23" s="8"/>
      <c r="U23" s="8"/>
      <c r="V23" s="8"/>
      <c r="W23" s="8"/>
      <c r="X23" s="8"/>
      <c r="Y23" s="8"/>
    </row>
    <row r="24" spans="1:25">
      <c r="A24" t="s">
        <v>4</v>
      </c>
      <c r="G24" s="10"/>
      <c r="I24" t="s">
        <v>4</v>
      </c>
      <c r="J24">
        <f>G24/G15</f>
        <v>0</v>
      </c>
      <c r="K24" s="8">
        <f>J24/G31</f>
        <v>0</v>
      </c>
      <c r="L24" s="8"/>
      <c r="M24" s="8"/>
      <c r="N24" s="8"/>
      <c r="O24" s="8"/>
      <c r="R24" s="5"/>
      <c r="T24" s="8"/>
      <c r="U24" s="8"/>
      <c r="V24" s="8"/>
      <c r="W24" s="8"/>
      <c r="X24" s="8"/>
    </row>
    <row r="25" spans="1:25">
      <c r="A25" t="s">
        <v>5</v>
      </c>
      <c r="G25" s="10"/>
      <c r="I25" t="s">
        <v>5</v>
      </c>
      <c r="J25">
        <f>G25/G15</f>
        <v>0</v>
      </c>
      <c r="K25" s="8">
        <f>J25/G31</f>
        <v>0</v>
      </c>
      <c r="L25" s="8"/>
      <c r="M25" s="8"/>
      <c r="N25" s="8"/>
      <c r="O25" s="8"/>
      <c r="T25" s="8"/>
      <c r="U25" s="8"/>
      <c r="V25" s="8"/>
      <c r="W25" s="8"/>
      <c r="X25" s="8"/>
    </row>
    <row r="26" spans="1:25">
      <c r="G26" s="10"/>
      <c r="L26" s="8"/>
      <c r="M26" s="8"/>
      <c r="N26" s="8"/>
      <c r="O26" s="8"/>
      <c r="P26" s="8"/>
      <c r="U26" s="8"/>
      <c r="V26" s="8"/>
      <c r="W26" s="8"/>
      <c r="X26" s="8"/>
      <c r="Y26" s="8"/>
    </row>
    <row r="27" spans="1:25">
      <c r="L27" s="8"/>
      <c r="M27" s="8"/>
      <c r="N27" s="8"/>
      <c r="O27" s="8"/>
      <c r="P27" s="8"/>
      <c r="U27" s="8"/>
      <c r="V27" s="8"/>
      <c r="W27" s="8"/>
      <c r="X27" s="8"/>
      <c r="Y27" s="8"/>
    </row>
    <row r="28" spans="1:25">
      <c r="J28" s="5"/>
      <c r="L28" s="8"/>
      <c r="M28" s="8"/>
      <c r="N28" s="8"/>
      <c r="O28" s="8"/>
      <c r="P28" s="8"/>
      <c r="U28" s="8"/>
      <c r="V28" s="8"/>
      <c r="W28" s="8"/>
      <c r="X28" s="8"/>
      <c r="Y28" s="8"/>
    </row>
    <row r="29" spans="1:25">
      <c r="A29" s="5" t="s">
        <v>26</v>
      </c>
      <c r="C29">
        <f>C17/$H$17</f>
        <v>0.177629958117763</v>
      </c>
      <c r="D29">
        <f>D17/$H$17</f>
        <v>8.8691796008869186E-2</v>
      </c>
      <c r="E29">
        <f>E17/$H$17</f>
        <v>0.2966247844296625</v>
      </c>
      <c r="F29">
        <f>F17/$H$17</f>
        <v>0.2966247844296625</v>
      </c>
      <c r="G29">
        <f>G17/$H$17</f>
        <v>0.14042867701404288</v>
      </c>
      <c r="L29" s="8"/>
      <c r="M29" s="8"/>
      <c r="N29" s="8"/>
      <c r="O29" s="8"/>
      <c r="P29" s="8"/>
      <c r="U29" s="8"/>
      <c r="V29" s="8"/>
      <c r="W29" s="8"/>
      <c r="X29" s="8"/>
      <c r="Y29" s="8"/>
    </row>
    <row r="30" spans="1:25">
      <c r="A30" t="s">
        <v>27</v>
      </c>
      <c r="C30">
        <f>C14/C17</f>
        <v>1</v>
      </c>
      <c r="D30">
        <f>D14/D17</f>
        <v>0.41666666666666663</v>
      </c>
      <c r="E30">
        <f>E14/E17</f>
        <v>6.9767441860465115E-2</v>
      </c>
      <c r="F30">
        <f>F14/F17</f>
        <v>6.9767441860465115E-2</v>
      </c>
      <c r="G30">
        <f>G14/G17</f>
        <v>0.26315789473684209</v>
      </c>
      <c r="L30" s="8"/>
      <c r="M30" s="8"/>
      <c r="N30" s="8"/>
      <c r="O30" s="8"/>
      <c r="P30" s="8"/>
      <c r="U30" s="8"/>
      <c r="V30" s="8"/>
      <c r="W30" s="8"/>
      <c r="X30" s="8"/>
      <c r="Y30" s="8"/>
    </row>
    <row r="31" spans="1:25">
      <c r="A31" t="s">
        <v>28</v>
      </c>
      <c r="C31">
        <f>C15/C17</f>
        <v>0</v>
      </c>
      <c r="D31">
        <f>D15/D17</f>
        <v>0.58333333333333337</v>
      </c>
      <c r="E31">
        <f>E15/E17</f>
        <v>0.93023255813953487</v>
      </c>
      <c r="F31">
        <f>F15/F17</f>
        <v>0.93023255813953487</v>
      </c>
      <c r="G31">
        <f>G15/G17</f>
        <v>0.73684210526315796</v>
      </c>
      <c r="L31" s="8"/>
      <c r="M31" s="8"/>
      <c r="N31" s="8"/>
      <c r="O31" s="8"/>
      <c r="P31" s="8"/>
      <c r="Q31" s="6"/>
      <c r="U31" s="8"/>
      <c r="V31" s="8"/>
      <c r="W31" s="8"/>
      <c r="X31" s="8"/>
      <c r="Y31" s="8"/>
    </row>
    <row r="32" spans="1:25">
      <c r="C32" s="8"/>
      <c r="D32" s="8"/>
      <c r="E32" s="8"/>
      <c r="F32" s="8"/>
      <c r="G32" s="8"/>
      <c r="L32" s="8"/>
      <c r="M32" s="8"/>
      <c r="N32" s="8"/>
      <c r="O32" s="8"/>
      <c r="P32" s="8"/>
      <c r="Q32" s="6"/>
      <c r="U32" s="8"/>
      <c r="V32" s="8"/>
      <c r="W32" s="8"/>
      <c r="X32" s="8"/>
      <c r="Y32" s="8"/>
    </row>
    <row r="33" spans="1:25">
      <c r="A33" s="5" t="s">
        <v>29</v>
      </c>
      <c r="U33" s="8"/>
      <c r="V33" s="8"/>
      <c r="W33" s="8"/>
      <c r="X33" s="8"/>
      <c r="Y33" s="8"/>
    </row>
    <row r="34" spans="1:25">
      <c r="A34" t="s">
        <v>30</v>
      </c>
      <c r="C34">
        <f>C14/C17</f>
        <v>1</v>
      </c>
      <c r="D34">
        <f>D9/D17</f>
        <v>0.41666666666666663</v>
      </c>
      <c r="E34">
        <f>E14/E17</f>
        <v>6.9767441860465115E-2</v>
      </c>
      <c r="F34">
        <f>F30</f>
        <v>6.9767441860465115E-2</v>
      </c>
      <c r="G34">
        <f>G30</f>
        <v>0.26315789473684209</v>
      </c>
      <c r="K34" s="11"/>
      <c r="L34" s="11"/>
      <c r="M34" s="11"/>
      <c r="N34" s="11"/>
      <c r="O34" s="11"/>
      <c r="P34" s="11"/>
      <c r="Q34" s="11"/>
      <c r="U34" s="8"/>
      <c r="V34" s="8"/>
      <c r="W34" s="8"/>
      <c r="X34" s="8"/>
      <c r="Y34" s="8"/>
    </row>
    <row r="35" spans="1:25">
      <c r="A35" s="12" t="s">
        <v>2</v>
      </c>
      <c r="D35">
        <f>D31*0.2</f>
        <v>0.11666666666666668</v>
      </c>
      <c r="K35" s="11"/>
      <c r="L35" s="11"/>
      <c r="M35" s="11"/>
      <c r="N35" s="11"/>
      <c r="O35" s="11"/>
      <c r="P35" s="11"/>
      <c r="Q35" s="11"/>
    </row>
    <row r="36" spans="1:25">
      <c r="A36" t="s">
        <v>3</v>
      </c>
      <c r="D36">
        <f>D31*0.8</f>
        <v>0.46666666666666673</v>
      </c>
      <c r="E36">
        <f>E31</f>
        <v>0.93023255813953487</v>
      </c>
      <c r="H36">
        <f>H17/$H$17</f>
        <v>1</v>
      </c>
      <c r="I36" s="11"/>
    </row>
    <row r="37" spans="1:25">
      <c r="A37" t="s">
        <v>4</v>
      </c>
      <c r="F37">
        <f>F31</f>
        <v>0.93023255813953487</v>
      </c>
      <c r="G37" s="10"/>
      <c r="H37">
        <f>H14/$H$14</f>
        <v>1</v>
      </c>
      <c r="I37" s="11"/>
    </row>
    <row r="38" spans="1:25">
      <c r="A38" t="s">
        <v>5</v>
      </c>
      <c r="G38">
        <f>G31</f>
        <v>0.73684210526315796</v>
      </c>
      <c r="H38">
        <f>H15/$H$15</f>
        <v>1</v>
      </c>
      <c r="I38" s="11"/>
    </row>
    <row r="39" spans="1:25">
      <c r="A39" t="s">
        <v>31</v>
      </c>
      <c r="C39">
        <f>SUM(C34:C38)</f>
        <v>1</v>
      </c>
      <c r="D39">
        <f>SUM(D34:D38)</f>
        <v>1</v>
      </c>
      <c r="E39">
        <f>SUM(E34:E38)</f>
        <v>1</v>
      </c>
      <c r="F39">
        <f>SUM(F34:F38)</f>
        <v>1</v>
      </c>
      <c r="G39">
        <f>SUM(G34:G38)</f>
        <v>1</v>
      </c>
      <c r="I39" s="11"/>
    </row>
    <row r="40" spans="1:25">
      <c r="I40" s="11"/>
    </row>
    <row r="41" spans="1:25">
      <c r="I41" s="11"/>
    </row>
    <row r="42" spans="1:25">
      <c r="A42" s="5" t="s">
        <v>32</v>
      </c>
      <c r="C42">
        <v>0.05</v>
      </c>
      <c r="D42">
        <v>0.25</v>
      </c>
      <c r="E42">
        <v>0.05</v>
      </c>
      <c r="F42">
        <v>0.05</v>
      </c>
      <c r="G42">
        <v>0.6</v>
      </c>
      <c r="H42">
        <f>SUM(C42:G42)</f>
        <v>1</v>
      </c>
    </row>
    <row r="44" spans="1:25">
      <c r="A44" s="5" t="s">
        <v>33</v>
      </c>
      <c r="C44">
        <f>C17*C42</f>
        <v>1.7166666666666667E-3</v>
      </c>
      <c r="D44">
        <f>D17*D42</f>
        <v>4.2857142857142859E-3</v>
      </c>
      <c r="E44">
        <f>E17*E42</f>
        <v>2.8666666666666667E-3</v>
      </c>
      <c r="F44">
        <f>F17*F42</f>
        <v>2.8666666666666667E-3</v>
      </c>
      <c r="G44">
        <f>G17*G42</f>
        <v>1.6285714285714285E-2</v>
      </c>
      <c r="H44">
        <f>SUM(C44:G44)</f>
        <v>2.8021428571428572E-2</v>
      </c>
      <c r="Q44" s="6"/>
    </row>
    <row r="45" spans="1:25">
      <c r="A45" t="s">
        <v>34</v>
      </c>
      <c r="C45">
        <f>C14*C42</f>
        <v>1.7166666666666667E-3</v>
      </c>
      <c r="D45">
        <f>D14*D42</f>
        <v>1.7857142857142857E-3</v>
      </c>
      <c r="E45">
        <f>E14*E42</f>
        <v>2.0000000000000001E-4</v>
      </c>
      <c r="F45">
        <f>F14*F42</f>
        <v>2.0000000000000001E-4</v>
      </c>
      <c r="G45">
        <f>G14*G42</f>
        <v>4.2857142857142851E-3</v>
      </c>
      <c r="H45">
        <f>SUM(C45:G45)</f>
        <v>8.1880952380952374E-3</v>
      </c>
      <c r="Q45" s="6"/>
    </row>
    <row r="46" spans="1:25">
      <c r="A46" s="12" t="s">
        <v>35</v>
      </c>
      <c r="C46">
        <f>C15*C42</f>
        <v>0</v>
      </c>
      <c r="D46">
        <f>D15*D42</f>
        <v>2.5000000000000001E-3</v>
      </c>
      <c r="E46">
        <f>E15*E42</f>
        <v>2.6666666666666666E-3</v>
      </c>
      <c r="F46">
        <f>F15*F42</f>
        <v>2.6666666666666666E-3</v>
      </c>
      <c r="G46">
        <f>G15*G42</f>
        <v>1.2E-2</v>
      </c>
      <c r="H46">
        <f>SUM(C46:G46)</f>
        <v>1.9833333333333335E-2</v>
      </c>
    </row>
    <row r="49" spans="1:10">
      <c r="A49" s="5" t="s">
        <v>36</v>
      </c>
      <c r="B49" t="s">
        <v>37</v>
      </c>
      <c r="C49" t="s">
        <v>38</v>
      </c>
      <c r="D49" t="s">
        <v>39</v>
      </c>
      <c r="F49" t="s">
        <v>40</v>
      </c>
      <c r="H49" t="s">
        <v>41</v>
      </c>
      <c r="I49" t="s">
        <v>37</v>
      </c>
      <c r="J49" t="s">
        <v>42</v>
      </c>
    </row>
    <row r="50" spans="1:10">
      <c r="A50" t="s">
        <v>43</v>
      </c>
      <c r="B50" s="8">
        <f>1/C50</f>
        <v>333.33333333333331</v>
      </c>
      <c r="C50">
        <v>3.0000000000000001E-3</v>
      </c>
      <c r="D50">
        <f>C50/C55</f>
        <v>2.2656899025753342E-2</v>
      </c>
      <c r="F50">
        <f>F55*D50</f>
        <v>6.3487867770021687E-4</v>
      </c>
      <c r="H50">
        <f>H45</f>
        <v>8.1880952380952374E-3</v>
      </c>
      <c r="I50">
        <f>1/H50</f>
        <v>122.12852573422508</v>
      </c>
      <c r="J50">
        <f>H50/H55*100</f>
        <v>29.22083439544566</v>
      </c>
    </row>
    <row r="51" spans="1:10">
      <c r="A51" t="s">
        <v>44</v>
      </c>
      <c r="B51" s="8">
        <f>1/C51</f>
        <v>34.002040122407344</v>
      </c>
      <c r="C51">
        <v>2.9409999999999999E-2</v>
      </c>
      <c r="D51">
        <f>C51/C55</f>
        <v>0.22211313344913525</v>
      </c>
      <c r="F51">
        <f>F55*D51</f>
        <v>6.2239273037211253E-3</v>
      </c>
    </row>
    <row r="52" spans="1:10">
      <c r="A52" t="s">
        <v>45</v>
      </c>
      <c r="B52" s="8"/>
    </row>
    <row r="53" spans="1:10">
      <c r="A53" t="s">
        <v>46</v>
      </c>
      <c r="B53" s="8"/>
    </row>
    <row r="54" spans="1:10">
      <c r="A54" t="s">
        <v>47</v>
      </c>
      <c r="B54" s="8">
        <f>1/C54</f>
        <v>10</v>
      </c>
      <c r="C54">
        <v>0.1</v>
      </c>
      <c r="D54">
        <f>C54/C55</f>
        <v>0.7552299675251114</v>
      </c>
      <c r="F54">
        <f>F55*D54</f>
        <v>2.116262259000723E-2</v>
      </c>
      <c r="H54">
        <f>H46</f>
        <v>1.9833333333333335E-2</v>
      </c>
      <c r="I54">
        <f>1/H54</f>
        <v>50.420168067226889</v>
      </c>
      <c r="J54">
        <f>H54/H55*100</f>
        <v>70.779165604554336</v>
      </c>
    </row>
    <row r="55" spans="1:10">
      <c r="A55" t="s">
        <v>48</v>
      </c>
      <c r="B55" s="8">
        <f>1/C55</f>
        <v>7.5522996752511142</v>
      </c>
      <c r="C55">
        <v>0.13241</v>
      </c>
      <c r="D55">
        <f>D50+D51+D54</f>
        <v>1</v>
      </c>
      <c r="F55">
        <f>H44</f>
        <v>2.8021428571428572E-2</v>
      </c>
      <c r="H55">
        <f>H50+H54</f>
        <v>2.8021428571428572E-2</v>
      </c>
      <c r="I55">
        <f>1/H55</f>
        <v>35.686974254397143</v>
      </c>
    </row>
    <row r="56" spans="1:10">
      <c r="B56" s="11"/>
      <c r="C56" s="11"/>
      <c r="D56" s="11"/>
      <c r="E56" s="11"/>
    </row>
    <row r="59" spans="1:10">
      <c r="B59" s="11"/>
      <c r="C59" s="11"/>
      <c r="D59" s="11"/>
      <c r="E59" s="11"/>
    </row>
    <row r="60" spans="1:10">
      <c r="B60" s="11"/>
      <c r="C60" s="11"/>
      <c r="D60" s="11"/>
      <c r="E60" s="11"/>
    </row>
    <row r="61" spans="1:10">
      <c r="B61" s="11"/>
      <c r="C61" s="11"/>
      <c r="D61" s="11"/>
      <c r="E61" s="11"/>
    </row>
    <row r="62" spans="1:10">
      <c r="B62" s="11"/>
      <c r="C62" s="11"/>
      <c r="D62" s="11"/>
      <c r="E62" s="11"/>
      <c r="J62" t="s">
        <v>42</v>
      </c>
    </row>
    <row r="63" spans="1:10">
      <c r="B63" s="11"/>
      <c r="C63" s="11"/>
      <c r="D63" s="11"/>
      <c r="E63" s="11"/>
    </row>
    <row r="64" spans="1:10">
      <c r="B64" s="11"/>
      <c r="C64" s="11"/>
      <c r="D64" s="11"/>
      <c r="E64" s="11"/>
    </row>
    <row r="65" spans="2:8">
      <c r="B65" s="11"/>
      <c r="C65" s="11"/>
      <c r="D65" s="11"/>
      <c r="E65" s="11"/>
    </row>
    <row r="69" spans="2:8">
      <c r="F69" s="11"/>
      <c r="G69" s="11"/>
      <c r="H69" s="11"/>
    </row>
    <row r="72" spans="2:8">
      <c r="F72" s="11"/>
      <c r="G72" s="11"/>
      <c r="H72" s="11"/>
    </row>
    <row r="73" spans="2:8">
      <c r="F73" s="11"/>
      <c r="G73" s="11"/>
      <c r="H73" s="11"/>
    </row>
    <row r="74" spans="2:8">
      <c r="F74" s="11"/>
      <c r="G74" s="11"/>
      <c r="H74" s="11"/>
    </row>
    <row r="75" spans="2:8">
      <c r="F75" s="11"/>
      <c r="G75" s="11"/>
      <c r="H75" s="11"/>
    </row>
    <row r="76" spans="2:8">
      <c r="F76" s="11"/>
      <c r="G76" s="11"/>
      <c r="H76" s="11"/>
    </row>
    <row r="77" spans="2:8">
      <c r="F77" s="11"/>
      <c r="G77" s="11"/>
      <c r="H77" s="11"/>
    </row>
    <row r="78" spans="2:8">
      <c r="F78" s="11"/>
      <c r="G78" s="11"/>
      <c r="H78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workbookViewId="0">
      <selection activeCell="C16" sqref="C16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3.6640625" customWidth="1"/>
    <col min="10" max="10" width="18.5" customWidth="1"/>
    <col min="11" max="11" width="8.66406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25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J1" s="1"/>
      <c r="K1" s="2"/>
      <c r="L1" s="2"/>
      <c r="M1" s="2"/>
      <c r="N1" s="2"/>
      <c r="O1" s="2"/>
      <c r="P1" s="3"/>
      <c r="R1" s="5"/>
      <c r="S1" s="1"/>
      <c r="T1" s="2"/>
      <c r="U1" s="2"/>
      <c r="V1" s="2"/>
      <c r="W1" s="2"/>
      <c r="X1" s="2"/>
      <c r="Y1" s="3"/>
    </row>
    <row r="2" spans="1:25">
      <c r="A2" t="s">
        <v>7</v>
      </c>
      <c r="C2" s="6">
        <v>200</v>
      </c>
      <c r="D2" s="6">
        <v>200</v>
      </c>
      <c r="E2" s="6">
        <v>200</v>
      </c>
      <c r="F2" s="6">
        <v>250</v>
      </c>
      <c r="G2" s="6">
        <v>500</v>
      </c>
      <c r="L2" s="6"/>
      <c r="M2" s="6"/>
      <c r="N2" s="6"/>
      <c r="O2" s="6"/>
      <c r="P2" s="6"/>
    </row>
    <row r="3" spans="1:25">
      <c r="A3" t="s">
        <v>8</v>
      </c>
      <c r="C3" s="6">
        <v>0</v>
      </c>
      <c r="D3" s="6">
        <v>40</v>
      </c>
      <c r="E3" s="6">
        <v>50</v>
      </c>
      <c r="F3" s="6">
        <v>50</v>
      </c>
      <c r="G3" s="7">
        <v>500</v>
      </c>
      <c r="L3" s="8"/>
      <c r="M3" s="8"/>
      <c r="N3" s="8"/>
      <c r="O3" s="8"/>
      <c r="P3" s="8"/>
      <c r="U3" s="8"/>
      <c r="V3" s="8"/>
      <c r="W3" s="8"/>
      <c r="X3" s="8"/>
      <c r="Y3" s="8"/>
    </row>
    <row r="4" spans="1:25">
      <c r="A4" t="s">
        <v>9</v>
      </c>
      <c r="C4" s="6"/>
      <c r="D4" s="6" t="s">
        <v>10</v>
      </c>
      <c r="E4" s="6" t="s">
        <v>11</v>
      </c>
      <c r="F4" s="6" t="s">
        <v>12</v>
      </c>
      <c r="G4" s="7" t="s">
        <v>49</v>
      </c>
      <c r="H4" s="7"/>
      <c r="L4" s="8"/>
      <c r="M4" s="8"/>
      <c r="N4" s="8"/>
      <c r="O4" s="8"/>
      <c r="P4" s="8"/>
      <c r="U4" s="8"/>
      <c r="V4" s="8"/>
      <c r="W4" s="8"/>
      <c r="X4" s="8"/>
      <c r="Y4" s="8"/>
    </row>
    <row r="5" spans="1:25">
      <c r="A5" t="s">
        <v>9</v>
      </c>
      <c r="C5" s="6"/>
      <c r="D5" s="6"/>
      <c r="E5" s="6"/>
      <c r="F5" s="6"/>
      <c r="G5" s="7"/>
      <c r="L5" s="8"/>
      <c r="M5" s="8"/>
      <c r="N5" s="8"/>
      <c r="O5" s="8"/>
      <c r="P5" s="8"/>
      <c r="U5" s="8"/>
      <c r="V5" s="8"/>
      <c r="W5" s="8"/>
      <c r="X5" s="8"/>
      <c r="Y5" s="8"/>
    </row>
    <row r="6" spans="1:25">
      <c r="A6" t="s">
        <v>14</v>
      </c>
      <c r="C6" s="6">
        <v>50</v>
      </c>
      <c r="D6" s="6">
        <v>200</v>
      </c>
      <c r="E6" s="6">
        <v>50</v>
      </c>
      <c r="F6" s="6">
        <v>50</v>
      </c>
      <c r="G6" s="7">
        <v>1000</v>
      </c>
      <c r="L6" s="8"/>
      <c r="M6" s="8"/>
      <c r="N6" s="8"/>
      <c r="O6" s="8"/>
      <c r="P6" s="8"/>
      <c r="U6" s="8"/>
      <c r="V6" s="8"/>
      <c r="W6" s="8"/>
      <c r="X6" s="8"/>
      <c r="Y6" s="8"/>
    </row>
    <row r="7" spans="1:25">
      <c r="C7" s="6"/>
      <c r="D7" s="6"/>
      <c r="E7" s="6"/>
      <c r="F7" s="6"/>
      <c r="G7" s="6" t="s">
        <v>49</v>
      </c>
      <c r="J7" s="5"/>
      <c r="L7" s="8"/>
      <c r="M7" s="8"/>
      <c r="N7" s="8"/>
      <c r="O7" s="8"/>
      <c r="P7" s="8"/>
      <c r="U7" s="8"/>
      <c r="V7" s="8"/>
      <c r="W7" s="8"/>
      <c r="X7" s="8"/>
      <c r="Y7" s="8"/>
    </row>
    <row r="8" spans="1:25">
      <c r="A8" s="5" t="s">
        <v>15</v>
      </c>
      <c r="C8" s="6"/>
      <c r="D8" s="6"/>
      <c r="E8" s="6"/>
      <c r="F8" s="6"/>
      <c r="G8" s="6"/>
      <c r="L8" s="8"/>
      <c r="M8" s="8"/>
      <c r="N8" s="8"/>
      <c r="O8" s="8"/>
      <c r="P8" s="8"/>
      <c r="U8" s="8"/>
      <c r="V8" s="8"/>
      <c r="W8" s="8"/>
      <c r="X8" s="8"/>
      <c r="Y8" s="8"/>
    </row>
    <row r="9" spans="1:25">
      <c r="A9" t="s">
        <v>16</v>
      </c>
      <c r="C9" s="8">
        <f>1/C2</f>
        <v>5.0000000000000001E-3</v>
      </c>
      <c r="D9" s="8">
        <f>1/D2</f>
        <v>5.0000000000000001E-3</v>
      </c>
      <c r="E9" s="8">
        <f>1/E2</f>
        <v>5.0000000000000001E-3</v>
      </c>
      <c r="F9" s="8">
        <f>1/F2</f>
        <v>4.0000000000000001E-3</v>
      </c>
      <c r="G9" s="8">
        <f>1/G2</f>
        <v>2E-3</v>
      </c>
      <c r="L9" s="8"/>
      <c r="M9" s="8"/>
      <c r="N9" s="8"/>
      <c r="O9" s="8"/>
      <c r="P9" s="8"/>
      <c r="U9" s="8"/>
      <c r="V9" s="8"/>
      <c r="W9" s="8"/>
      <c r="X9" s="8"/>
      <c r="Y9" s="8"/>
    </row>
    <row r="10" spans="1:25">
      <c r="A10" t="s">
        <v>9</v>
      </c>
      <c r="C10" s="8">
        <f>C3</f>
        <v>0</v>
      </c>
      <c r="D10" s="8">
        <f>1/D3</f>
        <v>2.5000000000000001E-2</v>
      </c>
      <c r="E10" s="8">
        <f>1/E3</f>
        <v>0.02</v>
      </c>
      <c r="F10" s="8">
        <f>1/F3</f>
        <v>0.02</v>
      </c>
      <c r="G10" s="9">
        <f>1/G3</f>
        <v>2E-3</v>
      </c>
      <c r="L10" s="8"/>
      <c r="M10" s="8"/>
      <c r="N10" s="8"/>
      <c r="O10" s="8"/>
      <c r="P10" s="8"/>
      <c r="U10" s="8"/>
      <c r="V10" s="8"/>
      <c r="W10" s="8"/>
      <c r="X10" s="8"/>
      <c r="Y10" s="8"/>
    </row>
    <row r="11" spans="1:25">
      <c r="A11" t="s">
        <v>17</v>
      </c>
      <c r="C11" s="8">
        <f>C10</f>
        <v>0</v>
      </c>
      <c r="D11">
        <v>0</v>
      </c>
      <c r="E11">
        <v>0</v>
      </c>
      <c r="F11">
        <v>0</v>
      </c>
      <c r="G11" s="10">
        <v>0</v>
      </c>
      <c r="J11" s="5"/>
      <c r="L11" s="8"/>
      <c r="M11" s="8"/>
      <c r="N11" s="8"/>
      <c r="O11" s="8"/>
      <c r="P11" s="8"/>
      <c r="Q11" s="8"/>
      <c r="U11" s="8"/>
      <c r="V11" s="8"/>
      <c r="W11" s="8"/>
      <c r="X11" s="8"/>
      <c r="Y11" s="8"/>
    </row>
    <row r="12" spans="1:25">
      <c r="A12" t="s">
        <v>18</v>
      </c>
      <c r="C12">
        <v>0</v>
      </c>
      <c r="D12" s="8">
        <f>D10</f>
        <v>2.5000000000000001E-2</v>
      </c>
      <c r="E12">
        <f>1/E3</f>
        <v>0.02</v>
      </c>
      <c r="F12" s="8">
        <f>F10</f>
        <v>0.02</v>
      </c>
      <c r="G12" s="9">
        <f>G10</f>
        <v>2E-3</v>
      </c>
      <c r="Q12" s="8"/>
      <c r="S12" s="5"/>
      <c r="U12" s="8"/>
      <c r="V12" s="8"/>
      <c r="W12" s="8"/>
      <c r="X12" s="8"/>
      <c r="Y12" s="8"/>
    </row>
    <row r="13" spans="1:25">
      <c r="A13" t="s">
        <v>14</v>
      </c>
      <c r="C13" s="8">
        <f>1/C6</f>
        <v>0.02</v>
      </c>
      <c r="D13" s="8">
        <f t="shared" ref="D13:G13" si="0">1/D6</f>
        <v>5.0000000000000001E-3</v>
      </c>
      <c r="E13" s="8">
        <f t="shared" si="0"/>
        <v>0.02</v>
      </c>
      <c r="F13" s="8">
        <f t="shared" si="0"/>
        <v>0.02</v>
      </c>
      <c r="G13" s="8">
        <f t="shared" si="0"/>
        <v>1E-3</v>
      </c>
      <c r="Q13" s="8"/>
      <c r="U13" s="8"/>
      <c r="V13" s="8"/>
      <c r="W13" s="8"/>
      <c r="X13" s="8"/>
      <c r="Y13" s="8"/>
    </row>
    <row r="14" spans="1:25">
      <c r="A14" t="s">
        <v>19</v>
      </c>
      <c r="C14" s="8">
        <f>C9+C11+C13</f>
        <v>2.5000000000000001E-2</v>
      </c>
      <c r="D14" s="8">
        <f>D9+D11</f>
        <v>5.0000000000000001E-3</v>
      </c>
      <c r="E14" s="8">
        <f>E9+E11</f>
        <v>5.0000000000000001E-3</v>
      </c>
      <c r="F14" s="8">
        <f>F9+F11</f>
        <v>4.0000000000000001E-3</v>
      </c>
      <c r="G14" s="9">
        <f>G9+G11</f>
        <v>2E-3</v>
      </c>
      <c r="H14" s="8">
        <f>SUM(C14:G14)</f>
        <v>4.1000000000000009E-2</v>
      </c>
      <c r="U14" s="8"/>
      <c r="V14" s="8"/>
      <c r="W14" s="8"/>
      <c r="X14" s="8"/>
      <c r="Y14" s="8"/>
    </row>
    <row r="15" spans="1:25">
      <c r="A15" t="s">
        <v>20</v>
      </c>
      <c r="C15" s="8">
        <v>0</v>
      </c>
      <c r="D15" s="8">
        <f>D12+D13</f>
        <v>3.0000000000000002E-2</v>
      </c>
      <c r="E15" s="8">
        <f>E12+E13</f>
        <v>0.04</v>
      </c>
      <c r="F15" s="8">
        <f>F12+F13</f>
        <v>0.04</v>
      </c>
      <c r="G15" s="9">
        <f>G12+G13</f>
        <v>3.0000000000000001E-3</v>
      </c>
      <c r="H15" s="8">
        <f>SUM(C15:G15)</f>
        <v>0.11300000000000002</v>
      </c>
      <c r="U15" s="8"/>
      <c r="V15" s="8"/>
      <c r="W15" s="8"/>
      <c r="X15" s="8"/>
      <c r="Y15" s="8"/>
    </row>
    <row r="16" spans="1:25">
      <c r="A16" s="5" t="s">
        <v>21</v>
      </c>
      <c r="G16" s="10"/>
      <c r="H16" s="8"/>
      <c r="J16" s="5"/>
      <c r="L16" s="8"/>
      <c r="M16" s="8"/>
      <c r="N16" s="8"/>
      <c r="O16" s="8"/>
      <c r="P16" s="8"/>
      <c r="U16" s="8"/>
      <c r="V16" s="8"/>
      <c r="W16" s="8"/>
      <c r="X16" s="8"/>
      <c r="Y16" s="8"/>
    </row>
    <row r="17" spans="1:25">
      <c r="A17" t="s">
        <v>22</v>
      </c>
      <c r="C17" s="8">
        <f>C9+C10+C13</f>
        <v>2.5000000000000001E-2</v>
      </c>
      <c r="D17" s="8">
        <f>D9+D10+D13</f>
        <v>3.5000000000000003E-2</v>
      </c>
      <c r="E17" s="8">
        <f>E9+E10+E13</f>
        <v>4.4999999999999998E-2</v>
      </c>
      <c r="F17" s="8">
        <f>F9+F10+F13</f>
        <v>4.3999999999999997E-2</v>
      </c>
      <c r="G17" s="9">
        <f>G9+G10+G13</f>
        <v>5.0000000000000001E-3</v>
      </c>
      <c r="H17" s="8">
        <f>SUM(C17:G17)</f>
        <v>0.15400000000000003</v>
      </c>
      <c r="L17" s="8"/>
      <c r="M17" s="8"/>
      <c r="N17" s="8"/>
      <c r="O17" s="8"/>
      <c r="P17" s="8"/>
      <c r="S17" s="5"/>
      <c r="U17" s="8"/>
      <c r="V17" s="8"/>
      <c r="W17" s="8"/>
      <c r="X17" s="8"/>
      <c r="Y17" s="8"/>
    </row>
    <row r="18" spans="1:25">
      <c r="A18" t="s">
        <v>23</v>
      </c>
      <c r="C18" s="8">
        <f>C14+C15</f>
        <v>2.5000000000000001E-2</v>
      </c>
      <c r="D18" s="8">
        <f>D14+D15</f>
        <v>3.5000000000000003E-2</v>
      </c>
      <c r="E18" s="8">
        <f>E14+E15</f>
        <v>4.4999999999999998E-2</v>
      </c>
      <c r="F18" s="8">
        <f>F14+F15</f>
        <v>4.3999999999999997E-2</v>
      </c>
      <c r="G18" s="9">
        <f>G14+G15</f>
        <v>5.0000000000000001E-3</v>
      </c>
      <c r="L18" s="8"/>
      <c r="M18" s="8"/>
      <c r="N18" s="8"/>
      <c r="O18" s="8"/>
      <c r="P18" s="8"/>
      <c r="U18" s="8"/>
      <c r="V18" s="8"/>
      <c r="W18" s="8"/>
      <c r="X18" s="8"/>
      <c r="Y18" s="8"/>
    </row>
    <row r="19" spans="1:25">
      <c r="G19" s="10"/>
      <c r="L19" s="8"/>
      <c r="M19" s="8"/>
      <c r="N19" s="8"/>
      <c r="O19" s="8"/>
      <c r="P19" s="8"/>
      <c r="U19" s="8"/>
      <c r="V19" s="8"/>
      <c r="W19" s="8"/>
      <c r="X19" s="8"/>
      <c r="Y19" s="8"/>
    </row>
    <row r="20" spans="1:25">
      <c r="A20" s="5" t="s">
        <v>24</v>
      </c>
      <c r="G20" s="10"/>
      <c r="J20" t="s">
        <v>2</v>
      </c>
      <c r="L20" s="8"/>
      <c r="M20" s="8"/>
      <c r="N20" s="8"/>
      <c r="O20" s="8"/>
      <c r="P20" s="8"/>
      <c r="U20" s="8"/>
      <c r="V20" s="8"/>
      <c r="W20" s="8"/>
      <c r="X20" s="8"/>
      <c r="Y20" s="8"/>
    </row>
    <row r="21" spans="1:25">
      <c r="A21" t="s">
        <v>25</v>
      </c>
      <c r="C21" s="8"/>
      <c r="D21" s="8"/>
      <c r="E21" s="8"/>
      <c r="F21" s="8"/>
      <c r="G21" s="9"/>
      <c r="I21" t="s">
        <v>3</v>
      </c>
      <c r="J21" s="5">
        <f>(D10+D13/2)/D15</f>
        <v>0.91666666666666663</v>
      </c>
      <c r="L21" s="8"/>
      <c r="M21" s="8"/>
      <c r="N21" s="8"/>
      <c r="O21" s="8"/>
      <c r="P21" s="8"/>
      <c r="U21" s="8"/>
      <c r="V21" s="8"/>
      <c r="W21" s="8"/>
      <c r="X21" s="8"/>
      <c r="Y21" s="8"/>
    </row>
    <row r="22" spans="1:25">
      <c r="A22" t="s">
        <v>2</v>
      </c>
      <c r="G22" s="10"/>
      <c r="I22" t="s">
        <v>2</v>
      </c>
      <c r="J22">
        <f>(D13/2)/D15</f>
        <v>8.3333333333333329E-2</v>
      </c>
      <c r="L22" s="8"/>
      <c r="M22" s="8"/>
      <c r="N22" s="8"/>
      <c r="O22" s="8"/>
      <c r="P22" s="8"/>
      <c r="U22" s="8"/>
      <c r="V22" s="8"/>
      <c r="W22" s="8"/>
      <c r="X22" s="8"/>
      <c r="Y22" s="8"/>
    </row>
    <row r="23" spans="1:25">
      <c r="A23" t="s">
        <v>3</v>
      </c>
      <c r="G23" s="10"/>
      <c r="J23" t="s">
        <v>5</v>
      </c>
      <c r="L23" s="8"/>
      <c r="M23" s="8"/>
      <c r="N23" s="8"/>
      <c r="O23" s="8"/>
      <c r="P23" s="8"/>
      <c r="U23" s="8"/>
      <c r="V23" s="8"/>
      <c r="W23" s="8"/>
      <c r="X23" s="8"/>
      <c r="Y23" s="8"/>
    </row>
    <row r="24" spans="1:25">
      <c r="A24" t="s">
        <v>4</v>
      </c>
      <c r="G24" s="10"/>
      <c r="I24" t="s">
        <v>4</v>
      </c>
      <c r="J24">
        <f>G24/G15</f>
        <v>0</v>
      </c>
      <c r="K24" s="8">
        <f>J24/G31</f>
        <v>0</v>
      </c>
      <c r="L24" s="8"/>
      <c r="M24" s="8"/>
      <c r="N24" s="8"/>
      <c r="O24" s="8"/>
      <c r="R24" s="5"/>
      <c r="T24" s="8"/>
      <c r="U24" s="8"/>
      <c r="V24" s="8"/>
      <c r="W24" s="8"/>
      <c r="X24" s="8"/>
    </row>
    <row r="25" spans="1:25">
      <c r="A25" t="s">
        <v>5</v>
      </c>
      <c r="G25" s="10"/>
      <c r="I25" t="s">
        <v>5</v>
      </c>
      <c r="J25">
        <f>G25/G15</f>
        <v>0</v>
      </c>
      <c r="K25" s="8">
        <f>J25/G31</f>
        <v>0</v>
      </c>
      <c r="L25" s="8"/>
      <c r="M25" s="8"/>
      <c r="N25" s="8"/>
      <c r="O25" s="8"/>
      <c r="T25" s="8"/>
      <c r="U25" s="8"/>
      <c r="V25" s="8"/>
      <c r="W25" s="8"/>
      <c r="X25" s="8"/>
    </row>
    <row r="26" spans="1:25">
      <c r="G26" s="10"/>
      <c r="L26" s="8"/>
      <c r="M26" s="8"/>
      <c r="N26" s="8"/>
      <c r="O26" s="8"/>
      <c r="P26" s="8"/>
      <c r="U26" s="8"/>
      <c r="V26" s="8"/>
      <c r="W26" s="8"/>
      <c r="X26" s="8"/>
      <c r="Y26" s="8"/>
    </row>
    <row r="27" spans="1:25">
      <c r="L27" s="8"/>
      <c r="M27" s="8"/>
      <c r="N27" s="8"/>
      <c r="O27" s="8"/>
      <c r="P27" s="8"/>
      <c r="U27" s="8"/>
      <c r="V27" s="8"/>
      <c r="W27" s="8"/>
      <c r="X27" s="8"/>
      <c r="Y27" s="8"/>
    </row>
    <row r="28" spans="1:25">
      <c r="J28" s="5"/>
      <c r="L28" s="8"/>
      <c r="M28" s="8"/>
      <c r="N28" s="8"/>
      <c r="O28" s="8"/>
      <c r="P28" s="8"/>
      <c r="U28" s="8"/>
      <c r="V28" s="8"/>
      <c r="W28" s="8"/>
      <c r="X28" s="8"/>
      <c r="Y28" s="8"/>
    </row>
    <row r="29" spans="1:25">
      <c r="A29" s="5" t="s">
        <v>26</v>
      </c>
      <c r="C29">
        <f>C17/$H$17</f>
        <v>0.16233766233766231</v>
      </c>
      <c r="D29">
        <f>D17/$H$17</f>
        <v>0.22727272727272727</v>
      </c>
      <c r="E29">
        <f>E17/$H$17</f>
        <v>0.29220779220779214</v>
      </c>
      <c r="F29">
        <f>F17/$H$17</f>
        <v>0.28571428571428564</v>
      </c>
      <c r="G29">
        <f>G17/$H$17</f>
        <v>3.2467532467532464E-2</v>
      </c>
      <c r="L29" s="8"/>
      <c r="M29" s="8"/>
      <c r="N29" s="8"/>
      <c r="O29" s="8"/>
      <c r="P29" s="8"/>
      <c r="U29" s="8"/>
      <c r="V29" s="8"/>
      <c r="W29" s="8"/>
      <c r="X29" s="8"/>
      <c r="Y29" s="8"/>
    </row>
    <row r="30" spans="1:25">
      <c r="A30" t="s">
        <v>27</v>
      </c>
      <c r="C30">
        <f>C14/C17</f>
        <v>1</v>
      </c>
      <c r="D30">
        <f>D14/D17</f>
        <v>0.14285714285714285</v>
      </c>
      <c r="E30">
        <f>E14/E17</f>
        <v>0.11111111111111112</v>
      </c>
      <c r="F30">
        <f>F14/F17</f>
        <v>9.0909090909090912E-2</v>
      </c>
      <c r="G30">
        <f>G14/G17</f>
        <v>0.4</v>
      </c>
      <c r="L30" s="8"/>
      <c r="M30" s="8"/>
      <c r="N30" s="8"/>
      <c r="O30" s="8"/>
      <c r="P30" s="8"/>
      <c r="U30" s="8"/>
      <c r="V30" s="8"/>
      <c r="W30" s="8"/>
      <c r="X30" s="8"/>
      <c r="Y30" s="8"/>
    </row>
    <row r="31" spans="1:25">
      <c r="A31" t="s">
        <v>28</v>
      </c>
      <c r="C31">
        <f>C15/C17</f>
        <v>0</v>
      </c>
      <c r="D31">
        <f>D15/D17</f>
        <v>0.8571428571428571</v>
      </c>
      <c r="E31">
        <f>E15/E17</f>
        <v>0.88888888888888895</v>
      </c>
      <c r="F31">
        <f>F15/F17</f>
        <v>0.90909090909090917</v>
      </c>
      <c r="G31">
        <f>G15/G17</f>
        <v>0.6</v>
      </c>
      <c r="L31" s="8"/>
      <c r="M31" s="8"/>
      <c r="N31" s="8"/>
      <c r="O31" s="8"/>
      <c r="P31" s="8"/>
      <c r="Q31" s="6"/>
      <c r="U31" s="8"/>
      <c r="V31" s="8"/>
      <c r="W31" s="8"/>
      <c r="X31" s="8"/>
      <c r="Y31" s="8"/>
    </row>
    <row r="32" spans="1:25">
      <c r="C32" s="8"/>
      <c r="D32" s="8"/>
      <c r="E32" s="8"/>
      <c r="F32" s="8"/>
      <c r="G32" s="8"/>
      <c r="L32" s="8"/>
      <c r="M32" s="8"/>
      <c r="N32" s="8"/>
      <c r="O32" s="8"/>
      <c r="P32" s="8"/>
      <c r="Q32" s="6"/>
      <c r="U32" s="8"/>
      <c r="V32" s="8"/>
      <c r="W32" s="8"/>
      <c r="X32" s="8"/>
      <c r="Y32" s="8"/>
    </row>
    <row r="33" spans="1:25">
      <c r="A33" s="5" t="s">
        <v>29</v>
      </c>
      <c r="U33" s="8"/>
      <c r="V33" s="8"/>
      <c r="W33" s="8"/>
      <c r="X33" s="8"/>
      <c r="Y33" s="8"/>
    </row>
    <row r="34" spans="1:25">
      <c r="A34" t="s">
        <v>30</v>
      </c>
      <c r="C34">
        <f>C30+C31</f>
        <v>1</v>
      </c>
      <c r="D34">
        <f>D9/D17</f>
        <v>0.14285714285714285</v>
      </c>
      <c r="E34">
        <f>E14/E17</f>
        <v>0.11111111111111112</v>
      </c>
      <c r="F34">
        <f>F30</f>
        <v>9.0909090909090912E-2</v>
      </c>
      <c r="G34">
        <f>G30</f>
        <v>0.4</v>
      </c>
      <c r="K34" s="11"/>
      <c r="L34" s="11"/>
      <c r="M34" s="11"/>
      <c r="N34" s="11"/>
      <c r="O34" s="11"/>
      <c r="P34" s="11"/>
      <c r="Q34" s="11"/>
      <c r="U34" s="8"/>
      <c r="V34" s="8"/>
      <c r="W34" s="8"/>
      <c r="X34" s="8"/>
      <c r="Y34" s="8"/>
    </row>
    <row r="35" spans="1:25">
      <c r="A35" s="12" t="s">
        <v>2</v>
      </c>
      <c r="D35">
        <v>0</v>
      </c>
      <c r="K35" s="11"/>
      <c r="L35" s="11"/>
      <c r="M35" s="11"/>
      <c r="N35" s="11"/>
      <c r="O35" s="11"/>
      <c r="P35" s="11"/>
      <c r="Q35" s="11"/>
    </row>
    <row r="36" spans="1:25">
      <c r="A36" t="s">
        <v>3</v>
      </c>
      <c r="D36">
        <f>D15/D17</f>
        <v>0.8571428571428571</v>
      </c>
      <c r="E36">
        <f>E31</f>
        <v>0.88888888888888895</v>
      </c>
      <c r="H36">
        <f>H17/$H$17</f>
        <v>1</v>
      </c>
      <c r="I36" s="11"/>
    </row>
    <row r="37" spans="1:25">
      <c r="A37" t="s">
        <v>4</v>
      </c>
      <c r="F37">
        <f>F31</f>
        <v>0.90909090909090917</v>
      </c>
      <c r="G37" s="10">
        <f>G31</f>
        <v>0.6</v>
      </c>
      <c r="H37">
        <f>H14/$H$14</f>
        <v>1</v>
      </c>
      <c r="I37" s="11"/>
    </row>
    <row r="38" spans="1:25">
      <c r="A38" t="s">
        <v>5</v>
      </c>
      <c r="H38">
        <f>H15/$H$15</f>
        <v>1</v>
      </c>
      <c r="I38" s="11"/>
    </row>
    <row r="39" spans="1:25">
      <c r="A39" t="s">
        <v>31</v>
      </c>
      <c r="C39">
        <f>SUM(C34:C38)</f>
        <v>1</v>
      </c>
      <c r="D39">
        <f>SUM(D34:D38)</f>
        <v>1</v>
      </c>
      <c r="E39">
        <f>SUM(E34:E38)</f>
        <v>1</v>
      </c>
      <c r="F39">
        <f>SUM(F34:F38)</f>
        <v>1</v>
      </c>
      <c r="G39">
        <f>SUM(G34:G38)</f>
        <v>1</v>
      </c>
      <c r="I39" s="11"/>
    </row>
    <row r="40" spans="1:25">
      <c r="I40" s="11"/>
    </row>
    <row r="41" spans="1:25">
      <c r="I41" s="11"/>
    </row>
    <row r="42" spans="1:25">
      <c r="A42" s="5" t="s">
        <v>32</v>
      </c>
      <c r="C42">
        <v>0.1</v>
      </c>
      <c r="D42">
        <v>0.1</v>
      </c>
      <c r="E42">
        <v>0.15</v>
      </c>
      <c r="F42">
        <v>0.55000000000000004</v>
      </c>
      <c r="G42">
        <v>0.1</v>
      </c>
      <c r="H42">
        <f>SUM(C42:G42)</f>
        <v>1</v>
      </c>
    </row>
    <row r="44" spans="1:25">
      <c r="A44" s="5" t="s">
        <v>33</v>
      </c>
      <c r="C44">
        <f>C17*C42</f>
        <v>2.5000000000000005E-3</v>
      </c>
      <c r="D44">
        <f>D17*D42</f>
        <v>3.5000000000000005E-3</v>
      </c>
      <c r="E44">
        <f>E17*E42</f>
        <v>6.7499999999999999E-3</v>
      </c>
      <c r="F44">
        <f>F17*F42</f>
        <v>2.4199999999999999E-2</v>
      </c>
      <c r="G44">
        <f>G17*G42</f>
        <v>5.0000000000000001E-4</v>
      </c>
      <c r="H44">
        <f>SUM(C44:G44)</f>
        <v>3.7449999999999997E-2</v>
      </c>
      <c r="Q44" s="6"/>
    </row>
    <row r="45" spans="1:25">
      <c r="A45" t="s">
        <v>34</v>
      </c>
      <c r="C45">
        <f>C14*C42</f>
        <v>2.5000000000000005E-3</v>
      </c>
      <c r="D45">
        <f>D14*D42</f>
        <v>5.0000000000000001E-4</v>
      </c>
      <c r="E45">
        <f>E14*E42</f>
        <v>7.5000000000000002E-4</v>
      </c>
      <c r="F45">
        <f>F14*F42</f>
        <v>2.2000000000000001E-3</v>
      </c>
      <c r="G45">
        <f>G14*G42</f>
        <v>2.0000000000000001E-4</v>
      </c>
      <c r="H45">
        <f>SUM(C45:G45)</f>
        <v>6.1500000000000001E-3</v>
      </c>
      <c r="Q45" s="6"/>
    </row>
    <row r="46" spans="1:25">
      <c r="A46" s="12" t="s">
        <v>35</v>
      </c>
      <c r="C46">
        <f>C15*C42</f>
        <v>0</v>
      </c>
      <c r="D46">
        <f>D15*D42</f>
        <v>3.0000000000000005E-3</v>
      </c>
      <c r="E46">
        <f>E15*E42</f>
        <v>6.0000000000000001E-3</v>
      </c>
      <c r="F46">
        <f>F15*F42</f>
        <v>2.2000000000000002E-2</v>
      </c>
      <c r="G46">
        <f>G15*G42</f>
        <v>3.0000000000000003E-4</v>
      </c>
      <c r="H46">
        <f>SUM(C46:G46)</f>
        <v>3.1300000000000001E-2</v>
      </c>
    </row>
    <row r="49" spans="1:10">
      <c r="A49" s="5" t="s">
        <v>36</v>
      </c>
      <c r="B49" t="s">
        <v>37</v>
      </c>
      <c r="C49" t="s">
        <v>38</v>
      </c>
      <c r="D49" t="s">
        <v>39</v>
      </c>
      <c r="F49" t="s">
        <v>40</v>
      </c>
      <c r="H49" t="s">
        <v>41</v>
      </c>
      <c r="I49" t="s">
        <v>37</v>
      </c>
      <c r="J49" t="s">
        <v>42</v>
      </c>
    </row>
    <row r="50" spans="1:10">
      <c r="A50" t="s">
        <v>43</v>
      </c>
      <c r="B50" s="8">
        <f>1/C50</f>
        <v>333.33333333333331</v>
      </c>
      <c r="C50">
        <v>3.0000000000000001E-3</v>
      </c>
      <c r="D50">
        <f>C50/C55</f>
        <v>2.2656899025753342E-2</v>
      </c>
      <c r="F50">
        <f>F55*D50</f>
        <v>8.4850086851446258E-4</v>
      </c>
      <c r="H50">
        <f>H45</f>
        <v>6.1500000000000001E-3</v>
      </c>
      <c r="I50">
        <f>1/H50</f>
        <v>162.60162601626016</v>
      </c>
      <c r="J50">
        <f>H50/H55*100</f>
        <v>16.421895861148194</v>
      </c>
    </row>
    <row r="51" spans="1:10">
      <c r="A51" t="s">
        <v>44</v>
      </c>
      <c r="B51" s="8">
        <f>1/C51</f>
        <v>34.002040122407344</v>
      </c>
      <c r="C51">
        <v>2.9409999999999999E-2</v>
      </c>
      <c r="D51">
        <f>C51/C55</f>
        <v>0.22211313344913525</v>
      </c>
      <c r="F51">
        <f>F55*D51</f>
        <v>8.3181368476701149E-3</v>
      </c>
    </row>
    <row r="52" spans="1:10">
      <c r="A52" t="s">
        <v>45</v>
      </c>
      <c r="B52" s="8"/>
    </row>
    <row r="53" spans="1:10">
      <c r="A53" t="s">
        <v>46</v>
      </c>
      <c r="B53" s="8"/>
    </row>
    <row r="54" spans="1:10">
      <c r="A54" t="s">
        <v>47</v>
      </c>
      <c r="B54" s="8">
        <f>1/C54</f>
        <v>10</v>
      </c>
      <c r="C54">
        <v>0.1</v>
      </c>
      <c r="D54">
        <f>C54/C55</f>
        <v>0.7552299675251114</v>
      </c>
      <c r="F54">
        <f>F55*D54</f>
        <v>2.8283362283815418E-2</v>
      </c>
      <c r="H54">
        <f>H46</f>
        <v>3.1300000000000001E-2</v>
      </c>
      <c r="I54">
        <f>1/H54</f>
        <v>31.948881789137378</v>
      </c>
      <c r="J54">
        <f>H54/H55*100</f>
        <v>83.578104138851799</v>
      </c>
    </row>
    <row r="55" spans="1:10">
      <c r="A55" t="s">
        <v>48</v>
      </c>
      <c r="B55" s="8">
        <f>1/C55</f>
        <v>7.5522996752511142</v>
      </c>
      <c r="C55">
        <v>0.13241</v>
      </c>
      <c r="D55">
        <f>D50+D51+D54</f>
        <v>1</v>
      </c>
      <c r="F55">
        <f>H44</f>
        <v>3.7449999999999997E-2</v>
      </c>
      <c r="H55">
        <f>H50+H54</f>
        <v>3.7450000000000004E-2</v>
      </c>
      <c r="I55">
        <f>1/H55</f>
        <v>26.702269692923895</v>
      </c>
    </row>
    <row r="56" spans="1:10">
      <c r="B56" s="11"/>
      <c r="C56" s="11"/>
      <c r="D56" s="11"/>
      <c r="E56" s="11"/>
    </row>
    <row r="59" spans="1:10">
      <c r="B59" s="11"/>
      <c r="C59" s="11"/>
      <c r="D59" s="11"/>
      <c r="E59" s="11"/>
    </row>
    <row r="60" spans="1:10">
      <c r="B60" s="11"/>
      <c r="C60" s="11"/>
      <c r="D60" s="11"/>
      <c r="E60" s="11"/>
    </row>
    <row r="61" spans="1:10">
      <c r="B61" s="11"/>
      <c r="C61" s="11"/>
      <c r="D61" s="11"/>
      <c r="E61" s="11"/>
    </row>
    <row r="62" spans="1:10">
      <c r="B62" s="11"/>
      <c r="C62" s="11"/>
      <c r="D62" s="11"/>
      <c r="E62" s="11"/>
      <c r="J62" t="s">
        <v>42</v>
      </c>
    </row>
    <row r="63" spans="1:10">
      <c r="B63" s="11"/>
      <c r="C63" s="11"/>
      <c r="D63" s="11"/>
      <c r="E63" s="11"/>
    </row>
    <row r="64" spans="1:10">
      <c r="B64" s="11"/>
      <c r="C64" s="11"/>
      <c r="D64" s="11"/>
      <c r="E64" s="11"/>
    </row>
    <row r="65" spans="2:8">
      <c r="B65" s="11"/>
      <c r="C65" s="11"/>
      <c r="D65" s="11"/>
      <c r="E65" s="11"/>
    </row>
    <row r="69" spans="2:8">
      <c r="F69" s="11"/>
      <c r="G69" s="11"/>
      <c r="H69" s="11"/>
    </row>
    <row r="72" spans="2:8">
      <c r="F72" s="11"/>
      <c r="G72" s="11"/>
      <c r="H72" s="11"/>
    </row>
    <row r="73" spans="2:8">
      <c r="F73" s="11"/>
      <c r="G73" s="11"/>
      <c r="H73" s="11"/>
    </row>
    <row r="74" spans="2:8">
      <c r="F74" s="11"/>
      <c r="G74" s="11"/>
      <c r="H74" s="11"/>
    </row>
    <row r="75" spans="2:8">
      <c r="F75" s="11"/>
      <c r="G75" s="11"/>
      <c r="H75" s="11"/>
    </row>
    <row r="76" spans="2:8">
      <c r="F76" s="11"/>
      <c r="G76" s="11"/>
      <c r="H76" s="11"/>
    </row>
    <row r="77" spans="2:8">
      <c r="F77" s="11"/>
      <c r="G77" s="11"/>
      <c r="H77" s="11"/>
    </row>
    <row r="78" spans="2:8">
      <c r="F78" s="11"/>
      <c r="G78" s="11"/>
      <c r="H78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topLeftCell="A17" workbookViewId="0">
      <selection activeCell="H24" sqref="H24"/>
    </sheetView>
  </sheetViews>
  <sheetFormatPr baseColWidth="10" defaultRowHeight="15" x14ac:dyDescent="0"/>
  <cols>
    <col min="4" max="4" width="11" customWidth="1"/>
    <col min="5" max="5" width="17" customWidth="1"/>
    <col min="7" max="7" width="17.33203125" customWidth="1"/>
  </cols>
  <sheetData>
    <row r="1" spans="1:25">
      <c r="A1" s="13" t="s">
        <v>0</v>
      </c>
      <c r="B1" s="14"/>
      <c r="C1" s="14" t="s">
        <v>1</v>
      </c>
      <c r="D1" s="14" t="s">
        <v>55</v>
      </c>
      <c r="E1" s="14" t="s">
        <v>56</v>
      </c>
      <c r="F1" s="15" t="s">
        <v>5</v>
      </c>
      <c r="G1" s="15" t="s">
        <v>57</v>
      </c>
      <c r="H1" s="16" t="s">
        <v>6</v>
      </c>
      <c r="I1" s="17"/>
      <c r="J1" s="13"/>
      <c r="K1" s="14"/>
      <c r="L1" s="14"/>
      <c r="M1" s="14"/>
      <c r="N1" s="14"/>
      <c r="O1" s="14"/>
      <c r="P1" s="15"/>
      <c r="Q1" s="17"/>
      <c r="R1" s="16"/>
      <c r="S1" s="13"/>
      <c r="T1" s="14"/>
      <c r="U1" s="14"/>
      <c r="V1" s="14"/>
      <c r="W1" s="14"/>
      <c r="X1" s="14"/>
      <c r="Y1" s="15"/>
    </row>
    <row r="2" spans="1:25">
      <c r="A2" s="17" t="s">
        <v>7</v>
      </c>
      <c r="B2" s="17"/>
      <c r="C2" s="18">
        <v>200</v>
      </c>
      <c r="D2" s="18">
        <v>150</v>
      </c>
      <c r="E2" s="18">
        <v>150</v>
      </c>
      <c r="F2" s="18">
        <v>200</v>
      </c>
      <c r="G2" s="18">
        <v>200</v>
      </c>
      <c r="H2" s="17"/>
      <c r="I2" s="17"/>
      <c r="J2" s="17"/>
      <c r="K2" s="17"/>
      <c r="L2" s="18"/>
      <c r="M2" s="18"/>
      <c r="N2" s="18"/>
      <c r="O2" s="18"/>
      <c r="P2" s="18"/>
      <c r="Q2" s="17"/>
      <c r="R2" s="17"/>
      <c r="S2" s="17"/>
      <c r="T2" s="17"/>
      <c r="U2" s="17"/>
      <c r="V2" s="17"/>
      <c r="W2" s="17"/>
      <c r="X2" s="17"/>
      <c r="Y2" s="17"/>
    </row>
    <row r="3" spans="1:25">
      <c r="A3" s="17" t="s">
        <v>8</v>
      </c>
      <c r="B3" s="17"/>
      <c r="C3" s="18"/>
      <c r="D3" s="18"/>
      <c r="E3" s="18">
        <v>60</v>
      </c>
      <c r="F3" s="18"/>
      <c r="H3" s="17"/>
      <c r="I3" s="17"/>
      <c r="J3" s="17"/>
      <c r="K3" s="17"/>
      <c r="L3" s="19"/>
      <c r="M3" s="19"/>
      <c r="N3" s="19"/>
      <c r="O3" s="19"/>
      <c r="P3" s="19"/>
      <c r="Q3" s="17"/>
      <c r="R3" s="17"/>
      <c r="S3" s="17"/>
      <c r="T3" s="17"/>
      <c r="U3" s="19"/>
      <c r="V3" s="19"/>
      <c r="W3" s="19"/>
      <c r="X3" s="19"/>
      <c r="Y3" s="19"/>
    </row>
    <row r="4" spans="1:25">
      <c r="A4" s="17" t="s">
        <v>9</v>
      </c>
      <c r="B4" s="17"/>
      <c r="C4" s="18" t="s">
        <v>52</v>
      </c>
      <c r="D4" s="18"/>
      <c r="E4" s="18" t="s">
        <v>53</v>
      </c>
      <c r="F4" s="18" t="s">
        <v>54</v>
      </c>
      <c r="H4" s="18"/>
      <c r="I4" s="17"/>
      <c r="J4" s="17"/>
      <c r="K4" s="17"/>
      <c r="L4" s="19"/>
      <c r="M4" s="19"/>
      <c r="N4" s="19"/>
      <c r="O4" s="19"/>
      <c r="P4" s="19"/>
      <c r="Q4" s="17"/>
      <c r="R4" s="17"/>
      <c r="S4" s="17"/>
      <c r="T4" s="17"/>
      <c r="U4" s="19"/>
      <c r="V4" s="19"/>
      <c r="W4" s="19"/>
      <c r="X4" s="19"/>
      <c r="Y4" s="19"/>
    </row>
    <row r="5" spans="1:25">
      <c r="A5" s="17" t="s">
        <v>9</v>
      </c>
      <c r="B5" s="17"/>
      <c r="C5" s="18"/>
      <c r="D5" s="18"/>
      <c r="E5" s="18"/>
      <c r="F5" s="18"/>
      <c r="H5" s="17"/>
      <c r="I5" s="17"/>
      <c r="J5" s="17"/>
      <c r="K5" s="17"/>
      <c r="L5" s="19"/>
      <c r="M5" s="19"/>
      <c r="N5" s="19"/>
      <c r="O5" s="19"/>
      <c r="P5" s="19"/>
      <c r="Q5" s="17"/>
      <c r="R5" s="17"/>
      <c r="S5" s="17"/>
      <c r="T5" s="17"/>
      <c r="U5" s="19"/>
      <c r="V5" s="19"/>
      <c r="W5" s="19"/>
      <c r="X5" s="19"/>
      <c r="Y5" s="19"/>
    </row>
    <row r="6" spans="1:25">
      <c r="A6" s="17" t="s">
        <v>14</v>
      </c>
      <c r="B6" s="17"/>
      <c r="C6" s="18"/>
      <c r="D6" s="18"/>
      <c r="E6" s="18">
        <v>17</v>
      </c>
      <c r="F6" s="18">
        <v>20</v>
      </c>
      <c r="G6">
        <v>50</v>
      </c>
      <c r="H6" s="17"/>
      <c r="I6" s="17"/>
      <c r="J6" s="17"/>
      <c r="K6" s="17"/>
      <c r="L6" s="19"/>
      <c r="M6" s="19"/>
      <c r="N6" s="19"/>
      <c r="O6" s="19"/>
      <c r="P6" s="19"/>
      <c r="Q6" s="17"/>
      <c r="R6" s="17"/>
      <c r="S6" s="17"/>
      <c r="T6" s="17"/>
      <c r="U6" s="19"/>
      <c r="V6" s="19"/>
      <c r="W6" s="19"/>
      <c r="X6" s="19"/>
      <c r="Y6" s="19"/>
    </row>
    <row r="7" spans="1:25">
      <c r="A7" s="17"/>
      <c r="B7" s="17"/>
      <c r="C7" s="18"/>
      <c r="D7" s="18"/>
      <c r="E7" s="18"/>
      <c r="F7" s="18"/>
      <c r="H7" s="17"/>
      <c r="I7" s="17"/>
      <c r="J7" s="16"/>
      <c r="K7" s="17"/>
      <c r="L7" s="19"/>
      <c r="M7" s="19"/>
      <c r="N7" s="19"/>
      <c r="O7" s="19"/>
      <c r="P7" s="19"/>
      <c r="Q7" s="17"/>
      <c r="R7" s="17"/>
      <c r="S7" s="17"/>
      <c r="T7" s="17"/>
      <c r="U7" s="19"/>
      <c r="V7" s="19"/>
      <c r="W7" s="19"/>
      <c r="X7" s="19"/>
      <c r="Y7" s="19"/>
    </row>
    <row r="8" spans="1:25">
      <c r="A8" s="16" t="s">
        <v>15</v>
      </c>
      <c r="B8" s="17"/>
      <c r="C8" s="18"/>
      <c r="D8" s="18"/>
      <c r="E8" s="18"/>
      <c r="F8" s="18"/>
      <c r="H8" s="17"/>
      <c r="I8" s="17"/>
      <c r="J8" s="17"/>
      <c r="K8" s="17"/>
      <c r="L8" s="19"/>
      <c r="M8" s="19"/>
      <c r="N8" s="19"/>
      <c r="O8" s="19"/>
      <c r="P8" s="19"/>
      <c r="Q8" s="17"/>
      <c r="R8" s="17"/>
      <c r="S8" s="17"/>
      <c r="T8" s="17"/>
      <c r="U8" s="19"/>
      <c r="V8" s="19"/>
      <c r="W8" s="19"/>
      <c r="X8" s="19"/>
      <c r="Y8" s="19"/>
    </row>
    <row r="9" spans="1:25">
      <c r="A9" s="17" t="s">
        <v>16</v>
      </c>
      <c r="B9" s="17"/>
      <c r="C9" s="19">
        <f>1/C2</f>
        <v>5.0000000000000001E-3</v>
      </c>
      <c r="D9" s="19">
        <f>1/D2</f>
        <v>6.6666666666666671E-3</v>
      </c>
      <c r="E9" s="19">
        <f>1/E2</f>
        <v>6.6666666666666671E-3</v>
      </c>
      <c r="F9" s="19">
        <f>1/F2</f>
        <v>5.0000000000000001E-3</v>
      </c>
      <c r="G9">
        <f>1/G2</f>
        <v>5.0000000000000001E-3</v>
      </c>
      <c r="H9" s="17"/>
      <c r="I9" s="17"/>
      <c r="J9" s="17"/>
      <c r="K9" s="17"/>
      <c r="L9" s="19"/>
      <c r="M9" s="19"/>
      <c r="N9" s="19"/>
      <c r="O9" s="19"/>
      <c r="P9" s="19"/>
      <c r="Q9" s="17"/>
      <c r="R9" s="17"/>
      <c r="S9" s="17"/>
      <c r="T9" s="17"/>
      <c r="U9" s="19"/>
      <c r="V9" s="19"/>
      <c r="W9" s="19"/>
      <c r="X9" s="19"/>
      <c r="Y9" s="19"/>
    </row>
    <row r="10" spans="1:25">
      <c r="A10" s="17" t="s">
        <v>9</v>
      </c>
      <c r="B10" s="17"/>
      <c r="C10" s="19"/>
      <c r="D10" s="19"/>
      <c r="E10" s="19">
        <f>1/E3</f>
        <v>1.6666666666666666E-2</v>
      </c>
      <c r="F10" s="19"/>
      <c r="H10" s="17"/>
      <c r="I10" s="17"/>
      <c r="J10" s="17"/>
      <c r="K10" s="17"/>
      <c r="L10" s="19"/>
      <c r="M10" s="19"/>
      <c r="N10" s="19"/>
      <c r="O10" s="19"/>
      <c r="P10" s="19"/>
      <c r="Q10" s="17"/>
      <c r="R10" s="17"/>
      <c r="S10" s="17"/>
      <c r="T10" s="17"/>
      <c r="U10" s="19"/>
      <c r="V10" s="19"/>
      <c r="W10" s="19"/>
      <c r="X10" s="19"/>
      <c r="Y10" s="19"/>
    </row>
    <row r="11" spans="1:25">
      <c r="A11" s="17" t="s">
        <v>17</v>
      </c>
      <c r="B11" s="17"/>
      <c r="C11" s="17"/>
      <c r="D11" s="19"/>
      <c r="E11" s="19">
        <f>1/E3</f>
        <v>1.6666666666666666E-2</v>
      </c>
      <c r="F11" s="19"/>
      <c r="H11" s="17"/>
      <c r="I11" s="17"/>
      <c r="J11" s="16"/>
      <c r="K11" s="17"/>
      <c r="L11" s="19"/>
      <c r="M11" s="19"/>
      <c r="N11" s="19"/>
      <c r="O11" s="19"/>
      <c r="P11" s="19"/>
      <c r="Q11" s="19"/>
      <c r="R11" s="17"/>
      <c r="S11" s="17"/>
      <c r="T11" s="17"/>
      <c r="U11" s="19"/>
      <c r="V11" s="19"/>
      <c r="W11" s="19"/>
      <c r="X11" s="19"/>
      <c r="Y11" s="19"/>
    </row>
    <row r="12" spans="1:25">
      <c r="A12" s="17" t="s">
        <v>18</v>
      </c>
      <c r="B12" s="17"/>
      <c r="C12" s="17"/>
      <c r="D12" s="19"/>
      <c r="E12" s="17"/>
      <c r="F12" s="19"/>
      <c r="H12" s="17"/>
      <c r="I12" s="17"/>
      <c r="J12" s="17"/>
      <c r="K12" s="17"/>
      <c r="L12" s="17"/>
      <c r="M12" s="17"/>
      <c r="N12" s="17"/>
      <c r="O12" s="17"/>
      <c r="P12" s="17"/>
      <c r="Q12" s="19"/>
      <c r="R12" s="17"/>
      <c r="S12" s="16"/>
      <c r="T12" s="17"/>
      <c r="U12" s="19"/>
      <c r="V12" s="19"/>
      <c r="W12" s="19"/>
      <c r="X12" s="19"/>
      <c r="Y12" s="19"/>
    </row>
    <row r="13" spans="1:25">
      <c r="A13" s="17" t="s">
        <v>14</v>
      </c>
      <c r="B13" s="17"/>
      <c r="C13" s="19"/>
      <c r="D13" s="19"/>
      <c r="E13" s="19">
        <f>1/E6</f>
        <v>5.8823529411764705E-2</v>
      </c>
      <c r="F13" s="19">
        <f>1/F6</f>
        <v>0.05</v>
      </c>
      <c r="G13">
        <f>1/G6</f>
        <v>0.02</v>
      </c>
      <c r="H13" s="17"/>
      <c r="I13" s="17"/>
      <c r="J13" s="17"/>
      <c r="K13" s="17"/>
      <c r="L13" s="17"/>
      <c r="M13" s="17"/>
      <c r="N13" s="17"/>
      <c r="O13" s="17"/>
      <c r="P13" s="17"/>
      <c r="Q13" s="19"/>
      <c r="R13" s="17"/>
      <c r="S13" s="17"/>
      <c r="T13" s="17"/>
      <c r="U13" s="19"/>
      <c r="V13" s="19"/>
      <c r="W13" s="19"/>
      <c r="X13" s="19"/>
      <c r="Y13" s="19"/>
    </row>
    <row r="14" spans="1:25">
      <c r="A14" s="17" t="s">
        <v>19</v>
      </c>
      <c r="B14" s="17"/>
      <c r="C14" s="19">
        <f>C9+C11</f>
        <v>5.0000000000000001E-3</v>
      </c>
      <c r="D14" s="19">
        <f t="shared" ref="D14:G14" si="0">D9+D11</f>
        <v>6.6666666666666671E-3</v>
      </c>
      <c r="E14" s="19">
        <f>E9+E11</f>
        <v>2.3333333333333334E-2</v>
      </c>
      <c r="F14" s="19">
        <f>F9+F11</f>
        <v>5.0000000000000001E-3</v>
      </c>
      <c r="G14" s="19">
        <f t="shared" si="0"/>
        <v>5.0000000000000001E-3</v>
      </c>
      <c r="H14" s="19">
        <v>0.04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9"/>
      <c r="V14" s="19"/>
      <c r="W14" s="19"/>
      <c r="X14" s="19"/>
      <c r="Y14" s="19"/>
    </row>
    <row r="15" spans="1:25">
      <c r="A15" s="17" t="s">
        <v>20</v>
      </c>
      <c r="B15" s="17"/>
      <c r="C15" s="19">
        <f>C12+C13</f>
        <v>0</v>
      </c>
      <c r="D15" s="19">
        <f t="shared" ref="D15:G15" si="1">D12+D13</f>
        <v>0</v>
      </c>
      <c r="E15" s="19">
        <f t="shared" si="1"/>
        <v>5.8823529411764705E-2</v>
      </c>
      <c r="F15" s="19">
        <f t="shared" si="1"/>
        <v>0.05</v>
      </c>
      <c r="G15" s="19">
        <f t="shared" si="1"/>
        <v>0.02</v>
      </c>
      <c r="H15" s="19">
        <v>0.10879999999999999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9"/>
      <c r="V15" s="19"/>
      <c r="W15" s="19"/>
      <c r="X15" s="19"/>
      <c r="Y15" s="19"/>
    </row>
    <row r="16" spans="1:25">
      <c r="A16" s="16" t="s">
        <v>21</v>
      </c>
      <c r="B16" s="17"/>
      <c r="C16" s="17"/>
      <c r="D16" s="19"/>
      <c r="E16" s="19"/>
      <c r="F16" s="19"/>
      <c r="H16" s="19"/>
      <c r="I16" s="17"/>
      <c r="J16" s="16"/>
      <c r="K16" s="17"/>
      <c r="L16" s="19"/>
      <c r="M16" s="19"/>
      <c r="N16" s="19"/>
      <c r="O16" s="19"/>
      <c r="P16" s="19"/>
      <c r="Q16" s="17"/>
      <c r="R16" s="17"/>
      <c r="S16" s="17"/>
      <c r="T16" s="17"/>
      <c r="U16" s="19"/>
      <c r="V16" s="19"/>
      <c r="W16" s="19"/>
      <c r="X16" s="19"/>
      <c r="Y16" s="19"/>
    </row>
    <row r="17" spans="1:25">
      <c r="A17" s="17" t="s">
        <v>22</v>
      </c>
      <c r="B17" s="17"/>
      <c r="C17" s="19">
        <f>C14+C15</f>
        <v>5.0000000000000001E-3</v>
      </c>
      <c r="D17" s="19">
        <f>D14+D15</f>
        <v>6.6666666666666671E-3</v>
      </c>
      <c r="E17" s="19">
        <f t="shared" ref="E17:G17" si="2">E14+E15</f>
        <v>8.2156862745098036E-2</v>
      </c>
      <c r="F17" s="19">
        <f t="shared" si="2"/>
        <v>5.5E-2</v>
      </c>
      <c r="G17" s="19">
        <f t="shared" si="2"/>
        <v>2.5000000000000001E-2</v>
      </c>
      <c r="H17" s="19">
        <f>SUM(C17:G17)</f>
        <v>0.17382352941176471</v>
      </c>
      <c r="I17" s="17"/>
      <c r="J17" s="17"/>
      <c r="K17" s="17"/>
      <c r="L17" s="19"/>
      <c r="M17" s="19"/>
      <c r="N17" s="19"/>
      <c r="O17" s="19"/>
      <c r="P17" s="19"/>
      <c r="Q17" s="17"/>
      <c r="R17" s="17"/>
      <c r="S17" s="16"/>
      <c r="T17" s="17"/>
      <c r="U17" s="19"/>
      <c r="V17" s="19"/>
      <c r="W17" s="19"/>
      <c r="X17" s="19"/>
      <c r="Y17" s="19"/>
    </row>
    <row r="18" spans="1:25">
      <c r="A18" s="17" t="s">
        <v>23</v>
      </c>
      <c r="B18" s="17"/>
      <c r="C18" s="19">
        <f>C9+C10+C13</f>
        <v>5.0000000000000001E-3</v>
      </c>
      <c r="D18" s="19">
        <f t="shared" ref="D18:G18" si="3">D9+D10+D13</f>
        <v>6.6666666666666671E-3</v>
      </c>
      <c r="E18" s="19">
        <f t="shared" si="3"/>
        <v>8.2156862745098036E-2</v>
      </c>
      <c r="F18" s="19">
        <f t="shared" si="3"/>
        <v>5.5E-2</v>
      </c>
      <c r="G18" s="19">
        <f t="shared" si="3"/>
        <v>2.5000000000000001E-2</v>
      </c>
      <c r="H18" s="17"/>
      <c r="I18" s="17"/>
      <c r="J18" s="17"/>
      <c r="K18" s="17"/>
      <c r="L18" s="19"/>
      <c r="M18" s="19"/>
      <c r="N18" s="19"/>
      <c r="O18" s="19"/>
      <c r="P18" s="19"/>
      <c r="Q18" s="17"/>
      <c r="R18" s="17"/>
      <c r="S18" s="17"/>
      <c r="T18" s="17"/>
      <c r="U18" s="19"/>
      <c r="V18" s="19"/>
      <c r="W18" s="19"/>
      <c r="X18" s="19"/>
      <c r="Y18" s="19"/>
    </row>
    <row r="19" spans="1:25">
      <c r="A19" s="17"/>
      <c r="B19" s="17"/>
      <c r="C19" s="17"/>
      <c r="D19" s="17"/>
      <c r="E19" s="17"/>
      <c r="F19" s="17"/>
      <c r="H19" s="17"/>
      <c r="I19" s="17"/>
      <c r="J19" s="17"/>
      <c r="K19" s="17"/>
      <c r="L19" s="19"/>
      <c r="M19" s="19"/>
      <c r="N19" s="19"/>
      <c r="O19" s="19"/>
      <c r="P19" s="19"/>
      <c r="Q19" s="17"/>
      <c r="R19" s="17"/>
      <c r="S19" s="17"/>
      <c r="T19" s="17"/>
      <c r="U19" s="19"/>
      <c r="V19" s="19"/>
      <c r="W19" s="19"/>
      <c r="X19" s="19"/>
      <c r="Y19" s="19"/>
    </row>
    <row r="20" spans="1:25">
      <c r="A20" s="16" t="s">
        <v>24</v>
      </c>
      <c r="B20" s="16"/>
      <c r="C20" s="16"/>
      <c r="D20" s="17"/>
      <c r="E20" s="17"/>
      <c r="F20" s="17"/>
      <c r="H20" s="17"/>
      <c r="I20" s="17"/>
      <c r="J20" s="17" t="s">
        <v>2</v>
      </c>
      <c r="K20" s="17"/>
      <c r="L20" s="19"/>
      <c r="M20" s="19"/>
      <c r="N20" s="19"/>
      <c r="O20" s="19"/>
      <c r="P20" s="19"/>
      <c r="Q20" s="17"/>
      <c r="R20" s="17"/>
      <c r="S20" s="17"/>
      <c r="T20" s="17"/>
      <c r="U20" s="19"/>
      <c r="V20" s="19"/>
      <c r="W20" s="19"/>
      <c r="X20" s="19"/>
      <c r="Y20" s="19"/>
    </row>
    <row r="21" spans="1:25">
      <c r="A21" s="17" t="s">
        <v>25</v>
      </c>
      <c r="B21" s="17"/>
      <c r="C21" s="19"/>
      <c r="D21" s="20"/>
      <c r="E21" s="19"/>
      <c r="F21" s="19"/>
      <c r="H21" s="17"/>
      <c r="I21" s="17" t="s">
        <v>3</v>
      </c>
      <c r="J21" s="16" t="e">
        <v>#DIV/0!</v>
      </c>
      <c r="K21" s="17"/>
      <c r="L21" s="19"/>
      <c r="M21" s="19"/>
      <c r="N21" s="19"/>
      <c r="O21" s="19"/>
      <c r="P21" s="19"/>
      <c r="Q21" s="17"/>
      <c r="R21" s="17"/>
      <c r="S21" s="17"/>
      <c r="T21" s="17"/>
      <c r="U21" s="19"/>
      <c r="V21" s="19"/>
      <c r="W21" s="19"/>
      <c r="X21" s="19"/>
      <c r="Y21" s="19"/>
    </row>
    <row r="22" spans="1:25">
      <c r="A22" s="17" t="s">
        <v>2</v>
      </c>
      <c r="B22" s="17"/>
      <c r="C22" s="17"/>
      <c r="D22" s="17"/>
      <c r="E22" s="17"/>
      <c r="F22" s="17"/>
      <c r="H22" s="17"/>
      <c r="I22" s="17" t="s">
        <v>2</v>
      </c>
      <c r="J22" s="17" t="e">
        <v>#DIV/0!</v>
      </c>
      <c r="K22" s="17"/>
      <c r="L22" s="19"/>
      <c r="M22" s="19"/>
      <c r="N22" s="19"/>
      <c r="O22" s="19"/>
      <c r="P22" s="19"/>
      <c r="Q22" s="17"/>
      <c r="R22" s="17"/>
      <c r="S22" s="17"/>
      <c r="T22" s="17"/>
      <c r="U22" s="19"/>
      <c r="V22" s="19"/>
      <c r="W22" s="19"/>
      <c r="X22" s="19"/>
      <c r="Y22" s="19"/>
    </row>
    <row r="23" spans="1:25">
      <c r="A23" s="17" t="s">
        <v>3</v>
      </c>
      <c r="B23" s="17"/>
      <c r="C23" s="17"/>
      <c r="D23" s="17"/>
      <c r="E23" s="17"/>
      <c r="F23" s="17"/>
      <c r="H23" s="17"/>
      <c r="I23" s="17"/>
      <c r="J23" s="17" t="s">
        <v>5</v>
      </c>
      <c r="K23" s="17"/>
      <c r="L23" s="19"/>
      <c r="M23" s="19"/>
      <c r="N23" s="19"/>
      <c r="O23" s="19"/>
      <c r="P23" s="19"/>
      <c r="Q23" s="17"/>
      <c r="R23" s="17"/>
      <c r="S23" s="17"/>
      <c r="T23" s="17"/>
      <c r="U23" s="19"/>
      <c r="V23" s="19"/>
      <c r="W23" s="19"/>
      <c r="X23" s="19"/>
      <c r="Y23" s="19"/>
    </row>
    <row r="24" spans="1:25">
      <c r="A24" s="17" t="s">
        <v>4</v>
      </c>
      <c r="B24" s="17"/>
      <c r="C24" s="17"/>
      <c r="D24" s="17"/>
      <c r="E24" s="17"/>
      <c r="F24" s="17"/>
      <c r="H24" s="17"/>
      <c r="I24" s="17" t="s">
        <v>4</v>
      </c>
      <c r="J24" s="17">
        <v>1</v>
      </c>
      <c r="K24" s="19">
        <v>1.1000000000000001</v>
      </c>
      <c r="L24" s="19"/>
      <c r="M24" s="19"/>
      <c r="N24" s="19"/>
      <c r="O24" s="19"/>
      <c r="P24" s="17"/>
      <c r="Q24" s="17"/>
      <c r="R24" s="16"/>
      <c r="S24" s="17"/>
      <c r="T24" s="19"/>
      <c r="U24" s="19"/>
      <c r="V24" s="19"/>
      <c r="W24" s="19"/>
      <c r="X24" s="19"/>
      <c r="Y24" s="17"/>
    </row>
    <row r="25" spans="1:25">
      <c r="A25" s="17" t="s">
        <v>5</v>
      </c>
      <c r="B25" s="17"/>
      <c r="C25" s="17"/>
      <c r="D25" s="17"/>
      <c r="E25" s="17"/>
      <c r="F25" s="17"/>
      <c r="H25" s="17"/>
      <c r="I25" s="17" t="s">
        <v>5</v>
      </c>
      <c r="J25" s="17">
        <v>0</v>
      </c>
      <c r="K25" s="19">
        <v>0</v>
      </c>
      <c r="L25" s="19"/>
      <c r="M25" s="19"/>
      <c r="N25" s="19"/>
      <c r="O25" s="19"/>
      <c r="P25" s="17"/>
      <c r="Q25" s="17"/>
      <c r="R25" s="17"/>
      <c r="S25" s="17"/>
      <c r="T25" s="19"/>
      <c r="U25" s="19"/>
      <c r="V25" s="19"/>
      <c r="W25" s="19"/>
      <c r="X25" s="19"/>
      <c r="Y25" s="17"/>
    </row>
    <row r="26" spans="1:25">
      <c r="A26" s="17"/>
      <c r="B26" s="17"/>
      <c r="C26" s="19"/>
      <c r="D26" s="19"/>
      <c r="E26" s="19"/>
      <c r="F26" s="19"/>
      <c r="H26" s="17"/>
      <c r="I26" s="17"/>
      <c r="J26" s="17"/>
      <c r="K26" s="17"/>
      <c r="L26" s="19"/>
      <c r="M26" s="19"/>
      <c r="N26" s="19"/>
      <c r="O26" s="19"/>
      <c r="P26" s="19"/>
      <c r="Q26" s="17"/>
      <c r="R26" s="17"/>
      <c r="S26" s="17"/>
      <c r="T26" s="17"/>
      <c r="U26" s="19"/>
      <c r="V26" s="19"/>
      <c r="W26" s="19"/>
      <c r="X26" s="19"/>
      <c r="Y26" s="19"/>
    </row>
    <row r="27" spans="1:25">
      <c r="A27" s="17"/>
      <c r="B27" s="17"/>
      <c r="C27" s="17"/>
      <c r="D27" s="17"/>
      <c r="E27" s="17"/>
      <c r="F27" s="17"/>
      <c r="H27" s="17"/>
      <c r="I27" s="17"/>
      <c r="J27" s="17"/>
      <c r="K27" s="17"/>
      <c r="L27" s="19"/>
      <c r="M27" s="19"/>
      <c r="N27" s="19"/>
      <c r="O27" s="19"/>
      <c r="P27" s="19"/>
      <c r="Q27" s="17"/>
      <c r="R27" s="17"/>
      <c r="S27" s="17"/>
      <c r="T27" s="17"/>
      <c r="U27" s="19"/>
      <c r="V27" s="19"/>
      <c r="W27" s="19"/>
      <c r="X27" s="19"/>
      <c r="Y27" s="19"/>
    </row>
    <row r="28" spans="1:25">
      <c r="A28" s="17"/>
      <c r="B28" s="17"/>
      <c r="C28" s="17"/>
      <c r="D28" s="17"/>
      <c r="E28" s="17"/>
      <c r="F28" s="17"/>
      <c r="H28" s="17"/>
      <c r="I28" s="17"/>
      <c r="J28" s="16"/>
      <c r="K28" s="17"/>
      <c r="L28" s="19"/>
      <c r="M28" s="19"/>
      <c r="N28" s="19"/>
      <c r="O28" s="19"/>
      <c r="P28" s="19"/>
      <c r="Q28" s="17"/>
      <c r="R28" s="17"/>
      <c r="S28" s="17"/>
      <c r="T28" s="17"/>
      <c r="U28" s="19"/>
      <c r="V28" s="19"/>
      <c r="W28" s="19"/>
      <c r="X28" s="19"/>
      <c r="Y28" s="19"/>
    </row>
    <row r="29" spans="1:25">
      <c r="A29" s="16" t="s">
        <v>26</v>
      </c>
      <c r="B29" s="17"/>
      <c r="C29" s="17">
        <f>C17/$H$17</f>
        <v>2.8764805414551606E-2</v>
      </c>
      <c r="D29" s="17">
        <f t="shared" ref="D29:G29" si="4">D17/$H$17</f>
        <v>3.835307388606881E-2</v>
      </c>
      <c r="E29" s="17">
        <f t="shared" si="4"/>
        <v>0.47264523406655384</v>
      </c>
      <c r="F29" s="17">
        <f t="shared" si="4"/>
        <v>0.31641285956006765</v>
      </c>
      <c r="G29" s="17">
        <f t="shared" si="4"/>
        <v>0.14382402707275804</v>
      </c>
      <c r="H29" s="17">
        <f>SUM(C29:G29)</f>
        <v>1</v>
      </c>
      <c r="I29" s="17"/>
      <c r="J29" s="17"/>
      <c r="K29" s="17"/>
      <c r="L29" s="19"/>
      <c r="M29" s="19"/>
      <c r="N29" s="19"/>
      <c r="O29" s="19"/>
      <c r="P29" s="19"/>
      <c r="Q29" s="17"/>
      <c r="R29" s="17"/>
      <c r="S29" s="17"/>
      <c r="T29" s="17"/>
      <c r="U29" s="19"/>
      <c r="V29" s="19"/>
      <c r="W29" s="19"/>
      <c r="X29" s="19"/>
      <c r="Y29" s="19"/>
    </row>
    <row r="30" spans="1:25">
      <c r="A30" s="17" t="s">
        <v>27</v>
      </c>
      <c r="B30" s="17"/>
      <c r="C30" s="17">
        <f>C14/C17</f>
        <v>1</v>
      </c>
      <c r="D30" s="17">
        <f t="shared" ref="D30:G31" si="5">D14/D17</f>
        <v>1</v>
      </c>
      <c r="E30" s="17">
        <f t="shared" si="5"/>
        <v>0.28400954653937949</v>
      </c>
      <c r="F30" s="17">
        <f t="shared" si="5"/>
        <v>9.0909090909090912E-2</v>
      </c>
      <c r="G30" s="17">
        <f t="shared" si="5"/>
        <v>0.19999999999999998</v>
      </c>
      <c r="H30" s="17"/>
      <c r="I30" s="17"/>
      <c r="J30" s="17"/>
      <c r="K30" s="17"/>
      <c r="L30" s="19"/>
      <c r="M30" s="19"/>
      <c r="N30" s="19"/>
      <c r="O30" s="19"/>
      <c r="P30" s="19"/>
      <c r="Q30" s="17"/>
      <c r="R30" s="17"/>
      <c r="S30" s="17"/>
      <c r="T30" s="17"/>
      <c r="U30" s="19"/>
      <c r="V30" s="19"/>
      <c r="W30" s="19"/>
      <c r="X30" s="19"/>
      <c r="Y30" s="19"/>
    </row>
    <row r="31" spans="1:25">
      <c r="A31" s="17" t="s">
        <v>28</v>
      </c>
      <c r="B31" s="17"/>
      <c r="C31" s="17">
        <f>C15/C18</f>
        <v>0</v>
      </c>
      <c r="D31" s="17">
        <f t="shared" si="5"/>
        <v>0</v>
      </c>
      <c r="E31" s="17">
        <f t="shared" si="5"/>
        <v>0.71599045346062051</v>
      </c>
      <c r="F31" s="17">
        <f t="shared" si="5"/>
        <v>0.90909090909090917</v>
      </c>
      <c r="G31" s="17">
        <f t="shared" si="5"/>
        <v>0.79999999999999993</v>
      </c>
      <c r="H31" s="17"/>
      <c r="I31" s="17"/>
      <c r="J31" s="17"/>
      <c r="K31" s="17"/>
      <c r="L31" s="19"/>
      <c r="M31" s="19"/>
      <c r="N31" s="19"/>
      <c r="O31" s="19"/>
      <c r="P31" s="19"/>
      <c r="Q31" s="18"/>
      <c r="R31" s="17"/>
      <c r="S31" s="17"/>
      <c r="T31" s="17"/>
      <c r="U31" s="19"/>
      <c r="V31" s="19"/>
      <c r="W31" s="19"/>
      <c r="X31" s="19"/>
      <c r="Y31" s="19"/>
    </row>
    <row r="32" spans="1:25">
      <c r="A32" s="17"/>
      <c r="B32" s="17"/>
      <c r="C32" s="19"/>
      <c r="D32" s="19"/>
      <c r="E32" s="19"/>
      <c r="F32" s="19"/>
      <c r="H32" s="17"/>
      <c r="I32" s="17"/>
      <c r="J32" s="17"/>
      <c r="K32" s="17"/>
      <c r="L32" s="19"/>
      <c r="M32" s="19"/>
      <c r="N32" s="19"/>
      <c r="O32" s="19"/>
      <c r="P32" s="19"/>
      <c r="Q32" s="18"/>
      <c r="R32" s="17"/>
      <c r="S32" s="17"/>
      <c r="T32" s="17"/>
      <c r="U32" s="19"/>
      <c r="V32" s="19"/>
      <c r="W32" s="19"/>
      <c r="X32" s="19"/>
      <c r="Y32" s="19"/>
    </row>
    <row r="33" spans="1:25">
      <c r="A33" s="16" t="s">
        <v>29</v>
      </c>
      <c r="B33" s="16"/>
      <c r="C33" s="17"/>
      <c r="D33" s="17"/>
      <c r="E33" s="17"/>
      <c r="F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9"/>
      <c r="V33" s="19"/>
      <c r="W33" s="19"/>
      <c r="X33" s="19"/>
      <c r="Y33" s="19"/>
    </row>
    <row r="34" spans="1:25">
      <c r="A34" s="17" t="s">
        <v>30</v>
      </c>
      <c r="B34" s="17"/>
      <c r="C34" s="17">
        <v>1</v>
      </c>
      <c r="D34" s="17">
        <v>1</v>
      </c>
      <c r="E34" s="17">
        <v>0.28400954699999997</v>
      </c>
      <c r="F34" s="17">
        <v>9.0909090999999997E-2</v>
      </c>
      <c r="G34">
        <f>G30</f>
        <v>0.19999999999999998</v>
      </c>
      <c r="H34" s="17"/>
      <c r="I34" s="17"/>
      <c r="J34" s="17"/>
      <c r="K34" s="20"/>
      <c r="L34" s="20"/>
      <c r="M34" s="20"/>
      <c r="N34" s="20"/>
      <c r="O34" s="20"/>
      <c r="P34" s="20"/>
      <c r="Q34" s="20"/>
      <c r="R34" s="17"/>
      <c r="S34" s="17"/>
      <c r="T34" s="17"/>
      <c r="U34" s="19"/>
      <c r="V34" s="19"/>
      <c r="W34" s="19"/>
      <c r="X34" s="19"/>
      <c r="Y34" s="19"/>
    </row>
    <row r="35" spans="1:25">
      <c r="A35" s="17" t="s">
        <v>55</v>
      </c>
      <c r="B35" s="17"/>
      <c r="C35" s="17"/>
      <c r="D35" s="17"/>
      <c r="E35" s="17"/>
      <c r="F35" s="17"/>
      <c r="H35" s="17"/>
      <c r="I35" s="17"/>
      <c r="J35" s="17"/>
      <c r="K35" s="20"/>
      <c r="L35" s="20"/>
      <c r="M35" s="20"/>
      <c r="N35" s="20"/>
      <c r="O35" s="20"/>
      <c r="P35" s="20"/>
      <c r="Q35" s="20"/>
      <c r="R35" s="17"/>
      <c r="S35" s="17"/>
      <c r="T35" s="17"/>
      <c r="U35" s="17"/>
      <c r="V35" s="17"/>
      <c r="W35" s="17"/>
      <c r="X35" s="17"/>
      <c r="Y35" s="17"/>
    </row>
    <row r="36" spans="1:25">
      <c r="A36" s="17" t="s">
        <v>56</v>
      </c>
      <c r="B36" s="17"/>
      <c r="C36" s="17"/>
      <c r="D36" s="17"/>
      <c r="E36" s="17">
        <v>0.71599045299999997</v>
      </c>
      <c r="F36" s="17"/>
      <c r="H36" s="17">
        <v>1</v>
      </c>
      <c r="I36" s="20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spans="1:25">
      <c r="A37" s="17" t="s">
        <v>5</v>
      </c>
      <c r="B37" s="17"/>
      <c r="C37" s="17"/>
      <c r="D37" s="17"/>
      <c r="E37" s="17"/>
      <c r="F37" s="17">
        <f>0.909090909-0.15</f>
        <v>0.75909090899999998</v>
      </c>
      <c r="H37" s="17">
        <v>1</v>
      </c>
      <c r="I37" s="20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spans="1:25">
      <c r="A38" s="17" t="s">
        <v>57</v>
      </c>
      <c r="F38">
        <v>0.15</v>
      </c>
      <c r="G38">
        <v>0.8</v>
      </c>
      <c r="I38" s="20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spans="1:25">
      <c r="A39" s="17" t="s">
        <v>31</v>
      </c>
      <c r="B39" s="17"/>
      <c r="C39" s="17">
        <f>SUM(C34:C38)</f>
        <v>1</v>
      </c>
      <c r="D39" s="17">
        <f t="shared" ref="D39:G39" si="6">SUM(D34:D38)</f>
        <v>1</v>
      </c>
      <c r="E39" s="17">
        <f t="shared" si="6"/>
        <v>1</v>
      </c>
      <c r="F39" s="17">
        <f t="shared" si="6"/>
        <v>1</v>
      </c>
      <c r="G39" s="17">
        <f t="shared" si="6"/>
        <v>1</v>
      </c>
      <c r="H39" s="17"/>
      <c r="I39" s="20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spans="1:25">
      <c r="A40" s="17"/>
      <c r="B40" s="17"/>
      <c r="C40" s="17"/>
      <c r="D40" s="17"/>
      <c r="E40" s="17"/>
      <c r="F40" s="17"/>
      <c r="H40" s="17"/>
      <c r="I40" s="2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spans="1:25">
      <c r="A41" s="17"/>
      <c r="B41" s="17"/>
      <c r="C41" s="17"/>
      <c r="D41" s="17"/>
      <c r="E41" s="17"/>
      <c r="F41" s="17"/>
      <c r="H41" s="17"/>
      <c r="I41" s="20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spans="1:25">
      <c r="A42" s="16" t="s">
        <v>32</v>
      </c>
      <c r="B42" s="16"/>
      <c r="C42" s="17">
        <v>0.1</v>
      </c>
      <c r="D42" s="17">
        <v>0.5</v>
      </c>
      <c r="E42" s="17">
        <v>0.25</v>
      </c>
      <c r="F42" s="17">
        <v>0.1</v>
      </c>
      <c r="G42" s="17">
        <v>0.05</v>
      </c>
      <c r="H42" s="17">
        <f>SUM(C42:G42)</f>
        <v>1</v>
      </c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spans="1:25">
      <c r="A43" s="17"/>
      <c r="B43" s="17"/>
      <c r="C43" s="17"/>
      <c r="D43" s="17"/>
      <c r="E43" s="17"/>
      <c r="F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spans="1:25">
      <c r="A44" s="16" t="s">
        <v>33</v>
      </c>
      <c r="B44" s="17"/>
      <c r="C44" s="17">
        <f>C17*C42</f>
        <v>5.0000000000000001E-4</v>
      </c>
      <c r="D44" s="17">
        <f t="shared" ref="D44:G44" si="7">D17*D42</f>
        <v>3.3333333333333335E-3</v>
      </c>
      <c r="E44" s="17">
        <f t="shared" si="7"/>
        <v>2.0539215686274509E-2</v>
      </c>
      <c r="F44" s="17">
        <f t="shared" si="7"/>
        <v>5.5000000000000005E-3</v>
      </c>
      <c r="G44" s="17">
        <f t="shared" si="7"/>
        <v>1.2500000000000002E-3</v>
      </c>
      <c r="H44" s="17">
        <f>SUM(C44:G44)</f>
        <v>3.1122549019607846E-2</v>
      </c>
      <c r="I44" s="17"/>
      <c r="J44" s="17"/>
      <c r="K44" s="17"/>
      <c r="L44" s="17"/>
      <c r="M44" s="17"/>
      <c r="N44" s="17"/>
      <c r="O44" s="17"/>
      <c r="P44" s="17"/>
      <c r="Q44" s="18"/>
      <c r="R44" s="17"/>
      <c r="S44" s="17"/>
      <c r="T44" s="17"/>
      <c r="U44" s="17"/>
      <c r="V44" s="17"/>
      <c r="W44" s="17"/>
      <c r="X44" s="17"/>
      <c r="Y44" s="17"/>
    </row>
    <row r="45" spans="1:25">
      <c r="A45" s="17" t="s">
        <v>34</v>
      </c>
      <c r="B45" s="17"/>
      <c r="C45" s="17">
        <f>C14*C42</f>
        <v>5.0000000000000001E-4</v>
      </c>
      <c r="D45" s="17">
        <f t="shared" ref="D45:G45" si="8">D14*D42</f>
        <v>3.3333333333333335E-3</v>
      </c>
      <c r="E45" s="17">
        <f t="shared" si="8"/>
        <v>5.8333333333333336E-3</v>
      </c>
      <c r="F45" s="17">
        <f t="shared" si="8"/>
        <v>5.0000000000000001E-4</v>
      </c>
      <c r="G45" s="17">
        <f t="shared" si="8"/>
        <v>2.5000000000000001E-4</v>
      </c>
      <c r="H45" s="17">
        <f>SUM(C45:G45)</f>
        <v>1.0416666666666668E-2</v>
      </c>
      <c r="I45" s="17"/>
      <c r="J45" s="17"/>
      <c r="K45" s="17"/>
      <c r="L45" s="17"/>
      <c r="M45" s="17"/>
      <c r="N45" s="17"/>
      <c r="O45" s="17"/>
      <c r="P45" s="17"/>
      <c r="Q45" s="18"/>
      <c r="R45" s="17"/>
      <c r="S45" s="17"/>
      <c r="T45" s="17"/>
      <c r="U45" s="17"/>
      <c r="V45" s="17"/>
      <c r="W45" s="17"/>
      <c r="X45" s="17"/>
      <c r="Y45" s="17"/>
    </row>
    <row r="46" spans="1:25">
      <c r="A46" s="17" t="s">
        <v>35</v>
      </c>
      <c r="B46" s="17"/>
      <c r="C46" s="17">
        <f>C15*C42</f>
        <v>0</v>
      </c>
      <c r="D46" s="17">
        <f t="shared" ref="D46:G46" si="9">D15*D42</f>
        <v>0</v>
      </c>
      <c r="E46" s="17">
        <f t="shared" si="9"/>
        <v>1.4705882352941176E-2</v>
      </c>
      <c r="F46" s="17">
        <f t="shared" si="9"/>
        <v>5.000000000000001E-3</v>
      </c>
      <c r="G46" s="17">
        <f t="shared" si="9"/>
        <v>1E-3</v>
      </c>
      <c r="H46" s="17">
        <f>SUM(C46:G46)</f>
        <v>2.0705882352941178E-2</v>
      </c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spans="1: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spans="1: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spans="1:25">
      <c r="A49" s="16" t="s">
        <v>36</v>
      </c>
      <c r="B49" s="17" t="s">
        <v>37</v>
      </c>
      <c r="C49" s="17" t="s">
        <v>38</v>
      </c>
      <c r="D49" s="17" t="s">
        <v>39</v>
      </c>
      <c r="E49" s="17"/>
      <c r="F49" s="17" t="s">
        <v>40</v>
      </c>
      <c r="G49" s="17"/>
      <c r="H49" s="17" t="s">
        <v>41</v>
      </c>
      <c r="I49" s="17" t="s">
        <v>37</v>
      </c>
      <c r="J49" s="17" t="s">
        <v>42</v>
      </c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:25">
      <c r="A50" s="17" t="s">
        <v>43</v>
      </c>
      <c r="B50" s="19">
        <v>333.33330000000001</v>
      </c>
      <c r="C50" s="17">
        <v>3.0000000000000001E-3</v>
      </c>
      <c r="D50" s="17">
        <v>2.2656899000000001E-2</v>
      </c>
      <c r="E50" s="17"/>
      <c r="F50" s="17">
        <v>6.2961699999999996E-4</v>
      </c>
      <c r="G50" s="17"/>
      <c r="H50" s="17">
        <f>H45</f>
        <v>1.0416666666666668E-2</v>
      </c>
      <c r="I50" s="18">
        <f>1/H50</f>
        <v>95.999999999999986</v>
      </c>
      <c r="J50" s="17">
        <f>H50/H55</f>
        <v>0.33469837769727517</v>
      </c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spans="1:25">
      <c r="A51" s="17" t="s">
        <v>44</v>
      </c>
      <c r="B51" s="19">
        <v>34.002000000000002</v>
      </c>
      <c r="C51" s="17">
        <v>2.9409999999999999E-2</v>
      </c>
      <c r="D51" s="17">
        <v>0.22211313299999999</v>
      </c>
      <c r="E51" s="17"/>
      <c r="F51" s="17">
        <v>6.1723500000000001E-3</v>
      </c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spans="1:25">
      <c r="A52" s="17" t="s">
        <v>45</v>
      </c>
      <c r="B52" s="1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spans="1:25">
      <c r="A53" s="17" t="s">
        <v>46</v>
      </c>
      <c r="B53" s="19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spans="1:25">
      <c r="A54" s="17" t="s">
        <v>47</v>
      </c>
      <c r="B54" s="19">
        <v>10</v>
      </c>
      <c r="C54" s="17">
        <v>0.1</v>
      </c>
      <c r="D54" s="17">
        <v>0.75522996799999997</v>
      </c>
      <c r="E54" s="17"/>
      <c r="F54" s="17">
        <v>2.0987248E-2</v>
      </c>
      <c r="G54" s="17"/>
      <c r="H54" s="17">
        <f>H46</f>
        <v>2.0705882352941178E-2</v>
      </c>
      <c r="I54" s="17">
        <f>1/H54</f>
        <v>48.29545454545454</v>
      </c>
      <c r="J54" s="17">
        <f>H54/H55</f>
        <v>0.66530162230272483</v>
      </c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spans="1:25">
      <c r="A55" s="17" t="s">
        <v>48</v>
      </c>
      <c r="B55" s="19">
        <v>7.5522999999999998</v>
      </c>
      <c r="C55" s="17">
        <v>0.13241</v>
      </c>
      <c r="D55" s="17">
        <v>1</v>
      </c>
      <c r="E55" s="17"/>
      <c r="F55" s="17">
        <v>2.7789215999999999E-2</v>
      </c>
      <c r="G55" s="17"/>
      <c r="H55" s="17">
        <f>H44</f>
        <v>3.1122549019607846E-2</v>
      </c>
      <c r="I55" s="17">
        <f>1/H55</f>
        <v>32.13104425893841</v>
      </c>
      <c r="J55" s="17">
        <f>J50+J54</f>
        <v>1</v>
      </c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spans="1:25">
      <c r="A56" s="17"/>
      <c r="B56" s="20"/>
      <c r="C56" s="20"/>
      <c r="D56" s="20"/>
      <c r="E56" s="20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spans="1: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spans="1: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spans="1:25">
      <c r="A59" s="17"/>
      <c r="B59" s="20"/>
      <c r="C59" s="20"/>
      <c r="D59" s="20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spans="1:25">
      <c r="A60" s="17"/>
      <c r="B60" s="20"/>
      <c r="C60" s="20"/>
      <c r="D60" s="20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spans="1:25">
      <c r="A61" s="17"/>
      <c r="B61" s="20"/>
      <c r="C61" s="20"/>
      <c r="D61" s="20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spans="1:25">
      <c r="A62" s="17"/>
      <c r="B62" s="20"/>
      <c r="C62" s="20"/>
      <c r="D62" s="20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spans="1:25">
      <c r="A63" s="17"/>
      <c r="B63" s="20"/>
      <c r="C63" s="20"/>
      <c r="D63" s="20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spans="1:25">
      <c r="A64" s="17"/>
      <c r="B64" s="20"/>
      <c r="C64" s="20"/>
      <c r="D64" s="20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spans="1:25">
      <c r="A65" s="17"/>
      <c r="B65" s="20"/>
      <c r="C65" s="20"/>
      <c r="D65" s="20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spans="1: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spans="1: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spans="1: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spans="1:25">
      <c r="A69" s="17"/>
      <c r="B69" s="17"/>
      <c r="C69" s="17"/>
      <c r="D69" s="17"/>
      <c r="E69" s="17"/>
      <c r="F69" s="20"/>
      <c r="G69" s="20"/>
      <c r="H69" s="20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spans="1: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spans="1: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spans="1:25">
      <c r="A72" s="17"/>
      <c r="B72" s="17"/>
      <c r="C72" s="17"/>
      <c r="D72" s="17"/>
      <c r="E72" s="17"/>
      <c r="F72" s="20"/>
      <c r="G72" s="20"/>
      <c r="H72" s="20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spans="1:25">
      <c r="A73" s="17"/>
      <c r="B73" s="17"/>
      <c r="C73" s="17"/>
      <c r="D73" s="17"/>
      <c r="E73" s="17"/>
      <c r="F73" s="20"/>
      <c r="G73" s="20"/>
      <c r="H73" s="20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spans="1:25">
      <c r="A74" s="17"/>
      <c r="B74" s="17"/>
      <c r="C74" s="17"/>
      <c r="D74" s="17"/>
      <c r="E74" s="17"/>
      <c r="F74" s="20"/>
      <c r="G74" s="20"/>
      <c r="H74" s="20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spans="1:25">
      <c r="A75" s="17"/>
      <c r="B75" s="17"/>
      <c r="C75" s="17"/>
      <c r="D75" s="17"/>
      <c r="E75" s="17"/>
      <c r="F75" s="20"/>
      <c r="G75" s="20"/>
      <c r="H75" s="20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spans="1:25">
      <c r="A76" s="17"/>
      <c r="B76" s="17"/>
      <c r="C76" s="17"/>
      <c r="D76" s="17"/>
      <c r="E76" s="17"/>
      <c r="F76" s="20"/>
      <c r="G76" s="20"/>
      <c r="H76" s="20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spans="1:25">
      <c r="A77" s="17"/>
      <c r="B77" s="17"/>
      <c r="C77" s="17"/>
      <c r="D77" s="17"/>
      <c r="E77" s="17"/>
      <c r="F77" s="20"/>
      <c r="G77" s="20"/>
      <c r="H77" s="20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spans="1:25">
      <c r="A78" s="17"/>
      <c r="B78" s="17"/>
      <c r="C78" s="17"/>
      <c r="D78" s="17"/>
      <c r="E78" s="17"/>
      <c r="F78" s="20"/>
      <c r="G78" s="20"/>
      <c r="H78" s="20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topLeftCell="A16" workbookViewId="0">
      <selection activeCell="C8" sqref="C8"/>
    </sheetView>
  </sheetViews>
  <sheetFormatPr baseColWidth="10" defaultRowHeight="15" x14ac:dyDescent="0"/>
  <sheetData>
    <row r="1" spans="1:25">
      <c r="A1" s="13" t="s">
        <v>0</v>
      </c>
      <c r="B1" s="14"/>
      <c r="C1" s="14" t="s">
        <v>1</v>
      </c>
      <c r="D1" s="14" t="s">
        <v>2</v>
      </c>
      <c r="E1" s="14" t="s">
        <v>3</v>
      </c>
      <c r="F1" s="14" t="s">
        <v>50</v>
      </c>
      <c r="G1" s="15" t="s">
        <v>51</v>
      </c>
      <c r="H1" s="16" t="s">
        <v>6</v>
      </c>
      <c r="I1" s="17"/>
      <c r="J1" s="13"/>
      <c r="K1" s="14"/>
      <c r="L1" s="14"/>
      <c r="M1" s="14"/>
      <c r="N1" s="14"/>
      <c r="O1" s="14"/>
      <c r="P1" s="15"/>
      <c r="Q1" s="17"/>
      <c r="R1" s="16"/>
      <c r="S1" s="13"/>
      <c r="T1" s="14"/>
      <c r="U1" s="14"/>
      <c r="V1" s="14"/>
      <c r="W1" s="14"/>
      <c r="X1" s="14"/>
      <c r="Y1" s="15"/>
    </row>
    <row r="2" spans="1:25">
      <c r="A2" s="17" t="s">
        <v>7</v>
      </c>
      <c r="B2" s="17"/>
      <c r="C2" s="18">
        <v>200</v>
      </c>
      <c r="D2" s="18">
        <v>150</v>
      </c>
      <c r="E2" s="18"/>
      <c r="F2" s="18">
        <v>150</v>
      </c>
      <c r="G2" s="18">
        <v>200</v>
      </c>
      <c r="H2" s="17"/>
      <c r="I2" s="17"/>
      <c r="J2" s="17"/>
      <c r="K2" s="17"/>
      <c r="L2" s="18"/>
      <c r="M2" s="18"/>
      <c r="N2" s="18"/>
      <c r="O2" s="18"/>
      <c r="P2" s="18"/>
      <c r="Q2" s="17"/>
      <c r="R2" s="17"/>
      <c r="S2" s="17"/>
      <c r="T2" s="17"/>
      <c r="U2" s="17"/>
      <c r="V2" s="17"/>
      <c r="W2" s="17"/>
      <c r="X2" s="17"/>
      <c r="Y2" s="17"/>
    </row>
    <row r="3" spans="1:25">
      <c r="A3" s="17" t="s">
        <v>8</v>
      </c>
      <c r="B3" s="17"/>
      <c r="C3" s="18"/>
      <c r="D3" s="18"/>
      <c r="E3" s="18"/>
      <c r="F3" s="18">
        <v>60</v>
      </c>
      <c r="G3" s="18"/>
      <c r="H3" s="17"/>
      <c r="I3" s="17"/>
      <c r="J3" s="17"/>
      <c r="K3" s="17"/>
      <c r="L3" s="19"/>
      <c r="M3" s="19"/>
      <c r="N3" s="19"/>
      <c r="O3" s="19"/>
      <c r="P3" s="19"/>
      <c r="Q3" s="17"/>
      <c r="R3" s="17"/>
      <c r="S3" s="17"/>
      <c r="T3" s="17"/>
      <c r="U3" s="19"/>
      <c r="V3" s="19"/>
      <c r="W3" s="19"/>
      <c r="X3" s="19"/>
      <c r="Y3" s="19"/>
    </row>
    <row r="4" spans="1:25">
      <c r="A4" s="17" t="s">
        <v>9</v>
      </c>
      <c r="B4" s="17"/>
      <c r="C4" s="18" t="s">
        <v>52</v>
      </c>
      <c r="D4" s="18"/>
      <c r="E4" s="18"/>
      <c r="F4" s="18" t="s">
        <v>53</v>
      </c>
      <c r="G4" s="18" t="s">
        <v>54</v>
      </c>
      <c r="H4" s="18"/>
      <c r="I4" s="17"/>
      <c r="J4" s="17"/>
      <c r="K4" s="17"/>
      <c r="L4" s="19"/>
      <c r="M4" s="19"/>
      <c r="N4" s="19"/>
      <c r="O4" s="19"/>
      <c r="P4" s="19"/>
      <c r="Q4" s="17"/>
      <c r="R4" s="17"/>
      <c r="S4" s="17"/>
      <c r="T4" s="17"/>
      <c r="U4" s="19"/>
      <c r="V4" s="19"/>
      <c r="W4" s="19"/>
      <c r="X4" s="19"/>
      <c r="Y4" s="19"/>
    </row>
    <row r="5" spans="1:25">
      <c r="A5" s="17" t="s">
        <v>9</v>
      </c>
      <c r="B5" s="17"/>
      <c r="C5" s="18"/>
      <c r="D5" s="18"/>
      <c r="E5" s="18"/>
      <c r="F5" s="18"/>
      <c r="G5" s="18"/>
      <c r="H5" s="17"/>
      <c r="I5" s="17"/>
      <c r="J5" s="17"/>
      <c r="K5" s="17"/>
      <c r="L5" s="19"/>
      <c r="M5" s="19"/>
      <c r="N5" s="19"/>
      <c r="O5" s="19"/>
      <c r="P5" s="19"/>
      <c r="Q5" s="17"/>
      <c r="R5" s="17"/>
      <c r="S5" s="17"/>
      <c r="T5" s="17"/>
      <c r="U5" s="19"/>
      <c r="V5" s="19"/>
      <c r="W5" s="19"/>
      <c r="X5" s="19"/>
      <c r="Y5" s="19"/>
    </row>
    <row r="6" spans="1:25">
      <c r="A6" s="17" t="s">
        <v>14</v>
      </c>
      <c r="B6" s="17"/>
      <c r="C6" s="18"/>
      <c r="D6" s="18"/>
      <c r="E6" s="18"/>
      <c r="F6" s="18">
        <v>17</v>
      </c>
      <c r="G6" s="18">
        <v>20</v>
      </c>
      <c r="H6" s="17"/>
      <c r="I6" s="17"/>
      <c r="J6" s="17"/>
      <c r="K6" s="17"/>
      <c r="L6" s="19"/>
      <c r="M6" s="19"/>
      <c r="N6" s="19"/>
      <c r="O6" s="19"/>
      <c r="P6" s="19"/>
      <c r="Q6" s="17"/>
      <c r="R6" s="17"/>
      <c r="S6" s="17"/>
      <c r="T6" s="17"/>
      <c r="U6" s="19"/>
      <c r="V6" s="19"/>
      <c r="W6" s="19"/>
      <c r="X6" s="19"/>
      <c r="Y6" s="19"/>
    </row>
    <row r="7" spans="1:25">
      <c r="A7" s="17"/>
      <c r="B7" s="17"/>
      <c r="C7" s="18"/>
      <c r="D7" s="18"/>
      <c r="E7" s="18"/>
      <c r="F7" s="18"/>
      <c r="G7" s="18"/>
      <c r="H7" s="17"/>
      <c r="I7" s="17"/>
      <c r="J7" s="16"/>
      <c r="K7" s="17"/>
      <c r="L7" s="19"/>
      <c r="M7" s="19"/>
      <c r="N7" s="19"/>
      <c r="O7" s="19"/>
      <c r="P7" s="19"/>
      <c r="Q7" s="17"/>
      <c r="R7" s="17"/>
      <c r="S7" s="17"/>
      <c r="T7" s="17"/>
      <c r="U7" s="19"/>
      <c r="V7" s="19"/>
      <c r="W7" s="19"/>
      <c r="X7" s="19"/>
      <c r="Y7" s="19"/>
    </row>
    <row r="8" spans="1:25">
      <c r="A8" s="16" t="s">
        <v>15</v>
      </c>
      <c r="B8" s="17"/>
      <c r="C8" s="18"/>
      <c r="D8" s="18"/>
      <c r="E8" s="18"/>
      <c r="F8" s="18"/>
      <c r="G8" s="18"/>
      <c r="H8" s="17"/>
      <c r="I8" s="17"/>
      <c r="J8" s="17"/>
      <c r="K8" s="17"/>
      <c r="L8" s="19"/>
      <c r="M8" s="19"/>
      <c r="N8" s="19"/>
      <c r="O8" s="19"/>
      <c r="P8" s="19"/>
      <c r="Q8" s="17"/>
      <c r="R8" s="17"/>
      <c r="S8" s="17"/>
      <c r="T8" s="17"/>
      <c r="U8" s="19"/>
      <c r="V8" s="19"/>
      <c r="W8" s="19"/>
      <c r="X8" s="19"/>
      <c r="Y8" s="19"/>
    </row>
    <row r="9" spans="1:25">
      <c r="A9" s="17" t="s">
        <v>16</v>
      </c>
      <c r="B9" s="17"/>
      <c r="C9" s="19">
        <v>5.0000000000000001E-3</v>
      </c>
      <c r="D9" s="19">
        <v>6.7000000000000002E-3</v>
      </c>
      <c r="E9" s="19"/>
      <c r="F9" s="19">
        <v>6.7000000000000002E-3</v>
      </c>
      <c r="G9" s="19">
        <v>5.0000000000000001E-3</v>
      </c>
      <c r="H9" s="17"/>
      <c r="I9" s="17"/>
      <c r="J9" s="17"/>
      <c r="K9" s="17"/>
      <c r="L9" s="19"/>
      <c r="M9" s="19"/>
      <c r="N9" s="19"/>
      <c r="O9" s="19"/>
      <c r="P9" s="19"/>
      <c r="Q9" s="17"/>
      <c r="R9" s="17"/>
      <c r="S9" s="17"/>
      <c r="T9" s="17"/>
      <c r="U9" s="19"/>
      <c r="V9" s="19"/>
      <c r="W9" s="19"/>
      <c r="X9" s="19"/>
      <c r="Y9" s="19"/>
    </row>
    <row r="10" spans="1:25">
      <c r="A10" s="17" t="s">
        <v>9</v>
      </c>
      <c r="B10" s="17"/>
      <c r="C10" s="19"/>
      <c r="D10" s="19"/>
      <c r="E10" s="19"/>
      <c r="F10" s="19">
        <v>1.67E-2</v>
      </c>
      <c r="G10" s="19"/>
      <c r="H10" s="17"/>
      <c r="I10" s="17"/>
      <c r="J10" s="17"/>
      <c r="K10" s="17"/>
      <c r="L10" s="19"/>
      <c r="M10" s="19"/>
      <c r="N10" s="19"/>
      <c r="O10" s="19"/>
      <c r="P10" s="19"/>
      <c r="Q10" s="17"/>
      <c r="R10" s="17"/>
      <c r="S10" s="17"/>
      <c r="T10" s="17"/>
      <c r="U10" s="19"/>
      <c r="V10" s="19"/>
      <c r="W10" s="19"/>
      <c r="X10" s="19"/>
      <c r="Y10" s="19"/>
    </row>
    <row r="11" spans="1:25">
      <c r="A11" s="17" t="s">
        <v>17</v>
      </c>
      <c r="B11" s="17"/>
      <c r="C11" s="17"/>
      <c r="D11" s="19"/>
      <c r="E11" s="19"/>
      <c r="F11" s="19">
        <v>1.67E-2</v>
      </c>
      <c r="G11" s="19"/>
      <c r="H11" s="17"/>
      <c r="I11" s="17"/>
      <c r="J11" s="16"/>
      <c r="K11" s="17"/>
      <c r="L11" s="19"/>
      <c r="M11" s="19"/>
      <c r="N11" s="19"/>
      <c r="O11" s="19"/>
      <c r="P11" s="19"/>
      <c r="Q11" s="19"/>
      <c r="R11" s="17"/>
      <c r="S11" s="17"/>
      <c r="T11" s="17"/>
      <c r="U11" s="19"/>
      <c r="V11" s="19"/>
      <c r="W11" s="19"/>
      <c r="X11" s="19"/>
      <c r="Y11" s="19"/>
    </row>
    <row r="12" spans="1:25">
      <c r="A12" s="17" t="s">
        <v>18</v>
      </c>
      <c r="B12" s="17"/>
      <c r="C12" s="17"/>
      <c r="D12" s="19"/>
      <c r="E12" s="19"/>
      <c r="F12" s="17"/>
      <c r="G12" s="19"/>
      <c r="H12" s="17"/>
      <c r="I12" s="17"/>
      <c r="J12" s="17"/>
      <c r="K12" s="17"/>
      <c r="L12" s="17"/>
      <c r="M12" s="17"/>
      <c r="N12" s="17"/>
      <c r="O12" s="17"/>
      <c r="P12" s="17"/>
      <c r="Q12" s="19"/>
      <c r="R12" s="17"/>
      <c r="S12" s="16"/>
      <c r="T12" s="17"/>
      <c r="U12" s="19"/>
      <c r="V12" s="19"/>
      <c r="W12" s="19"/>
      <c r="X12" s="19"/>
      <c r="Y12" s="19"/>
    </row>
    <row r="13" spans="1:25">
      <c r="A13" s="17" t="s">
        <v>14</v>
      </c>
      <c r="B13" s="17"/>
      <c r="C13" s="19"/>
      <c r="D13" s="19"/>
      <c r="E13" s="19"/>
      <c r="F13" s="19">
        <v>5.8799999999999998E-2</v>
      </c>
      <c r="G13" s="19">
        <v>0.05</v>
      </c>
      <c r="H13" s="17"/>
      <c r="I13" s="17"/>
      <c r="J13" s="17"/>
      <c r="K13" s="17"/>
      <c r="L13" s="17"/>
      <c r="M13" s="17"/>
      <c r="N13" s="17"/>
      <c r="O13" s="17"/>
      <c r="P13" s="17"/>
      <c r="Q13" s="19"/>
      <c r="R13" s="17"/>
      <c r="S13" s="17"/>
      <c r="T13" s="17"/>
      <c r="U13" s="19"/>
      <c r="V13" s="19"/>
      <c r="W13" s="19"/>
      <c r="X13" s="19"/>
      <c r="Y13" s="19"/>
    </row>
    <row r="14" spans="1:25">
      <c r="A14" s="17" t="s">
        <v>19</v>
      </c>
      <c r="B14" s="17"/>
      <c r="C14" s="19">
        <v>5.0000000000000001E-3</v>
      </c>
      <c r="D14" s="19">
        <v>6.7000000000000002E-3</v>
      </c>
      <c r="E14" s="19"/>
      <c r="F14" s="19">
        <v>2.3300000000000001E-2</v>
      </c>
      <c r="G14" s="19">
        <v>5.0000000000000001E-3</v>
      </c>
      <c r="H14" s="19">
        <v>0.04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9"/>
      <c r="V14" s="19"/>
      <c r="W14" s="19"/>
      <c r="X14" s="19"/>
      <c r="Y14" s="19"/>
    </row>
    <row r="15" spans="1:25">
      <c r="A15" s="17" t="s">
        <v>20</v>
      </c>
      <c r="B15" s="17"/>
      <c r="C15" s="19">
        <v>0</v>
      </c>
      <c r="D15" s="19">
        <v>0</v>
      </c>
      <c r="E15" s="19"/>
      <c r="F15" s="19">
        <v>5.8799999999999998E-2</v>
      </c>
      <c r="G15" s="19">
        <v>0.05</v>
      </c>
      <c r="H15" s="19">
        <v>0.10879999999999999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9"/>
      <c r="V15" s="19"/>
      <c r="W15" s="19"/>
      <c r="X15" s="19"/>
      <c r="Y15" s="19"/>
    </row>
    <row r="16" spans="1:25">
      <c r="A16" s="16" t="s">
        <v>21</v>
      </c>
      <c r="B16" s="17"/>
      <c r="C16" s="17"/>
      <c r="D16" s="19"/>
      <c r="E16" s="19"/>
      <c r="F16" s="19"/>
      <c r="G16" s="19"/>
      <c r="H16" s="19"/>
      <c r="I16" s="17"/>
      <c r="J16" s="16"/>
      <c r="K16" s="17"/>
      <c r="L16" s="19"/>
      <c r="M16" s="19"/>
      <c r="N16" s="19"/>
      <c r="O16" s="19"/>
      <c r="P16" s="19"/>
      <c r="Q16" s="17"/>
      <c r="R16" s="17"/>
      <c r="S16" s="17"/>
      <c r="T16" s="17"/>
      <c r="U16" s="19"/>
      <c r="V16" s="19"/>
      <c r="W16" s="19"/>
      <c r="X16" s="19"/>
      <c r="Y16" s="19"/>
    </row>
    <row r="17" spans="1:25">
      <c r="A17" s="17" t="s">
        <v>22</v>
      </c>
      <c r="B17" s="17"/>
      <c r="C17" s="19">
        <v>5.0000000000000001E-3</v>
      </c>
      <c r="D17" s="19">
        <v>6.7000000000000002E-3</v>
      </c>
      <c r="E17" s="19"/>
      <c r="F17" s="19">
        <v>8.2199999999999995E-2</v>
      </c>
      <c r="G17" s="19">
        <v>5.5E-2</v>
      </c>
      <c r="H17" s="19">
        <v>0.14879999999999999</v>
      </c>
      <c r="I17" s="17"/>
      <c r="J17" s="17"/>
      <c r="K17" s="17"/>
      <c r="L17" s="19"/>
      <c r="M17" s="19"/>
      <c r="N17" s="19"/>
      <c r="O17" s="19"/>
      <c r="P17" s="19"/>
      <c r="Q17" s="17"/>
      <c r="R17" s="17"/>
      <c r="S17" s="16"/>
      <c r="T17" s="17"/>
      <c r="U17" s="19"/>
      <c r="V17" s="19"/>
      <c r="W17" s="19"/>
      <c r="X17" s="19"/>
      <c r="Y17" s="19"/>
    </row>
    <row r="18" spans="1:25">
      <c r="A18" s="17" t="s">
        <v>23</v>
      </c>
      <c r="B18" s="17"/>
      <c r="C18" s="19">
        <v>5.0000000000000001E-3</v>
      </c>
      <c r="D18" s="19">
        <v>6.7000000000000002E-3</v>
      </c>
      <c r="E18" s="19"/>
      <c r="F18" s="19">
        <v>8.2199999999999995E-2</v>
      </c>
      <c r="G18" s="19">
        <v>5.5E-2</v>
      </c>
      <c r="H18" s="17"/>
      <c r="I18" s="17"/>
      <c r="J18" s="17"/>
      <c r="K18" s="17"/>
      <c r="L18" s="19"/>
      <c r="M18" s="19"/>
      <c r="N18" s="19"/>
      <c r="O18" s="19"/>
      <c r="P18" s="19"/>
      <c r="Q18" s="17"/>
      <c r="R18" s="17"/>
      <c r="S18" s="17"/>
      <c r="T18" s="17"/>
      <c r="U18" s="19"/>
      <c r="V18" s="19"/>
      <c r="W18" s="19"/>
      <c r="X18" s="19"/>
      <c r="Y18" s="19"/>
    </row>
    <row r="19" spans="1: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9"/>
      <c r="M19" s="19"/>
      <c r="N19" s="19"/>
      <c r="O19" s="19"/>
      <c r="P19" s="19"/>
      <c r="Q19" s="17"/>
      <c r="R19" s="17"/>
      <c r="S19" s="17"/>
      <c r="T19" s="17"/>
      <c r="U19" s="19"/>
      <c r="V19" s="19"/>
      <c r="W19" s="19"/>
      <c r="X19" s="19"/>
      <c r="Y19" s="19"/>
    </row>
    <row r="20" spans="1:25">
      <c r="A20" s="16" t="s">
        <v>24</v>
      </c>
      <c r="B20" s="16"/>
      <c r="C20" s="16"/>
      <c r="D20" s="17"/>
      <c r="E20" s="17"/>
      <c r="F20" s="17"/>
      <c r="G20" s="17"/>
      <c r="H20" s="17"/>
      <c r="I20" s="17"/>
      <c r="J20" s="17" t="s">
        <v>2</v>
      </c>
      <c r="K20" s="17"/>
      <c r="L20" s="19"/>
      <c r="M20" s="19"/>
      <c r="N20" s="19"/>
      <c r="O20" s="19"/>
      <c r="P20" s="19"/>
      <c r="Q20" s="17"/>
      <c r="R20" s="17"/>
      <c r="S20" s="17"/>
      <c r="T20" s="17"/>
      <c r="U20" s="19"/>
      <c r="V20" s="19"/>
      <c r="W20" s="19"/>
      <c r="X20" s="19"/>
      <c r="Y20" s="19"/>
    </row>
    <row r="21" spans="1:25">
      <c r="A21" s="17" t="s">
        <v>25</v>
      </c>
      <c r="B21" s="17"/>
      <c r="C21" s="19"/>
      <c r="D21" s="20"/>
      <c r="E21" s="19"/>
      <c r="F21" s="19"/>
      <c r="G21" s="19"/>
      <c r="H21" s="17"/>
      <c r="I21" s="17" t="s">
        <v>3</v>
      </c>
      <c r="J21" s="16" t="e">
        <v>#DIV/0!</v>
      </c>
      <c r="K21" s="17"/>
      <c r="L21" s="19"/>
      <c r="M21" s="19"/>
      <c r="N21" s="19"/>
      <c r="O21" s="19"/>
      <c r="P21" s="19"/>
      <c r="Q21" s="17"/>
      <c r="R21" s="17"/>
      <c r="S21" s="17"/>
      <c r="T21" s="17"/>
      <c r="U21" s="19"/>
      <c r="V21" s="19"/>
      <c r="W21" s="19"/>
      <c r="X21" s="19"/>
      <c r="Y21" s="19"/>
    </row>
    <row r="22" spans="1:25">
      <c r="A22" s="17" t="s">
        <v>2</v>
      </c>
      <c r="B22" s="17"/>
      <c r="C22" s="17"/>
      <c r="D22" s="17"/>
      <c r="E22" s="17"/>
      <c r="F22" s="17"/>
      <c r="G22" s="17"/>
      <c r="H22" s="17"/>
      <c r="I22" s="17" t="s">
        <v>2</v>
      </c>
      <c r="J22" s="17" t="e">
        <v>#DIV/0!</v>
      </c>
      <c r="K22" s="17"/>
      <c r="L22" s="19"/>
      <c r="M22" s="19"/>
      <c r="N22" s="19"/>
      <c r="O22" s="19"/>
      <c r="P22" s="19"/>
      <c r="Q22" s="17"/>
      <c r="R22" s="17"/>
      <c r="S22" s="17"/>
      <c r="T22" s="17"/>
      <c r="U22" s="19"/>
      <c r="V22" s="19"/>
      <c r="W22" s="19"/>
      <c r="X22" s="19"/>
      <c r="Y22" s="19"/>
    </row>
    <row r="23" spans="1:25">
      <c r="A23" s="17" t="s">
        <v>3</v>
      </c>
      <c r="B23" s="17"/>
      <c r="C23" s="17"/>
      <c r="D23" s="17"/>
      <c r="E23" s="17"/>
      <c r="F23" s="17"/>
      <c r="G23" s="17"/>
      <c r="H23" s="17"/>
      <c r="I23" s="17"/>
      <c r="J23" s="17" t="s">
        <v>5</v>
      </c>
      <c r="K23" s="17"/>
      <c r="L23" s="19"/>
      <c r="M23" s="19"/>
      <c r="N23" s="19"/>
      <c r="O23" s="19"/>
      <c r="P23" s="19"/>
      <c r="Q23" s="17"/>
      <c r="R23" s="17"/>
      <c r="S23" s="17"/>
      <c r="T23" s="17"/>
      <c r="U23" s="19"/>
      <c r="V23" s="19"/>
      <c r="W23" s="19"/>
      <c r="X23" s="19"/>
      <c r="Y23" s="19"/>
    </row>
    <row r="24" spans="1:25">
      <c r="A24" s="17" t="s">
        <v>4</v>
      </c>
      <c r="B24" s="17"/>
      <c r="C24" s="17"/>
      <c r="D24" s="17"/>
      <c r="E24" s="17"/>
      <c r="F24" s="17"/>
      <c r="G24" s="17"/>
      <c r="H24" s="17"/>
      <c r="I24" s="17" t="s">
        <v>4</v>
      </c>
      <c r="J24" s="17">
        <v>1</v>
      </c>
      <c r="K24" s="19">
        <v>1.1000000000000001</v>
      </c>
      <c r="L24" s="19"/>
      <c r="M24" s="19"/>
      <c r="N24" s="19"/>
      <c r="O24" s="19"/>
      <c r="P24" s="17"/>
      <c r="Q24" s="17"/>
      <c r="R24" s="16"/>
      <c r="S24" s="17"/>
      <c r="T24" s="19"/>
      <c r="U24" s="19"/>
      <c r="V24" s="19"/>
      <c r="W24" s="19"/>
      <c r="X24" s="19"/>
      <c r="Y24" s="17"/>
    </row>
    <row r="25" spans="1:25">
      <c r="A25" s="17" t="s">
        <v>5</v>
      </c>
      <c r="B25" s="17"/>
      <c r="C25" s="17"/>
      <c r="D25" s="17"/>
      <c r="E25" s="17"/>
      <c r="F25" s="17"/>
      <c r="G25" s="17"/>
      <c r="H25" s="17"/>
      <c r="I25" s="17" t="s">
        <v>5</v>
      </c>
      <c r="J25" s="17">
        <v>0</v>
      </c>
      <c r="K25" s="19">
        <v>0</v>
      </c>
      <c r="L25" s="19"/>
      <c r="M25" s="19"/>
      <c r="N25" s="19"/>
      <c r="O25" s="19"/>
      <c r="P25" s="17"/>
      <c r="Q25" s="17"/>
      <c r="R25" s="17"/>
      <c r="S25" s="17"/>
      <c r="T25" s="19"/>
      <c r="U25" s="19"/>
      <c r="V25" s="19"/>
      <c r="W25" s="19"/>
      <c r="X25" s="19"/>
      <c r="Y25" s="17"/>
    </row>
    <row r="26" spans="1:25">
      <c r="A26" s="17"/>
      <c r="B26" s="17"/>
      <c r="C26" s="19"/>
      <c r="D26" s="19"/>
      <c r="E26" s="19"/>
      <c r="F26" s="19"/>
      <c r="G26" s="19"/>
      <c r="H26" s="17"/>
      <c r="I26" s="17"/>
      <c r="J26" s="17"/>
      <c r="K26" s="17"/>
      <c r="L26" s="19"/>
      <c r="M26" s="19"/>
      <c r="N26" s="19"/>
      <c r="O26" s="19"/>
      <c r="P26" s="19"/>
      <c r="Q26" s="17"/>
      <c r="R26" s="17"/>
      <c r="S26" s="17"/>
      <c r="T26" s="17"/>
      <c r="U26" s="19"/>
      <c r="V26" s="19"/>
      <c r="W26" s="19"/>
      <c r="X26" s="19"/>
      <c r="Y26" s="19"/>
    </row>
    <row r="27" spans="1: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9"/>
      <c r="M27" s="19"/>
      <c r="N27" s="19"/>
      <c r="O27" s="19"/>
      <c r="P27" s="19"/>
      <c r="Q27" s="17"/>
      <c r="R27" s="17"/>
      <c r="S27" s="17"/>
      <c r="T27" s="17"/>
      <c r="U27" s="19"/>
      <c r="V27" s="19"/>
      <c r="W27" s="19"/>
      <c r="X27" s="19"/>
      <c r="Y27" s="19"/>
    </row>
    <row r="28" spans="1:25">
      <c r="A28" s="17"/>
      <c r="B28" s="17"/>
      <c r="C28" s="17"/>
      <c r="D28" s="17"/>
      <c r="E28" s="17"/>
      <c r="F28" s="17"/>
      <c r="G28" s="17"/>
      <c r="H28" s="17"/>
      <c r="I28" s="17"/>
      <c r="J28" s="16"/>
      <c r="K28" s="17"/>
      <c r="L28" s="19"/>
      <c r="M28" s="19"/>
      <c r="N28" s="19"/>
      <c r="O28" s="19"/>
      <c r="P28" s="19"/>
      <c r="Q28" s="17"/>
      <c r="R28" s="17"/>
      <c r="S28" s="17"/>
      <c r="T28" s="17"/>
      <c r="U28" s="19"/>
      <c r="V28" s="19"/>
      <c r="W28" s="19"/>
      <c r="X28" s="19"/>
      <c r="Y28" s="19"/>
    </row>
    <row r="29" spans="1:25">
      <c r="A29" s="16" t="s">
        <v>26</v>
      </c>
      <c r="B29" s="17"/>
      <c r="C29" s="17">
        <v>3.3596837999999997E-2</v>
      </c>
      <c r="D29" s="17">
        <v>4.4795783999999998E-2</v>
      </c>
      <c r="E29" s="17"/>
      <c r="F29" s="17">
        <v>0.55204216100000003</v>
      </c>
      <c r="G29" s="17">
        <v>0.369565217</v>
      </c>
      <c r="H29" s="17">
        <f>SUM(C29:G29)</f>
        <v>1</v>
      </c>
      <c r="I29" s="17"/>
      <c r="J29" s="17"/>
      <c r="K29" s="17"/>
      <c r="L29" s="19"/>
      <c r="M29" s="19"/>
      <c r="N29" s="19"/>
      <c r="O29" s="19"/>
      <c r="P29" s="19"/>
      <c r="Q29" s="17"/>
      <c r="R29" s="17"/>
      <c r="S29" s="17"/>
      <c r="T29" s="17"/>
      <c r="U29" s="19"/>
      <c r="V29" s="19"/>
      <c r="W29" s="19"/>
      <c r="X29" s="19"/>
      <c r="Y29" s="19"/>
    </row>
    <row r="30" spans="1:25">
      <c r="A30" s="17" t="s">
        <v>27</v>
      </c>
      <c r="B30" s="17"/>
      <c r="C30" s="17">
        <v>1</v>
      </c>
      <c r="D30" s="17">
        <v>1</v>
      </c>
      <c r="E30" s="17"/>
      <c r="F30" s="17">
        <v>0.28400954699999997</v>
      </c>
      <c r="G30" s="17">
        <v>9.0909090999999997E-2</v>
      </c>
      <c r="H30" s="17"/>
      <c r="I30" s="17"/>
      <c r="J30" s="17"/>
      <c r="K30" s="17"/>
      <c r="L30" s="19"/>
      <c r="M30" s="19"/>
      <c r="N30" s="19"/>
      <c r="O30" s="19"/>
      <c r="P30" s="19"/>
      <c r="Q30" s="17"/>
      <c r="R30" s="17"/>
      <c r="S30" s="17"/>
      <c r="T30" s="17"/>
      <c r="U30" s="19"/>
      <c r="V30" s="19"/>
      <c r="W30" s="19"/>
      <c r="X30" s="19"/>
      <c r="Y30" s="19"/>
    </row>
    <row r="31" spans="1:25">
      <c r="A31" s="17" t="s">
        <v>28</v>
      </c>
      <c r="B31" s="17"/>
      <c r="C31" s="17">
        <v>0</v>
      </c>
      <c r="D31" s="17">
        <v>0</v>
      </c>
      <c r="E31" s="17"/>
      <c r="F31" s="17">
        <v>0.71599045299999997</v>
      </c>
      <c r="G31" s="17">
        <v>0.909090909</v>
      </c>
      <c r="H31" s="17"/>
      <c r="I31" s="17"/>
      <c r="J31" s="17"/>
      <c r="K31" s="17"/>
      <c r="L31" s="19"/>
      <c r="M31" s="19"/>
      <c r="N31" s="19"/>
      <c r="O31" s="19"/>
      <c r="P31" s="19"/>
      <c r="Q31" s="18"/>
      <c r="R31" s="17"/>
      <c r="S31" s="17"/>
      <c r="T31" s="17"/>
      <c r="U31" s="19"/>
      <c r="V31" s="19"/>
      <c r="W31" s="19"/>
      <c r="X31" s="19"/>
      <c r="Y31" s="19"/>
    </row>
    <row r="32" spans="1:25">
      <c r="A32" s="17"/>
      <c r="B32" s="17"/>
      <c r="C32" s="19"/>
      <c r="D32" s="19"/>
      <c r="E32" s="19"/>
      <c r="F32" s="19"/>
      <c r="G32" s="19"/>
      <c r="H32" s="17"/>
      <c r="I32" s="17"/>
      <c r="J32" s="17"/>
      <c r="K32" s="17"/>
      <c r="L32" s="19"/>
      <c r="M32" s="19"/>
      <c r="N32" s="19"/>
      <c r="O32" s="19"/>
      <c r="P32" s="19"/>
      <c r="Q32" s="18"/>
      <c r="R32" s="17"/>
      <c r="S32" s="17"/>
      <c r="T32" s="17"/>
      <c r="U32" s="19"/>
      <c r="V32" s="19"/>
      <c r="W32" s="19"/>
      <c r="X32" s="19"/>
      <c r="Y32" s="19"/>
    </row>
    <row r="33" spans="1:25">
      <c r="A33" s="16" t="s">
        <v>29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9"/>
      <c r="V33" s="19"/>
      <c r="W33" s="19"/>
      <c r="X33" s="19"/>
      <c r="Y33" s="19"/>
    </row>
    <row r="34" spans="1:25">
      <c r="A34" s="17" t="s">
        <v>30</v>
      </c>
      <c r="B34" s="17"/>
      <c r="C34" s="17"/>
      <c r="D34" s="17">
        <v>1</v>
      </c>
      <c r="E34" s="17"/>
      <c r="F34" s="17">
        <v>0.28400954699999997</v>
      </c>
      <c r="G34" s="17">
        <v>9.0909090999999997E-2</v>
      </c>
      <c r="H34" s="17"/>
      <c r="I34" s="17"/>
      <c r="J34" s="17"/>
      <c r="K34" s="20"/>
      <c r="L34" s="20"/>
      <c r="M34" s="20"/>
      <c r="N34" s="20"/>
      <c r="O34" s="20"/>
      <c r="P34" s="20"/>
      <c r="Q34" s="20"/>
      <c r="R34" s="17"/>
      <c r="S34" s="17"/>
      <c r="T34" s="17"/>
      <c r="U34" s="19"/>
      <c r="V34" s="19"/>
      <c r="W34" s="19"/>
      <c r="X34" s="19"/>
      <c r="Y34" s="19"/>
    </row>
    <row r="35" spans="1:25">
      <c r="A35" s="17" t="s">
        <v>2</v>
      </c>
      <c r="B35" s="17"/>
      <c r="C35" s="17"/>
      <c r="D35" s="17">
        <v>0</v>
      </c>
      <c r="E35" s="17"/>
      <c r="F35" s="17"/>
      <c r="G35" s="17"/>
      <c r="H35" s="17"/>
      <c r="I35" s="17"/>
      <c r="J35" s="17"/>
      <c r="K35" s="20"/>
      <c r="L35" s="20"/>
      <c r="M35" s="20"/>
      <c r="N35" s="20"/>
      <c r="O35" s="20"/>
      <c r="P35" s="20"/>
      <c r="Q35" s="20"/>
      <c r="R35" s="17"/>
      <c r="S35" s="17"/>
      <c r="T35" s="17"/>
      <c r="U35" s="17"/>
      <c r="V35" s="17"/>
      <c r="W35" s="17"/>
      <c r="X35" s="17"/>
      <c r="Y35" s="17"/>
    </row>
    <row r="36" spans="1:25">
      <c r="A36" s="17" t="s">
        <v>3</v>
      </c>
      <c r="B36" s="17"/>
      <c r="C36" s="17"/>
      <c r="D36" s="17">
        <v>0</v>
      </c>
      <c r="E36" s="17"/>
      <c r="F36" s="17"/>
      <c r="G36" s="17"/>
      <c r="H36" s="17">
        <v>1</v>
      </c>
      <c r="I36" s="20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spans="1:25">
      <c r="A37" s="17" t="s">
        <v>50</v>
      </c>
      <c r="B37" s="17"/>
      <c r="C37" s="17"/>
      <c r="D37" s="17"/>
      <c r="E37" s="17"/>
      <c r="F37" s="17">
        <v>0.71599045299999997</v>
      </c>
      <c r="G37" s="17"/>
      <c r="H37" s="17">
        <v>1</v>
      </c>
      <c r="I37" s="20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spans="1:25">
      <c r="A38" s="17" t="s">
        <v>51</v>
      </c>
      <c r="B38" s="17"/>
      <c r="C38" s="17"/>
      <c r="D38" s="17"/>
      <c r="E38" s="17"/>
      <c r="F38" s="17"/>
      <c r="G38" s="17">
        <v>0.909090909</v>
      </c>
      <c r="H38" s="17">
        <v>1</v>
      </c>
      <c r="I38" s="20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spans="1:25">
      <c r="A39" s="17" t="s">
        <v>31</v>
      </c>
      <c r="B39" s="17"/>
      <c r="C39" s="17"/>
      <c r="D39" s="17">
        <v>1</v>
      </c>
      <c r="E39" s="17"/>
      <c r="F39" s="17">
        <v>1</v>
      </c>
      <c r="G39" s="17">
        <v>1</v>
      </c>
      <c r="H39" s="17"/>
      <c r="I39" s="20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spans="1:25">
      <c r="A40" s="17"/>
      <c r="B40" s="17"/>
      <c r="C40" s="17"/>
      <c r="D40" s="17"/>
      <c r="E40" s="17"/>
      <c r="F40" s="17"/>
      <c r="G40" s="17"/>
      <c r="H40" s="17"/>
      <c r="I40" s="2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spans="1:25">
      <c r="A41" s="17"/>
      <c r="B41" s="17"/>
      <c r="C41" s="17"/>
      <c r="D41" s="17"/>
      <c r="E41" s="17"/>
      <c r="F41" s="17"/>
      <c r="G41" s="17"/>
      <c r="H41" s="17"/>
      <c r="I41" s="20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spans="1:25">
      <c r="A42" s="16" t="s">
        <v>32</v>
      </c>
      <c r="B42" s="16"/>
      <c r="C42" s="17">
        <v>0.1</v>
      </c>
      <c r="D42" s="17">
        <v>0.6</v>
      </c>
      <c r="E42" s="17"/>
      <c r="F42" s="17">
        <v>0.25</v>
      </c>
      <c r="G42" s="17">
        <v>0.05</v>
      </c>
      <c r="H42" s="17">
        <v>1</v>
      </c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spans="1: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spans="1:25">
      <c r="A44" s="16" t="s">
        <v>33</v>
      </c>
      <c r="B44" s="17"/>
      <c r="C44" s="17">
        <v>5.0000000000000001E-4</v>
      </c>
      <c r="D44" s="17">
        <v>4.0000000000000001E-3</v>
      </c>
      <c r="E44" s="17"/>
      <c r="F44" s="17">
        <v>2.0539215999999999E-2</v>
      </c>
      <c r="G44" s="17">
        <v>2.7499999999999998E-3</v>
      </c>
      <c r="H44" s="17">
        <v>2.7789215999999999E-2</v>
      </c>
      <c r="I44" s="17"/>
      <c r="J44" s="17"/>
      <c r="K44" s="17"/>
      <c r="L44" s="17"/>
      <c r="M44" s="17"/>
      <c r="N44" s="17"/>
      <c r="O44" s="17"/>
      <c r="P44" s="17"/>
      <c r="Q44" s="18"/>
      <c r="R44" s="17"/>
      <c r="S44" s="17"/>
      <c r="T44" s="17"/>
      <c r="U44" s="17"/>
      <c r="V44" s="17"/>
      <c r="W44" s="17"/>
      <c r="X44" s="17"/>
      <c r="Y44" s="17"/>
    </row>
    <row r="45" spans="1:25">
      <c r="A45" s="17" t="s">
        <v>34</v>
      </c>
      <c r="B45" s="17"/>
      <c r="C45" s="17">
        <v>5.0000000000000001E-4</v>
      </c>
      <c r="D45" s="17">
        <v>4.0000000000000001E-3</v>
      </c>
      <c r="E45" s="17"/>
      <c r="F45" s="17">
        <v>5.8333329999999996E-3</v>
      </c>
      <c r="G45" s="17">
        <v>2.5000000000000001E-4</v>
      </c>
      <c r="H45" s="17">
        <v>1.0583333E-2</v>
      </c>
      <c r="I45" s="17"/>
      <c r="J45" s="17"/>
      <c r="K45" s="17"/>
      <c r="L45" s="17"/>
      <c r="M45" s="17"/>
      <c r="N45" s="17"/>
      <c r="O45" s="17"/>
      <c r="P45" s="17"/>
      <c r="Q45" s="18"/>
      <c r="R45" s="17"/>
      <c r="S45" s="17"/>
      <c r="T45" s="17"/>
      <c r="U45" s="17"/>
      <c r="V45" s="17"/>
      <c r="W45" s="17"/>
      <c r="X45" s="17"/>
      <c r="Y45" s="17"/>
    </row>
    <row r="46" spans="1:25">
      <c r="A46" s="17" t="s">
        <v>35</v>
      </c>
      <c r="B46" s="17"/>
      <c r="C46" s="17">
        <v>0</v>
      </c>
      <c r="D46" s="17">
        <v>0</v>
      </c>
      <c r="E46" s="17"/>
      <c r="F46" s="17">
        <v>1.4705882E-2</v>
      </c>
      <c r="G46" s="17">
        <v>2.5000000000000001E-3</v>
      </c>
      <c r="H46" s="17">
        <v>1.7205881999999999E-2</v>
      </c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spans="1: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spans="1: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spans="1:25">
      <c r="A49" s="16" t="s">
        <v>36</v>
      </c>
      <c r="B49" s="17" t="s">
        <v>37</v>
      </c>
      <c r="C49" s="17" t="s">
        <v>38</v>
      </c>
      <c r="D49" s="17" t="s">
        <v>39</v>
      </c>
      <c r="E49" s="17"/>
      <c r="F49" s="17" t="s">
        <v>40</v>
      </c>
      <c r="G49" s="17"/>
      <c r="H49" s="17" t="s">
        <v>41</v>
      </c>
      <c r="I49" s="17" t="s">
        <v>37</v>
      </c>
      <c r="J49" s="17" t="s">
        <v>42</v>
      </c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:25">
      <c r="A50" s="17" t="s">
        <v>43</v>
      </c>
      <c r="B50" s="19">
        <v>333.33330000000001</v>
      </c>
      <c r="C50" s="17">
        <v>3.0000000000000001E-3</v>
      </c>
      <c r="D50" s="17">
        <v>2.2656899000000001E-2</v>
      </c>
      <c r="E50" s="17"/>
      <c r="F50" s="17">
        <v>6.2961699999999996E-4</v>
      </c>
      <c r="G50" s="17"/>
      <c r="H50" s="17">
        <v>1.0583333E-2</v>
      </c>
      <c r="I50" s="17">
        <v>94.488188980000004</v>
      </c>
      <c r="J50" s="17">
        <v>38.08431822</v>
      </c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spans="1:25">
      <c r="A51" s="17" t="s">
        <v>44</v>
      </c>
      <c r="B51" s="19">
        <v>34.002000000000002</v>
      </c>
      <c r="C51" s="17">
        <v>2.9409999999999999E-2</v>
      </c>
      <c r="D51" s="17">
        <v>0.22211313299999999</v>
      </c>
      <c r="E51" s="17"/>
      <c r="F51" s="17">
        <v>6.1723500000000001E-3</v>
      </c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spans="1:25">
      <c r="A52" s="17" t="s">
        <v>45</v>
      </c>
      <c r="B52" s="1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spans="1:25">
      <c r="A53" s="17" t="s">
        <v>46</v>
      </c>
      <c r="B53" s="19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spans="1:25">
      <c r="A54" s="17" t="s">
        <v>47</v>
      </c>
      <c r="B54" s="19">
        <v>10</v>
      </c>
      <c r="C54" s="17">
        <v>0.1</v>
      </c>
      <c r="D54" s="17">
        <v>0.75522996799999997</v>
      </c>
      <c r="E54" s="17"/>
      <c r="F54" s="17">
        <v>2.0987248E-2</v>
      </c>
      <c r="G54" s="17"/>
      <c r="H54" s="17">
        <v>1.7205881999999999E-2</v>
      </c>
      <c r="I54" s="17">
        <v>58.119658119999997</v>
      </c>
      <c r="J54" s="17">
        <v>61.91568178</v>
      </c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spans="1:25">
      <c r="A55" s="17" t="s">
        <v>48</v>
      </c>
      <c r="B55" s="19">
        <v>7.5522999999999998</v>
      </c>
      <c r="C55" s="17">
        <v>0.13241</v>
      </c>
      <c r="D55" s="17">
        <v>1</v>
      </c>
      <c r="E55" s="17"/>
      <c r="F55" s="17">
        <v>2.7789215999999999E-2</v>
      </c>
      <c r="G55" s="17"/>
      <c r="H55" s="17">
        <v>2.7789215999999999E-2</v>
      </c>
      <c r="I55" s="17">
        <v>35.985182569999999</v>
      </c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spans="1:25">
      <c r="A56" s="17"/>
      <c r="B56" s="20"/>
      <c r="C56" s="20"/>
      <c r="D56" s="20"/>
      <c r="E56" s="20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spans="1: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spans="1: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spans="1:25">
      <c r="A59" s="17"/>
      <c r="B59" s="20"/>
      <c r="C59" s="20"/>
      <c r="D59" s="20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spans="1:25">
      <c r="A60" s="17"/>
      <c r="B60" s="20"/>
      <c r="C60" s="20"/>
      <c r="D60" s="20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spans="1:25">
      <c r="A61" s="17"/>
      <c r="B61" s="20"/>
      <c r="C61" s="20"/>
      <c r="D61" s="20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spans="1:25">
      <c r="A62" s="17"/>
      <c r="B62" s="20"/>
      <c r="C62" s="20"/>
      <c r="D62" s="20"/>
      <c r="E62" s="20"/>
      <c r="F62" s="17"/>
      <c r="G62" s="17"/>
      <c r="H62" s="17"/>
      <c r="I62" s="17"/>
      <c r="J62" s="17" t="s">
        <v>42</v>
      </c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spans="1:25">
      <c r="A63" s="17"/>
      <c r="B63" s="20"/>
      <c r="C63" s="20"/>
      <c r="D63" s="20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spans="1:25">
      <c r="A64" s="17"/>
      <c r="B64" s="20"/>
      <c r="C64" s="20"/>
      <c r="D64" s="20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spans="1:25">
      <c r="A65" s="17"/>
      <c r="B65" s="20"/>
      <c r="C65" s="20"/>
      <c r="D65" s="20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spans="1: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spans="1: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spans="1: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spans="1:25">
      <c r="A69" s="17"/>
      <c r="B69" s="17"/>
      <c r="C69" s="17"/>
      <c r="D69" s="17"/>
      <c r="E69" s="17"/>
      <c r="F69" s="20"/>
      <c r="G69" s="20"/>
      <c r="H69" s="20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spans="1: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spans="1: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spans="1:25">
      <c r="A72" s="17"/>
      <c r="B72" s="17"/>
      <c r="C72" s="17"/>
      <c r="D72" s="17"/>
      <c r="E72" s="17"/>
      <c r="F72" s="20"/>
      <c r="G72" s="20"/>
      <c r="H72" s="20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spans="1:25">
      <c r="A73" s="17"/>
      <c r="B73" s="17"/>
      <c r="C73" s="17"/>
      <c r="D73" s="17"/>
      <c r="E73" s="17"/>
      <c r="F73" s="20"/>
      <c r="G73" s="20"/>
      <c r="H73" s="20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spans="1:25">
      <c r="A74" s="17"/>
      <c r="B74" s="17"/>
      <c r="C74" s="17"/>
      <c r="D74" s="17"/>
      <c r="E74" s="17"/>
      <c r="F74" s="20"/>
      <c r="G74" s="20"/>
      <c r="H74" s="20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spans="1:25">
      <c r="A75" s="17"/>
      <c r="B75" s="17"/>
      <c r="C75" s="17"/>
      <c r="D75" s="17"/>
      <c r="E75" s="17"/>
      <c r="F75" s="20"/>
      <c r="G75" s="20"/>
      <c r="H75" s="20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spans="1:25">
      <c r="A76" s="17"/>
      <c r="B76" s="17"/>
      <c r="C76" s="17"/>
      <c r="D76" s="17"/>
      <c r="E76" s="17"/>
      <c r="F76" s="20"/>
      <c r="G76" s="20"/>
      <c r="H76" s="20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spans="1:25">
      <c r="A77" s="17"/>
      <c r="B77" s="17"/>
      <c r="C77" s="17"/>
      <c r="D77" s="17"/>
      <c r="E77" s="17"/>
      <c r="F77" s="20"/>
      <c r="G77" s="20"/>
      <c r="H77" s="20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spans="1:25">
      <c r="A78" s="17"/>
      <c r="B78" s="17"/>
      <c r="C78" s="17"/>
      <c r="D78" s="17"/>
      <c r="E78" s="17"/>
      <c r="F78" s="20"/>
      <c r="G78" s="20"/>
      <c r="H78" s="20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78"/>
  <sheetViews>
    <sheetView topLeftCell="A12" workbookViewId="0">
      <selection activeCell="G32" sqref="G32"/>
    </sheetView>
  </sheetViews>
  <sheetFormatPr baseColWidth="10" defaultRowHeight="15" x14ac:dyDescent="0"/>
  <cols>
    <col min="4" max="4" width="11" customWidth="1"/>
    <col min="5" max="5" width="17" customWidth="1"/>
    <col min="7" max="7" width="17.33203125" customWidth="1"/>
  </cols>
  <sheetData>
    <row r="1" spans="1:25">
      <c r="A1" s="13" t="s">
        <v>0</v>
      </c>
      <c r="B1" s="14"/>
      <c r="C1" s="14" t="s">
        <v>1</v>
      </c>
      <c r="D1" s="14" t="s">
        <v>55</v>
      </c>
      <c r="E1" s="14" t="s">
        <v>56</v>
      </c>
      <c r="F1" s="15" t="s">
        <v>5</v>
      </c>
      <c r="G1" s="15" t="s">
        <v>57</v>
      </c>
      <c r="H1" s="16" t="s">
        <v>6</v>
      </c>
      <c r="I1" s="17"/>
      <c r="J1" s="13"/>
      <c r="K1" s="14"/>
      <c r="L1" s="14"/>
      <c r="M1" s="14"/>
      <c r="N1" s="14"/>
      <c r="O1" s="14"/>
      <c r="P1" s="15"/>
      <c r="Q1" s="17"/>
      <c r="R1" s="16"/>
      <c r="S1" s="13"/>
      <c r="T1" s="14"/>
      <c r="U1" s="14"/>
      <c r="V1" s="14"/>
      <c r="W1" s="14"/>
      <c r="X1" s="14"/>
      <c r="Y1" s="15"/>
    </row>
    <row r="2" spans="1:25">
      <c r="A2" s="17" t="s">
        <v>7</v>
      </c>
      <c r="B2" s="17"/>
      <c r="C2" s="18">
        <v>200</v>
      </c>
      <c r="D2" s="18">
        <v>150</v>
      </c>
      <c r="E2" s="18">
        <v>120</v>
      </c>
      <c r="F2" s="18">
        <v>200</v>
      </c>
      <c r="G2" s="18">
        <v>200</v>
      </c>
      <c r="H2" s="17"/>
      <c r="I2" s="17"/>
      <c r="J2" s="17"/>
      <c r="K2" s="17"/>
      <c r="L2" s="18"/>
      <c r="M2" s="18"/>
      <c r="N2" s="18"/>
      <c r="O2" s="18"/>
      <c r="P2" s="18"/>
      <c r="Q2" s="17"/>
      <c r="R2" s="17"/>
      <c r="S2" s="17"/>
      <c r="T2" s="17"/>
      <c r="U2" s="17"/>
      <c r="V2" s="17"/>
      <c r="W2" s="17"/>
      <c r="X2" s="17"/>
      <c r="Y2" s="17"/>
    </row>
    <row r="3" spans="1:25">
      <c r="A3" s="17" t="s">
        <v>8</v>
      </c>
      <c r="B3" s="17"/>
      <c r="C3" s="18"/>
      <c r="D3" s="18"/>
      <c r="E3" s="18">
        <v>60</v>
      </c>
      <c r="F3" s="18"/>
      <c r="H3" s="17"/>
      <c r="I3" s="17"/>
      <c r="J3" s="17"/>
      <c r="K3" s="17"/>
      <c r="L3" s="19"/>
      <c r="M3" s="19"/>
      <c r="N3" s="19"/>
      <c r="O3" s="19"/>
      <c r="P3" s="19"/>
      <c r="Q3" s="17"/>
      <c r="R3" s="17"/>
      <c r="S3" s="17"/>
      <c r="T3" s="17"/>
      <c r="U3" s="19"/>
      <c r="V3" s="19"/>
      <c r="W3" s="19"/>
      <c r="X3" s="19"/>
      <c r="Y3" s="19"/>
    </row>
    <row r="4" spans="1:25">
      <c r="A4" s="17" t="s">
        <v>9</v>
      </c>
      <c r="B4" s="17"/>
      <c r="C4" s="18" t="s">
        <v>52</v>
      </c>
      <c r="D4" s="18"/>
      <c r="E4" s="18" t="s">
        <v>53</v>
      </c>
      <c r="F4" s="18" t="s">
        <v>54</v>
      </c>
      <c r="H4" s="18"/>
      <c r="I4" s="17"/>
      <c r="J4" s="17"/>
      <c r="K4" s="17"/>
      <c r="L4" s="19"/>
      <c r="M4" s="19"/>
      <c r="N4" s="19"/>
      <c r="O4" s="19"/>
      <c r="P4" s="19"/>
      <c r="Q4" s="17"/>
      <c r="R4" s="17"/>
      <c r="S4" s="17"/>
      <c r="T4" s="17"/>
      <c r="U4" s="19"/>
      <c r="V4" s="19"/>
      <c r="W4" s="19"/>
      <c r="X4" s="19"/>
      <c r="Y4" s="19"/>
    </row>
    <row r="5" spans="1:25">
      <c r="A5" s="17" t="s">
        <v>9</v>
      </c>
      <c r="B5" s="17"/>
      <c r="C5" s="18"/>
      <c r="D5" s="18"/>
      <c r="E5" s="18"/>
      <c r="F5" s="18"/>
      <c r="H5" s="17"/>
      <c r="I5" s="17"/>
      <c r="J5" s="17"/>
      <c r="K5" s="17"/>
      <c r="L5" s="19"/>
      <c r="M5" s="19"/>
      <c r="N5" s="19"/>
      <c r="O5" s="19"/>
      <c r="P5" s="19"/>
      <c r="Q5" s="17"/>
      <c r="R5" s="17"/>
      <c r="S5" s="17"/>
      <c r="T5" s="17"/>
      <c r="U5" s="19"/>
      <c r="V5" s="19"/>
      <c r="W5" s="19"/>
      <c r="X5" s="19"/>
      <c r="Y5" s="19"/>
    </row>
    <row r="6" spans="1:25">
      <c r="A6" s="17" t="s">
        <v>14</v>
      </c>
      <c r="B6" s="17"/>
      <c r="C6" s="18"/>
      <c r="D6" s="18"/>
      <c r="E6" s="18">
        <v>50</v>
      </c>
      <c r="F6" s="18">
        <v>20</v>
      </c>
      <c r="G6">
        <v>50</v>
      </c>
      <c r="H6" s="17"/>
      <c r="I6" s="17"/>
      <c r="J6" s="17"/>
      <c r="K6" s="17"/>
      <c r="L6" s="19"/>
      <c r="M6" s="19"/>
      <c r="N6" s="19"/>
      <c r="O6" s="19"/>
      <c r="P6" s="19"/>
      <c r="Q6" s="17"/>
      <c r="R6" s="17"/>
      <c r="S6" s="17"/>
      <c r="T6" s="17"/>
      <c r="U6" s="19"/>
      <c r="V6" s="19"/>
      <c r="W6" s="19"/>
      <c r="X6" s="19"/>
      <c r="Y6" s="19"/>
    </row>
    <row r="7" spans="1:25">
      <c r="A7" s="17"/>
      <c r="B7" s="17"/>
      <c r="C7" s="18"/>
      <c r="D7" s="18"/>
      <c r="E7" s="18"/>
      <c r="F7" s="18"/>
      <c r="H7" s="17"/>
      <c r="I7" s="17"/>
      <c r="J7" s="16"/>
      <c r="K7" s="17"/>
      <c r="L7" s="19"/>
      <c r="M7" s="19"/>
      <c r="N7" s="19"/>
      <c r="O7" s="19"/>
      <c r="P7" s="19"/>
      <c r="Q7" s="17"/>
      <c r="R7" s="17"/>
      <c r="S7" s="17"/>
      <c r="T7" s="17"/>
      <c r="U7" s="19"/>
      <c r="V7" s="19"/>
      <c r="W7" s="19"/>
      <c r="X7" s="19"/>
      <c r="Y7" s="19"/>
    </row>
    <row r="8" spans="1:25">
      <c r="A8" s="16" t="s">
        <v>15</v>
      </c>
      <c r="B8" s="17"/>
      <c r="C8" s="18"/>
      <c r="D8" s="18"/>
      <c r="E8" s="18"/>
      <c r="F8" s="18"/>
      <c r="H8" s="17"/>
      <c r="I8" s="17"/>
      <c r="J8" s="17"/>
      <c r="K8" s="17"/>
      <c r="L8" s="19"/>
      <c r="M8" s="19"/>
      <c r="N8" s="19"/>
      <c r="O8" s="19"/>
      <c r="P8" s="19"/>
      <c r="Q8" s="17"/>
      <c r="R8" s="17"/>
      <c r="S8" s="17"/>
      <c r="T8" s="17"/>
      <c r="U8" s="19"/>
      <c r="V8" s="19"/>
      <c r="W8" s="19"/>
      <c r="X8" s="19"/>
      <c r="Y8" s="19"/>
    </row>
    <row r="9" spans="1:25">
      <c r="A9" s="17" t="s">
        <v>16</v>
      </c>
      <c r="B9" s="17"/>
      <c r="C9" s="19">
        <f>1/C2</f>
        <v>5.0000000000000001E-3</v>
      </c>
      <c r="D9" s="19">
        <f>1/D2</f>
        <v>6.6666666666666671E-3</v>
      </c>
      <c r="E9" s="19">
        <f>1/E2</f>
        <v>8.3333333333333332E-3</v>
      </c>
      <c r="F9" s="19">
        <f>1/F2</f>
        <v>5.0000000000000001E-3</v>
      </c>
      <c r="G9">
        <f>1/G2</f>
        <v>5.0000000000000001E-3</v>
      </c>
      <c r="H9" s="17"/>
      <c r="I9" s="17"/>
      <c r="J9" s="17"/>
      <c r="K9" s="17"/>
      <c r="L9" s="19"/>
      <c r="M9" s="19"/>
      <c r="N9" s="19"/>
      <c r="O9" s="19"/>
      <c r="P9" s="19"/>
      <c r="Q9" s="17"/>
      <c r="R9" s="17"/>
      <c r="S9" s="17"/>
      <c r="T9" s="17"/>
      <c r="U9" s="19"/>
      <c r="V9" s="19"/>
      <c r="W9" s="19"/>
      <c r="X9" s="19"/>
      <c r="Y9" s="19"/>
    </row>
    <row r="10" spans="1:25">
      <c r="A10" s="17" t="s">
        <v>9</v>
      </c>
      <c r="B10" s="17"/>
      <c r="C10" s="19"/>
      <c r="D10" s="19"/>
      <c r="E10" s="19">
        <f>1/E3</f>
        <v>1.6666666666666666E-2</v>
      </c>
      <c r="F10" s="19"/>
      <c r="H10" s="17"/>
      <c r="I10" s="17"/>
      <c r="J10" s="17"/>
      <c r="K10" s="17"/>
      <c r="L10" s="19"/>
      <c r="M10" s="19"/>
      <c r="N10" s="19"/>
      <c r="O10" s="19"/>
      <c r="P10" s="19"/>
      <c r="Q10" s="17"/>
      <c r="R10" s="17"/>
      <c r="S10" s="17"/>
      <c r="T10" s="17"/>
      <c r="U10" s="19"/>
      <c r="V10" s="19"/>
      <c r="W10" s="19"/>
      <c r="X10" s="19"/>
      <c r="Y10" s="19"/>
    </row>
    <row r="11" spans="1:25">
      <c r="A11" s="17" t="s">
        <v>17</v>
      </c>
      <c r="B11" s="17"/>
      <c r="C11" s="17"/>
      <c r="D11" s="19"/>
      <c r="E11" s="19">
        <f>1/E3</f>
        <v>1.6666666666666666E-2</v>
      </c>
      <c r="F11" s="19"/>
      <c r="H11" s="17"/>
      <c r="I11" s="17"/>
      <c r="J11" s="16"/>
      <c r="K11" s="17"/>
      <c r="L11" s="19"/>
      <c r="M11" s="19"/>
      <c r="N11" s="19"/>
      <c r="O11" s="19"/>
      <c r="P11" s="19"/>
      <c r="Q11" s="19"/>
      <c r="R11" s="17"/>
      <c r="S11" s="17"/>
      <c r="T11" s="17"/>
      <c r="U11" s="19"/>
      <c r="V11" s="19"/>
      <c r="W11" s="19"/>
      <c r="X11" s="19"/>
      <c r="Y11" s="19"/>
    </row>
    <row r="12" spans="1:25">
      <c r="A12" s="17" t="s">
        <v>18</v>
      </c>
      <c r="B12" s="17"/>
      <c r="C12" s="17"/>
      <c r="D12" s="19"/>
      <c r="E12" s="17"/>
      <c r="F12" s="19"/>
      <c r="H12" s="17"/>
      <c r="I12" s="17"/>
      <c r="J12" s="17"/>
      <c r="K12" s="17"/>
      <c r="L12" s="17"/>
      <c r="M12" s="17"/>
      <c r="N12" s="17"/>
      <c r="O12" s="17"/>
      <c r="P12" s="17"/>
      <c r="Q12" s="19"/>
      <c r="R12" s="17"/>
      <c r="S12" s="16"/>
      <c r="T12" s="17"/>
      <c r="U12" s="19"/>
      <c r="V12" s="19"/>
      <c r="W12" s="19"/>
      <c r="X12" s="19"/>
      <c r="Y12" s="19"/>
    </row>
    <row r="13" spans="1:25">
      <c r="A13" s="17" t="s">
        <v>14</v>
      </c>
      <c r="B13" s="17"/>
      <c r="C13" s="19"/>
      <c r="D13" s="19"/>
      <c r="E13" s="19">
        <f>1/E6</f>
        <v>0.02</v>
      </c>
      <c r="F13" s="19">
        <f>1/F6</f>
        <v>0.05</v>
      </c>
      <c r="G13">
        <f>1/G6</f>
        <v>0.02</v>
      </c>
      <c r="H13" s="17"/>
      <c r="I13" s="17"/>
      <c r="J13" s="17"/>
      <c r="K13" s="17"/>
      <c r="L13" s="17"/>
      <c r="M13" s="17"/>
      <c r="N13" s="17"/>
      <c r="O13" s="17"/>
      <c r="P13" s="17"/>
      <c r="Q13" s="19"/>
      <c r="R13" s="17"/>
      <c r="S13" s="17"/>
      <c r="T13" s="17"/>
      <c r="U13" s="19"/>
      <c r="V13" s="19"/>
      <c r="W13" s="19"/>
      <c r="X13" s="19"/>
      <c r="Y13" s="19"/>
    </row>
    <row r="14" spans="1:25">
      <c r="A14" s="17" t="s">
        <v>19</v>
      </c>
      <c r="B14" s="17"/>
      <c r="C14" s="19">
        <f>C9+C11</f>
        <v>5.0000000000000001E-3</v>
      </c>
      <c r="D14" s="19">
        <f t="shared" ref="D14:G14" si="0">D9+D11</f>
        <v>6.6666666666666671E-3</v>
      </c>
      <c r="E14" s="19">
        <f>E9+E11</f>
        <v>2.5000000000000001E-2</v>
      </c>
      <c r="F14" s="19">
        <f>F9+F11</f>
        <v>5.0000000000000001E-3</v>
      </c>
      <c r="G14" s="19">
        <f t="shared" si="0"/>
        <v>5.0000000000000001E-3</v>
      </c>
      <c r="H14" s="19">
        <v>0.04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9"/>
      <c r="V14" s="19"/>
      <c r="W14" s="19"/>
      <c r="X14" s="19"/>
      <c r="Y14" s="19"/>
    </row>
    <row r="15" spans="1:25">
      <c r="A15" s="17" t="s">
        <v>20</v>
      </c>
      <c r="B15" s="17"/>
      <c r="C15" s="19">
        <f>C12+C13</f>
        <v>0</v>
      </c>
      <c r="D15" s="19">
        <f t="shared" ref="D15:G15" si="1">D12+D13</f>
        <v>0</v>
      </c>
      <c r="E15" s="19">
        <f>E13</f>
        <v>0.02</v>
      </c>
      <c r="F15" s="19">
        <f t="shared" si="1"/>
        <v>0.05</v>
      </c>
      <c r="G15" s="19">
        <f t="shared" si="1"/>
        <v>0.02</v>
      </c>
      <c r="H15" s="19">
        <v>0.10879999999999999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9"/>
      <c r="V15" s="19"/>
      <c r="W15" s="19"/>
      <c r="X15" s="19"/>
      <c r="Y15" s="19"/>
    </row>
    <row r="16" spans="1:25">
      <c r="A16" s="16" t="s">
        <v>21</v>
      </c>
      <c r="B16" s="17"/>
      <c r="C16" s="17"/>
      <c r="D16" s="19"/>
      <c r="E16" s="19"/>
      <c r="F16" s="19"/>
      <c r="H16" s="19"/>
      <c r="I16" s="17"/>
      <c r="J16" s="16"/>
      <c r="K16" s="17"/>
      <c r="L16" s="19"/>
      <c r="M16" s="19"/>
      <c r="N16" s="19"/>
      <c r="O16" s="19"/>
      <c r="P16" s="19"/>
      <c r="Q16" s="17"/>
      <c r="R16" s="17"/>
      <c r="S16" s="17"/>
      <c r="T16" s="17"/>
      <c r="U16" s="19"/>
      <c r="V16" s="19"/>
      <c r="W16" s="19"/>
      <c r="X16" s="19"/>
      <c r="Y16" s="19"/>
    </row>
    <row r="17" spans="1:25">
      <c r="A17" s="17" t="s">
        <v>22</v>
      </c>
      <c r="B17" s="17"/>
      <c r="C17" s="19">
        <f>C14+C15</f>
        <v>5.0000000000000001E-3</v>
      </c>
      <c r="D17" s="19">
        <f>D14+D15</f>
        <v>6.6666666666666671E-3</v>
      </c>
      <c r="E17" s="19">
        <f t="shared" ref="E17:G17" si="2">E14+E15</f>
        <v>4.4999999999999998E-2</v>
      </c>
      <c r="F17" s="19">
        <f t="shared" si="2"/>
        <v>5.5E-2</v>
      </c>
      <c r="G17" s="19">
        <f t="shared" si="2"/>
        <v>2.5000000000000001E-2</v>
      </c>
      <c r="H17" s="19">
        <f>SUM(C17:G17)</f>
        <v>0.13666666666666666</v>
      </c>
      <c r="I17" s="17"/>
      <c r="J17" s="17"/>
      <c r="K17" s="17"/>
      <c r="L17" s="19"/>
      <c r="M17" s="19"/>
      <c r="N17" s="19"/>
      <c r="O17" s="19"/>
      <c r="P17" s="19"/>
      <c r="Q17" s="17"/>
      <c r="R17" s="17"/>
      <c r="S17" s="16"/>
      <c r="T17" s="17"/>
      <c r="U17" s="19"/>
      <c r="V17" s="19"/>
      <c r="W17" s="19"/>
      <c r="X17" s="19"/>
      <c r="Y17" s="19"/>
    </row>
    <row r="18" spans="1:25">
      <c r="A18" s="17" t="s">
        <v>23</v>
      </c>
      <c r="B18" s="17"/>
      <c r="C18" s="19">
        <f>C9+C10+C13</f>
        <v>5.0000000000000001E-3</v>
      </c>
      <c r="D18" s="19">
        <f t="shared" ref="D18:G18" si="3">D9+D10+D13</f>
        <v>6.6666666666666671E-3</v>
      </c>
      <c r="E18" s="19">
        <f t="shared" si="3"/>
        <v>4.4999999999999998E-2</v>
      </c>
      <c r="F18" s="19">
        <f t="shared" si="3"/>
        <v>5.5E-2</v>
      </c>
      <c r="G18" s="19">
        <f t="shared" si="3"/>
        <v>2.5000000000000001E-2</v>
      </c>
      <c r="H18" s="17"/>
      <c r="I18" s="17"/>
      <c r="J18" s="17"/>
      <c r="K18" s="17"/>
      <c r="L18" s="19"/>
      <c r="M18" s="19"/>
      <c r="N18" s="19"/>
      <c r="O18" s="19"/>
      <c r="P18" s="19"/>
      <c r="Q18" s="17"/>
      <c r="R18" s="17"/>
      <c r="S18" s="17"/>
      <c r="T18" s="17"/>
      <c r="U18" s="19"/>
      <c r="V18" s="19"/>
      <c r="W18" s="19"/>
      <c r="X18" s="19"/>
      <c r="Y18" s="19"/>
    </row>
    <row r="19" spans="1:25">
      <c r="A19" s="17"/>
      <c r="B19" s="17"/>
      <c r="C19" s="17"/>
      <c r="D19" s="17"/>
      <c r="E19" s="17"/>
      <c r="F19" s="17"/>
      <c r="H19" s="17"/>
      <c r="I19" s="17"/>
      <c r="J19" s="17"/>
      <c r="K19" s="17"/>
      <c r="L19" s="19"/>
      <c r="M19" s="19"/>
      <c r="N19" s="19"/>
      <c r="O19" s="19"/>
      <c r="P19" s="19"/>
      <c r="Q19" s="17"/>
      <c r="R19" s="17"/>
      <c r="S19" s="17"/>
      <c r="T19" s="17"/>
      <c r="U19" s="19"/>
      <c r="V19" s="19"/>
      <c r="W19" s="19"/>
      <c r="X19" s="19"/>
      <c r="Y19" s="19"/>
    </row>
    <row r="20" spans="1:25">
      <c r="A20" s="16" t="s">
        <v>24</v>
      </c>
      <c r="B20" s="16"/>
      <c r="C20" s="16"/>
      <c r="D20" s="17"/>
      <c r="E20" s="17"/>
      <c r="F20" s="17"/>
      <c r="H20" s="17"/>
      <c r="I20" s="17"/>
      <c r="J20" s="17" t="s">
        <v>2</v>
      </c>
      <c r="K20" s="17"/>
      <c r="L20" s="19"/>
      <c r="M20" s="19"/>
      <c r="N20" s="19"/>
      <c r="O20" s="19"/>
      <c r="P20" s="19"/>
      <c r="Q20" s="17"/>
      <c r="R20" s="17"/>
      <c r="S20" s="17"/>
      <c r="T20" s="17"/>
      <c r="U20" s="19"/>
      <c r="V20" s="19"/>
      <c r="W20" s="19"/>
      <c r="X20" s="19"/>
      <c r="Y20" s="19"/>
    </row>
    <row r="21" spans="1:25">
      <c r="A21" s="17" t="s">
        <v>25</v>
      </c>
      <c r="B21" s="17"/>
      <c r="C21" s="19"/>
      <c r="D21" s="20"/>
      <c r="E21" s="19"/>
      <c r="F21" s="19"/>
      <c r="H21" s="17"/>
      <c r="I21" s="17" t="s">
        <v>3</v>
      </c>
      <c r="J21" s="16" t="e">
        <v>#DIV/0!</v>
      </c>
      <c r="K21" s="17"/>
      <c r="L21" s="19"/>
      <c r="M21" s="19"/>
      <c r="N21" s="19"/>
      <c r="O21" s="19"/>
      <c r="P21" s="19"/>
      <c r="Q21" s="17"/>
      <c r="R21" s="17"/>
      <c r="S21" s="17"/>
      <c r="T21" s="17"/>
      <c r="U21" s="19"/>
      <c r="V21" s="19"/>
      <c r="W21" s="19"/>
      <c r="X21" s="19"/>
      <c r="Y21" s="19"/>
    </row>
    <row r="22" spans="1:25">
      <c r="A22" s="17" t="s">
        <v>2</v>
      </c>
      <c r="B22" s="17"/>
      <c r="C22" s="17"/>
      <c r="D22" s="17"/>
      <c r="E22" s="17"/>
      <c r="F22" s="17"/>
      <c r="H22" s="17"/>
      <c r="I22" s="17" t="s">
        <v>2</v>
      </c>
      <c r="J22" s="17" t="e">
        <v>#DIV/0!</v>
      </c>
      <c r="K22" s="17"/>
      <c r="L22" s="19"/>
      <c r="M22" s="19"/>
      <c r="N22" s="19"/>
      <c r="O22" s="19"/>
      <c r="P22" s="19"/>
      <c r="Q22" s="17"/>
      <c r="R22" s="17"/>
      <c r="S22" s="17"/>
      <c r="T22" s="17"/>
      <c r="U22" s="19"/>
      <c r="V22" s="19"/>
      <c r="W22" s="19"/>
      <c r="X22" s="19"/>
      <c r="Y22" s="19"/>
    </row>
    <row r="23" spans="1:25">
      <c r="A23" s="17" t="s">
        <v>3</v>
      </c>
      <c r="B23" s="17"/>
      <c r="C23" s="17"/>
      <c r="D23" s="17"/>
      <c r="E23" s="17"/>
      <c r="F23" s="17"/>
      <c r="H23" s="17"/>
      <c r="I23" s="17"/>
      <c r="J23" s="17" t="s">
        <v>5</v>
      </c>
      <c r="K23" s="17"/>
      <c r="L23" s="19"/>
      <c r="M23" s="19"/>
      <c r="N23" s="19"/>
      <c r="O23" s="19"/>
      <c r="P23" s="19"/>
      <c r="Q23" s="17"/>
      <c r="R23" s="17"/>
      <c r="S23" s="17"/>
      <c r="T23" s="17"/>
      <c r="U23" s="19"/>
      <c r="V23" s="19"/>
      <c r="W23" s="19"/>
      <c r="X23" s="19"/>
      <c r="Y23" s="19"/>
    </row>
    <row r="24" spans="1:25">
      <c r="A24" s="17" t="s">
        <v>4</v>
      </c>
      <c r="B24" s="17"/>
      <c r="C24" s="17"/>
      <c r="D24" s="17"/>
      <c r="E24" s="17"/>
      <c r="F24" s="17"/>
      <c r="H24" s="17"/>
      <c r="I24" s="17" t="s">
        <v>4</v>
      </c>
      <c r="J24" s="17">
        <v>1</v>
      </c>
      <c r="K24" s="19">
        <v>1.1000000000000001</v>
      </c>
      <c r="L24" s="19"/>
      <c r="M24" s="19"/>
      <c r="N24" s="19"/>
      <c r="O24" s="19"/>
      <c r="P24" s="17"/>
      <c r="Q24" s="17"/>
      <c r="R24" s="16"/>
      <c r="S24" s="17"/>
      <c r="T24" s="19"/>
      <c r="U24" s="19"/>
      <c r="V24" s="19"/>
      <c r="W24" s="19"/>
      <c r="X24" s="19"/>
      <c r="Y24" s="17"/>
    </row>
    <row r="25" spans="1:25">
      <c r="A25" s="17" t="s">
        <v>5</v>
      </c>
      <c r="B25" s="17"/>
      <c r="C25" s="17"/>
      <c r="D25" s="17"/>
      <c r="E25" s="17"/>
      <c r="F25" s="17"/>
      <c r="H25" s="17"/>
      <c r="I25" s="17" t="s">
        <v>5</v>
      </c>
      <c r="J25" s="17">
        <v>0</v>
      </c>
      <c r="K25" s="19">
        <v>0</v>
      </c>
      <c r="L25" s="19"/>
      <c r="M25" s="19"/>
      <c r="N25" s="19"/>
      <c r="O25" s="19"/>
      <c r="P25" s="17"/>
      <c r="Q25" s="17"/>
      <c r="R25" s="17"/>
      <c r="S25" s="17"/>
      <c r="T25" s="19"/>
      <c r="U25" s="19"/>
      <c r="V25" s="19"/>
      <c r="W25" s="19"/>
      <c r="X25" s="19"/>
      <c r="Y25" s="17"/>
    </row>
    <row r="26" spans="1:25">
      <c r="A26" s="17"/>
      <c r="B26" s="17"/>
      <c r="C26" s="19"/>
      <c r="D26" s="19"/>
      <c r="E26" s="19"/>
      <c r="F26" s="19"/>
      <c r="H26" s="17"/>
      <c r="I26" s="17"/>
      <c r="J26" s="17"/>
      <c r="K26" s="17"/>
      <c r="L26" s="19"/>
      <c r="M26" s="19"/>
      <c r="N26" s="19"/>
      <c r="O26" s="19"/>
      <c r="P26" s="19"/>
      <c r="Q26" s="17"/>
      <c r="R26" s="17"/>
      <c r="S26" s="17"/>
      <c r="T26" s="17"/>
      <c r="U26" s="19"/>
      <c r="V26" s="19"/>
      <c r="W26" s="19"/>
      <c r="X26" s="19"/>
      <c r="Y26" s="19"/>
    </row>
    <row r="27" spans="1:25">
      <c r="A27" s="17"/>
      <c r="B27" s="17"/>
      <c r="C27" s="17"/>
      <c r="D27" s="17"/>
      <c r="E27" s="17"/>
      <c r="F27" s="17"/>
      <c r="H27" s="17"/>
      <c r="I27" s="17"/>
      <c r="J27" s="17"/>
      <c r="K27" s="17"/>
      <c r="L27" s="19"/>
      <c r="M27" s="19"/>
      <c r="N27" s="19"/>
      <c r="O27" s="19"/>
      <c r="P27" s="19"/>
      <c r="Q27" s="17"/>
      <c r="R27" s="17"/>
      <c r="S27" s="17"/>
      <c r="T27" s="17"/>
      <c r="U27" s="19"/>
      <c r="V27" s="19"/>
      <c r="W27" s="19"/>
      <c r="X27" s="19"/>
      <c r="Y27" s="19"/>
    </row>
    <row r="28" spans="1:25">
      <c r="A28" s="17"/>
      <c r="B28" s="17"/>
      <c r="C28" s="17"/>
      <c r="D28" s="17"/>
      <c r="E28" s="17"/>
      <c r="F28" s="17"/>
      <c r="H28" s="17"/>
      <c r="I28" s="17"/>
      <c r="J28" s="16"/>
      <c r="K28" s="17"/>
      <c r="L28" s="19"/>
      <c r="M28" s="19"/>
      <c r="N28" s="19"/>
      <c r="O28" s="19"/>
      <c r="P28" s="19"/>
      <c r="Q28" s="17"/>
      <c r="R28" s="17"/>
      <c r="S28" s="17"/>
      <c r="T28" s="17"/>
      <c r="U28" s="19"/>
      <c r="V28" s="19"/>
      <c r="W28" s="19"/>
      <c r="X28" s="19"/>
      <c r="Y28" s="19"/>
    </row>
    <row r="29" spans="1:25">
      <c r="A29" s="16" t="s">
        <v>26</v>
      </c>
      <c r="B29" s="17"/>
      <c r="C29" s="17">
        <f>C17/$H$17</f>
        <v>3.6585365853658541E-2</v>
      </c>
      <c r="D29" s="17">
        <f t="shared" ref="D29:G29" si="4">D17/$H$17</f>
        <v>4.8780487804878057E-2</v>
      </c>
      <c r="E29" s="17">
        <f>E17/$H$17</f>
        <v>0.32926829268292684</v>
      </c>
      <c r="F29" s="17">
        <f t="shared" si="4"/>
        <v>0.40243902439024393</v>
      </c>
      <c r="G29" s="17">
        <f t="shared" si="4"/>
        <v>0.18292682926829271</v>
      </c>
      <c r="H29" s="17">
        <f>SUM(C29:G29)</f>
        <v>1</v>
      </c>
      <c r="I29" s="17"/>
      <c r="J29" s="17"/>
      <c r="K29" s="17"/>
      <c r="L29" s="19"/>
      <c r="M29" s="19"/>
      <c r="N29" s="19"/>
      <c r="O29" s="19"/>
      <c r="P29" s="19"/>
      <c r="Q29" s="17"/>
      <c r="R29" s="17"/>
      <c r="S29" s="17"/>
      <c r="T29" s="17"/>
      <c r="U29" s="19"/>
      <c r="V29" s="19"/>
      <c r="W29" s="19"/>
      <c r="X29" s="19"/>
      <c r="Y29" s="19"/>
    </row>
    <row r="30" spans="1:25">
      <c r="A30" s="17" t="s">
        <v>27</v>
      </c>
      <c r="B30" s="17"/>
      <c r="C30" s="17">
        <f>C14/C17</f>
        <v>1</v>
      </c>
      <c r="D30" s="17">
        <f t="shared" ref="D30:G31" si="5">D14/D17</f>
        <v>1</v>
      </c>
      <c r="E30" s="17">
        <v>0.7</v>
      </c>
      <c r="F30" s="17">
        <f>F14/F17</f>
        <v>9.0909090909090912E-2</v>
      </c>
      <c r="G30" s="17">
        <f t="shared" si="5"/>
        <v>0.19999999999999998</v>
      </c>
      <c r="H30" s="17"/>
      <c r="I30" s="17"/>
      <c r="J30" s="17"/>
      <c r="K30" s="17"/>
      <c r="L30" s="19"/>
      <c r="M30" s="19"/>
      <c r="N30" s="19"/>
      <c r="O30" s="19"/>
      <c r="P30" s="19"/>
      <c r="Q30" s="17"/>
      <c r="R30" s="17"/>
      <c r="S30" s="17"/>
      <c r="T30" s="17"/>
      <c r="U30" s="19"/>
      <c r="V30" s="19"/>
      <c r="W30" s="19"/>
      <c r="X30" s="19"/>
      <c r="Y30" s="19"/>
    </row>
    <row r="31" spans="1:25">
      <c r="A31" s="17" t="s">
        <v>28</v>
      </c>
      <c r="B31" s="17"/>
      <c r="C31" s="17">
        <f>C15/C18</f>
        <v>0</v>
      </c>
      <c r="D31" s="17">
        <f t="shared" si="5"/>
        <v>0</v>
      </c>
      <c r="E31" s="17">
        <v>0.3</v>
      </c>
      <c r="F31" s="17">
        <f t="shared" si="5"/>
        <v>0.90909090909090917</v>
      </c>
      <c r="G31" s="17">
        <f t="shared" si="5"/>
        <v>0.79999999999999993</v>
      </c>
      <c r="H31" s="17"/>
      <c r="I31" s="17"/>
      <c r="J31" s="17"/>
      <c r="K31" s="17"/>
      <c r="L31" s="19"/>
      <c r="M31" s="19"/>
      <c r="N31" s="19"/>
      <c r="O31" s="19"/>
      <c r="P31" s="19"/>
      <c r="Q31" s="18"/>
      <c r="R31" s="17"/>
      <c r="S31" s="17"/>
      <c r="T31" s="17"/>
      <c r="U31" s="19"/>
      <c r="V31" s="19"/>
      <c r="W31" s="19"/>
      <c r="X31" s="19"/>
      <c r="Y31" s="19"/>
    </row>
    <row r="32" spans="1:25">
      <c r="A32" s="17"/>
      <c r="B32" s="17"/>
      <c r="C32" s="19"/>
      <c r="D32" s="19"/>
      <c r="E32" s="19"/>
      <c r="F32" s="19"/>
      <c r="H32" s="17"/>
      <c r="I32" s="17"/>
      <c r="J32" s="17"/>
      <c r="K32" s="17"/>
      <c r="L32" s="19"/>
      <c r="M32" s="19"/>
      <c r="N32" s="19"/>
      <c r="O32" s="19"/>
      <c r="P32" s="19"/>
      <c r="Q32" s="18"/>
      <c r="R32" s="17"/>
      <c r="S32" s="17"/>
      <c r="T32" s="17"/>
      <c r="U32" s="19"/>
      <c r="V32" s="19"/>
      <c r="W32" s="19"/>
      <c r="X32" s="19"/>
      <c r="Y32" s="19"/>
    </row>
    <row r="33" spans="1:25">
      <c r="A33" s="16" t="s">
        <v>29</v>
      </c>
      <c r="B33" s="16"/>
      <c r="C33" s="17"/>
      <c r="D33" s="17"/>
      <c r="E33" s="17"/>
      <c r="F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9"/>
      <c r="V33" s="19"/>
      <c r="W33" s="19"/>
      <c r="X33" s="19"/>
      <c r="Y33" s="19"/>
    </row>
    <row r="34" spans="1:25">
      <c r="A34" s="17" t="s">
        <v>30</v>
      </c>
      <c r="B34" s="17"/>
      <c r="C34" s="17">
        <f>C30</f>
        <v>1</v>
      </c>
      <c r="D34" s="17">
        <f t="shared" ref="D34:G34" si="6">D30</f>
        <v>1</v>
      </c>
      <c r="E34" s="17">
        <f t="shared" si="6"/>
        <v>0.7</v>
      </c>
      <c r="F34" s="17">
        <f t="shared" si="6"/>
        <v>9.0909090909090912E-2</v>
      </c>
      <c r="G34" s="17">
        <f t="shared" si="6"/>
        <v>0.19999999999999998</v>
      </c>
      <c r="H34" s="17"/>
      <c r="I34" s="17"/>
      <c r="J34" s="17"/>
      <c r="K34" s="20"/>
      <c r="L34" s="20"/>
      <c r="M34" s="20"/>
      <c r="N34" s="20"/>
      <c r="O34" s="20"/>
      <c r="P34" s="20"/>
      <c r="Q34" s="20"/>
      <c r="R34" s="17"/>
      <c r="S34" s="17"/>
      <c r="T34" s="17"/>
      <c r="U34" s="19"/>
      <c r="V34" s="19"/>
      <c r="W34" s="19"/>
      <c r="X34" s="19"/>
      <c r="Y34" s="19"/>
    </row>
    <row r="35" spans="1:25">
      <c r="A35" s="17" t="s">
        <v>55</v>
      </c>
      <c r="B35" s="17"/>
      <c r="C35" s="17"/>
      <c r="D35" s="17"/>
      <c r="E35" s="17"/>
      <c r="F35" s="17"/>
      <c r="H35" s="17"/>
      <c r="I35" s="17"/>
      <c r="J35" s="17"/>
      <c r="K35" s="20"/>
      <c r="L35" s="20"/>
      <c r="M35" s="20"/>
      <c r="N35" s="20"/>
      <c r="O35" s="20"/>
      <c r="P35" s="20"/>
      <c r="Q35" s="20"/>
      <c r="R35" s="17"/>
      <c r="S35" s="17"/>
      <c r="T35" s="17"/>
      <c r="U35" s="17"/>
      <c r="V35" s="17"/>
      <c r="W35" s="17"/>
      <c r="X35" s="17"/>
      <c r="Y35" s="17"/>
    </row>
    <row r="36" spans="1:25">
      <c r="A36" s="17" t="s">
        <v>56</v>
      </c>
      <c r="B36" s="17"/>
      <c r="C36" s="17"/>
      <c r="D36" s="17"/>
      <c r="E36" s="17">
        <f>E31</f>
        <v>0.3</v>
      </c>
      <c r="F36" s="17"/>
      <c r="H36" s="17">
        <v>1</v>
      </c>
      <c r="I36" s="20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spans="1:25">
      <c r="A37" s="17" t="s">
        <v>5</v>
      </c>
      <c r="B37" s="17"/>
      <c r="C37" s="17"/>
      <c r="D37" s="17"/>
      <c r="E37" s="17"/>
      <c r="F37" s="17">
        <f>0.909090909-0.15</f>
        <v>0.75909090899999998</v>
      </c>
      <c r="H37" s="17">
        <v>1</v>
      </c>
      <c r="I37" s="20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spans="1:25">
      <c r="A38" s="17" t="s">
        <v>57</v>
      </c>
      <c r="F38">
        <v>0.15</v>
      </c>
      <c r="G38">
        <v>0.8</v>
      </c>
      <c r="I38" s="20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spans="1:25">
      <c r="A39" s="17" t="s">
        <v>31</v>
      </c>
      <c r="B39" s="17"/>
      <c r="C39" s="17">
        <f>SUM(C34:C38)</f>
        <v>1</v>
      </c>
      <c r="D39" s="17">
        <f t="shared" ref="D39:G39" si="7">SUM(D34:D38)</f>
        <v>1</v>
      </c>
      <c r="E39" s="17">
        <f t="shared" si="7"/>
        <v>1</v>
      </c>
      <c r="F39" s="17">
        <f t="shared" si="7"/>
        <v>0.99999999990909094</v>
      </c>
      <c r="G39" s="17">
        <f t="shared" si="7"/>
        <v>1</v>
      </c>
      <c r="H39" s="17"/>
      <c r="I39" s="20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spans="1:25">
      <c r="A40" s="17"/>
      <c r="B40" s="17"/>
      <c r="C40" s="17"/>
      <c r="D40" s="17"/>
      <c r="E40" s="17"/>
      <c r="F40" s="17"/>
      <c r="H40" s="17"/>
      <c r="I40" s="2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spans="1:25">
      <c r="A41" s="17"/>
      <c r="B41" s="17"/>
      <c r="C41" s="17"/>
      <c r="D41" s="17"/>
      <c r="E41" s="17"/>
      <c r="F41" s="17"/>
      <c r="H41" s="17"/>
      <c r="I41" s="20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spans="1:25">
      <c r="A42" s="16" t="s">
        <v>32</v>
      </c>
      <c r="B42" s="16"/>
      <c r="C42" s="17">
        <v>0.1</v>
      </c>
      <c r="D42" s="17">
        <v>0.5</v>
      </c>
      <c r="E42" s="17">
        <v>0.25</v>
      </c>
      <c r="F42" s="17">
        <v>0.1</v>
      </c>
      <c r="G42" s="17">
        <v>0.05</v>
      </c>
      <c r="H42" s="17">
        <f>SUM(C42:G42)</f>
        <v>1</v>
      </c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spans="1:25">
      <c r="A43" s="17"/>
      <c r="B43" s="17"/>
      <c r="C43" s="17"/>
      <c r="D43" s="17"/>
      <c r="E43" s="17"/>
      <c r="F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spans="1:25">
      <c r="A44" s="16" t="s">
        <v>33</v>
      </c>
      <c r="B44" s="17"/>
      <c r="C44" s="17">
        <f>C17*C42</f>
        <v>5.0000000000000001E-4</v>
      </c>
      <c r="D44" s="17">
        <f t="shared" ref="D44:G44" si="8">D17*D42</f>
        <v>3.3333333333333335E-3</v>
      </c>
      <c r="E44" s="17">
        <f>E17*E42</f>
        <v>1.125E-2</v>
      </c>
      <c r="F44" s="17">
        <f t="shared" si="8"/>
        <v>5.5000000000000005E-3</v>
      </c>
      <c r="G44" s="17">
        <f t="shared" si="8"/>
        <v>1.2500000000000002E-3</v>
      </c>
      <c r="H44" s="17">
        <f>SUM(C44:G44)</f>
        <v>2.1833333333333337E-2</v>
      </c>
      <c r="I44" s="17"/>
      <c r="J44" s="17"/>
      <c r="K44" s="17"/>
      <c r="L44" s="17"/>
      <c r="M44" s="17"/>
      <c r="N44" s="17"/>
      <c r="O44" s="17"/>
      <c r="P44" s="17"/>
      <c r="Q44" s="18"/>
      <c r="R44" s="17"/>
      <c r="S44" s="17"/>
      <c r="T44" s="17"/>
      <c r="U44" s="17"/>
      <c r="V44" s="17"/>
      <c r="W44" s="17"/>
      <c r="X44" s="17"/>
      <c r="Y44" s="17"/>
    </row>
    <row r="45" spans="1:25">
      <c r="A45" s="17" t="s">
        <v>34</v>
      </c>
      <c r="B45" s="17"/>
      <c r="C45" s="17">
        <f>C14*C42</f>
        <v>5.0000000000000001E-4</v>
      </c>
      <c r="D45" s="17">
        <f t="shared" ref="D45:G45" si="9">D14*D42</f>
        <v>3.3333333333333335E-3</v>
      </c>
      <c r="E45" s="17">
        <f t="shared" si="9"/>
        <v>6.2500000000000003E-3</v>
      </c>
      <c r="F45" s="17">
        <f t="shared" si="9"/>
        <v>5.0000000000000001E-4</v>
      </c>
      <c r="G45" s="17">
        <f t="shared" si="9"/>
        <v>2.5000000000000001E-4</v>
      </c>
      <c r="H45" s="17">
        <f>SUM(C45:G45)</f>
        <v>1.0833333333333334E-2</v>
      </c>
      <c r="I45" s="17"/>
      <c r="J45" s="17"/>
      <c r="K45" s="17"/>
      <c r="L45" s="17"/>
      <c r="M45" s="17"/>
      <c r="N45" s="17"/>
      <c r="O45" s="17"/>
      <c r="P45" s="17"/>
      <c r="Q45" s="18"/>
      <c r="R45" s="17"/>
      <c r="S45" s="17"/>
      <c r="T45" s="17"/>
      <c r="U45" s="17"/>
      <c r="V45" s="17"/>
      <c r="W45" s="17"/>
      <c r="X45" s="17"/>
      <c r="Y45" s="17"/>
    </row>
    <row r="46" spans="1:25">
      <c r="A46" s="17" t="s">
        <v>35</v>
      </c>
      <c r="B46" s="17"/>
      <c r="C46" s="17">
        <f>C15*C42</f>
        <v>0</v>
      </c>
      <c r="D46" s="17">
        <f t="shared" ref="D46:G46" si="10">D15*D42</f>
        <v>0</v>
      </c>
      <c r="E46" s="17">
        <f>E15*E42</f>
        <v>5.0000000000000001E-3</v>
      </c>
      <c r="F46" s="17">
        <f t="shared" si="10"/>
        <v>5.000000000000001E-3</v>
      </c>
      <c r="G46" s="17">
        <f t="shared" si="10"/>
        <v>1E-3</v>
      </c>
      <c r="H46" s="17">
        <f>SUM(C46:G46)</f>
        <v>1.1000000000000003E-2</v>
      </c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spans="1: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spans="1: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spans="1:25">
      <c r="A49" s="16" t="s">
        <v>36</v>
      </c>
      <c r="B49" s="17" t="s">
        <v>37</v>
      </c>
      <c r="C49" s="17" t="s">
        <v>38</v>
      </c>
      <c r="D49" s="17" t="s">
        <v>39</v>
      </c>
      <c r="E49" s="17"/>
      <c r="F49" s="17" t="s">
        <v>40</v>
      </c>
      <c r="G49" s="17"/>
      <c r="H49" s="17" t="s">
        <v>41</v>
      </c>
      <c r="I49" s="17" t="s">
        <v>37</v>
      </c>
      <c r="J49" s="17" t="s">
        <v>42</v>
      </c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:25">
      <c r="A50" s="17" t="s">
        <v>43</v>
      </c>
      <c r="B50" s="19">
        <v>333.33330000000001</v>
      </c>
      <c r="C50" s="17">
        <v>3.0000000000000001E-3</v>
      </c>
      <c r="D50" s="17">
        <v>2.2656899000000001E-2</v>
      </c>
      <c r="E50" s="17"/>
      <c r="F50" s="17">
        <v>6.2961699999999996E-4</v>
      </c>
      <c r="G50" s="17"/>
      <c r="H50" s="17">
        <f>H45</f>
        <v>1.0833333333333334E-2</v>
      </c>
      <c r="I50" s="18">
        <f>1/H50</f>
        <v>92.307692307692307</v>
      </c>
      <c r="J50" s="17">
        <f>H50/H55</f>
        <v>0.49618320610687017</v>
      </c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spans="1:25">
      <c r="A51" s="17" t="s">
        <v>44</v>
      </c>
      <c r="B51" s="19">
        <v>34.002000000000002</v>
      </c>
      <c r="C51" s="17">
        <v>2.9409999999999999E-2</v>
      </c>
      <c r="D51" s="17">
        <v>0.22211313299999999</v>
      </c>
      <c r="E51" s="17"/>
      <c r="F51" s="17">
        <v>6.1723500000000001E-3</v>
      </c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spans="1:25">
      <c r="A52" s="17" t="s">
        <v>45</v>
      </c>
      <c r="B52" s="1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spans="1:25">
      <c r="A53" s="17" t="s">
        <v>46</v>
      </c>
      <c r="B53" s="19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spans="1:25">
      <c r="A54" s="17" t="s">
        <v>47</v>
      </c>
      <c r="B54" s="19">
        <v>10</v>
      </c>
      <c r="C54" s="17">
        <v>0.1</v>
      </c>
      <c r="D54" s="17">
        <v>0.75522996799999997</v>
      </c>
      <c r="E54" s="17"/>
      <c r="F54" s="17">
        <v>2.0987248E-2</v>
      </c>
      <c r="G54" s="17"/>
      <c r="H54" s="17">
        <f>H46</f>
        <v>1.1000000000000003E-2</v>
      </c>
      <c r="I54" s="17">
        <f>1/H54</f>
        <v>90.909090909090892</v>
      </c>
      <c r="J54" s="17">
        <f>H54/H55</f>
        <v>0.50381679389312983</v>
      </c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spans="1:25">
      <c r="A55" s="17" t="s">
        <v>48</v>
      </c>
      <c r="B55" s="19">
        <v>7.5522999999999998</v>
      </c>
      <c r="C55" s="17">
        <v>0.13241</v>
      </c>
      <c r="D55" s="17">
        <v>1</v>
      </c>
      <c r="E55" s="17"/>
      <c r="F55" s="17">
        <v>2.7789215999999999E-2</v>
      </c>
      <c r="G55" s="17"/>
      <c r="H55" s="17">
        <f>H44</f>
        <v>2.1833333333333337E-2</v>
      </c>
      <c r="I55" s="17">
        <f>1/H55</f>
        <v>45.801526717557245</v>
      </c>
      <c r="J55" s="17">
        <f>J50+J54</f>
        <v>1</v>
      </c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spans="1:25">
      <c r="A56" s="17"/>
      <c r="B56" s="20"/>
      <c r="C56" s="20"/>
      <c r="D56" s="20"/>
      <c r="E56" s="20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spans="1: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spans="1: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spans="1:25">
      <c r="A59" s="17"/>
      <c r="B59" s="20"/>
      <c r="C59" s="20"/>
      <c r="D59" s="20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spans="1:25">
      <c r="A60" s="17"/>
      <c r="B60" s="20"/>
      <c r="C60" s="20"/>
      <c r="D60" s="20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spans="1:25">
      <c r="A61" s="17"/>
      <c r="B61" s="20"/>
      <c r="C61" s="20"/>
      <c r="D61" s="20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spans="1:25">
      <c r="A62" s="17"/>
      <c r="B62" s="20"/>
      <c r="C62" s="20"/>
      <c r="D62" s="20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spans="1:25">
      <c r="A63" s="17"/>
      <c r="B63" s="20"/>
      <c r="C63" s="20"/>
      <c r="D63" s="20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spans="1:25">
      <c r="A64" s="17"/>
      <c r="B64" s="20"/>
      <c r="C64" s="20"/>
      <c r="D64" s="20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spans="1:25">
      <c r="A65" s="17"/>
      <c r="B65" s="20"/>
      <c r="C65" s="20"/>
      <c r="D65" s="20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spans="1: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spans="1: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spans="1: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spans="1:25">
      <c r="A69" s="17"/>
      <c r="B69" s="17"/>
      <c r="C69" s="17"/>
      <c r="D69" s="17"/>
      <c r="E69" s="17"/>
      <c r="F69" s="20"/>
      <c r="G69" s="20"/>
      <c r="H69" s="20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spans="1: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spans="1: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spans="1:25">
      <c r="A72" s="17"/>
      <c r="B72" s="17"/>
      <c r="C72" s="17"/>
      <c r="D72" s="17"/>
      <c r="E72" s="17"/>
      <c r="F72" s="20"/>
      <c r="G72" s="20"/>
      <c r="H72" s="20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spans="1:25">
      <c r="A73" s="17"/>
      <c r="B73" s="17"/>
      <c r="C73" s="17"/>
      <c r="D73" s="17"/>
      <c r="E73" s="17"/>
      <c r="F73" s="20"/>
      <c r="G73" s="20"/>
      <c r="H73" s="20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spans="1:25">
      <c r="A74" s="17"/>
      <c r="B74" s="17"/>
      <c r="C74" s="17"/>
      <c r="D74" s="17"/>
      <c r="E74" s="17"/>
      <c r="F74" s="20"/>
      <c r="G74" s="20"/>
      <c r="H74" s="20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spans="1:25">
      <c r="A75" s="17"/>
      <c r="B75" s="17"/>
      <c r="C75" s="17"/>
      <c r="D75" s="17"/>
      <c r="E75" s="17"/>
      <c r="F75" s="20"/>
      <c r="G75" s="20"/>
      <c r="H75" s="20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spans="1:25">
      <c r="A76" s="17"/>
      <c r="B76" s="17"/>
      <c r="C76" s="17"/>
      <c r="D76" s="17"/>
      <c r="E76" s="17"/>
      <c r="F76" s="20"/>
      <c r="G76" s="20"/>
      <c r="H76" s="20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spans="1:25">
      <c r="A77" s="17"/>
      <c r="B77" s="17"/>
      <c r="C77" s="17"/>
      <c r="D77" s="17"/>
      <c r="E77" s="17"/>
      <c r="F77" s="20"/>
      <c r="G77" s="20"/>
      <c r="H77" s="20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spans="1:25">
      <c r="A78" s="17"/>
      <c r="B78" s="17"/>
      <c r="C78" s="17"/>
      <c r="D78" s="17"/>
      <c r="E78" s="17"/>
      <c r="F78" s="20"/>
      <c r="G78" s="20"/>
      <c r="H78" s="20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#LPM 581</vt:lpstr>
      <vt:lpstr>LPX 582</vt:lpstr>
      <vt:lpstr>ASP 2</vt:lpstr>
      <vt:lpstr>ASP 610</vt:lpstr>
      <vt:lpstr>#ASP 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Maritza Mallek</dc:creator>
  <cp:lastModifiedBy>Maritza Mallek</cp:lastModifiedBy>
  <dcterms:created xsi:type="dcterms:W3CDTF">2013-05-30T19:30:35Z</dcterms:created>
  <dcterms:modified xsi:type="dcterms:W3CDTF">2013-08-28T16:43:53Z</dcterms:modified>
</cp:coreProperties>
</file>