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pradee\OneDrive - Capgemini\Desktop\"/>
    </mc:Choice>
  </mc:AlternateContent>
  <xr:revisionPtr revIDLastSave="0" documentId="13_ncr:1_{7E2151EC-A70B-46AC-8873-2B44CCF2B387}" xr6:coauthVersionLast="46" xr6:coauthVersionMax="46" xr10:uidLastSave="{00000000-0000-0000-0000-000000000000}"/>
  <bookViews>
    <workbookView xWindow="-110" yWindow="-110" windowWidth="19420" windowHeight="9800" xr2:uid="{6068E26E-9D4D-43ED-9A83-749FCA6BEAF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G8" i="1" l="1"/>
  <c r="B3" i="1"/>
  <c r="B5" i="1" s="1"/>
  <c r="C5" i="1" s="1"/>
  <c r="B4" i="1" l="1"/>
  <c r="B6" i="1"/>
  <c r="B8" i="1" s="1"/>
  <c r="B9" i="1" s="1"/>
  <c r="G13" i="1" l="1"/>
  <c r="E18" i="1"/>
  <c r="E16" i="1"/>
  <c r="E15" i="1"/>
  <c r="E19" i="1"/>
  <c r="E17" i="1"/>
  <c r="E14" i="1"/>
  <c r="D21" i="1" l="1"/>
  <c r="D22" i="1" s="1"/>
  <c r="D24" i="1" s="1"/>
  <c r="D25" i="1" s="1"/>
  <c r="J2" i="1" s="1"/>
</calcChain>
</file>

<file path=xl/sharedStrings.xml><?xml version="1.0" encoding="utf-8"?>
<sst xmlns="http://schemas.openxmlformats.org/spreadsheetml/2006/main" count="27" uniqueCount="26">
  <si>
    <t>CTC</t>
  </si>
  <si>
    <t>Basic</t>
  </si>
  <si>
    <t>HRA</t>
  </si>
  <si>
    <t>PF</t>
  </si>
  <si>
    <t>Gratity</t>
  </si>
  <si>
    <t>Net Income</t>
  </si>
  <si>
    <t>Deductions</t>
  </si>
  <si>
    <t>Standard Deductions</t>
  </si>
  <si>
    <t>80C</t>
  </si>
  <si>
    <t>House Loan</t>
  </si>
  <si>
    <t>Total</t>
  </si>
  <si>
    <t>Taxable Income</t>
  </si>
  <si>
    <t>Tax Slab</t>
  </si>
  <si>
    <t>4% CESS</t>
  </si>
  <si>
    <t>Total Tax</t>
  </si>
  <si>
    <t>Net per Month</t>
  </si>
  <si>
    <t>Tax Payable</t>
  </si>
  <si>
    <t>Tax Per month</t>
  </si>
  <si>
    <t>Professional Tax</t>
  </si>
  <si>
    <t>Per year</t>
  </si>
  <si>
    <t>12% Of Basic</t>
  </si>
  <si>
    <t>40% Of Basic</t>
  </si>
  <si>
    <t>4.81% Of Basic</t>
  </si>
  <si>
    <t>(PF and Grautity dedcuted)</t>
  </si>
  <si>
    <t>Per Month</t>
  </si>
  <si>
    <t>In Hand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</si>
</sst>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"/>
    <numFmt numFmtId="165" formatCode="&quot;₹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9" fontId="0" fillId="0" borderId="0" xfId="0" applyNumberFormat="1"/>
    <xf numFmtId="164" fontId="0" fillId="0" borderId="0" xfId="0" applyNumberFormat="1"/>
    <xf numFmtId="165" fontId="0" fillId="0" borderId="0" xfId="0" applyNumberFormat="1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C7C55-169D-4114-AFF7-7A2B8B78804A}">
  <dimension ref="A1:J25"/>
  <sheetViews>
    <sheetView tabSelected="1" workbookViewId="0">
      <selection activeCell="C9" sqref="C9"/>
    </sheetView>
  </sheetViews>
  <sheetFormatPr defaultRowHeight="14.5" x14ac:dyDescent="0.35"/>
  <cols>
    <col min="1" max="1" width="13.1796875" bestFit="1" customWidth="1"/>
    <col min="2" max="2" width="12.7265625" bestFit="1" customWidth="1"/>
    <col min="3" max="4" width="13" bestFit="1" customWidth="1"/>
    <col min="5" max="5" width="11.7265625" bestFit="1" customWidth="1"/>
    <col min="6" max="8" width="14" bestFit="1" customWidth="1"/>
    <col min="9" max="9" width="23.36328125" bestFit="1" customWidth="1"/>
    <col min="10" max="10" width="12.7265625" bestFit="1" customWidth="1"/>
    <col min="11" max="11" width="14.453125" bestFit="1" customWidth="1"/>
    <col min="12" max="12" width="18.36328125" bestFit="1" customWidth="1"/>
    <col min="13" max="13" width="11.7265625" bestFit="1" customWidth="1"/>
  </cols>
  <sheetData>
    <row r="1" spans="1:10" x14ac:dyDescent="0.35">
      <c r="B1" t="s">
        <v>19</v>
      </c>
      <c r="C1" t="s">
        <v>24</v>
      </c>
    </row>
    <row r="2" spans="1:10" x14ac:dyDescent="0.35">
      <c r="A2" t="s">
        <v>0</v>
      </c>
      <c r="B2" s="3">
        <v>2600000</v>
      </c>
      <c r="F2" t="s">
        <v>6</v>
      </c>
      <c r="I2" t="s">
        <v>25</v>
      </c>
      <c r="J2" s="3">
        <f>B9-D25-C5-C7</f>
        <v>151185.424</v>
      </c>
    </row>
    <row r="3" spans="1:10" x14ac:dyDescent="0.35">
      <c r="A3" t="s">
        <v>1</v>
      </c>
      <c r="B3" s="3">
        <f>B2*0.4</f>
        <v>1040000</v>
      </c>
      <c r="D3" t="s">
        <v>20</v>
      </c>
    </row>
    <row r="4" spans="1:10" x14ac:dyDescent="0.35">
      <c r="A4" t="s">
        <v>2</v>
      </c>
      <c r="B4" s="3">
        <f>B3*0.4</f>
        <v>416000</v>
      </c>
      <c r="D4" t="s">
        <v>21</v>
      </c>
      <c r="F4" t="s">
        <v>7</v>
      </c>
      <c r="G4" s="3">
        <v>50000</v>
      </c>
    </row>
    <row r="5" spans="1:10" x14ac:dyDescent="0.35">
      <c r="A5" t="s">
        <v>3</v>
      </c>
      <c r="B5" s="3">
        <f>0.12*B3</f>
        <v>124800</v>
      </c>
      <c r="C5" s="3">
        <f>B5/12</f>
        <v>10400</v>
      </c>
      <c r="D5" t="s">
        <v>20</v>
      </c>
      <c r="F5" t="s">
        <v>8</v>
      </c>
      <c r="G5" s="3">
        <v>150000</v>
      </c>
    </row>
    <row r="6" spans="1:10" x14ac:dyDescent="0.35">
      <c r="A6" t="s">
        <v>4</v>
      </c>
      <c r="B6" s="3">
        <f>0.0481*B3</f>
        <v>50024</v>
      </c>
      <c r="D6" t="s">
        <v>22</v>
      </c>
      <c r="F6" t="s">
        <v>9</v>
      </c>
      <c r="G6" s="3">
        <v>200000</v>
      </c>
    </row>
    <row r="7" spans="1:10" x14ac:dyDescent="0.35">
      <c r="A7" t="s">
        <v>18</v>
      </c>
      <c r="B7" s="3">
        <f>C7*12</f>
        <v>2496</v>
      </c>
      <c r="C7">
        <v>208</v>
      </c>
      <c r="G7" s="3"/>
    </row>
    <row r="8" spans="1:10" x14ac:dyDescent="0.35">
      <c r="A8" t="s">
        <v>5</v>
      </c>
      <c r="B8" s="3">
        <f>(B2-B5-B6)</f>
        <v>2425176</v>
      </c>
      <c r="C8" t="s">
        <v>23</v>
      </c>
      <c r="F8" t="s">
        <v>10</v>
      </c>
      <c r="G8" s="3">
        <f>(G4+G5+G6)</f>
        <v>400000</v>
      </c>
    </row>
    <row r="9" spans="1:10" x14ac:dyDescent="0.35">
      <c r="A9" t="s">
        <v>15</v>
      </c>
      <c r="B9" s="3">
        <f>B8/12</f>
        <v>202098</v>
      </c>
    </row>
    <row r="12" spans="1:10" x14ac:dyDescent="0.35">
      <c r="B12" t="s">
        <v>12</v>
      </c>
    </row>
    <row r="13" spans="1:10" x14ac:dyDescent="0.35">
      <c r="B13" s="2">
        <v>0</v>
      </c>
      <c r="C13" s="2">
        <v>250000</v>
      </c>
      <c r="E13" s="2">
        <v>0</v>
      </c>
      <c r="F13" t="s">
        <v>11</v>
      </c>
      <c r="G13" s="3">
        <f>B8-G8</f>
        <v>2025176</v>
      </c>
    </row>
    <row r="14" spans="1:10" x14ac:dyDescent="0.35">
      <c r="B14" s="2">
        <v>250001</v>
      </c>
      <c r="C14" s="2">
        <v>500000</v>
      </c>
      <c r="D14" s="1">
        <v>0.05</v>
      </c>
      <c r="E14" s="3">
        <f>IF((IF(B8&lt;500001,(B8-250000)*0.05,12500))&gt;0,(IF(B8&lt;500001,(B8-250000)*0.05,12500)),0)</f>
        <v>12500</v>
      </c>
      <c r="H14" s="5"/>
    </row>
    <row r="15" spans="1:10" x14ac:dyDescent="0.35">
      <c r="B15" s="2">
        <v>500001</v>
      </c>
      <c r="C15" s="2">
        <v>750000</v>
      </c>
      <c r="D15" s="1">
        <v>0.1</v>
      </c>
      <c r="E15" s="3">
        <f>IF((IF(B8&lt;750001,(B8-500000)*0.1,25000))&gt;0,(IF(B8&lt;750001,(B8-500000)*0.1,25000)),0)</f>
        <v>25000</v>
      </c>
    </row>
    <row r="16" spans="1:10" x14ac:dyDescent="0.35">
      <c r="B16" s="2">
        <v>750001</v>
      </c>
      <c r="C16" s="2">
        <v>1000000</v>
      </c>
      <c r="D16" s="1">
        <v>0.15</v>
      </c>
      <c r="E16" s="3">
        <f>IF((IF(B8&lt;1000001,(B8-750000)*0.15,37500))&gt;0,(IF(B8&lt;1000001,(B8-750000)*0.15,37500)),0)</f>
        <v>37500</v>
      </c>
      <c r="I16" s="3"/>
    </row>
    <row r="17" spans="2:10" x14ac:dyDescent="0.35">
      <c r="B17" s="2">
        <v>1000000</v>
      </c>
      <c r="C17" s="2">
        <v>1250000</v>
      </c>
      <c r="D17" s="1">
        <v>0.2</v>
      </c>
      <c r="E17" s="3">
        <f>IF((IF(B8&lt;1250001,(B8-1000000)*0.2,50000))&gt;0,(IF(B8&lt;1250001,(B8-1000000)*0.2,50000)),0)</f>
        <v>50000</v>
      </c>
      <c r="I17" s="3"/>
    </row>
    <row r="18" spans="2:10" x14ac:dyDescent="0.35">
      <c r="B18" s="2">
        <v>1250000</v>
      </c>
      <c r="C18" s="2">
        <v>1500000</v>
      </c>
      <c r="D18" s="1">
        <v>0.25</v>
      </c>
      <c r="E18" s="3">
        <f>IF((IF(B8&lt;1500001,(B8-1250000)*0.25,62500))&gt;0,(IF(B8&lt;1500001,(B8-1250000)*0.25,62500)),0)</f>
        <v>62500</v>
      </c>
    </row>
    <row r="19" spans="2:10" x14ac:dyDescent="0.35">
      <c r="B19" s="2">
        <v>1500001</v>
      </c>
      <c r="C19" s="2"/>
      <c r="D19" s="1">
        <v>0.3</v>
      </c>
      <c r="E19" s="3">
        <f>IF((IF(B8&gt;1500000,(B8-1500000)*0.3,0))&gt;0,(IF(B8&gt;1500000,(B8-1500000)*0.3,0)),0)</f>
        <v>277552.8</v>
      </c>
    </row>
    <row r="20" spans="2:10" x14ac:dyDescent="0.35">
      <c r="F20" s="2"/>
      <c r="J20" s="3"/>
    </row>
    <row r="21" spans="2:10" x14ac:dyDescent="0.35">
      <c r="C21" t="s">
        <v>14</v>
      </c>
      <c r="D21" s="4">
        <f>SUM(E14:E20)</f>
        <v>465052.8</v>
      </c>
      <c r="F21" s="2"/>
    </row>
    <row r="22" spans="2:10" x14ac:dyDescent="0.35">
      <c r="B22" t="s">
        <v>13</v>
      </c>
      <c r="D22">
        <f>0.04*D21</f>
        <v>18602.112000000001</v>
      </c>
      <c r="F22" s="2"/>
      <c r="G22" s="3"/>
    </row>
    <row r="24" spans="2:10" x14ac:dyDescent="0.35">
      <c r="C24" t="s">
        <v>16</v>
      </c>
      <c r="D24" s="4">
        <f>D21+D22</f>
        <v>483654.91200000001</v>
      </c>
    </row>
    <row r="25" spans="2:10" x14ac:dyDescent="0.35">
      <c r="C25" t="s">
        <v>17</v>
      </c>
      <c r="D25">
        <f>D24/12</f>
        <v>40304.576000000001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C4F84-0D74-4EE7-A5AE-B20FD9CF2584}">
  <dimension ref="A1"/>
  <sheetViews>
    <sheetView workbookViewId="0">
      <selection activeCell="C10" sqref="C10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Marichamy, Mani Pradeep</dc:creator>
  <cp:lastModifiedBy>Marichamy, Mani Pradeep</cp:lastModifiedBy>
  <dcterms:created xsi:type="dcterms:W3CDTF">2021-12-19T11:30:57Z</dcterms:created>
  <dcterms:modified xsi:type="dcterms:W3CDTF">2021-12-19T13:30:02Z</dcterms:modified>
</cp:coreProperties>
</file>