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autoCompressPictures="0"/>
  <bookViews>
    <workbookView xWindow="-20" yWindow="-20" windowWidth="25620" windowHeight="22840" tabRatio="500"/>
  </bookViews>
  <sheets>
    <sheet name="Diagramm" sheetId="1" r:id="rId1"/>
    <sheet name="Fehlerrechnung" sheetId="4" r:id="rId2"/>
    <sheet name="Residuen" sheetId="5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" i="4"/>
  <c r="D5"/>
  <c r="B5"/>
  <c r="E5"/>
  <c r="A6"/>
  <c r="D6"/>
  <c r="B6"/>
  <c r="E6"/>
  <c r="A7"/>
  <c r="B7"/>
  <c r="E42"/>
  <c r="A8"/>
  <c r="B8"/>
  <c r="D8"/>
  <c r="E8"/>
  <c r="A9"/>
  <c r="B9"/>
  <c r="D9"/>
  <c r="E9"/>
  <c r="A10"/>
  <c r="B10"/>
  <c r="D10"/>
  <c r="E10"/>
  <c r="A11"/>
  <c r="B11"/>
  <c r="D11"/>
  <c r="E11"/>
  <c r="A12"/>
  <c r="B12"/>
  <c r="D12"/>
  <c r="E12"/>
  <c r="A13"/>
  <c r="B13"/>
  <c r="D13"/>
  <c r="E13"/>
  <c r="A14"/>
  <c r="B14"/>
  <c r="A15"/>
  <c r="D15"/>
  <c r="B15"/>
  <c r="E15"/>
  <c r="A16"/>
  <c r="D16"/>
  <c r="B16"/>
  <c r="E16"/>
  <c r="A17"/>
  <c r="D17"/>
  <c r="B17"/>
  <c r="E52"/>
  <c r="A18"/>
  <c r="D18"/>
  <c r="B18"/>
  <c r="E18"/>
  <c r="A19"/>
  <c r="D19"/>
  <c r="B19"/>
  <c r="E54"/>
  <c r="A20"/>
  <c r="D20"/>
  <c r="B20"/>
  <c r="E20"/>
  <c r="A21"/>
  <c r="D21"/>
  <c r="B21"/>
  <c r="E21"/>
  <c r="A22"/>
  <c r="D22"/>
  <c r="B22"/>
  <c r="E22"/>
  <c r="A23"/>
  <c r="B23"/>
  <c r="A24"/>
  <c r="B24"/>
  <c r="D24"/>
  <c r="E24"/>
  <c r="A25"/>
  <c r="B25"/>
  <c r="D25"/>
  <c r="E25"/>
  <c r="A26"/>
  <c r="B26"/>
  <c r="D26"/>
  <c r="E26"/>
  <c r="A27"/>
  <c r="B27"/>
  <c r="D27"/>
  <c r="E27"/>
  <c r="A28"/>
  <c r="B28"/>
  <c r="D28"/>
  <c r="E28"/>
  <c r="A29"/>
  <c r="B29"/>
  <c r="D29"/>
  <c r="E29"/>
  <c r="A30"/>
  <c r="B30"/>
  <c r="D30"/>
  <c r="E30"/>
  <c r="A31"/>
  <c r="B31"/>
  <c r="D31"/>
  <c r="E31"/>
  <c r="D41"/>
  <c r="E41"/>
  <c r="D42"/>
  <c r="D43"/>
  <c r="E43"/>
  <c r="D44"/>
  <c r="E44"/>
  <c r="D45"/>
  <c r="E45"/>
  <c r="D46"/>
  <c r="E46"/>
  <c r="D47"/>
  <c r="E47"/>
  <c r="D48"/>
  <c r="E48"/>
  <c r="D49"/>
  <c r="E49"/>
  <c r="D50"/>
  <c r="D52"/>
  <c r="D54"/>
  <c r="D56"/>
  <c r="D57"/>
  <c r="D58"/>
  <c r="E58"/>
  <c r="D59"/>
  <c r="E59"/>
  <c r="D60"/>
  <c r="E60"/>
  <c r="D61"/>
  <c r="E61"/>
  <c r="D62"/>
  <c r="E62"/>
  <c r="D63"/>
  <c r="E63"/>
  <c r="D64"/>
  <c r="E64"/>
  <c r="D65"/>
  <c r="E65"/>
  <c r="E66"/>
  <c r="E55"/>
  <c r="E53"/>
  <c r="E51"/>
  <c r="E57"/>
  <c r="D55"/>
  <c r="D53"/>
  <c r="E50"/>
  <c r="E40"/>
  <c r="E19"/>
  <c r="E17"/>
  <c r="D40"/>
  <c r="A5" i="5"/>
  <c r="B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</calcChain>
</file>

<file path=xl/sharedStrings.xml><?xml version="1.0" encoding="utf-8"?>
<sst xmlns="http://schemas.openxmlformats.org/spreadsheetml/2006/main" count="43" uniqueCount="42">
  <si>
    <t xml:space="preserve">Tabelle 1: Gemessene Spannung-Strom Paare für eine </t>
    <phoneticPr fontId="1" type="noConversion"/>
  </si>
  <si>
    <t xml:space="preserve">die Fehlerschranken betragen 0.01 (bis 45 V), 0.1 V (ab 45 V), </t>
    <phoneticPr fontId="1" type="noConversion"/>
  </si>
  <si>
    <t>Terms auf zwei bis drei wesentliche Ziffern genau ist, jener des linearen Terms</t>
    <phoneticPr fontId="1" type="noConversion"/>
  </si>
  <si>
    <t>auf drei bis vier signifikante Stellen</t>
    <phoneticPr fontId="1" type="noConversion"/>
  </si>
  <si>
    <t>Bemerkung: Je mehr Parameter eine Regressionsfunktion hat, desto genauer gibt sie im allgemeinen die Daten</t>
    <phoneticPr fontId="1" type="noConversion"/>
  </si>
  <si>
    <t>wieder. Für die Kohlefadenlampe müsste man ein Polynom 4. Grades nehmen, damit die Residuen kleiner als</t>
    <phoneticPr fontId="1" type="noConversion"/>
  </si>
  <si>
    <t xml:space="preserve">die Fehlerschranken werden. </t>
    <phoneticPr fontId="1" type="noConversion"/>
  </si>
  <si>
    <t>Die Abweichungen von Null sind wesentlich grösser als die Fehlerschranken (0.1 mA) und weisen einen</t>
    <phoneticPr fontId="1" type="noConversion"/>
  </si>
  <si>
    <t>Variante: Einige Daten variieren</t>
    <phoneticPr fontId="1" type="noConversion"/>
  </si>
  <si>
    <t>Residuen</t>
    <phoneticPr fontId="1" type="noConversion"/>
  </si>
  <si>
    <t>Trendlinie</t>
    <phoneticPr fontId="1" type="noConversion"/>
  </si>
  <si>
    <t>Fehlerrechnung: Effekt auf die Fitparameter wenn Daten gelöscht oder variiert werden</t>
    <phoneticPr fontId="1" type="noConversion"/>
  </si>
  <si>
    <t xml:space="preserve">ungünstigen Trend auf. Der Fit ist also nicht besonders gut. </t>
    <phoneticPr fontId="1" type="noConversion"/>
  </si>
  <si>
    <t>Originaldaten</t>
    <phoneticPr fontId="1" type="noConversion"/>
  </si>
  <si>
    <t>einige Daten gelöscht</t>
    <phoneticPr fontId="1" type="noConversion"/>
  </si>
  <si>
    <t xml:space="preserve">Abbildung 2: </t>
    <phoneticPr fontId="1" type="noConversion"/>
  </si>
  <si>
    <t>Löscht man einige Daten heraus, so erkennt man, dass der Fitparameter des quadratischen</t>
    <phoneticPr fontId="1" type="noConversion"/>
  </si>
  <si>
    <t>"+/- 0.1"</t>
    <phoneticPr fontId="1" type="noConversion"/>
  </si>
  <si>
    <t>"+/- 0.1"</t>
    <phoneticPr fontId="1" type="noConversion"/>
  </si>
  <si>
    <t>Residuen: Messwerte minus berechnete Werte</t>
    <phoneticPr fontId="1" type="noConversion"/>
  </si>
  <si>
    <t>∆I  (mA)</t>
  </si>
  <si>
    <t>Siehe auch vorangehendes und folgendes Tabellenblatt!</t>
    <phoneticPr fontId="1" type="noConversion"/>
  </si>
  <si>
    <t>Siehe auch die vorangehenden Tabellenblätter!</t>
    <phoneticPr fontId="1" type="noConversion"/>
  </si>
  <si>
    <t>Die Messdaten sind als fette Punkte, die Regressionsfunktion als Linie eingezeichnet.</t>
    <phoneticPr fontId="1" type="noConversion"/>
  </si>
  <si>
    <t>Abbildung 1: Strom durch eine Kohlefadenlampe als Funktion der Spannung.</t>
    <phoneticPr fontId="1" type="noConversion"/>
  </si>
  <si>
    <t>Die Fitfunktion (x: Spannung in Volt, y: Strom in Milliampere) ist eine quadratische Funktion</t>
    <phoneticPr fontId="1" type="noConversion"/>
  </si>
  <si>
    <t>Kohlefadenlampe (Vorgängerin der Wolframwendel-Glühlampe)</t>
    <phoneticPr fontId="1" type="noConversion"/>
  </si>
  <si>
    <t>Die Auflösung entspricht der Anzahl notierter Ziffern,</t>
    <phoneticPr fontId="1" type="noConversion"/>
  </si>
  <si>
    <t>0.02 mA (bis 65 mA) und 0.1 mA (ab 65 mA).</t>
    <phoneticPr fontId="1" type="noConversion"/>
  </si>
  <si>
    <t>Die Werte wurden mit zwei Digitalmutimetern aufgenommen.</t>
    <phoneticPr fontId="1" type="noConversion"/>
  </si>
  <si>
    <t>Abbildung 3: Variiert man die Daten innerhalb der Fehlerschranken, so sieht man, dass vielleicht zwei bis drei</t>
    <phoneticPr fontId="1" type="noConversion"/>
  </si>
  <si>
    <t xml:space="preserve"> Stellen des Parameter des quadratischen Terms signifikant sind und drei bis vier des linaren Terms. </t>
    <phoneticPr fontId="1" type="noConversion"/>
  </si>
  <si>
    <t>I_T  (mA)</t>
    <phoneticPr fontId="1" type="noConversion"/>
  </si>
  <si>
    <t xml:space="preserve">(Parabel) durch den Nullpunkt, d.h. ohne konstanten Term. </t>
    <phoneticPr fontId="1" type="noConversion"/>
  </si>
  <si>
    <t>Muster für ein Diagramm</t>
    <phoneticPr fontId="1" type="noConversion"/>
  </si>
  <si>
    <t>Fehleranalysen auf den nächsten Tabellenblättern</t>
    <phoneticPr fontId="1" type="noConversion"/>
  </si>
  <si>
    <t>(Excel unterdrückt leider nachfolgende Nullen.)</t>
    <phoneticPr fontId="1" type="noConversion"/>
  </si>
  <si>
    <t>Kennlinie einer Kohlefaden-Glühlampe</t>
    <phoneticPr fontId="1" type="noConversion"/>
  </si>
  <si>
    <t>Martin Lieberherr, MNG Rämibühl, Zürich, 5. April 2012</t>
    <phoneticPr fontId="1" type="noConversion"/>
  </si>
  <si>
    <t>Abbildung 4: Residuen der quadratischen Regressionsfunktion</t>
    <phoneticPr fontId="1" type="noConversion"/>
  </si>
  <si>
    <t>U  (V)</t>
    <phoneticPr fontId="1" type="noConversion"/>
  </si>
  <si>
    <t>I  (mA)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</si>
</sst>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00000"/>
  </numFmts>
  <fonts count="7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2"/>
      <color indexed="10"/>
      <name val="Arial"/>
      <family val="2"/>
    </font>
    <font>
      <sz val="12"/>
      <name val="Arial"/>
      <family val="2"/>
    </font>
    <font>
      <sz val="12"/>
      <color indexed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autoTitleDeleted val="1"/>
    <c:plotArea>
      <c:layout>
        <c:manualLayout>
          <c:layoutTarget val="inner"/>
          <c:xMode val="edge"/>
          <c:yMode val="edge"/>
          <c:x val="0.140777431890781"/>
          <c:y val="0.100746268656716"/>
          <c:w val="0.825618018677898"/>
          <c:h val="0.745239452344577"/>
        </c:manualLayout>
      </c:layout>
      <c:scatterChart>
        <c:scatterStyle val="lineMarker"/>
        <c:ser>
          <c:idx val="0"/>
          <c:order val="0"/>
          <c:tx>
            <c:v>Daten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name>Parabel</c:nam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348231155046254"/>
                  <c:y val="0.0821804782024198"/>
                </c:manualLayout>
              </c:layout>
              <c:tx>
                <c:rich>
                  <a:bodyPr/>
                  <a:lstStyle/>
                  <a:p>
                    <a:pPr>
                      <a:def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cs typeface="Calibri"/>
                      </a:rPr>
                      <a:t>Ausgleichsfunktion</a:t>
                    </a:r>
                  </a:p>
                  <a:p>
                    <a:pPr>
                      <a:def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cs typeface="Calibri"/>
                      </a:rPr>
                      <a:t>y = 0.009745090 x</a:t>
                    </a:r>
                    <a:r>
                      <a:rPr lang="de-CH" sz="1000" b="0" i="0" u="none" strike="noStrike" baseline="30000">
                        <a:solidFill>
                          <a:srgbClr val="000000"/>
                        </a:solidFill>
                        <a:latin typeface="Calibri"/>
                        <a:cs typeface="Calibri"/>
                      </a:rPr>
                      <a:t>2</a:t>
                    </a:r>
                    <a:r>
                      <a: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cs typeface="Calibri"/>
                      </a:rPr>
                      <a:t> + 2.359471442 x</a:t>
                    </a:r>
                  </a:p>
                  <a:p>
                    <a:pPr>
                      <a:def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de-CH" sz="1000" b="0" i="0" u="none" strike="noStrike" baseline="0">
                        <a:solidFill>
                          <a:srgbClr val="000000"/>
                        </a:solidFill>
                        <a:latin typeface="Calibri"/>
                        <a:cs typeface="Calibri"/>
                      </a:rPr>
                      <a:t>R² = .999 529 168</a:t>
                    </a:r>
                  </a:p>
                </c:rich>
              </c:tx>
              <c:numFmt formatCode="#.##0\,0000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Diagramm!$A$5:$A$30</c:f>
              <c:numCache>
                <c:formatCode>General</c:formatCode>
                <c:ptCount val="26"/>
                <c:pt idx="0">
                  <c:v>0.0</c:v>
                </c:pt>
                <c:pt idx="1">
                  <c:v>0.201</c:v>
                </c:pt>
                <c:pt idx="2">
                  <c:v>0.44</c:v>
                </c:pt>
                <c:pt idx="3">
                  <c:v>0.96</c:v>
                </c:pt>
                <c:pt idx="4">
                  <c:v>1.73</c:v>
                </c:pt>
                <c:pt idx="5">
                  <c:v>2.88</c:v>
                </c:pt>
                <c:pt idx="6">
                  <c:v>4.97</c:v>
                </c:pt>
                <c:pt idx="7">
                  <c:v>7.81</c:v>
                </c:pt>
                <c:pt idx="8">
                  <c:v>10.41</c:v>
                </c:pt>
                <c:pt idx="9">
                  <c:v>15.15</c:v>
                </c:pt>
                <c:pt idx="10">
                  <c:v>20.43</c:v>
                </c:pt>
                <c:pt idx="11">
                  <c:v>24.47</c:v>
                </c:pt>
                <c:pt idx="12">
                  <c:v>30.08</c:v>
                </c:pt>
                <c:pt idx="13">
                  <c:v>35.38</c:v>
                </c:pt>
                <c:pt idx="14">
                  <c:v>40.43</c:v>
                </c:pt>
                <c:pt idx="15">
                  <c:v>50.2</c:v>
                </c:pt>
                <c:pt idx="16">
                  <c:v>55.8</c:v>
                </c:pt>
                <c:pt idx="17">
                  <c:v>60.7</c:v>
                </c:pt>
                <c:pt idx="18">
                  <c:v>65.2</c:v>
                </c:pt>
                <c:pt idx="19">
                  <c:v>70.3</c:v>
                </c:pt>
                <c:pt idx="20">
                  <c:v>75.5</c:v>
                </c:pt>
                <c:pt idx="21">
                  <c:v>80.2</c:v>
                </c:pt>
                <c:pt idx="22">
                  <c:v>85.4</c:v>
                </c:pt>
                <c:pt idx="23">
                  <c:v>89.6</c:v>
                </c:pt>
                <c:pt idx="24">
                  <c:v>95.0</c:v>
                </c:pt>
                <c:pt idx="25">
                  <c:v>99.7</c:v>
                </c:pt>
              </c:numCache>
            </c:numRef>
          </c:xVal>
          <c:yVal>
            <c:numRef>
              <c:f>Diagramm!$B$5:$B$30</c:f>
              <c:numCache>
                <c:formatCode>General</c:formatCode>
                <c:ptCount val="26"/>
                <c:pt idx="0">
                  <c:v>0.01</c:v>
                </c:pt>
                <c:pt idx="1">
                  <c:v>0.35</c:v>
                </c:pt>
                <c:pt idx="2">
                  <c:v>0.76</c:v>
                </c:pt>
                <c:pt idx="3">
                  <c:v>1.66</c:v>
                </c:pt>
                <c:pt idx="4">
                  <c:v>2.99</c:v>
                </c:pt>
                <c:pt idx="5">
                  <c:v>5.09</c:v>
                </c:pt>
                <c:pt idx="6">
                  <c:v>9.17</c:v>
                </c:pt>
                <c:pt idx="7">
                  <c:v>15.42</c:v>
                </c:pt>
                <c:pt idx="8">
                  <c:v>21.49</c:v>
                </c:pt>
                <c:pt idx="9">
                  <c:v>33.75</c:v>
                </c:pt>
                <c:pt idx="10">
                  <c:v>48.51</c:v>
                </c:pt>
                <c:pt idx="11">
                  <c:v>60.35</c:v>
                </c:pt>
                <c:pt idx="12">
                  <c:v>77.6</c:v>
                </c:pt>
                <c:pt idx="13">
                  <c:v>94.6</c:v>
                </c:pt>
                <c:pt idx="14">
                  <c:v>111.1</c:v>
                </c:pt>
                <c:pt idx="15">
                  <c:v>144.7</c:v>
                </c:pt>
                <c:pt idx="16">
                  <c:v>164.0</c:v>
                </c:pt>
                <c:pt idx="17">
                  <c:v>182.0</c:v>
                </c:pt>
                <c:pt idx="18">
                  <c:v>198.2</c:v>
                </c:pt>
                <c:pt idx="19">
                  <c:v>216.8</c:v>
                </c:pt>
                <c:pt idx="20">
                  <c:v>235.7</c:v>
                </c:pt>
                <c:pt idx="21">
                  <c:v>253.2</c:v>
                </c:pt>
                <c:pt idx="22">
                  <c:v>273.4</c:v>
                </c:pt>
                <c:pt idx="23">
                  <c:v>289.1</c:v>
                </c:pt>
                <c:pt idx="24">
                  <c:v>310.0</c:v>
                </c:pt>
                <c:pt idx="25">
                  <c:v>328.0</c:v>
                </c:pt>
              </c:numCache>
            </c:numRef>
          </c:yVal>
        </c:ser>
        <c:axId val="586804904"/>
        <c:axId val="586245048"/>
      </c:scatterChart>
      <c:valAx>
        <c:axId val="586804904"/>
        <c:scaling>
          <c:orientation val="minMax"/>
          <c:max val="100.0"/>
        </c:scaling>
        <c:axPos val="b"/>
        <c:title>
          <c:tx>
            <c:rich>
              <a:bodyPr/>
              <a:lstStyle/>
              <a:p>
                <a:pPr>
                  <a:defRPr lang="de-CH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Spannung  (Volt)</a:t>
                </a:r>
              </a:p>
            </c:rich>
          </c:tx>
          <c:layout>
            <c:manualLayout>
              <c:xMode val="edge"/>
              <c:yMode val="edge"/>
              <c:x val="0.455899701468614"/>
              <c:y val="0.9253730555022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6245048"/>
        <c:crosses val="autoZero"/>
        <c:crossBetween val="midCat"/>
        <c:minorUnit val="4.0"/>
      </c:valAx>
      <c:valAx>
        <c:axId val="586245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CH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Strom  (Milliampere)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6804904"/>
        <c:crosses val="autoZero"/>
        <c:crossBetween val="midCat"/>
        <c:minorUnit val="10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5" r="0.75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Fehlerrechnung!$E$5</c:f>
              <c:strCache>
                <c:ptCount val="1"/>
                <c:pt idx="0">
                  <c:v>I  (mA)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105730740100319"/>
                  <c:y val="0.0513189399712133"/>
                </c:manualLayout>
              </c:layout>
              <c:numFmt formatCode="0.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de-CH" sz="15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e-DE"/>
                </a:p>
              </c:txPr>
            </c:trendlineLbl>
          </c:trendline>
          <c:xVal>
            <c:numRef>
              <c:f>Fehlerrechnung!$D$6:$D$31</c:f>
              <c:numCache>
                <c:formatCode>General</c:formatCode>
                <c:ptCount val="26"/>
                <c:pt idx="0">
                  <c:v>0.0</c:v>
                </c:pt>
                <c:pt idx="2">
                  <c:v>0.44</c:v>
                </c:pt>
                <c:pt idx="3">
                  <c:v>0.96</c:v>
                </c:pt>
                <c:pt idx="4">
                  <c:v>1.73</c:v>
                </c:pt>
                <c:pt idx="5">
                  <c:v>2.88</c:v>
                </c:pt>
                <c:pt idx="6">
                  <c:v>4.97</c:v>
                </c:pt>
                <c:pt idx="7">
                  <c:v>7.81</c:v>
                </c:pt>
                <c:pt idx="9">
                  <c:v>15.15</c:v>
                </c:pt>
                <c:pt idx="10">
                  <c:v>20.43</c:v>
                </c:pt>
                <c:pt idx="11">
                  <c:v>24.47</c:v>
                </c:pt>
                <c:pt idx="12">
                  <c:v>30.08</c:v>
                </c:pt>
                <c:pt idx="13">
                  <c:v>35.38</c:v>
                </c:pt>
                <c:pt idx="14">
                  <c:v>40.43</c:v>
                </c:pt>
                <c:pt idx="15">
                  <c:v>50.2</c:v>
                </c:pt>
                <c:pt idx="16">
                  <c:v>55.8</c:v>
                </c:pt>
                <c:pt idx="18">
                  <c:v>65.2</c:v>
                </c:pt>
                <c:pt idx="19">
                  <c:v>70.3</c:v>
                </c:pt>
                <c:pt idx="20">
                  <c:v>75.5</c:v>
                </c:pt>
                <c:pt idx="21">
                  <c:v>80.2</c:v>
                </c:pt>
                <c:pt idx="22">
                  <c:v>85.4</c:v>
                </c:pt>
                <c:pt idx="23">
                  <c:v>89.6</c:v>
                </c:pt>
                <c:pt idx="24">
                  <c:v>95.0</c:v>
                </c:pt>
                <c:pt idx="25">
                  <c:v>99.7</c:v>
                </c:pt>
              </c:numCache>
            </c:numRef>
          </c:xVal>
          <c:yVal>
            <c:numRef>
              <c:f>Fehlerrechnung!$E$6:$E$31</c:f>
              <c:numCache>
                <c:formatCode>General</c:formatCode>
                <c:ptCount val="26"/>
                <c:pt idx="0">
                  <c:v>0.01</c:v>
                </c:pt>
                <c:pt idx="2">
                  <c:v>0.76</c:v>
                </c:pt>
                <c:pt idx="3">
                  <c:v>1.66</c:v>
                </c:pt>
                <c:pt idx="4">
                  <c:v>2.99</c:v>
                </c:pt>
                <c:pt idx="5">
                  <c:v>5.09</c:v>
                </c:pt>
                <c:pt idx="6">
                  <c:v>9.17</c:v>
                </c:pt>
                <c:pt idx="7">
                  <c:v>15.42</c:v>
                </c:pt>
                <c:pt idx="9">
                  <c:v>33.75</c:v>
                </c:pt>
                <c:pt idx="10">
                  <c:v>48.51</c:v>
                </c:pt>
                <c:pt idx="11">
                  <c:v>60.35</c:v>
                </c:pt>
                <c:pt idx="12">
                  <c:v>77.6</c:v>
                </c:pt>
                <c:pt idx="13">
                  <c:v>94.6</c:v>
                </c:pt>
                <c:pt idx="14">
                  <c:v>111.1</c:v>
                </c:pt>
                <c:pt idx="15">
                  <c:v>144.7</c:v>
                </c:pt>
                <c:pt idx="16">
                  <c:v>164.0</c:v>
                </c:pt>
                <c:pt idx="18">
                  <c:v>198.2</c:v>
                </c:pt>
                <c:pt idx="19">
                  <c:v>216.8</c:v>
                </c:pt>
                <c:pt idx="20">
                  <c:v>235.7</c:v>
                </c:pt>
                <c:pt idx="21">
                  <c:v>253.2</c:v>
                </c:pt>
                <c:pt idx="22">
                  <c:v>273.4</c:v>
                </c:pt>
                <c:pt idx="23">
                  <c:v>289.1</c:v>
                </c:pt>
                <c:pt idx="24">
                  <c:v>310.0</c:v>
                </c:pt>
                <c:pt idx="25">
                  <c:v>328.0</c:v>
                </c:pt>
              </c:numCache>
            </c:numRef>
          </c:yVal>
        </c:ser>
        <c:axId val="581676680"/>
        <c:axId val="586288456"/>
      </c:scatterChart>
      <c:valAx>
        <c:axId val="581676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CH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U  (V)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6288456"/>
        <c:crosses val="autoZero"/>
        <c:crossBetween val="midCat"/>
      </c:valAx>
      <c:valAx>
        <c:axId val="586288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CH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I   (mA)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1676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Fehlerrechnung!$E$40</c:f>
              <c:strCache>
                <c:ptCount val="1"/>
                <c:pt idx="0">
                  <c:v>I  (mA)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name>Parabel</c:nam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190882898418689"/>
                  <c:y val="0.0131147540983607"/>
                </c:manualLayout>
              </c:layout>
              <c:numFmt formatCode="0.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de-CH" sz="14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e-DE"/>
                </a:p>
              </c:txPr>
            </c:trendlineLbl>
          </c:trendline>
          <c:xVal>
            <c:numRef>
              <c:f>Fehlerrechnung!$D$41:$D$66</c:f>
              <c:numCache>
                <c:formatCode>General</c:formatCode>
                <c:ptCount val="26"/>
                <c:pt idx="0">
                  <c:v>0.0</c:v>
                </c:pt>
                <c:pt idx="1">
                  <c:v>0.201</c:v>
                </c:pt>
                <c:pt idx="2">
                  <c:v>0.44</c:v>
                </c:pt>
                <c:pt idx="3">
                  <c:v>0.96</c:v>
                </c:pt>
                <c:pt idx="4">
                  <c:v>1.73</c:v>
                </c:pt>
                <c:pt idx="5">
                  <c:v>2.88</c:v>
                </c:pt>
                <c:pt idx="6">
                  <c:v>4.97</c:v>
                </c:pt>
                <c:pt idx="7">
                  <c:v>7.81</c:v>
                </c:pt>
                <c:pt idx="8">
                  <c:v>10.41</c:v>
                </c:pt>
                <c:pt idx="9">
                  <c:v>15.15</c:v>
                </c:pt>
                <c:pt idx="10">
                  <c:v>20.5</c:v>
                </c:pt>
                <c:pt idx="11">
                  <c:v>24.47</c:v>
                </c:pt>
                <c:pt idx="12">
                  <c:v>30.08</c:v>
                </c:pt>
                <c:pt idx="13">
                  <c:v>35.38</c:v>
                </c:pt>
                <c:pt idx="14">
                  <c:v>40.43</c:v>
                </c:pt>
                <c:pt idx="15">
                  <c:v>50.2</c:v>
                </c:pt>
                <c:pt idx="16">
                  <c:v>55.8</c:v>
                </c:pt>
                <c:pt idx="17">
                  <c:v>60.7</c:v>
                </c:pt>
                <c:pt idx="18">
                  <c:v>65.2</c:v>
                </c:pt>
                <c:pt idx="19">
                  <c:v>70.3</c:v>
                </c:pt>
                <c:pt idx="20">
                  <c:v>75.5</c:v>
                </c:pt>
                <c:pt idx="21">
                  <c:v>80.2</c:v>
                </c:pt>
                <c:pt idx="22">
                  <c:v>85.4</c:v>
                </c:pt>
                <c:pt idx="23">
                  <c:v>89.6</c:v>
                </c:pt>
                <c:pt idx="24">
                  <c:v>95.0</c:v>
                </c:pt>
                <c:pt idx="25">
                  <c:v>99.8</c:v>
                </c:pt>
              </c:numCache>
            </c:numRef>
          </c:xVal>
          <c:yVal>
            <c:numRef>
              <c:f>Fehlerrechnung!$E$41:$E$66</c:f>
              <c:numCache>
                <c:formatCode>General</c:formatCode>
                <c:ptCount val="26"/>
                <c:pt idx="0">
                  <c:v>0.01</c:v>
                </c:pt>
                <c:pt idx="1">
                  <c:v>0.35</c:v>
                </c:pt>
                <c:pt idx="2">
                  <c:v>0.76</c:v>
                </c:pt>
                <c:pt idx="3">
                  <c:v>1.66</c:v>
                </c:pt>
                <c:pt idx="4">
                  <c:v>2.99</c:v>
                </c:pt>
                <c:pt idx="5">
                  <c:v>5.09</c:v>
                </c:pt>
                <c:pt idx="6">
                  <c:v>9.17</c:v>
                </c:pt>
                <c:pt idx="7">
                  <c:v>15.42</c:v>
                </c:pt>
                <c:pt idx="8">
                  <c:v>21.49</c:v>
                </c:pt>
                <c:pt idx="9">
                  <c:v>33.75</c:v>
                </c:pt>
                <c:pt idx="10">
                  <c:v>48.51</c:v>
                </c:pt>
                <c:pt idx="11">
                  <c:v>60.35</c:v>
                </c:pt>
                <c:pt idx="12">
                  <c:v>77.6</c:v>
                </c:pt>
                <c:pt idx="13">
                  <c:v>94.6</c:v>
                </c:pt>
                <c:pt idx="14">
                  <c:v>111.1</c:v>
                </c:pt>
                <c:pt idx="15">
                  <c:v>144.8</c:v>
                </c:pt>
                <c:pt idx="16">
                  <c:v>164.0</c:v>
                </c:pt>
                <c:pt idx="17">
                  <c:v>182.0</c:v>
                </c:pt>
                <c:pt idx="18">
                  <c:v>198.2</c:v>
                </c:pt>
                <c:pt idx="19">
                  <c:v>216.8</c:v>
                </c:pt>
                <c:pt idx="20">
                  <c:v>235.7</c:v>
                </c:pt>
                <c:pt idx="21">
                  <c:v>253.2</c:v>
                </c:pt>
                <c:pt idx="22">
                  <c:v>273.4</c:v>
                </c:pt>
                <c:pt idx="23">
                  <c:v>289.1</c:v>
                </c:pt>
                <c:pt idx="24">
                  <c:v>310.0</c:v>
                </c:pt>
                <c:pt idx="25">
                  <c:v>328.0</c:v>
                </c:pt>
              </c:numCache>
            </c:numRef>
          </c:yVal>
        </c:ser>
        <c:axId val="586748904"/>
        <c:axId val="586311864"/>
      </c:scatterChart>
      <c:valAx>
        <c:axId val="586748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CH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U   (V)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6311864"/>
        <c:crosses val="autoZero"/>
        <c:crossBetween val="midCat"/>
      </c:valAx>
      <c:valAx>
        <c:axId val="586311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CH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I  (mA)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6748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autoTitleDeleted val="1"/>
    <c:plotArea>
      <c:layout>
        <c:manualLayout>
          <c:layoutTarget val="inner"/>
          <c:xMode val="edge"/>
          <c:yMode val="edge"/>
          <c:x val="0.0613656379560498"/>
          <c:y val="0.101020408163265"/>
          <c:w val="0.893128077133143"/>
          <c:h val="0.79438775510204"/>
        </c:manualLayout>
      </c:layout>
      <c:scatterChart>
        <c:scatterStyle val="lineMarker"/>
        <c:ser>
          <c:idx val="2"/>
          <c:order val="0"/>
          <c:tx>
            <c:strRef>
              <c:f>Residuen!$D$5</c:f>
              <c:strCache>
                <c:ptCount val="1"/>
                <c:pt idx="0">
                  <c:v>∆I  (mA)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fixedVal"/>
            <c:val val="0.1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Residuen!$A$6:$A$31</c:f>
              <c:numCache>
                <c:formatCode>General</c:formatCode>
                <c:ptCount val="26"/>
                <c:pt idx="0">
                  <c:v>0.0</c:v>
                </c:pt>
                <c:pt idx="1">
                  <c:v>0.201</c:v>
                </c:pt>
                <c:pt idx="2">
                  <c:v>0.44</c:v>
                </c:pt>
                <c:pt idx="3">
                  <c:v>0.96</c:v>
                </c:pt>
                <c:pt idx="4">
                  <c:v>1.73</c:v>
                </c:pt>
                <c:pt idx="5">
                  <c:v>2.88</c:v>
                </c:pt>
                <c:pt idx="6">
                  <c:v>4.97</c:v>
                </c:pt>
                <c:pt idx="7">
                  <c:v>7.81</c:v>
                </c:pt>
                <c:pt idx="8">
                  <c:v>10.41</c:v>
                </c:pt>
                <c:pt idx="9">
                  <c:v>15.15</c:v>
                </c:pt>
                <c:pt idx="10">
                  <c:v>20.43</c:v>
                </c:pt>
                <c:pt idx="11">
                  <c:v>24.47</c:v>
                </c:pt>
                <c:pt idx="12">
                  <c:v>30.08</c:v>
                </c:pt>
                <c:pt idx="13">
                  <c:v>35.38</c:v>
                </c:pt>
                <c:pt idx="14">
                  <c:v>40.43</c:v>
                </c:pt>
                <c:pt idx="15">
                  <c:v>50.2</c:v>
                </c:pt>
                <c:pt idx="16">
                  <c:v>55.8</c:v>
                </c:pt>
                <c:pt idx="17">
                  <c:v>60.7</c:v>
                </c:pt>
                <c:pt idx="18">
                  <c:v>65.2</c:v>
                </c:pt>
                <c:pt idx="19">
                  <c:v>70.3</c:v>
                </c:pt>
                <c:pt idx="20">
                  <c:v>75.5</c:v>
                </c:pt>
                <c:pt idx="21">
                  <c:v>80.2</c:v>
                </c:pt>
                <c:pt idx="22">
                  <c:v>85.4</c:v>
                </c:pt>
                <c:pt idx="23">
                  <c:v>89.6</c:v>
                </c:pt>
                <c:pt idx="24">
                  <c:v>95.0</c:v>
                </c:pt>
                <c:pt idx="25">
                  <c:v>99.7</c:v>
                </c:pt>
              </c:numCache>
            </c:numRef>
          </c:xVal>
          <c:yVal>
            <c:numRef>
              <c:f>Residuen!$D$6:$D$31</c:f>
              <c:numCache>
                <c:formatCode>General</c:formatCode>
                <c:ptCount val="26"/>
                <c:pt idx="0">
                  <c:v>0.01</c:v>
                </c:pt>
                <c:pt idx="1">
                  <c:v>-0.12464747122309</c:v>
                </c:pt>
                <c:pt idx="2">
                  <c:v>-0.280054083904</c:v>
                </c:pt>
                <c:pt idx="3">
                  <c:v>-0.614073659263999</c:v>
                </c:pt>
                <c:pt idx="4">
                  <c:v>-1.121051674520999</c:v>
                </c:pt>
                <c:pt idx="5">
                  <c:v>-1.786107427455999</c:v>
                </c:pt>
                <c:pt idx="6">
                  <c:v>-2.797285560320999</c:v>
                </c:pt>
                <c:pt idx="7">
                  <c:v>-3.601884446168997</c:v>
                </c:pt>
                <c:pt idx="8">
                  <c:v>-4.128154598849001</c:v>
                </c:pt>
                <c:pt idx="9">
                  <c:v>-4.232709765825</c:v>
                </c:pt>
                <c:pt idx="10">
                  <c:v>-3.761454975200998</c:v>
                </c:pt>
                <c:pt idx="11">
                  <c:v>-3.221439946520988</c:v>
                </c:pt>
                <c:pt idx="12">
                  <c:v>-2.190320775936001</c:v>
                </c:pt>
                <c:pt idx="13">
                  <c:v>-1.076461452956011</c:v>
                </c:pt>
                <c:pt idx="14">
                  <c:v>-0.222607363201007</c:v>
                </c:pt>
                <c:pt idx="15">
                  <c:v>1.696517008000001</c:v>
                </c:pt>
                <c:pt idx="16">
                  <c:v>1.998791508800025</c:v>
                </c:pt>
                <c:pt idx="17">
                  <c:v>2.874396816499996</c:v>
                </c:pt>
                <c:pt idx="18">
                  <c:v>2.93569458799999</c:v>
                </c:pt>
                <c:pt idx="19">
                  <c:v>2.768045789300032</c:v>
                </c:pt>
                <c:pt idx="20">
                  <c:v>2.010456856500014</c:v>
                </c:pt>
                <c:pt idx="21">
                  <c:v>1.289581668000011</c:v>
                </c:pt>
                <c:pt idx="22">
                  <c:v>0.828638268799978</c:v>
                </c:pt>
                <c:pt idx="23">
                  <c:v>-0.543782937599929</c:v>
                </c:pt>
                <c:pt idx="24">
                  <c:v>-2.099224240000012</c:v>
                </c:pt>
                <c:pt idx="25">
                  <c:v>-4.106374425500007</c:v>
                </c:pt>
              </c:numCache>
            </c:numRef>
          </c:yVal>
        </c:ser>
        <c:axId val="587118872"/>
        <c:axId val="587012344"/>
      </c:scatterChart>
      <c:valAx>
        <c:axId val="587118872"/>
        <c:scaling>
          <c:orientation val="minMax"/>
          <c:max val="100.0"/>
        </c:scaling>
        <c:axPos val="b"/>
        <c:title>
          <c:tx>
            <c:rich>
              <a:bodyPr/>
              <a:lstStyle/>
              <a:p>
                <a:pPr>
                  <a:defRPr lang="de-CH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Spannung  (V)</a:t>
                </a:r>
              </a:p>
            </c:rich>
          </c:tx>
          <c:layout>
            <c:manualLayout>
              <c:xMode val="edge"/>
              <c:yMode val="edge"/>
              <c:x val="0.425181610363221"/>
              <c:y val="0.9519229272811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7012344"/>
        <c:crossesAt val="-5.0"/>
        <c:crossBetween val="midCat"/>
        <c:minorUnit val="2.0"/>
      </c:valAx>
      <c:valAx>
        <c:axId val="587012344"/>
        <c:scaling>
          <c:orientation val="minMax"/>
          <c:max val="5.0"/>
        </c:scaling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CH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/>
                  <a:t>Residuen  (mA)</a:t>
                </a:r>
              </a:p>
            </c:rich>
          </c:tx>
          <c:layout>
            <c:manualLayout>
              <c:xMode val="edge"/>
              <c:yMode val="edge"/>
              <c:x val="0.0160522676600909"/>
              <c:y val="0.206409078276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CH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587118872"/>
        <c:crosses val="autoZero"/>
        <c:crossBetween val="midCat"/>
        <c:majorUnit val="5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</xdr:row>
      <xdr:rowOff>57150</xdr:rowOff>
    </xdr:from>
    <xdr:to>
      <xdr:col>11</xdr:col>
      <xdr:colOff>9525</xdr:colOff>
      <xdr:row>31</xdr:row>
      <xdr:rowOff>104775</xdr:rowOff>
    </xdr:to>
    <xdr:graphicFrame macro="">
      <xdr:nvGraphicFramePr>
        <xdr:cNvPr id="1039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393700</xdr:colOff>
      <xdr:row>24</xdr:row>
      <xdr:rowOff>63500</xdr:rowOff>
    </xdr:from>
    <xdr:ext cx="530576" cy="261610"/>
    <xdr:sp macro="" textlink="">
      <xdr:nvSpPr>
        <xdr:cNvPr id="3" name="Textfeld 2"/>
        <xdr:cNvSpPr txBox="1"/>
      </xdr:nvSpPr>
      <xdr:spPr>
        <a:xfrm>
          <a:off x="6172200" y="3797300"/>
          <a:ext cx="53057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de-DE" sz="1100"/>
            <a:t>Daten</a:t>
          </a:r>
        </a:p>
      </xdr:txBody>
    </xdr:sp>
    <xdr:clientData/>
  </xdr:oneCellAnchor>
  <xdr:twoCellAnchor>
    <xdr:from>
      <xdr:col>7</xdr:col>
      <xdr:colOff>508000</xdr:colOff>
      <xdr:row>22</xdr:row>
      <xdr:rowOff>101600</xdr:rowOff>
    </xdr:from>
    <xdr:to>
      <xdr:col>7</xdr:col>
      <xdr:colOff>658988</xdr:colOff>
      <xdr:row>24</xdr:row>
      <xdr:rowOff>63500</xdr:rowOff>
    </xdr:to>
    <xdr:cxnSp macro="">
      <xdr:nvCxnSpPr>
        <xdr:cNvPr id="5" name="Gerade Verbindung 4"/>
        <xdr:cNvCxnSpPr>
          <a:endCxn id="3" idx="0"/>
        </xdr:cNvCxnSpPr>
      </xdr:nvCxnSpPr>
      <xdr:spPr>
        <a:xfrm rot="16200000" flipH="1">
          <a:off x="6228644" y="3588456"/>
          <a:ext cx="266700" cy="150988"/>
        </a:xfrm>
        <a:prstGeom prst="line">
          <a:avLst/>
        </a:prstGeom>
        <a:ln w="12700"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4</xdr:row>
      <xdr:rowOff>95250</xdr:rowOff>
    </xdr:from>
    <xdr:to>
      <xdr:col>13</xdr:col>
      <xdr:colOff>542925</xdr:colOff>
      <xdr:row>31</xdr:row>
      <xdr:rowOff>152400</xdr:rowOff>
    </xdr:to>
    <xdr:graphicFrame macro="">
      <xdr:nvGraphicFramePr>
        <xdr:cNvPr id="514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43</xdr:row>
      <xdr:rowOff>57150</xdr:rowOff>
    </xdr:from>
    <xdr:to>
      <xdr:col>14</xdr:col>
      <xdr:colOff>390525</xdr:colOff>
      <xdr:row>68</xdr:row>
      <xdr:rowOff>123825</xdr:rowOff>
    </xdr:to>
    <xdr:graphicFrame macro="">
      <xdr:nvGraphicFramePr>
        <xdr:cNvPr id="514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9525</xdr:rowOff>
    </xdr:from>
    <xdr:to>
      <xdr:col>13</xdr:col>
      <xdr:colOff>114300</xdr:colOff>
      <xdr:row>36</xdr:row>
      <xdr:rowOff>85725</xdr:rowOff>
    </xdr:to>
    <xdr:graphicFrame macro="">
      <xdr:nvGraphicFramePr>
        <xdr:cNvPr id="615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9"/>
  <sheetViews>
    <sheetView tabSelected="1" workbookViewId="0">
      <selection activeCell="H65" sqref="H65"/>
    </sheetView>
  </sheetViews>
  <sheetFormatPr baseColWidth="10" defaultRowHeight="12"/>
  <sheetData>
    <row r="1" spans="1:7" ht="15">
      <c r="A1" s="6" t="s">
        <v>37</v>
      </c>
    </row>
    <row r="2" spans="1:7" ht="15">
      <c r="A2" s="6" t="s">
        <v>38</v>
      </c>
      <c r="G2" s="5" t="s">
        <v>34</v>
      </c>
    </row>
    <row r="4" spans="1:7">
      <c r="A4" t="s">
        <v>40</v>
      </c>
      <c r="B4" t="s">
        <v>41</v>
      </c>
    </row>
    <row r="5" spans="1:7">
      <c r="A5" s="4">
        <v>0</v>
      </c>
      <c r="B5" s="4">
        <v>0.01</v>
      </c>
      <c r="D5" s="1"/>
    </row>
    <row r="6" spans="1:7">
      <c r="A6" s="4">
        <v>0.20100000000000001</v>
      </c>
      <c r="B6" s="4">
        <v>0.35</v>
      </c>
      <c r="D6" s="1"/>
    </row>
    <row r="7" spans="1:7">
      <c r="A7" s="4">
        <v>0.44</v>
      </c>
      <c r="B7" s="4">
        <v>0.76</v>
      </c>
    </row>
    <row r="8" spans="1:7">
      <c r="A8" s="4">
        <v>0.96</v>
      </c>
      <c r="B8" s="4">
        <v>1.66</v>
      </c>
    </row>
    <row r="9" spans="1:7">
      <c r="A9" s="4">
        <v>1.73</v>
      </c>
      <c r="B9" s="4">
        <v>2.99</v>
      </c>
    </row>
    <row r="10" spans="1:7">
      <c r="A10" s="4">
        <v>2.88</v>
      </c>
      <c r="B10" s="4">
        <v>5.09</v>
      </c>
    </row>
    <row r="11" spans="1:7">
      <c r="A11" s="4">
        <v>4.97</v>
      </c>
      <c r="B11" s="4">
        <v>9.17</v>
      </c>
    </row>
    <row r="12" spans="1:7">
      <c r="A12" s="4">
        <v>7.81</v>
      </c>
      <c r="B12" s="4">
        <v>15.42</v>
      </c>
    </row>
    <row r="13" spans="1:7">
      <c r="A13" s="4">
        <v>10.41</v>
      </c>
      <c r="B13" s="4">
        <v>21.49</v>
      </c>
    </row>
    <row r="14" spans="1:7">
      <c r="A14" s="4">
        <v>15.15</v>
      </c>
      <c r="B14" s="4">
        <v>33.75</v>
      </c>
    </row>
    <row r="15" spans="1:7">
      <c r="A15" s="4">
        <v>20.43</v>
      </c>
      <c r="B15" s="4">
        <v>48.51</v>
      </c>
    </row>
    <row r="16" spans="1:7">
      <c r="A16" s="4">
        <v>24.47</v>
      </c>
      <c r="B16" s="4">
        <v>60.35</v>
      </c>
    </row>
    <row r="17" spans="1:4">
      <c r="A17" s="4">
        <v>30.08</v>
      </c>
      <c r="B17" s="4">
        <v>77.599999999999994</v>
      </c>
    </row>
    <row r="18" spans="1:4">
      <c r="A18" s="4">
        <v>35.380000000000003</v>
      </c>
      <c r="B18" s="4">
        <v>94.6</v>
      </c>
    </row>
    <row r="19" spans="1:4">
      <c r="A19" s="4">
        <v>40.43</v>
      </c>
      <c r="B19" s="4">
        <v>111.1</v>
      </c>
    </row>
    <row r="20" spans="1:4">
      <c r="A20" s="4">
        <v>50.2</v>
      </c>
      <c r="B20" s="4">
        <v>144.69999999999999</v>
      </c>
    </row>
    <row r="21" spans="1:4">
      <c r="A21" s="4">
        <v>55.8</v>
      </c>
      <c r="B21" s="4">
        <v>164</v>
      </c>
    </row>
    <row r="22" spans="1:4">
      <c r="A22" s="4">
        <v>60.7</v>
      </c>
      <c r="B22" s="4">
        <v>182</v>
      </c>
    </row>
    <row r="23" spans="1:4">
      <c r="A23" s="4">
        <v>65.2</v>
      </c>
      <c r="B23" s="4">
        <v>198.2</v>
      </c>
    </row>
    <row r="24" spans="1:4">
      <c r="A24" s="4">
        <v>70.3</v>
      </c>
      <c r="B24" s="4">
        <v>216.8</v>
      </c>
    </row>
    <row r="25" spans="1:4">
      <c r="A25" s="4">
        <v>75.5</v>
      </c>
      <c r="B25" s="4">
        <v>235.7</v>
      </c>
    </row>
    <row r="26" spans="1:4">
      <c r="A26" s="4">
        <v>80.2</v>
      </c>
      <c r="B26" s="4">
        <v>253.2</v>
      </c>
    </row>
    <row r="27" spans="1:4">
      <c r="A27" s="4">
        <v>85.4</v>
      </c>
      <c r="B27" s="4">
        <v>273.39999999999998</v>
      </c>
    </row>
    <row r="28" spans="1:4">
      <c r="A28" s="4">
        <v>89.6</v>
      </c>
      <c r="B28" s="4">
        <v>289.10000000000002</v>
      </c>
    </row>
    <row r="29" spans="1:4">
      <c r="A29" s="4">
        <v>95</v>
      </c>
      <c r="B29" s="4">
        <v>310</v>
      </c>
    </row>
    <row r="30" spans="1:4">
      <c r="A30" s="4">
        <v>99.7</v>
      </c>
      <c r="B30" s="4">
        <v>328</v>
      </c>
    </row>
    <row r="32" spans="1:4" ht="15">
      <c r="A32" s="2" t="s">
        <v>0</v>
      </c>
      <c r="B32" s="2"/>
      <c r="C32" s="2"/>
      <c r="D32" s="2"/>
    </row>
    <row r="33" spans="1:11" ht="15">
      <c r="A33" s="2" t="s">
        <v>26</v>
      </c>
      <c r="B33" s="2"/>
      <c r="C33" s="2"/>
      <c r="D33" s="2"/>
    </row>
    <row r="34" spans="1:11" ht="15">
      <c r="A34" s="2" t="s">
        <v>27</v>
      </c>
      <c r="B34" s="2"/>
      <c r="C34" s="2"/>
      <c r="D34" s="2"/>
      <c r="F34" s="2" t="s">
        <v>24</v>
      </c>
      <c r="G34" s="2"/>
      <c r="H34" s="2"/>
      <c r="I34" s="2"/>
      <c r="J34" s="2"/>
      <c r="K34" s="2"/>
    </row>
    <row r="35" spans="1:11" ht="15">
      <c r="A35" s="2" t="s">
        <v>1</v>
      </c>
      <c r="B35" s="2"/>
      <c r="C35" s="2"/>
      <c r="D35" s="2"/>
      <c r="F35" s="2" t="s">
        <v>23</v>
      </c>
      <c r="G35" s="2"/>
      <c r="H35" s="2"/>
      <c r="I35" s="2"/>
      <c r="J35" s="2"/>
      <c r="K35" s="2"/>
    </row>
    <row r="36" spans="1:11" ht="15">
      <c r="A36" s="2" t="s">
        <v>28</v>
      </c>
      <c r="B36" s="2"/>
      <c r="C36" s="2"/>
      <c r="D36" s="2"/>
      <c r="F36" s="2" t="s">
        <v>25</v>
      </c>
      <c r="G36" s="2"/>
      <c r="H36" s="2"/>
      <c r="I36" s="2"/>
      <c r="J36" s="2"/>
      <c r="K36" s="2"/>
    </row>
    <row r="37" spans="1:11" ht="15">
      <c r="A37" s="2" t="s">
        <v>29</v>
      </c>
      <c r="B37" s="2"/>
      <c r="C37" s="2"/>
      <c r="D37" s="2"/>
      <c r="F37" s="3" t="s">
        <v>33</v>
      </c>
      <c r="G37" s="2"/>
      <c r="H37" s="2"/>
      <c r="I37" s="2"/>
      <c r="J37" s="2"/>
      <c r="K37" s="2"/>
    </row>
    <row r="39" spans="1:11" ht="15">
      <c r="A39" s="6" t="s">
        <v>36</v>
      </c>
      <c r="F39" s="5" t="s">
        <v>35</v>
      </c>
    </row>
  </sheetData>
  <phoneticPr fontId="1" type="noConversion"/>
  <pageMargins left="0.78740157499999996" right="0.78740157499999996" top="0.984251969" bottom="0.984251969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75"/>
  <sheetViews>
    <sheetView workbookViewId="0">
      <selection activeCell="E78" sqref="E78"/>
    </sheetView>
  </sheetViews>
  <sheetFormatPr baseColWidth="10" defaultRowHeight="12"/>
  <sheetData>
    <row r="1" spans="1:5">
      <c r="A1" t="s">
        <v>11</v>
      </c>
    </row>
    <row r="3" spans="1:5">
      <c r="A3" t="s">
        <v>13</v>
      </c>
    </row>
    <row r="4" spans="1:5">
      <c r="D4" t="s">
        <v>14</v>
      </c>
    </row>
    <row r="5" spans="1:5">
      <c r="A5" t="str">
        <f>Diagramm!A4</f>
        <v>U  (V)</v>
      </c>
      <c r="B5" t="str">
        <f>Diagramm!B4</f>
        <v>I  (mA)</v>
      </c>
      <c r="D5" t="str">
        <f>A5</f>
        <v>U  (V)</v>
      </c>
      <c r="E5" t="str">
        <f>B5</f>
        <v>I  (mA)</v>
      </c>
    </row>
    <row r="6" spans="1:5">
      <c r="A6">
        <f>Diagramm!A5</f>
        <v>0</v>
      </c>
      <c r="B6">
        <f>Diagramm!B5</f>
        <v>0.01</v>
      </c>
      <c r="D6">
        <f t="shared" ref="D6:D31" si="0">A6</f>
        <v>0</v>
      </c>
      <c r="E6">
        <f t="shared" ref="E6:E31" si="1">B6</f>
        <v>0.01</v>
      </c>
    </row>
    <row r="7" spans="1:5">
      <c r="A7">
        <f>Diagramm!A6</f>
        <v>0.20100000000000001</v>
      </c>
      <c r="B7">
        <f>Diagramm!B6</f>
        <v>0.35</v>
      </c>
    </row>
    <row r="8" spans="1:5">
      <c r="A8">
        <f>Diagramm!A7</f>
        <v>0.44</v>
      </c>
      <c r="B8">
        <f>Diagramm!B7</f>
        <v>0.76</v>
      </c>
      <c r="D8">
        <f t="shared" si="0"/>
        <v>0.44</v>
      </c>
      <c r="E8">
        <f t="shared" si="1"/>
        <v>0.76</v>
      </c>
    </row>
    <row r="9" spans="1:5">
      <c r="A9">
        <f>Diagramm!A8</f>
        <v>0.96</v>
      </c>
      <c r="B9">
        <f>Diagramm!B8</f>
        <v>1.66</v>
      </c>
      <c r="D9">
        <f t="shared" si="0"/>
        <v>0.96</v>
      </c>
      <c r="E9">
        <f t="shared" si="1"/>
        <v>1.66</v>
      </c>
    </row>
    <row r="10" spans="1:5">
      <c r="A10">
        <f>Diagramm!A9</f>
        <v>1.73</v>
      </c>
      <c r="B10">
        <f>Diagramm!B9</f>
        <v>2.99</v>
      </c>
      <c r="D10">
        <f t="shared" si="0"/>
        <v>1.73</v>
      </c>
      <c r="E10">
        <f t="shared" si="1"/>
        <v>2.99</v>
      </c>
    </row>
    <row r="11" spans="1:5">
      <c r="A11">
        <f>Diagramm!A10</f>
        <v>2.88</v>
      </c>
      <c r="B11">
        <f>Diagramm!B10</f>
        <v>5.09</v>
      </c>
      <c r="D11">
        <f t="shared" si="0"/>
        <v>2.88</v>
      </c>
      <c r="E11">
        <f t="shared" si="1"/>
        <v>5.09</v>
      </c>
    </row>
    <row r="12" spans="1:5">
      <c r="A12">
        <f>Diagramm!A11</f>
        <v>4.97</v>
      </c>
      <c r="B12">
        <f>Diagramm!B11</f>
        <v>9.17</v>
      </c>
      <c r="D12">
        <f t="shared" si="0"/>
        <v>4.97</v>
      </c>
      <c r="E12">
        <f t="shared" si="1"/>
        <v>9.17</v>
      </c>
    </row>
    <row r="13" spans="1:5">
      <c r="A13">
        <f>Diagramm!A12</f>
        <v>7.81</v>
      </c>
      <c r="B13">
        <f>Diagramm!B12</f>
        <v>15.42</v>
      </c>
      <c r="D13">
        <f t="shared" si="0"/>
        <v>7.81</v>
      </c>
      <c r="E13">
        <f t="shared" si="1"/>
        <v>15.42</v>
      </c>
    </row>
    <row r="14" spans="1:5">
      <c r="A14">
        <f>Diagramm!A13</f>
        <v>10.41</v>
      </c>
      <c r="B14">
        <f>Diagramm!B13</f>
        <v>21.49</v>
      </c>
    </row>
    <row r="15" spans="1:5">
      <c r="A15">
        <f>Diagramm!A14</f>
        <v>15.15</v>
      </c>
      <c r="B15">
        <f>Diagramm!B14</f>
        <v>33.75</v>
      </c>
      <c r="D15">
        <f t="shared" si="0"/>
        <v>15.15</v>
      </c>
      <c r="E15">
        <f t="shared" si="1"/>
        <v>33.75</v>
      </c>
    </row>
    <row r="16" spans="1:5">
      <c r="A16">
        <f>Diagramm!A15</f>
        <v>20.43</v>
      </c>
      <c r="B16">
        <f>Diagramm!B15</f>
        <v>48.51</v>
      </c>
      <c r="D16">
        <f t="shared" si="0"/>
        <v>20.43</v>
      </c>
      <c r="E16">
        <f t="shared" si="1"/>
        <v>48.51</v>
      </c>
    </row>
    <row r="17" spans="1:5">
      <c r="A17">
        <f>Diagramm!A16</f>
        <v>24.47</v>
      </c>
      <c r="B17">
        <f>Diagramm!B16</f>
        <v>60.35</v>
      </c>
      <c r="D17">
        <f t="shared" si="0"/>
        <v>24.47</v>
      </c>
      <c r="E17">
        <f t="shared" si="1"/>
        <v>60.35</v>
      </c>
    </row>
    <row r="18" spans="1:5">
      <c r="A18">
        <f>Diagramm!A17</f>
        <v>30.08</v>
      </c>
      <c r="B18">
        <f>Diagramm!B17</f>
        <v>77.599999999999994</v>
      </c>
      <c r="D18">
        <f t="shared" si="0"/>
        <v>30.08</v>
      </c>
      <c r="E18">
        <f t="shared" si="1"/>
        <v>77.599999999999994</v>
      </c>
    </row>
    <row r="19" spans="1:5">
      <c r="A19">
        <f>Diagramm!A18</f>
        <v>35.380000000000003</v>
      </c>
      <c r="B19">
        <f>Diagramm!B18</f>
        <v>94.6</v>
      </c>
      <c r="D19">
        <f t="shared" si="0"/>
        <v>35.380000000000003</v>
      </c>
      <c r="E19">
        <f t="shared" si="1"/>
        <v>94.6</v>
      </c>
    </row>
    <row r="20" spans="1:5">
      <c r="A20">
        <f>Diagramm!A19</f>
        <v>40.43</v>
      </c>
      <c r="B20">
        <f>Diagramm!B19</f>
        <v>111.1</v>
      </c>
      <c r="D20">
        <f t="shared" si="0"/>
        <v>40.43</v>
      </c>
      <c r="E20">
        <f t="shared" si="1"/>
        <v>111.1</v>
      </c>
    </row>
    <row r="21" spans="1:5">
      <c r="A21">
        <f>Diagramm!A20</f>
        <v>50.2</v>
      </c>
      <c r="B21">
        <f>Diagramm!B20</f>
        <v>144.69999999999999</v>
      </c>
      <c r="D21">
        <f t="shared" si="0"/>
        <v>50.2</v>
      </c>
      <c r="E21">
        <f t="shared" si="1"/>
        <v>144.69999999999999</v>
      </c>
    </row>
    <row r="22" spans="1:5">
      <c r="A22">
        <f>Diagramm!A21</f>
        <v>55.8</v>
      </c>
      <c r="B22">
        <f>Diagramm!B21</f>
        <v>164</v>
      </c>
      <c r="D22">
        <f t="shared" si="0"/>
        <v>55.8</v>
      </c>
      <c r="E22">
        <f t="shared" si="1"/>
        <v>164</v>
      </c>
    </row>
    <row r="23" spans="1:5">
      <c r="A23">
        <f>Diagramm!A22</f>
        <v>60.7</v>
      </c>
      <c r="B23">
        <f>Diagramm!B22</f>
        <v>182</v>
      </c>
    </row>
    <row r="24" spans="1:5">
      <c r="A24">
        <f>Diagramm!A23</f>
        <v>65.2</v>
      </c>
      <c r="B24">
        <f>Diagramm!B23</f>
        <v>198.2</v>
      </c>
      <c r="D24">
        <f t="shared" si="0"/>
        <v>65.2</v>
      </c>
      <c r="E24">
        <f t="shared" si="1"/>
        <v>198.2</v>
      </c>
    </row>
    <row r="25" spans="1:5">
      <c r="A25">
        <f>Diagramm!A24</f>
        <v>70.3</v>
      </c>
      <c r="B25">
        <f>Diagramm!B24</f>
        <v>216.8</v>
      </c>
      <c r="D25">
        <f t="shared" si="0"/>
        <v>70.3</v>
      </c>
      <c r="E25">
        <f t="shared" si="1"/>
        <v>216.8</v>
      </c>
    </row>
    <row r="26" spans="1:5">
      <c r="A26">
        <f>Diagramm!A25</f>
        <v>75.5</v>
      </c>
      <c r="B26">
        <f>Diagramm!B25</f>
        <v>235.7</v>
      </c>
      <c r="D26">
        <f t="shared" si="0"/>
        <v>75.5</v>
      </c>
      <c r="E26">
        <f t="shared" si="1"/>
        <v>235.7</v>
      </c>
    </row>
    <row r="27" spans="1:5">
      <c r="A27">
        <f>Diagramm!A26</f>
        <v>80.2</v>
      </c>
      <c r="B27">
        <f>Diagramm!B26</f>
        <v>253.2</v>
      </c>
      <c r="D27">
        <f t="shared" si="0"/>
        <v>80.2</v>
      </c>
      <c r="E27">
        <f t="shared" si="1"/>
        <v>253.2</v>
      </c>
    </row>
    <row r="28" spans="1:5">
      <c r="A28">
        <f>Diagramm!A27</f>
        <v>85.4</v>
      </c>
      <c r="B28">
        <f>Diagramm!B27</f>
        <v>273.39999999999998</v>
      </c>
      <c r="D28">
        <f t="shared" si="0"/>
        <v>85.4</v>
      </c>
      <c r="E28">
        <f t="shared" si="1"/>
        <v>273.39999999999998</v>
      </c>
    </row>
    <row r="29" spans="1:5">
      <c r="A29">
        <f>Diagramm!A28</f>
        <v>89.6</v>
      </c>
      <c r="B29">
        <f>Diagramm!B28</f>
        <v>289.10000000000002</v>
      </c>
      <c r="D29">
        <f t="shared" si="0"/>
        <v>89.6</v>
      </c>
      <c r="E29">
        <f t="shared" si="1"/>
        <v>289.10000000000002</v>
      </c>
    </row>
    <row r="30" spans="1:5">
      <c r="A30">
        <f>Diagramm!A29</f>
        <v>95</v>
      </c>
      <c r="B30">
        <f>Diagramm!B29</f>
        <v>310</v>
      </c>
      <c r="D30">
        <f t="shared" si="0"/>
        <v>95</v>
      </c>
      <c r="E30">
        <f t="shared" si="1"/>
        <v>310</v>
      </c>
    </row>
    <row r="31" spans="1:5">
      <c r="A31">
        <f>Diagramm!A30</f>
        <v>99.7</v>
      </c>
      <c r="B31">
        <f>Diagramm!B30</f>
        <v>328</v>
      </c>
      <c r="D31">
        <f t="shared" si="0"/>
        <v>99.7</v>
      </c>
      <c r="E31">
        <f t="shared" si="1"/>
        <v>328</v>
      </c>
    </row>
    <row r="33" spans="1:9">
      <c r="A33" t="s">
        <v>17</v>
      </c>
      <c r="B33" t="s">
        <v>18</v>
      </c>
    </row>
    <row r="35" spans="1:9">
      <c r="H35" t="s">
        <v>15</v>
      </c>
      <c r="I35" t="s">
        <v>16</v>
      </c>
    </row>
    <row r="36" spans="1:9">
      <c r="I36" t="s">
        <v>2</v>
      </c>
    </row>
    <row r="37" spans="1:9">
      <c r="I37" t="s">
        <v>3</v>
      </c>
    </row>
    <row r="39" spans="1:9">
      <c r="D39" t="s">
        <v>8</v>
      </c>
    </row>
    <row r="40" spans="1:9">
      <c r="D40" t="str">
        <f>A5</f>
        <v>U  (V)</v>
      </c>
      <c r="E40" t="str">
        <f>B5</f>
        <v>I  (mA)</v>
      </c>
    </row>
    <row r="41" spans="1:9">
      <c r="D41">
        <f t="shared" ref="D41:D65" si="2">A6</f>
        <v>0</v>
      </c>
      <c r="E41">
        <f t="shared" ref="E41:E66" si="3">B6</f>
        <v>0.01</v>
      </c>
    </row>
    <row r="42" spans="1:9">
      <c r="D42">
        <f t="shared" si="2"/>
        <v>0.20100000000000001</v>
      </c>
      <c r="E42">
        <f t="shared" si="3"/>
        <v>0.35</v>
      </c>
    </row>
    <row r="43" spans="1:9">
      <c r="D43">
        <f t="shared" si="2"/>
        <v>0.44</v>
      </c>
      <c r="E43">
        <f t="shared" si="3"/>
        <v>0.76</v>
      </c>
    </row>
    <row r="44" spans="1:9">
      <c r="D44">
        <f t="shared" si="2"/>
        <v>0.96</v>
      </c>
      <c r="E44">
        <f t="shared" si="3"/>
        <v>1.66</v>
      </c>
    </row>
    <row r="45" spans="1:9">
      <c r="D45">
        <f t="shared" si="2"/>
        <v>1.73</v>
      </c>
      <c r="E45">
        <f t="shared" si="3"/>
        <v>2.99</v>
      </c>
    </row>
    <row r="46" spans="1:9">
      <c r="D46">
        <f t="shared" si="2"/>
        <v>2.88</v>
      </c>
      <c r="E46">
        <f t="shared" si="3"/>
        <v>5.09</v>
      </c>
    </row>
    <row r="47" spans="1:9">
      <c r="D47">
        <f t="shared" si="2"/>
        <v>4.97</v>
      </c>
      <c r="E47">
        <f t="shared" si="3"/>
        <v>9.17</v>
      </c>
    </row>
    <row r="48" spans="1:9">
      <c r="D48">
        <f t="shared" si="2"/>
        <v>7.81</v>
      </c>
      <c r="E48">
        <f t="shared" si="3"/>
        <v>15.42</v>
      </c>
    </row>
    <row r="49" spans="4:5">
      <c r="D49">
        <f t="shared" si="2"/>
        <v>10.41</v>
      </c>
      <c r="E49">
        <f t="shared" si="3"/>
        <v>21.49</v>
      </c>
    </row>
    <row r="50" spans="4:5">
      <c r="D50">
        <f t="shared" si="2"/>
        <v>15.15</v>
      </c>
      <c r="E50">
        <f t="shared" si="3"/>
        <v>33.75</v>
      </c>
    </row>
    <row r="51" spans="4:5">
      <c r="D51" s="1">
        <v>20.5</v>
      </c>
      <c r="E51">
        <f t="shared" si="3"/>
        <v>48.51</v>
      </c>
    </row>
    <row r="52" spans="4:5">
      <c r="D52">
        <f t="shared" si="2"/>
        <v>24.47</v>
      </c>
      <c r="E52">
        <f t="shared" si="3"/>
        <v>60.35</v>
      </c>
    </row>
    <row r="53" spans="4:5">
      <c r="D53">
        <f t="shared" si="2"/>
        <v>30.08</v>
      </c>
      <c r="E53">
        <f t="shared" si="3"/>
        <v>77.599999999999994</v>
      </c>
    </row>
    <row r="54" spans="4:5">
      <c r="D54">
        <f t="shared" si="2"/>
        <v>35.380000000000003</v>
      </c>
      <c r="E54">
        <f t="shared" si="3"/>
        <v>94.6</v>
      </c>
    </row>
    <row r="55" spans="4:5">
      <c r="D55">
        <f t="shared" si="2"/>
        <v>40.43</v>
      </c>
      <c r="E55">
        <f t="shared" si="3"/>
        <v>111.1</v>
      </c>
    </row>
    <row r="56" spans="4:5">
      <c r="D56">
        <f t="shared" si="2"/>
        <v>50.2</v>
      </c>
      <c r="E56" s="1">
        <v>144.80000000000001</v>
      </c>
    </row>
    <row r="57" spans="4:5">
      <c r="D57">
        <f t="shared" si="2"/>
        <v>55.8</v>
      </c>
      <c r="E57">
        <f t="shared" si="3"/>
        <v>164</v>
      </c>
    </row>
    <row r="58" spans="4:5">
      <c r="D58">
        <f t="shared" si="2"/>
        <v>60.7</v>
      </c>
      <c r="E58">
        <f t="shared" si="3"/>
        <v>182</v>
      </c>
    </row>
    <row r="59" spans="4:5">
      <c r="D59">
        <f t="shared" si="2"/>
        <v>65.2</v>
      </c>
      <c r="E59">
        <f t="shared" si="3"/>
        <v>198.2</v>
      </c>
    </row>
    <row r="60" spans="4:5">
      <c r="D60">
        <f t="shared" si="2"/>
        <v>70.3</v>
      </c>
      <c r="E60">
        <f t="shared" si="3"/>
        <v>216.8</v>
      </c>
    </row>
    <row r="61" spans="4:5">
      <c r="D61">
        <f t="shared" si="2"/>
        <v>75.5</v>
      </c>
      <c r="E61">
        <f t="shared" si="3"/>
        <v>235.7</v>
      </c>
    </row>
    <row r="62" spans="4:5">
      <c r="D62">
        <f t="shared" si="2"/>
        <v>80.2</v>
      </c>
      <c r="E62">
        <f t="shared" si="3"/>
        <v>253.2</v>
      </c>
    </row>
    <row r="63" spans="4:5">
      <c r="D63">
        <f t="shared" si="2"/>
        <v>85.4</v>
      </c>
      <c r="E63">
        <f t="shared" si="3"/>
        <v>273.39999999999998</v>
      </c>
    </row>
    <row r="64" spans="4:5">
      <c r="D64">
        <f t="shared" si="2"/>
        <v>89.6</v>
      </c>
      <c r="E64">
        <f t="shared" si="3"/>
        <v>289.10000000000002</v>
      </c>
    </row>
    <row r="65" spans="4:8">
      <c r="D65">
        <f t="shared" si="2"/>
        <v>95</v>
      </c>
      <c r="E65">
        <f t="shared" si="3"/>
        <v>310</v>
      </c>
    </row>
    <row r="66" spans="4:8">
      <c r="D66" s="1">
        <v>99.8</v>
      </c>
      <c r="E66">
        <f t="shared" si="3"/>
        <v>328</v>
      </c>
    </row>
    <row r="71" spans="4:8">
      <c r="H71" t="s">
        <v>30</v>
      </c>
    </row>
    <row r="72" spans="4:8">
      <c r="H72" t="s">
        <v>31</v>
      </c>
    </row>
    <row r="75" spans="4:8">
      <c r="H75" s="1" t="s">
        <v>21</v>
      </c>
    </row>
  </sheetData>
  <phoneticPr fontId="1" type="noConversion"/>
  <pageMargins left="0.78740157499999996" right="0.78740157499999996" top="0.984251969" bottom="0.984251969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8"/>
  <sheetViews>
    <sheetView workbookViewId="0">
      <selection activeCell="D76" sqref="D76"/>
    </sheetView>
  </sheetViews>
  <sheetFormatPr baseColWidth="10" defaultRowHeight="12"/>
  <sheetData>
    <row r="1" spans="1:4">
      <c r="A1" t="s">
        <v>19</v>
      </c>
    </row>
    <row r="4" spans="1:4">
      <c r="A4" t="s">
        <v>13</v>
      </c>
      <c r="C4" t="s">
        <v>10</v>
      </c>
      <c r="D4" t="s">
        <v>9</v>
      </c>
    </row>
    <row r="5" spans="1:4">
      <c r="A5" t="str">
        <f>Diagramm!A4</f>
        <v>U  (V)</v>
      </c>
      <c r="B5" t="str">
        <f>Diagramm!B4</f>
        <v>I  (mA)</v>
      </c>
      <c r="C5" t="s">
        <v>32</v>
      </c>
      <c r="D5" t="s">
        <v>20</v>
      </c>
    </row>
    <row r="6" spans="1:4">
      <c r="A6">
        <f>Diagramm!A5</f>
        <v>0</v>
      </c>
      <c r="B6">
        <f>Diagramm!B5</f>
        <v>0.01</v>
      </c>
      <c r="C6">
        <f>0.00974509*A6*A6 +2.359471442*A6</f>
        <v>0</v>
      </c>
      <c r="D6">
        <f>B6-C6</f>
        <v>0.01</v>
      </c>
    </row>
    <row r="7" spans="1:4">
      <c r="A7">
        <f>Diagramm!A6</f>
        <v>0.20100000000000001</v>
      </c>
      <c r="B7">
        <f>Diagramm!B6</f>
        <v>0.35</v>
      </c>
      <c r="C7">
        <f t="shared" ref="C7:C31" si="0">0.00974509*A7*A7 +2.359471442*A7</f>
        <v>0.47464747122308998</v>
      </c>
      <c r="D7">
        <f t="shared" ref="D7:D31" si="1">B7-C7</f>
        <v>-0.12464747122309</v>
      </c>
    </row>
    <row r="8" spans="1:4">
      <c r="A8">
        <f>Diagramm!A7</f>
        <v>0.44</v>
      </c>
      <c r="B8">
        <f>Diagramm!B7</f>
        <v>0.76</v>
      </c>
      <c r="C8">
        <f t="shared" si="0"/>
        <v>1.0400540839039998</v>
      </c>
      <c r="D8">
        <f t="shared" si="1"/>
        <v>-0.28005408390399977</v>
      </c>
    </row>
    <row r="9" spans="1:4">
      <c r="A9">
        <f>Diagramm!A8</f>
        <v>0.96</v>
      </c>
      <c r="B9">
        <f>Diagramm!B8</f>
        <v>1.66</v>
      </c>
      <c r="C9">
        <f t="shared" si="0"/>
        <v>2.2740736592639994</v>
      </c>
      <c r="D9">
        <f t="shared" si="1"/>
        <v>-0.61407365926399948</v>
      </c>
    </row>
    <row r="10" spans="1:4">
      <c r="A10">
        <f>Diagramm!A9</f>
        <v>1.73</v>
      </c>
      <c r="B10">
        <f>Diagramm!B9</f>
        <v>2.99</v>
      </c>
      <c r="C10">
        <f t="shared" si="0"/>
        <v>4.1110516745209988</v>
      </c>
      <c r="D10">
        <f t="shared" si="1"/>
        <v>-1.1210516745209986</v>
      </c>
    </row>
    <row r="11" spans="1:4">
      <c r="A11">
        <f>Diagramm!A10</f>
        <v>2.88</v>
      </c>
      <c r="B11">
        <f>Diagramm!B10</f>
        <v>5.09</v>
      </c>
      <c r="C11">
        <f t="shared" si="0"/>
        <v>6.8761074274559988</v>
      </c>
      <c r="D11">
        <f t="shared" si="1"/>
        <v>-1.7861074274559989</v>
      </c>
    </row>
    <row r="12" spans="1:4">
      <c r="A12">
        <f>Diagramm!A11</f>
        <v>4.97</v>
      </c>
      <c r="B12">
        <f>Diagramm!B11</f>
        <v>9.17</v>
      </c>
      <c r="C12">
        <f t="shared" si="0"/>
        <v>11.967285560320999</v>
      </c>
      <c r="D12">
        <f t="shared" si="1"/>
        <v>-2.797285560320999</v>
      </c>
    </row>
    <row r="13" spans="1:4">
      <c r="A13">
        <f>Diagramm!A12</f>
        <v>7.81</v>
      </c>
      <c r="B13">
        <f>Diagramm!B12</f>
        <v>15.42</v>
      </c>
      <c r="C13">
        <f t="shared" si="0"/>
        <v>19.021884446168997</v>
      </c>
      <c r="D13">
        <f t="shared" si="1"/>
        <v>-3.6018844461689969</v>
      </c>
    </row>
    <row r="14" spans="1:4">
      <c r="A14">
        <f>Diagramm!A13</f>
        <v>10.41</v>
      </c>
      <c r="B14">
        <f>Diagramm!B13</f>
        <v>21.49</v>
      </c>
      <c r="C14">
        <f t="shared" si="0"/>
        <v>25.618154598848999</v>
      </c>
      <c r="D14">
        <f t="shared" si="1"/>
        <v>-4.1281545988490009</v>
      </c>
    </row>
    <row r="15" spans="1:4">
      <c r="A15">
        <f>Diagramm!A14</f>
        <v>15.15</v>
      </c>
      <c r="B15">
        <f>Diagramm!B14</f>
        <v>33.75</v>
      </c>
      <c r="C15">
        <f t="shared" si="0"/>
        <v>37.982709765825</v>
      </c>
      <c r="D15">
        <f t="shared" si="1"/>
        <v>-4.2327097658249997</v>
      </c>
    </row>
    <row r="16" spans="1:4">
      <c r="A16">
        <f>Diagramm!A15</f>
        <v>20.43</v>
      </c>
      <c r="B16">
        <f>Diagramm!B15</f>
        <v>48.51</v>
      </c>
      <c r="C16">
        <f t="shared" si="0"/>
        <v>52.271454975200996</v>
      </c>
      <c r="D16">
        <f t="shared" si="1"/>
        <v>-3.7614549752009978</v>
      </c>
    </row>
    <row r="17" spans="1:4">
      <c r="A17">
        <f>Diagramm!A16</f>
        <v>24.47</v>
      </c>
      <c r="B17">
        <f>Diagramm!B16</f>
        <v>60.35</v>
      </c>
      <c r="C17">
        <f t="shared" si="0"/>
        <v>63.571439946520989</v>
      </c>
      <c r="D17">
        <f t="shared" si="1"/>
        <v>-3.221439946520988</v>
      </c>
    </row>
    <row r="18" spans="1:4">
      <c r="A18">
        <f>Diagramm!A17</f>
        <v>30.08</v>
      </c>
      <c r="B18">
        <f>Diagramm!B17</f>
        <v>77.599999999999994</v>
      </c>
      <c r="C18">
        <f t="shared" si="0"/>
        <v>79.790320775935996</v>
      </c>
      <c r="D18">
        <f t="shared" si="1"/>
        <v>-2.1903207759360015</v>
      </c>
    </row>
    <row r="19" spans="1:4">
      <c r="A19">
        <f>Diagramm!A18</f>
        <v>35.380000000000003</v>
      </c>
      <c r="B19">
        <f>Diagramm!B18</f>
        <v>94.6</v>
      </c>
      <c r="C19">
        <f t="shared" si="0"/>
        <v>95.676461452956005</v>
      </c>
      <c r="D19">
        <f t="shared" si="1"/>
        <v>-1.0764614529560106</v>
      </c>
    </row>
    <row r="20" spans="1:4">
      <c r="A20">
        <f>Diagramm!A19</f>
        <v>40.43</v>
      </c>
      <c r="B20">
        <f>Diagramm!B19</f>
        <v>111.1</v>
      </c>
      <c r="C20">
        <f t="shared" si="0"/>
        <v>111.322607363201</v>
      </c>
      <c r="D20">
        <f t="shared" si="1"/>
        <v>-0.22260736320100705</v>
      </c>
    </row>
    <row r="21" spans="1:4">
      <c r="A21">
        <f>Diagramm!A20</f>
        <v>50.2</v>
      </c>
      <c r="B21">
        <f>Diagramm!B20</f>
        <v>144.69999999999999</v>
      </c>
      <c r="C21">
        <f t="shared" si="0"/>
        <v>143.00348299199999</v>
      </c>
      <c r="D21">
        <f t="shared" si="1"/>
        <v>1.6965170080000007</v>
      </c>
    </row>
    <row r="22" spans="1:4">
      <c r="A22">
        <f>Diagramm!A21</f>
        <v>55.8</v>
      </c>
      <c r="B22">
        <f>Diagramm!B21</f>
        <v>164</v>
      </c>
      <c r="C22">
        <f t="shared" si="0"/>
        <v>162.00120849119998</v>
      </c>
      <c r="D22">
        <f t="shared" si="1"/>
        <v>1.998791508800025</v>
      </c>
    </row>
    <row r="23" spans="1:4">
      <c r="A23">
        <f>Diagramm!A22</f>
        <v>60.7</v>
      </c>
      <c r="B23">
        <f>Diagramm!B22</f>
        <v>182</v>
      </c>
      <c r="C23">
        <f t="shared" si="0"/>
        <v>179.1256031835</v>
      </c>
      <c r="D23">
        <f t="shared" si="1"/>
        <v>2.8743968164999956</v>
      </c>
    </row>
    <row r="24" spans="1:4">
      <c r="A24">
        <f>Diagramm!A23</f>
        <v>65.2</v>
      </c>
      <c r="B24">
        <f>Diagramm!B23</f>
        <v>198.2</v>
      </c>
      <c r="C24">
        <f t="shared" si="0"/>
        <v>195.264305412</v>
      </c>
      <c r="D24">
        <f t="shared" si="1"/>
        <v>2.9356945879999898</v>
      </c>
    </row>
    <row r="25" spans="1:4">
      <c r="A25">
        <f>Diagramm!A24</f>
        <v>70.3</v>
      </c>
      <c r="B25">
        <f>Diagramm!B24</f>
        <v>216.8</v>
      </c>
      <c r="C25">
        <f t="shared" si="0"/>
        <v>214.03195421069998</v>
      </c>
      <c r="D25">
        <f t="shared" si="1"/>
        <v>2.7680457893000323</v>
      </c>
    </row>
    <row r="26" spans="1:4">
      <c r="A26">
        <f>Diagramm!A25</f>
        <v>75.5</v>
      </c>
      <c r="B26">
        <f>Diagramm!B25</f>
        <v>235.7</v>
      </c>
      <c r="C26">
        <f t="shared" si="0"/>
        <v>233.68954314349998</v>
      </c>
      <c r="D26">
        <f t="shared" si="1"/>
        <v>2.0104568565000136</v>
      </c>
    </row>
    <row r="27" spans="1:4">
      <c r="A27">
        <f>Diagramm!A26</f>
        <v>80.2</v>
      </c>
      <c r="B27">
        <f>Diagramm!B26</f>
        <v>253.2</v>
      </c>
      <c r="C27">
        <f t="shared" si="0"/>
        <v>251.91041833199998</v>
      </c>
      <c r="D27">
        <f t="shared" si="1"/>
        <v>1.2895816680000109</v>
      </c>
    </row>
    <row r="28" spans="1:4">
      <c r="A28">
        <f>Diagramm!A27</f>
        <v>85.4</v>
      </c>
      <c r="B28">
        <f>Diagramm!B27</f>
        <v>273.39999999999998</v>
      </c>
      <c r="C28">
        <f t="shared" si="0"/>
        <v>272.5713617312</v>
      </c>
      <c r="D28">
        <f t="shared" si="1"/>
        <v>0.8286382687999776</v>
      </c>
    </row>
    <row r="29" spans="1:4">
      <c r="A29">
        <f>Diagramm!A28</f>
        <v>89.6</v>
      </c>
      <c r="B29">
        <f>Diagramm!B28</f>
        <v>289.10000000000002</v>
      </c>
      <c r="C29">
        <f t="shared" si="0"/>
        <v>289.64378293759995</v>
      </c>
      <c r="D29">
        <f t="shared" si="1"/>
        <v>-0.54378293759992857</v>
      </c>
    </row>
    <row r="30" spans="1:4">
      <c r="A30">
        <f>Diagramm!A29</f>
        <v>95</v>
      </c>
      <c r="B30">
        <f>Diagramm!B29</f>
        <v>310</v>
      </c>
      <c r="C30">
        <f t="shared" si="0"/>
        <v>312.09922424000001</v>
      </c>
      <c r="D30">
        <f t="shared" si="1"/>
        <v>-2.0992242400000123</v>
      </c>
    </row>
    <row r="31" spans="1:4">
      <c r="A31">
        <f>Diagramm!A30</f>
        <v>99.7</v>
      </c>
      <c r="B31">
        <f>Diagramm!B30</f>
        <v>328</v>
      </c>
      <c r="C31">
        <f t="shared" si="0"/>
        <v>332.10637442550001</v>
      </c>
      <c r="D31">
        <f t="shared" si="1"/>
        <v>-4.1063744255000074</v>
      </c>
    </row>
    <row r="39" spans="6:6" ht="15">
      <c r="F39" s="2" t="s">
        <v>39</v>
      </c>
    </row>
    <row r="40" spans="6:6" ht="15">
      <c r="F40" s="2" t="s">
        <v>7</v>
      </c>
    </row>
    <row r="41" spans="6:6" ht="15">
      <c r="F41" s="2" t="s">
        <v>12</v>
      </c>
    </row>
    <row r="44" spans="6:6" ht="15">
      <c r="F44" s="2" t="s">
        <v>4</v>
      </c>
    </row>
    <row r="45" spans="6:6" ht="15">
      <c r="F45" s="2" t="s">
        <v>5</v>
      </c>
    </row>
    <row r="46" spans="6:6" ht="15">
      <c r="F46" s="2" t="s">
        <v>6</v>
      </c>
    </row>
    <row r="48" spans="6:6" ht="15">
      <c r="F48" s="7" t="s">
        <v>22</v>
      </c>
    </row>
  </sheetData>
  <sheetCalcPr fullCalcOnLoad="1"/>
  <phoneticPr fontId="1" type="noConversion"/>
  <pageMargins left="0.78740157499999996" right="0.78740157499999996" top="0.984251969" bottom="0.984251969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Diagramm</vt:lpstr>
      <vt:lpstr>Fehlerrechnung</vt:lpstr>
      <vt:lpstr>Residuen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Lieberherr</dc:creator>
  <cp:lastModifiedBy>Martin Lieberherr</cp:lastModifiedBy>
  <dcterms:created xsi:type="dcterms:W3CDTF">2012-04-06T06:45:29Z</dcterms:created>
  <dcterms:modified xsi:type="dcterms:W3CDTF">2014-04-12T14:36:59Z</dcterms:modified>
</cp:coreProperties>
</file>