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onthafranz\Documents\01Lehre\06Quantitative Forschungsmethoden dt en\06Regression\"/>
    </mc:Choice>
  </mc:AlternateContent>
  <bookViews>
    <workbookView xWindow="120" yWindow="180" windowWidth="15996" windowHeight="9216"/>
  </bookViews>
  <sheets>
    <sheet name="Tabelle1" sheetId="2" r:id="rId1"/>
  </sheets>
  <calcPr calcId="162913"/>
</workbook>
</file>

<file path=xl/calcChain.xml><?xml version="1.0" encoding="utf-8"?>
<calcChain xmlns="http://schemas.openxmlformats.org/spreadsheetml/2006/main">
  <c r="I8" i="2" l="1"/>
  <c r="J8" i="2" s="1"/>
  <c r="B11" i="2"/>
  <c r="I7" i="2" s="1"/>
  <c r="J7" i="2" s="1"/>
  <c r="E5" i="2"/>
  <c r="E10" i="2" s="1"/>
  <c r="E6" i="2"/>
  <c r="E7" i="2"/>
  <c r="E8" i="2"/>
  <c r="E9" i="2"/>
  <c r="E4" i="2"/>
  <c r="C10" i="2"/>
  <c r="B10" i="2"/>
  <c r="D5" i="2"/>
  <c r="D6" i="2"/>
  <c r="D7" i="2"/>
  <c r="D8" i="2"/>
  <c r="D9" i="2"/>
  <c r="D4" i="2"/>
  <c r="I6" i="2" l="1"/>
  <c r="J6" i="2" s="1"/>
  <c r="D10" i="2"/>
  <c r="D14" i="2" s="1"/>
  <c r="I4" i="2"/>
  <c r="J4" i="2" s="1"/>
  <c r="J10" i="2" s="1"/>
  <c r="I5" i="2"/>
  <c r="J5" i="2" s="1"/>
  <c r="I9" i="2"/>
  <c r="J9" i="2" s="1"/>
  <c r="D13" i="2" l="1"/>
  <c r="F7" i="2" s="1"/>
  <c r="G7" i="2" s="1"/>
  <c r="H7" i="2" s="1"/>
  <c r="F8" i="2"/>
  <c r="G8" i="2" s="1"/>
  <c r="H8" i="2" s="1"/>
  <c r="F5" i="2"/>
  <c r="G5" i="2" s="1"/>
  <c r="H5" i="2" s="1"/>
  <c r="F9" i="2"/>
  <c r="G9" i="2" s="1"/>
  <c r="H9" i="2" s="1"/>
  <c r="F6" i="2"/>
  <c r="G6" i="2" s="1"/>
  <c r="H6" i="2" s="1"/>
  <c r="F4" i="2"/>
  <c r="G4" i="2" s="1"/>
  <c r="H4" i="2" s="1"/>
  <c r="H10" i="2" l="1"/>
  <c r="D15" i="2" s="1"/>
</calcChain>
</file>

<file path=xl/sharedStrings.xml><?xml version="1.0" encoding="utf-8"?>
<sst xmlns="http://schemas.openxmlformats.org/spreadsheetml/2006/main" count="16" uniqueCount="16">
  <si>
    <t>person</t>
  </si>
  <si>
    <t>income Y</t>
  </si>
  <si>
    <t>experience X</t>
  </si>
  <si>
    <t>x^2</t>
  </si>
  <si>
    <t>x*y</t>
  </si>
  <si>
    <t>b0</t>
  </si>
  <si>
    <t>b1</t>
  </si>
  <si>
    <t>R2</t>
  </si>
  <si>
    <t>mean</t>
  </si>
  <si>
    <t>yhat</t>
  </si>
  <si>
    <t>y-yhat</t>
  </si>
  <si>
    <t>(y-yhat)^2</t>
  </si>
  <si>
    <t>sum</t>
  </si>
  <si>
    <t>y-mean</t>
  </si>
  <si>
    <t>(y-mean)^2</t>
  </si>
  <si>
    <t>Task p. 20 / Anwendung S.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</si>
</sst>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0" fontId="0" fillId="2" borderId="1" xfId="0" applyFont="1" applyFill="1" applyBorder="1" applyAlignment="1">
      <alignment horizontal="center" vertical="top" wrapText="1"/>
    </xf>
    <xf numFmtId="0" fontId="0" fillId="2" borderId="0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38648293963254"/>
                  <c:y val="-6.7288568095654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Tabelle1!$C$4:$C$9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</c:numCache>
            </c:numRef>
          </c:xVal>
          <c:yVal>
            <c:numRef>
              <c:f>Tabelle1!$B$4:$B$9</c:f>
              <c:numCache>
                <c:formatCode>General</c:formatCode>
                <c:ptCount val="6"/>
                <c:pt idx="0">
                  <c:v>7000</c:v>
                </c:pt>
                <c:pt idx="1">
                  <c:v>9000</c:v>
                </c:pt>
                <c:pt idx="2">
                  <c:v>16000</c:v>
                </c:pt>
                <c:pt idx="3">
                  <c:v>2000</c:v>
                </c:pt>
                <c:pt idx="4">
                  <c:v>6000</c:v>
                </c:pt>
                <c:pt idx="5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B-4D5F-90C6-439E843E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89464"/>
        <c:axId val="244491032"/>
      </c:scatterChart>
      <c:valAx>
        <c:axId val="24448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491032"/>
        <c:crosses val="autoZero"/>
        <c:crossBetween val="midCat"/>
      </c:valAx>
      <c:valAx>
        <c:axId val="2444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48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9525</xdr:rowOff>
    </xdr:from>
    <xdr:to>
      <xdr:col>1</xdr:col>
      <xdr:colOff>1649335</xdr:colOff>
      <xdr:row>17</xdr:row>
      <xdr:rowOff>66017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hteck 1"/>
            <xdr:cNvSpPr/>
          </xdr:nvSpPr>
          <xdr:spPr>
            <a:xfrm>
              <a:off x="171450" y="2162175"/>
              <a:ext cx="2697085" cy="62799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txBody>
            <a:bodyPr wrap="square">
              <a:spAutoFit/>
            </a:bodyPr>
            <a:lstStyle>
              <a:defPPr>
                <a:defRPr lang="de-CH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60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de-CH" sz="16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CH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CH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de-CH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num>
                      <m:den>
                        <m:r>
                          <a:rPr lang="de-CH" sz="160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CH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de-CH" sz="1600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de-CH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CH" sz="1600"/>
            </a:p>
          </xdr:txBody>
        </xdr:sp>
      </mc:Choice>
      <mc:Fallback xmlns="">
        <xdr:sp macro="" textlink="">
          <xdr:nvSpPr>
            <xdr:cNvPr id="2" name="Rechteck 1"/>
            <xdr:cNvSpPr/>
          </xdr:nvSpPr>
          <xdr:spPr>
            <a:xfrm>
              <a:off x="171450" y="2162175"/>
              <a:ext cx="2697085" cy="62799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txBody>
            <a:bodyPr wrap="square">
              <a:spAutoFit/>
            </a:bodyPr>
            <a:lstStyle>
              <a:defPPr>
                <a:defRPr lang="de-CH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de-CH" sz="1600" i="0">
                  <a:latin typeface="Cambria Math" panose="02040503050406030204" pitchFamily="18" charset="0"/>
                </a:rPr>
                <a:t>𝑏_0=(∑▒〖〖𝑥_𝑖〗^2 ∑▒𝑦_𝑖 −∑▒𝑥_𝑖  ∑▒〖𝑥_𝑖 𝑦_𝑖 〗〗)/(𝑛∑▒〖𝑥_𝑖〗^2 −(∑▒𝑥_𝑖 )^2 )</a:t>
              </a:r>
              <a:endParaRPr lang="de-CH" sz="1600"/>
            </a:p>
          </xdr:txBody>
        </xdr:sp>
      </mc:Fallback>
    </mc:AlternateContent>
    <xdr:clientData/>
  </xdr:twoCellAnchor>
  <xdr:twoCellAnchor>
    <xdr:from>
      <xdr:col>0</xdr:col>
      <xdr:colOff>171450</xdr:colOff>
      <xdr:row>18</xdr:row>
      <xdr:rowOff>54045</xdr:rowOff>
    </xdr:from>
    <xdr:to>
      <xdr:col>1</xdr:col>
      <xdr:colOff>1321745</xdr:colOff>
      <xdr:row>21</xdr:row>
      <xdr:rowOff>92520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hteck 2"/>
            <xdr:cNvSpPr/>
          </xdr:nvSpPr>
          <xdr:spPr>
            <a:xfrm>
              <a:off x="171450" y="2968695"/>
              <a:ext cx="2369495" cy="6099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txBody>
            <a:bodyPr wrap="square">
              <a:spAutoFit/>
            </a:bodyPr>
            <a:lstStyle>
              <a:defPPr>
                <a:defRPr lang="de-CH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60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de-CH" sz="16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CH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60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CH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CH" sz="16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CH" sz="16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de-CH" sz="16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r>
                          <a:rPr lang="de-CH" sz="1600" i="0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CH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CH" sz="16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CH" sz="16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de-CH" sz="16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de-CH" sz="160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CH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de-CH" sz="1600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de-CH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CH" sz="1600"/>
            </a:p>
          </xdr:txBody>
        </xdr:sp>
      </mc:Choice>
      <mc:Fallback xmlns="">
        <xdr:sp macro="" textlink="">
          <xdr:nvSpPr>
            <xdr:cNvPr id="3" name="Rechteck 2"/>
            <xdr:cNvSpPr/>
          </xdr:nvSpPr>
          <xdr:spPr>
            <a:xfrm>
              <a:off x="171450" y="2968695"/>
              <a:ext cx="2369495" cy="6099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txBody>
            <a:bodyPr wrap="square">
              <a:spAutoFit/>
            </a:bodyPr>
            <a:lstStyle>
              <a:defPPr>
                <a:defRPr lang="de-CH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de-CH" sz="1600" i="0">
                  <a:latin typeface="Cambria Math" panose="02040503050406030204" pitchFamily="18" charset="0"/>
                </a:rPr>
                <a:t>𝑏_1=(𝑛∑▒〖𝑥_𝑖 𝑦_𝑖 〗−∑▒𝑥_𝑖  ∑▒𝑦_𝑖 )/(𝑛∑▒〖𝑥_𝑖〗^2 −(∑▒𝑥_𝑖 )^2 )</a:t>
              </a:r>
              <a:endParaRPr lang="de-CH" sz="1600"/>
            </a:p>
          </xdr:txBody>
        </xdr:sp>
      </mc:Fallback>
    </mc:AlternateContent>
    <xdr:clientData/>
  </xdr:twoCellAnchor>
  <xdr:twoCellAnchor>
    <xdr:from>
      <xdr:col>0</xdr:col>
      <xdr:colOff>171450</xdr:colOff>
      <xdr:row>22</xdr:row>
      <xdr:rowOff>66675</xdr:rowOff>
    </xdr:from>
    <xdr:to>
      <xdr:col>2</xdr:col>
      <xdr:colOff>1676400</xdr:colOff>
      <xdr:row>25</xdr:row>
      <xdr:rowOff>146540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Rechteck 3"/>
            <xdr:cNvSpPr/>
          </xdr:nvSpPr>
          <xdr:spPr>
            <a:xfrm>
              <a:off x="171450" y="4090035"/>
              <a:ext cx="4880610" cy="62850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txBody>
            <a:bodyPr wrap="square">
              <a:spAutoFit/>
            </a:bodyPr>
            <a:lstStyle>
              <a:defPPr>
                <a:defRPr lang="de-CH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CH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CH" sz="16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de-CH" sz="16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de-CH" sz="1600" i="0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de-CH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6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de-CH" sz="1600" i="1">
                            <a:latin typeface="Cambria Math" panose="02040503050406030204" pitchFamily="18" charset="0"/>
                          </a:rPr>
                          <m:t>𝑎𝑟𝑖𝑎𝑛</m:t>
                        </m:r>
                        <m:r>
                          <a:rPr lang="de-CH" sz="1600" b="0" i="1">
                            <a:latin typeface="Cambria Math" panose="02040503050406030204" pitchFamily="18" charset="0"/>
                          </a:rPr>
                          <m:t>𝑐𝑒</m:t>
                        </m:r>
                        <m:r>
                          <a:rPr lang="de-CH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de-CH" sz="1600" b="0" i="1">
                            <a:latin typeface="Cambria Math" panose="02040503050406030204" pitchFamily="18" charset="0"/>
                          </a:rPr>
                          <m:t>𝑛𝑜𝑡</m:t>
                        </m:r>
                        <m:r>
                          <a:rPr lang="de-CH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de-CH" sz="1600" b="0" i="1">
                            <a:latin typeface="Cambria Math" panose="02040503050406030204" pitchFamily="18" charset="0"/>
                          </a:rPr>
                          <m:t>𝑒𝑥𝑝𝑙𝑎𝑖𝑛𝑒𝑑</m:t>
                        </m:r>
                      </m:num>
                      <m:den>
                        <m:r>
                          <a:rPr lang="de-CH" sz="1600" b="0" i="1">
                            <a:latin typeface="Cambria Math" panose="02040503050406030204" pitchFamily="18" charset="0"/>
                          </a:rPr>
                          <m:t>𝑣𝑎𝑟𝑖𝑎𝑛𝑐𝑒</m:t>
                        </m:r>
                        <m:r>
                          <a:rPr lang="de-CH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de-CH" sz="16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den>
                    </m:f>
                    <m:r>
                      <a:rPr lang="de-CH" sz="1600" i="0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de-CH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de-CH" sz="16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de-CH" sz="16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de-CH" sz="160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de-CH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de-CH" sz="16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de-CH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de-CH" sz="16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de-CH" sz="160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de-CH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de-CH" sz="1600"/>
            </a:p>
          </xdr:txBody>
        </xdr:sp>
      </mc:Choice>
      <mc:Fallback>
        <xdr:sp macro="" textlink="">
          <xdr:nvSpPr>
            <xdr:cNvPr id="4" name="Rechteck 3"/>
            <xdr:cNvSpPr/>
          </xdr:nvSpPr>
          <xdr:spPr>
            <a:xfrm>
              <a:off x="171450" y="4090035"/>
              <a:ext cx="4880610" cy="62850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txBody>
            <a:bodyPr wrap="square">
              <a:spAutoFit/>
            </a:bodyPr>
            <a:lstStyle>
              <a:defPPr>
                <a:defRPr lang="de-CH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de-CH" sz="1600" i="0">
                  <a:latin typeface="Cambria Math" panose="02040503050406030204" pitchFamily="18" charset="0"/>
                </a:rPr>
                <a:t>𝑅^2=1−(</a:t>
              </a:r>
              <a:r>
                <a:rPr lang="de-CH" sz="1600" b="0" i="0">
                  <a:latin typeface="Cambria Math" panose="02040503050406030204" pitchFamily="18" charset="0"/>
                </a:rPr>
                <a:t>𝑣</a:t>
              </a:r>
              <a:r>
                <a:rPr lang="de-CH" sz="1600" i="0">
                  <a:latin typeface="Cambria Math" panose="02040503050406030204" pitchFamily="18" charset="0"/>
                </a:rPr>
                <a:t>𝑎𝑟𝑖𝑎𝑛</a:t>
              </a:r>
              <a:r>
                <a:rPr lang="de-CH" sz="1600" b="0" i="0">
                  <a:latin typeface="Cambria Math" panose="02040503050406030204" pitchFamily="18" charset="0"/>
                </a:rPr>
                <a:t>𝑐𝑒 𝑛𝑜𝑡 𝑒𝑥𝑝𝑙𝑎𝑖𝑛𝑒𝑑)/(𝑣𝑎𝑟𝑖𝑎𝑛𝑐𝑒 𝑡𝑜𝑡𝑎𝑙)</a:t>
              </a:r>
              <a:r>
                <a:rPr lang="de-CH" sz="1600" i="0">
                  <a:latin typeface="Cambria Math" panose="02040503050406030204" pitchFamily="18" charset="0"/>
                </a:rPr>
                <a:t>=1−(∑▒(𝑦_𝑖−𝑦 ̂_𝑖 )^2 )/(∑▒(𝑦_𝑖−𝑦 ̅ )^2 )</a:t>
              </a:r>
              <a:endParaRPr lang="de-CH" sz="1600"/>
            </a:p>
          </xdr:txBody>
        </xdr:sp>
      </mc:Fallback>
    </mc:AlternateContent>
    <xdr:clientData/>
  </xdr:twoCellAnchor>
  <xdr:twoCellAnchor>
    <xdr:from>
      <xdr:col>3</xdr:col>
      <xdr:colOff>14287</xdr:colOff>
      <xdr:row>16</xdr:row>
      <xdr:rowOff>14287</xdr:rowOff>
    </xdr:from>
    <xdr:to>
      <xdr:col>9</xdr:col>
      <xdr:colOff>14287</xdr:colOff>
      <xdr:row>30</xdr:row>
      <xdr:rowOff>90487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/>
  </sheetViews>
  <sheetFormatPr baseColWidth="10" defaultRowHeight="14.4" x14ac:dyDescent="0.3"/>
  <cols>
    <col min="1" max="1" width="18.33203125" style="2" customWidth="1"/>
    <col min="2" max="2" width="30.88671875" style="2" customWidth="1"/>
    <col min="3" max="3" width="28" style="2" customWidth="1"/>
    <col min="4" max="16384" width="11.5546875" style="2"/>
  </cols>
  <sheetData>
    <row r="1" spans="1:10" x14ac:dyDescent="0.3">
      <c r="A1" s="1" t="s">
        <v>15</v>
      </c>
    </row>
    <row r="3" spans="1:10" x14ac:dyDescent="0.3">
      <c r="A3" s="6" t="s">
        <v>0</v>
      </c>
      <c r="B3" s="6" t="s">
        <v>1</v>
      </c>
      <c r="C3" s="6" t="s">
        <v>2</v>
      </c>
      <c r="D3" s="7" t="s">
        <v>3</v>
      </c>
      <c r="E3" s="7" t="s">
        <v>4</v>
      </c>
      <c r="F3" s="7" t="s">
        <v>9</v>
      </c>
      <c r="G3" s="7" t="s">
        <v>10</v>
      </c>
      <c r="H3" s="7" t="s">
        <v>11</v>
      </c>
      <c r="I3" s="7" t="s">
        <v>13</v>
      </c>
      <c r="J3" s="7" t="s">
        <v>14</v>
      </c>
    </row>
    <row r="4" spans="1:10" x14ac:dyDescent="0.3">
      <c r="A4" s="8">
        <v>1</v>
      </c>
      <c r="B4" s="8">
        <v>7000</v>
      </c>
      <c r="C4" s="8">
        <v>6</v>
      </c>
      <c r="D4" s="2">
        <f>C4^2</f>
        <v>36</v>
      </c>
      <c r="E4" s="2">
        <f>C4*B4</f>
        <v>42000</v>
      </c>
      <c r="F4" s="3">
        <f>$D$13+C4*$D$14</f>
        <v>8000</v>
      </c>
      <c r="G4" s="3">
        <f>B4-F4</f>
        <v>-1000</v>
      </c>
      <c r="H4" s="3">
        <f>G4^2</f>
        <v>1000000</v>
      </c>
      <c r="I4" s="2">
        <f>B4-$B$11</f>
        <v>-1000</v>
      </c>
      <c r="J4" s="2">
        <f>I4^2</f>
        <v>1000000</v>
      </c>
    </row>
    <row r="5" spans="1:10" x14ac:dyDescent="0.3">
      <c r="A5" s="8">
        <v>2</v>
      </c>
      <c r="B5" s="8">
        <v>9000</v>
      </c>
      <c r="C5" s="8">
        <v>10</v>
      </c>
      <c r="D5" s="2">
        <f t="shared" ref="D5:D9" si="0">C5^2</f>
        <v>100</v>
      </c>
      <c r="E5" s="2">
        <f t="shared" ref="E5:E9" si="1">C5*B5</f>
        <v>90000</v>
      </c>
      <c r="F5" s="3">
        <f t="shared" ref="F5:F9" si="2">$D$13+C5*$D$14</f>
        <v>11567.567567567567</v>
      </c>
      <c r="G5" s="3">
        <f t="shared" ref="G5:G9" si="3">B5-F5</f>
        <v>-2567.5675675675666</v>
      </c>
      <c r="H5" s="3">
        <f t="shared" ref="H5:H9" si="4">G5^2</f>
        <v>6592403.2140248306</v>
      </c>
      <c r="I5" s="2">
        <f t="shared" ref="I5:I9" si="5">B5-$B$11</f>
        <v>1000</v>
      </c>
      <c r="J5" s="2">
        <f t="shared" ref="J5:J9" si="6">I5^2</f>
        <v>1000000</v>
      </c>
    </row>
    <row r="6" spans="1:10" x14ac:dyDescent="0.3">
      <c r="A6" s="8">
        <v>3</v>
      </c>
      <c r="B6" s="8">
        <v>16000</v>
      </c>
      <c r="C6" s="8">
        <v>11</v>
      </c>
      <c r="D6" s="2">
        <f t="shared" si="0"/>
        <v>121</v>
      </c>
      <c r="E6" s="2">
        <f t="shared" si="1"/>
        <v>176000</v>
      </c>
      <c r="F6" s="3">
        <f t="shared" si="2"/>
        <v>12459.459459459458</v>
      </c>
      <c r="G6" s="3">
        <f t="shared" si="3"/>
        <v>3540.5405405405418</v>
      </c>
      <c r="H6" s="3">
        <f t="shared" si="4"/>
        <v>12535427.319211112</v>
      </c>
      <c r="I6" s="2">
        <f t="shared" si="5"/>
        <v>8000</v>
      </c>
      <c r="J6" s="2">
        <f t="shared" si="6"/>
        <v>64000000</v>
      </c>
    </row>
    <row r="7" spans="1:10" x14ac:dyDescent="0.3">
      <c r="A7" s="8">
        <v>4</v>
      </c>
      <c r="B7" s="8">
        <v>2000</v>
      </c>
      <c r="C7" s="8">
        <v>4</v>
      </c>
      <c r="D7" s="2">
        <f t="shared" si="0"/>
        <v>16</v>
      </c>
      <c r="E7" s="2">
        <f t="shared" si="1"/>
        <v>8000</v>
      </c>
      <c r="F7" s="3">
        <f t="shared" si="2"/>
        <v>6216.2162162162167</v>
      </c>
      <c r="G7" s="3">
        <f t="shared" si="3"/>
        <v>-4216.2162162162167</v>
      </c>
      <c r="H7" s="3">
        <f t="shared" si="4"/>
        <v>17776479.181884591</v>
      </c>
      <c r="I7" s="2">
        <f t="shared" si="5"/>
        <v>-6000</v>
      </c>
      <c r="J7" s="2">
        <f t="shared" si="6"/>
        <v>36000000</v>
      </c>
    </row>
    <row r="8" spans="1:10" x14ac:dyDescent="0.3">
      <c r="A8" s="8">
        <v>5</v>
      </c>
      <c r="B8" s="8">
        <v>6000</v>
      </c>
      <c r="C8" s="8">
        <v>1</v>
      </c>
      <c r="D8" s="2">
        <f t="shared" si="0"/>
        <v>1</v>
      </c>
      <c r="E8" s="2">
        <f t="shared" si="1"/>
        <v>6000</v>
      </c>
      <c r="F8" s="3">
        <f t="shared" si="2"/>
        <v>3540.5405405405409</v>
      </c>
      <c r="G8" s="3">
        <f t="shared" si="3"/>
        <v>2459.4594594594591</v>
      </c>
      <c r="H8" s="3">
        <f t="shared" si="4"/>
        <v>6048940.832724615</v>
      </c>
      <c r="I8" s="2">
        <f t="shared" si="5"/>
        <v>-2000</v>
      </c>
      <c r="J8" s="2">
        <f t="shared" si="6"/>
        <v>4000000</v>
      </c>
    </row>
    <row r="9" spans="1:10" x14ac:dyDescent="0.3">
      <c r="A9" s="9">
        <v>6</v>
      </c>
      <c r="B9" s="9">
        <v>8000</v>
      </c>
      <c r="C9" s="9">
        <v>4</v>
      </c>
      <c r="D9" s="2">
        <f t="shared" si="0"/>
        <v>16</v>
      </c>
      <c r="E9" s="2">
        <f t="shared" si="1"/>
        <v>32000</v>
      </c>
      <c r="F9" s="3">
        <f t="shared" si="2"/>
        <v>6216.2162162162167</v>
      </c>
      <c r="G9" s="3">
        <f t="shared" si="3"/>
        <v>1783.7837837837833</v>
      </c>
      <c r="H9" s="3">
        <f t="shared" si="4"/>
        <v>3181884.5872899909</v>
      </c>
      <c r="I9" s="2">
        <f t="shared" si="5"/>
        <v>0</v>
      </c>
      <c r="J9" s="2">
        <f t="shared" si="6"/>
        <v>0</v>
      </c>
    </row>
    <row r="10" spans="1:10" x14ac:dyDescent="0.3">
      <c r="A10" s="2" t="s">
        <v>12</v>
      </c>
      <c r="B10" s="10">
        <f>SUM(B4:B9)</f>
        <v>48000</v>
      </c>
      <c r="C10" s="10">
        <f>SUM(C4:C9)</f>
        <v>36</v>
      </c>
      <c r="D10" s="1">
        <f>SUM(D4:D9)</f>
        <v>290</v>
      </c>
      <c r="E10" s="1">
        <f>SUM(E4:E9)</f>
        <v>354000</v>
      </c>
      <c r="G10" s="3"/>
      <c r="H10" s="3">
        <f>SUM(H4:H9)</f>
        <v>47135135.135135144</v>
      </c>
      <c r="J10" s="2">
        <f>SUM(J4:J9)</f>
        <v>106000000</v>
      </c>
    </row>
    <row r="11" spans="1:10" x14ac:dyDescent="0.3">
      <c r="A11" s="2" t="s">
        <v>8</v>
      </c>
      <c r="B11" s="11">
        <f>AVERAGE(B4:B9)</f>
        <v>8000</v>
      </c>
      <c r="C11" s="11"/>
    </row>
    <row r="13" spans="1:10" x14ac:dyDescent="0.3">
      <c r="C13" s="2" t="s">
        <v>5</v>
      </c>
      <c r="D13" s="3">
        <f>(D10*B10-C10*E10)/(6*D10-C10^2)</f>
        <v>2648.6486486486488</v>
      </c>
    </row>
    <row r="14" spans="1:10" x14ac:dyDescent="0.3">
      <c r="C14" s="2" t="s">
        <v>6</v>
      </c>
      <c r="D14" s="4">
        <f>(6*E10-C10*B10)/(6*D10-C10^2)</f>
        <v>891.89189189189187</v>
      </c>
    </row>
    <row r="15" spans="1:10" x14ac:dyDescent="0.3">
      <c r="C15" s="2" t="s">
        <v>7</v>
      </c>
      <c r="D15" s="5">
        <f>1-H10/J10</f>
        <v>0.5553289138194798</v>
      </c>
    </row>
  </sheetData>
  <pageMargins left="0.7" right="0.7" top="0.78740157499999996" bottom="0.78740157499999996" header="0.3" footer="0.3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Kronthaler Franz</cp:lastModifiedBy>
  <dcterms:created xsi:type="dcterms:W3CDTF">2013-06-07T15:08:18Z</dcterms:created>
  <dcterms:modified xsi:type="dcterms:W3CDTF">2017-09-05T09:27:58Z</dcterms:modified>
</cp:coreProperties>
</file>