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BALANZA DE PAGOS\INVERSION EXTRANJERA\"/>
    </mc:Choice>
  </mc:AlternateContent>
  <bookViews>
    <workbookView xWindow="120" yWindow="285" windowWidth="19440" windowHeight="8835" firstSheet="7" activeTab="12"/>
  </bookViews>
  <sheets>
    <sheet name="Empresarial 2007" sheetId="17" r:id="rId1"/>
    <sheet name="Empresarial 2008" sheetId="18" r:id="rId2"/>
    <sheet name="Empresarial 2009" sheetId="19" r:id="rId3"/>
    <sheet name="Empresarial 2010" sheetId="16" r:id="rId4"/>
    <sheet name="Empresarial 2011" sheetId="15" r:id="rId5"/>
    <sheet name="Empresarial 2012" sheetId="6" r:id="rId6"/>
    <sheet name="Empresarial 2013" sheetId="7" r:id="rId7"/>
    <sheet name="Empresarial 2014" sheetId="10" r:id="rId8"/>
    <sheet name="Empresarial 2015" sheetId="13" r:id="rId9"/>
    <sheet name="Empresarial 2016" sheetId="14" r:id="rId10"/>
    <sheet name="Empresarial 2017" sheetId="20" r:id="rId11"/>
    <sheet name="Empresarial 2018" sheetId="21" r:id="rId12"/>
    <sheet name="Empresarial 2019" sheetId="22" r:id="rId13"/>
    <sheet name="Inmobiliaria" sheetId="12" r:id="rId14"/>
  </sheets>
  <definedNames>
    <definedName name="_xlnm._FilterDatabase" localSheetId="0" hidden="1">'Empresarial 2007'!$B$6:$K$44</definedName>
    <definedName name="_xlnm._FilterDatabase" localSheetId="1" hidden="1">'Empresarial 2008'!$B$6:$K$41</definedName>
    <definedName name="_xlnm._FilterDatabase" localSheetId="2" hidden="1">'Empresarial 2009'!$B$6:$K$43</definedName>
    <definedName name="_xlnm._FilterDatabase" localSheetId="3" hidden="1">'Empresarial 2010'!$B$6:$K$48</definedName>
    <definedName name="_xlnm._FilterDatabase" localSheetId="4" hidden="1">'Empresarial 2011'!$B$6:$K$58</definedName>
    <definedName name="_xlnm._FilterDatabase" localSheetId="5" hidden="1">'Empresarial 2012'!$B$6:$J$49</definedName>
    <definedName name="_xlnm._FilterDatabase" localSheetId="6" hidden="1">'Empresarial 2013'!$B$6:$J$49</definedName>
    <definedName name="_xlnm._FilterDatabase" localSheetId="7" hidden="1">'Empresarial 2014'!$B$6:$J$65</definedName>
    <definedName name="_xlnm._FilterDatabase" localSheetId="8" hidden="1">'Empresarial 2015'!$B$6:$J$67</definedName>
    <definedName name="_xlnm._FilterDatabase" localSheetId="9" hidden="1">'Empresarial 2016'!$B$6:$J$43</definedName>
    <definedName name="_xlnm._FilterDatabase" localSheetId="10" hidden="1">'Empresarial 2017'!$B$6:$K$69</definedName>
    <definedName name="_xlnm._FilterDatabase" localSheetId="11" hidden="1">'Empresarial 2018'!$B$6:$J$68</definedName>
    <definedName name="_xlnm._FilterDatabase" localSheetId="12" hidden="1">'Empresarial 2019'!$B$6:$J$72</definedName>
    <definedName name="_xlnm._FilterDatabase" localSheetId="13" hidden="1">Inmobiliaria!$A$5:$N$5</definedName>
  </definedNames>
  <calcPr calcId="152511"/>
</workbook>
</file>

<file path=xl/calcChain.xml><?xml version="1.0" encoding="utf-8"?>
<calcChain xmlns="http://schemas.openxmlformats.org/spreadsheetml/2006/main">
  <c r="I68" i="22" l="1"/>
  <c r="H68" i="22"/>
  <c r="G68" i="22"/>
  <c r="F68" i="22"/>
  <c r="E68" i="22"/>
  <c r="D68" i="22"/>
  <c r="C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N84" i="12"/>
  <c r="D68" i="21"/>
  <c r="E68" i="21"/>
  <c r="F68" i="21"/>
  <c r="G68" i="21"/>
  <c r="H68" i="21"/>
  <c r="I68" i="21"/>
  <c r="C68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7" i="21"/>
  <c r="J68" i="22" l="1"/>
  <c r="J68" i="21"/>
  <c r="D69" i="20" l="1"/>
  <c r="E69" i="20"/>
  <c r="F69" i="20"/>
  <c r="G69" i="20"/>
  <c r="H69" i="20"/>
  <c r="I69" i="20"/>
  <c r="C6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7" i="20"/>
  <c r="D43" i="14"/>
  <c r="E43" i="14"/>
  <c r="F43" i="14"/>
  <c r="G43" i="14"/>
  <c r="H43" i="14"/>
  <c r="I43" i="14"/>
  <c r="J43" i="14"/>
  <c r="C43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7" i="14"/>
  <c r="D67" i="13"/>
  <c r="E67" i="13"/>
  <c r="F67" i="13"/>
  <c r="G67" i="13"/>
  <c r="H67" i="13"/>
  <c r="I67" i="13"/>
  <c r="J67" i="13"/>
  <c r="C6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7" i="13"/>
  <c r="D65" i="10"/>
  <c r="E65" i="10"/>
  <c r="F65" i="10"/>
  <c r="G65" i="10"/>
  <c r="H65" i="10"/>
  <c r="I65" i="10"/>
  <c r="J65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7" i="6"/>
  <c r="J49" i="6" s="1"/>
  <c r="C49" i="6"/>
  <c r="D49" i="6"/>
  <c r="E49" i="6"/>
  <c r="F49" i="6"/>
  <c r="G49" i="6"/>
  <c r="H49" i="6"/>
  <c r="I49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D58" i="15"/>
  <c r="E58" i="15"/>
  <c r="F58" i="15"/>
  <c r="G58" i="15"/>
  <c r="H58" i="15"/>
  <c r="I58" i="15"/>
  <c r="J58" i="15"/>
  <c r="C58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7" i="15"/>
  <c r="D48" i="16"/>
  <c r="E48" i="16"/>
  <c r="F48" i="16"/>
  <c r="G48" i="16"/>
  <c r="H48" i="16"/>
  <c r="I48" i="16"/>
  <c r="J48" i="16"/>
  <c r="C48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7" i="16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J69" i="20" l="1"/>
  <c r="K58" i="15"/>
  <c r="K48" i="16"/>
  <c r="K22" i="17" l="1"/>
  <c r="K7" i="19" l="1"/>
  <c r="K43" i="19" l="1"/>
  <c r="J7" i="10"/>
  <c r="M84" i="12" l="1"/>
  <c r="J43" i="19" l="1"/>
  <c r="I43" i="19"/>
  <c r="H43" i="19"/>
  <c r="G43" i="19"/>
  <c r="F43" i="19"/>
  <c r="E43" i="19"/>
  <c r="D43" i="19"/>
  <c r="C43" i="19"/>
  <c r="J41" i="18"/>
  <c r="I41" i="18"/>
  <c r="H41" i="18"/>
  <c r="F41" i="18"/>
  <c r="E41" i="18"/>
  <c r="D41" i="18"/>
  <c r="C41" i="18"/>
  <c r="G41" i="18"/>
  <c r="K7" i="18"/>
  <c r="J44" i="17"/>
  <c r="I44" i="17"/>
  <c r="H44" i="17"/>
  <c r="G44" i="17"/>
  <c r="E44" i="17"/>
  <c r="D44" i="17"/>
  <c r="C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F8" i="17"/>
  <c r="F44" i="17" s="1"/>
  <c r="K7" i="17"/>
  <c r="K41" i="18" l="1"/>
  <c r="K8" i="17"/>
  <c r="K44" i="17" s="1"/>
  <c r="J48" i="15"/>
  <c r="J28" i="15"/>
  <c r="C84" i="12"/>
  <c r="D84" i="12"/>
  <c r="E84" i="12"/>
  <c r="F84" i="12"/>
  <c r="G84" i="12"/>
  <c r="H84" i="12"/>
  <c r="I84" i="12"/>
  <c r="J84" i="12"/>
  <c r="K84" i="12"/>
  <c r="B84" i="12"/>
  <c r="C65" i="10" l="1"/>
  <c r="J13" i="7"/>
  <c r="F49" i="7"/>
  <c r="J12" i="7"/>
  <c r="J9" i="7"/>
  <c r="J44" i="7"/>
  <c r="J29" i="7"/>
  <c r="J46" i="7"/>
  <c r="J48" i="7"/>
  <c r="H49" i="7"/>
  <c r="I49" i="7"/>
  <c r="C49" i="7"/>
  <c r="J8" i="7"/>
  <c r="J10" i="7"/>
  <c r="J11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5" i="7"/>
  <c r="J47" i="7"/>
  <c r="J7" i="7"/>
  <c r="G49" i="7" l="1"/>
  <c r="D49" i="7"/>
  <c r="E49" i="7"/>
  <c r="J49" i="7"/>
  <c r="L84" i="12" l="1"/>
</calcChain>
</file>

<file path=xl/sharedStrings.xml><?xml version="1.0" encoding="utf-8"?>
<sst xmlns="http://schemas.openxmlformats.org/spreadsheetml/2006/main" count="848" uniqueCount="165">
  <si>
    <t>Agricultura</t>
  </si>
  <si>
    <t>Agroindustria</t>
  </si>
  <si>
    <t>Comercio</t>
  </si>
  <si>
    <t>Industria</t>
  </si>
  <si>
    <t>Servicios</t>
  </si>
  <si>
    <t>Sistema Financiero</t>
  </si>
  <si>
    <t>Turístico</t>
  </si>
  <si>
    <t>Total general</t>
  </si>
  <si>
    <t>Alemania</t>
  </si>
  <si>
    <t>Australia</t>
  </si>
  <si>
    <t>Bahamas</t>
  </si>
  <si>
    <t>Bermudas</t>
  </si>
  <si>
    <t>Brasil</t>
  </si>
  <si>
    <t>Canadá</t>
  </si>
  <si>
    <t>Chile</t>
  </si>
  <si>
    <t>China</t>
  </si>
  <si>
    <t>Colombia</t>
  </si>
  <si>
    <t>Curacao</t>
  </si>
  <si>
    <t>Dinamarca</t>
  </si>
  <si>
    <t>El Salvador</t>
  </si>
  <si>
    <t>España</t>
  </si>
  <si>
    <t>Estados Unidos</t>
  </si>
  <si>
    <t>Francia</t>
  </si>
  <si>
    <t>Guatemala</t>
  </si>
  <si>
    <t>Holanda</t>
  </si>
  <si>
    <t>Honduras</t>
  </si>
  <si>
    <t>India</t>
  </si>
  <si>
    <t>Islas Cayman</t>
  </si>
  <si>
    <t>Islas Virgenes</t>
  </si>
  <si>
    <t>Italia</t>
  </si>
  <si>
    <t>Japón</t>
  </si>
  <si>
    <t>México</t>
  </si>
  <si>
    <t>Nicaragua</t>
  </si>
  <si>
    <t>Noruega</t>
  </si>
  <si>
    <t>Panamá</t>
  </si>
  <si>
    <t>Perú</t>
  </si>
  <si>
    <t>Singapur</t>
  </si>
  <si>
    <t>Suecia</t>
  </si>
  <si>
    <t>Suiza</t>
  </si>
  <si>
    <t>Venezuela</t>
  </si>
  <si>
    <t>Bélgica</t>
  </si>
  <si>
    <t>Sector</t>
  </si>
  <si>
    <t>País</t>
  </si>
  <si>
    <t>Arabia Saudita</t>
  </si>
  <si>
    <t>Argentina</t>
  </si>
  <si>
    <t>Taiwán</t>
  </si>
  <si>
    <t>INVERSIÓN EXTRANJERA EN EL SECTOR INMOBILIARIO</t>
  </si>
  <si>
    <t>ALEMANIA</t>
  </si>
  <si>
    <t>ANTILLAS HOLANDESAS</t>
  </si>
  <si>
    <t>ARGENTINA</t>
  </si>
  <si>
    <t>AUSTRALIA</t>
  </si>
  <si>
    <t>AUSTRIA</t>
  </si>
  <si>
    <t>BARBADOS</t>
  </si>
  <si>
    <t>BELGICA</t>
  </si>
  <si>
    <t>BOLIVIA</t>
  </si>
  <si>
    <t>BRASIL</t>
  </si>
  <si>
    <t>BULGARIA</t>
  </si>
  <si>
    <t>CANADA</t>
  </si>
  <si>
    <t>REPÚBLICA CHECA</t>
  </si>
  <si>
    <t>CHILE</t>
  </si>
  <si>
    <t>CHINA</t>
  </si>
  <si>
    <t>COLOMBIA</t>
  </si>
  <si>
    <t>COREA</t>
  </si>
  <si>
    <t>CROACIA</t>
  </si>
  <si>
    <t>CUBA</t>
  </si>
  <si>
    <t>CURACAO</t>
  </si>
  <si>
    <t>DINAMARCA</t>
  </si>
  <si>
    <t>ECUADOR</t>
  </si>
  <si>
    <t>EGIPTO</t>
  </si>
  <si>
    <t>EL SALVADOR</t>
  </si>
  <si>
    <t>ESLOVAQUIA</t>
  </si>
  <si>
    <t>ESLOVENIA</t>
  </si>
  <si>
    <t>ESPAÑA</t>
  </si>
  <si>
    <t>ESTADOS UNIDOS</t>
  </si>
  <si>
    <t>FEDERACION RUSA</t>
  </si>
  <si>
    <t>FILIPINAS</t>
  </si>
  <si>
    <t>FINLANDIA</t>
  </si>
  <si>
    <t>FRANCIA</t>
  </si>
  <si>
    <t>GRAN BRETAÑA</t>
  </si>
  <si>
    <t>GRECIA</t>
  </si>
  <si>
    <t>GUATEMALA</t>
  </si>
  <si>
    <t>HAITI</t>
  </si>
  <si>
    <t>HOLANDA</t>
  </si>
  <si>
    <t>HONDURAS</t>
  </si>
  <si>
    <t>HUNGRIA</t>
  </si>
  <si>
    <t>INDIA</t>
  </si>
  <si>
    <t>IRAN</t>
  </si>
  <si>
    <t>IRLANDA</t>
  </si>
  <si>
    <t>ISRAEL</t>
  </si>
  <si>
    <t>ITALIA</t>
  </si>
  <si>
    <t>JAMAICA</t>
  </si>
  <si>
    <t>JAPON</t>
  </si>
  <si>
    <t>LETONIA</t>
  </si>
  <si>
    <t>LIBANO</t>
  </si>
  <si>
    <t>MALASIA</t>
  </si>
  <si>
    <t>MALTA</t>
  </si>
  <si>
    <t>MARRUECOS</t>
  </si>
  <si>
    <t>MEXICO</t>
  </si>
  <si>
    <t>MONACO</t>
  </si>
  <si>
    <t>NICARAGUA</t>
  </si>
  <si>
    <t>NORUEGA</t>
  </si>
  <si>
    <t>OTROS PAÍSES</t>
  </si>
  <si>
    <t>PANAMA</t>
  </si>
  <si>
    <t>PARAGUAY</t>
  </si>
  <si>
    <t>PERU</t>
  </si>
  <si>
    <t>POLONIA</t>
  </si>
  <si>
    <t>PORTUGAL</t>
  </si>
  <si>
    <t>PUERTO RICO</t>
  </si>
  <si>
    <t>REP. DOMINICANA</t>
  </si>
  <si>
    <t>RUMANIA</t>
  </si>
  <si>
    <t>SUECIA</t>
  </si>
  <si>
    <t>SUIZA</t>
  </si>
  <si>
    <t>SURINAME</t>
  </si>
  <si>
    <t>TAILANDIA</t>
  </si>
  <si>
    <t>TAIWAN</t>
  </si>
  <si>
    <t>TURQUIA</t>
  </si>
  <si>
    <t>URUGUAY</t>
  </si>
  <si>
    <t>VENEZUELA</t>
  </si>
  <si>
    <t>LITUANIA</t>
  </si>
  <si>
    <t>Corea del Sur</t>
  </si>
  <si>
    <t>Irlanda</t>
  </si>
  <si>
    <t>Reino Unido</t>
  </si>
  <si>
    <t>Barbados</t>
  </si>
  <si>
    <t>Belice</t>
  </si>
  <si>
    <t>Jamaica</t>
  </si>
  <si>
    <t>Luxemburgo</t>
  </si>
  <si>
    <t>Mauricio</t>
  </si>
  <si>
    <t>Tuquía</t>
  </si>
  <si>
    <t>Cuba</t>
  </si>
  <si>
    <t>Ecuador</t>
  </si>
  <si>
    <t>Israel</t>
  </si>
  <si>
    <t>Líbano</t>
  </si>
  <si>
    <t>Puerto Rico</t>
  </si>
  <si>
    <t>Sudáfrica</t>
  </si>
  <si>
    <t>Portugal</t>
  </si>
  <si>
    <t>República Dominicana</t>
  </si>
  <si>
    <t>Uruguay</t>
  </si>
  <si>
    <t>Polonia</t>
  </si>
  <si>
    <t>Millones de dólares</t>
  </si>
  <si>
    <t>LUXEMBURGO</t>
  </si>
  <si>
    <t>NUEVA ZELANDIA</t>
  </si>
  <si>
    <t>RUSIA</t>
  </si>
  <si>
    <t>Total</t>
  </si>
  <si>
    <t>ARABIA SAUDI</t>
  </si>
  <si>
    <t>SUDÁFRICA</t>
  </si>
  <si>
    <t>Antillas Holandesas</t>
  </si>
  <si>
    <t>Hungría</t>
  </si>
  <si>
    <t>Islas Vírgenes</t>
  </si>
  <si>
    <t xml:space="preserve">Islas Virgenes Britanicas </t>
  </si>
  <si>
    <t>Jordania</t>
  </si>
  <si>
    <t>Rusia</t>
  </si>
  <si>
    <t>Liechtenstein</t>
  </si>
  <si>
    <t>SECTOR</t>
  </si>
  <si>
    <t>PAIS</t>
  </si>
  <si>
    <t>Otros</t>
  </si>
  <si>
    <t>Portuga</t>
  </si>
  <si>
    <t>Aruba</t>
  </si>
  <si>
    <t>Corea del sur</t>
  </si>
  <si>
    <t>Inglaterra</t>
  </si>
  <si>
    <t>Taiwan</t>
  </si>
  <si>
    <t>Corea</t>
  </si>
  <si>
    <t xml:space="preserve">Otros </t>
  </si>
  <si>
    <t xml:space="preserve">Argentina </t>
  </si>
  <si>
    <t>Austria</t>
  </si>
  <si>
    <t>Turquía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</si>
</sst>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* #,##0.00_);_(* \(#,##0.00\);_(* &quot;-&quot;??_);_(@_)"/>
    <numFmt numFmtId="165" formatCode="#,##0.0"/>
    <numFmt numFmtId="166" formatCode="_([$€-2]* #,##0.00_);_([$€-2]* \(#,##0.00\);_([$€-2]* &quot;-&quot;??_)"/>
    <numFmt numFmtId="167" formatCode="#,##0.00000000"/>
    <numFmt numFmtId="168" formatCode="#,##0.000000000"/>
    <numFmt numFmtId="169" formatCode="0.0"/>
    <numFmt numFmtId="170" formatCode="#,##0.0000"/>
    <numFmt numFmtId="171" formatCode="_(* #,##0_);_(* \(#,##0\);_(* &quot;-&quot;??_);_(@_)"/>
    <numFmt numFmtId="172" formatCode="#,##0.00000"/>
    <numFmt numFmtId="173" formatCode="#,##0.000000"/>
    <numFmt numFmtId="174" formatCode="#,##0.0000000"/>
    <numFmt numFmtId="175" formatCode="_(* #,##0.000_);_(* \(#,##0.000\);_(* &quot;-&quot;??_);_(@_)"/>
    <numFmt numFmtId="176" formatCode="_(* #,##0.000000_);_(* \(#,##0.000000\);_(* &quot;-&quot;??_);_(@_)"/>
    <numFmt numFmtId="177" formatCode="_-* #,##0.000000_-;\-* #,##0.000000_-;_-* &quot;-&quot;????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rgb="FF38383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2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0" fontId="24" fillId="0" borderId="0" applyNumberFormat="0" applyFill="0" applyBorder="0" applyAlignment="0" applyProtection="0"/>
  </cellStyleXfs>
  <cellXfs count="102">
    <xf numFmtId="0" fontId="0" fillId="0" borderId="0" xfId="0"/>
    <xf numFmtId="0" fontId="16" fillId="0" borderId="0" xfId="0" applyFont="1" applyFill="1" applyBorder="1"/>
    <xf numFmtId="4" fontId="18" fillId="0" borderId="0" xfId="41" applyNumberFormat="1" applyFill="1"/>
    <xf numFmtId="0" fontId="18" fillId="0" borderId="0" xfId="41" applyFill="1"/>
    <xf numFmtId="0" fontId="21" fillId="0" borderId="0" xfId="41" applyFont="1" applyFill="1" applyAlignment="1">
      <alignment horizontal="center"/>
    </xf>
    <xf numFmtId="0" fontId="18" fillId="0" borderId="0" xfId="41" applyFont="1" applyFill="1"/>
    <xf numFmtId="0" fontId="21" fillId="0" borderId="10" xfId="41" applyFont="1" applyFill="1" applyBorder="1"/>
    <xf numFmtId="165" fontId="21" fillId="0" borderId="10" xfId="41" applyNumberFormat="1" applyFont="1" applyFill="1" applyBorder="1"/>
    <xf numFmtId="165" fontId="18" fillId="0" borderId="0" xfId="41" applyNumberFormat="1" applyFill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165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/>
    <xf numFmtId="0" fontId="21" fillId="0" borderId="0" xfId="0" applyFont="1" applyFill="1" applyBorder="1"/>
    <xf numFmtId="3" fontId="21" fillId="0" borderId="0" xfId="0" applyNumberFormat="1" applyFont="1" applyFill="1" applyBorder="1"/>
    <xf numFmtId="0" fontId="16" fillId="0" borderId="0" xfId="0" applyFont="1" applyFill="1"/>
    <xf numFmtId="0" fontId="0" fillId="0" borderId="0" xfId="0" applyFill="1"/>
    <xf numFmtId="3" fontId="0" fillId="0" borderId="0" xfId="0" applyNumberFormat="1" applyFill="1"/>
    <xf numFmtId="3" fontId="16" fillId="0" borderId="0" xfId="0" applyNumberFormat="1" applyFont="1" applyFill="1"/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16" fillId="0" borderId="0" xfId="0" applyNumberFormat="1" applyFont="1" applyFill="1" applyAlignment="1">
      <alignment horizontal="center" vertical="center"/>
    </xf>
    <xf numFmtId="168" fontId="0" fillId="0" borderId="0" xfId="0" applyNumberFormat="1" applyFill="1"/>
    <xf numFmtId="167" fontId="0" fillId="0" borderId="0" xfId="0" applyNumberFormat="1" applyFill="1"/>
    <xf numFmtId="165" fontId="16" fillId="0" borderId="0" xfId="0" applyNumberFormat="1" applyFont="1" applyFill="1"/>
    <xf numFmtId="167" fontId="16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 applyBorder="1"/>
    <xf numFmtId="3" fontId="16" fillId="0" borderId="0" xfId="0" applyNumberFormat="1" applyFont="1" applyFill="1" applyBorder="1" applyAlignment="1">
      <alignment horizontal="lef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21" fillId="0" borderId="0" xfId="41" applyFont="1" applyFill="1" applyAlignment="1">
      <alignment horizontal="center"/>
    </xf>
    <xf numFmtId="0" fontId="21" fillId="0" borderId="0" xfId="41" applyFont="1" applyFill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16" fillId="0" borderId="0" xfId="0" applyFont="1" applyBorder="1"/>
    <xf numFmtId="3" fontId="16" fillId="0" borderId="0" xfId="0" applyNumberFormat="1" applyFont="1" applyBorder="1"/>
    <xf numFmtId="165" fontId="18" fillId="0" borderId="0" xfId="41" applyNumberFormat="1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horizontal="center" vertical="center" wrapText="1"/>
    </xf>
    <xf numFmtId="0" fontId="16" fillId="0" borderId="0" xfId="0" applyFont="1"/>
    <xf numFmtId="3" fontId="0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0" fillId="0" borderId="0" xfId="0" applyFont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9" fontId="0" fillId="0" borderId="0" xfId="0" applyNumberFormat="1" applyBorder="1"/>
    <xf numFmtId="164" fontId="0" fillId="0" borderId="0" xfId="100" applyFont="1" applyBorder="1"/>
    <xf numFmtId="3" fontId="23" fillId="0" borderId="0" xfId="0" applyNumberFormat="1" applyFont="1"/>
    <xf numFmtId="0" fontId="16" fillId="0" borderId="0" xfId="0" applyFont="1" applyAlignment="1">
      <alignment horizontal="center" vertical="center" wrapText="1"/>
    </xf>
    <xf numFmtId="4" fontId="0" fillId="0" borderId="0" xfId="0" applyNumberFormat="1"/>
    <xf numFmtId="164" fontId="0" fillId="0" borderId="0" xfId="100" applyFont="1"/>
    <xf numFmtId="164" fontId="0" fillId="0" borderId="0" xfId="0" applyNumberFormat="1"/>
    <xf numFmtId="165" fontId="18" fillId="0" borderId="0" xfId="41" applyNumberFormat="1"/>
    <xf numFmtId="3" fontId="18" fillId="0" borderId="0" xfId="101" applyNumberFormat="1" applyFill="1" applyBorder="1"/>
    <xf numFmtId="3" fontId="18" fillId="0" borderId="0" xfId="102" applyNumberFormat="1" applyFill="1" applyBorder="1"/>
    <xf numFmtId="3" fontId="18" fillId="0" borderId="0" xfId="41" applyNumberFormat="1"/>
    <xf numFmtId="170" fontId="0" fillId="0" borderId="0" xfId="0" applyNumberFormat="1" applyFill="1" applyBorder="1"/>
    <xf numFmtId="0" fontId="21" fillId="0" borderId="0" xfId="41" applyFont="1" applyFill="1" applyAlignment="1">
      <alignment horizontal="center"/>
    </xf>
    <xf numFmtId="0" fontId="21" fillId="0" borderId="0" xfId="41" applyFont="1" applyFill="1" applyAlignment="1">
      <alignment horizontal="center"/>
    </xf>
    <xf numFmtId="164" fontId="18" fillId="0" borderId="0" xfId="100" applyFont="1" applyFill="1"/>
    <xf numFmtId="164" fontId="0" fillId="0" borderId="0" xfId="100" applyFont="1" applyFill="1" applyBorder="1"/>
    <xf numFmtId="0" fontId="16" fillId="0" borderId="0" xfId="0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0" fontId="25" fillId="0" borderId="0" xfId="0" applyFont="1"/>
    <xf numFmtId="0" fontId="24" fillId="0" borderId="0" xfId="103"/>
    <xf numFmtId="171" fontId="0" fillId="0" borderId="0" xfId="100" applyNumberFormat="1" applyFont="1" applyFill="1" applyBorder="1"/>
    <xf numFmtId="171" fontId="18" fillId="0" borderId="0" xfId="0" applyNumberFormat="1" applyFont="1" applyFill="1" applyBorder="1"/>
    <xf numFmtId="171" fontId="16" fillId="0" borderId="0" xfId="100" applyNumberFormat="1" applyFont="1" applyFill="1" applyBorder="1"/>
    <xf numFmtId="4" fontId="0" fillId="0" borderId="0" xfId="0" applyNumberFormat="1" applyFill="1" applyBorder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2" fontId="0" fillId="0" borderId="0" xfId="0" applyNumberFormat="1" applyBorder="1"/>
    <xf numFmtId="173" fontId="0" fillId="0" borderId="0" xfId="0" applyNumberFormat="1" applyFill="1"/>
    <xf numFmtId="174" fontId="0" fillId="0" borderId="0" xfId="0" applyNumberFormat="1" applyFill="1"/>
    <xf numFmtId="172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100" applyNumberFormat="1" applyFont="1"/>
    <xf numFmtId="176" fontId="0" fillId="0" borderId="0" xfId="100" applyNumberFormat="1" applyFont="1"/>
    <xf numFmtId="177" fontId="18" fillId="0" borderId="0" xfId="41" applyNumberFormat="1" applyFill="1"/>
    <xf numFmtId="164" fontId="0" fillId="0" borderId="0" xfId="100" applyNumberFormat="1" applyFont="1"/>
    <xf numFmtId="4" fontId="0" fillId="0" borderId="0" xfId="0" applyNumberFormat="1" applyBorder="1"/>
    <xf numFmtId="168" fontId="0" fillId="0" borderId="0" xfId="0" applyNumberFormat="1" applyFill="1" applyBorder="1"/>
    <xf numFmtId="0" fontId="21" fillId="0" borderId="0" xfId="41" applyFont="1" applyFill="1" applyAlignment="1">
      <alignment horizontal="center"/>
    </xf>
    <xf numFmtId="0" fontId="21" fillId="0" borderId="0" xfId="41" applyFont="1" applyFill="1" applyAlignment="1">
      <alignment horizontal="center"/>
    </xf>
  </cellXfs>
  <cellStyles count="104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Euro" xfId="89"/>
    <cellStyle name="Hipervínculo" xfId="103" builtinId="8"/>
    <cellStyle name="Incorrecto" xfId="7" builtinId="27" customBuiltin="1"/>
    <cellStyle name="Millares" xfId="100" builtinId="3"/>
    <cellStyle name="Millares 2" xfId="42"/>
    <cellStyle name="Millares 2 2" xfId="69"/>
    <cellStyle name="Millares 2 3" xfId="75"/>
    <cellStyle name="Millares 2 3 2" xfId="85"/>
    <cellStyle name="Millares 2 4" xfId="97"/>
    <cellStyle name="Millares 2 5" xfId="66"/>
    <cellStyle name="Millares 3" xfId="71"/>
    <cellStyle name="Millares 3 2" xfId="81"/>
    <cellStyle name="Neutral" xfId="8" builtinId="28" customBuiltin="1"/>
    <cellStyle name="Normal" xfId="0" builtinId="0"/>
    <cellStyle name="Normal 10" xfId="48"/>
    <cellStyle name="Normal 11" xfId="45"/>
    <cellStyle name="Normal 12" xfId="58"/>
    <cellStyle name="Normal 12 2" xfId="102"/>
    <cellStyle name="Normal 13" xfId="59"/>
    <cellStyle name="Normal 14" xfId="61"/>
    <cellStyle name="Normal 15" xfId="67"/>
    <cellStyle name="Normal 15 2" xfId="70"/>
    <cellStyle name="Normal 16" xfId="73"/>
    <cellStyle name="Normal 16 2" xfId="83"/>
    <cellStyle name="Normal 17" xfId="80"/>
    <cellStyle name="Normal 18" xfId="99"/>
    <cellStyle name="Normal 2" xfId="41"/>
    <cellStyle name="Normal 2 2" xfId="74"/>
    <cellStyle name="Normal 2 2 2" xfId="90"/>
    <cellStyle name="Normal 2 2 3" xfId="84"/>
    <cellStyle name="Normal 2 3" xfId="78"/>
    <cellStyle name="Normal 2 3 2" xfId="91"/>
    <cellStyle name="Normal 2 3 3" xfId="87"/>
    <cellStyle name="Normal 2 4" xfId="96"/>
    <cellStyle name="Normal 2 5" xfId="46"/>
    <cellStyle name="Normal 3" xfId="44"/>
    <cellStyle name="Normal 3 2" xfId="77"/>
    <cellStyle name="Normal 3 3" xfId="92"/>
    <cellStyle name="Normal 4" xfId="60"/>
    <cellStyle name="Normal 4 10" xfId="93"/>
    <cellStyle name="Normal 4 2" xfId="50"/>
    <cellStyle name="Normal 4 3" xfId="54"/>
    <cellStyle name="Normal 4 4" xfId="53"/>
    <cellStyle name="Normal 4 5" xfId="55"/>
    <cellStyle name="Normal 4 6" xfId="57"/>
    <cellStyle name="Normal 4 7" xfId="62"/>
    <cellStyle name="Normal 4 8" xfId="63"/>
    <cellStyle name="Normal 4 9" xfId="64"/>
    <cellStyle name="Normal 5" xfId="47"/>
    <cellStyle name="Normal 6" xfId="51"/>
    <cellStyle name="Normal 7" xfId="49"/>
    <cellStyle name="Normal 8" xfId="52"/>
    <cellStyle name="Normal 9" xfId="56"/>
    <cellStyle name="Normal 9 2" xfId="101"/>
    <cellStyle name="Notas 2" xfId="94"/>
    <cellStyle name="Notas 3" xfId="95"/>
    <cellStyle name="Porcentaje 2" xfId="43"/>
    <cellStyle name="Porcentaje 2 2" xfId="68"/>
    <cellStyle name="Porcentaje 2 3" xfId="76"/>
    <cellStyle name="Porcentaje 2 3 2" xfId="86"/>
    <cellStyle name="Porcentaje 2 4" xfId="79"/>
    <cellStyle name="Porcentaje 2 4 2" xfId="88"/>
    <cellStyle name="Porcentaje 2 5" xfId="98"/>
    <cellStyle name="Porcentaje 2 6" xfId="65"/>
    <cellStyle name="Porcentaje 3" xfId="72"/>
    <cellStyle name="Porcentaje 3 2" xfId="8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54"/>
  <sheetViews>
    <sheetView showGridLines="0" workbookViewId="0"/>
  </sheetViews>
  <sheetFormatPr baseColWidth="10" defaultRowHeight="15" x14ac:dyDescent="0.25"/>
  <cols>
    <col min="1" max="1" width="4.28515625" customWidth="1"/>
    <col min="2" max="2" width="14.28515625" bestFit="1" customWidth="1"/>
    <col min="3" max="9" width="14.28515625" customWidth="1"/>
    <col min="10" max="10" width="15.140625" customWidth="1"/>
    <col min="11" max="11" width="16.85546875" bestFit="1" customWidth="1"/>
    <col min="16" max="16" width="18.85546875" bestFit="1" customWidth="1"/>
  </cols>
  <sheetData>
    <row r="5" spans="2:25" x14ac:dyDescent="0.25">
      <c r="B5" t="s">
        <v>152</v>
      </c>
    </row>
    <row r="6" spans="2:25" s="48" customFormat="1" ht="30" x14ac:dyDescent="0.25">
      <c r="B6" s="50" t="s">
        <v>153</v>
      </c>
      <c r="C6" s="50" t="s">
        <v>0</v>
      </c>
      <c r="D6" s="50" t="s">
        <v>1</v>
      </c>
      <c r="E6" s="50" t="s">
        <v>2</v>
      </c>
      <c r="F6" s="50" t="s">
        <v>3</v>
      </c>
      <c r="G6" s="50" t="s">
        <v>154</v>
      </c>
      <c r="H6" s="50" t="s">
        <v>4</v>
      </c>
      <c r="I6" s="65" t="s">
        <v>5</v>
      </c>
      <c r="J6" s="50" t="s">
        <v>6</v>
      </c>
      <c r="K6" s="50" t="s">
        <v>7</v>
      </c>
      <c r="T6" s="50"/>
      <c r="U6" s="50"/>
      <c r="V6" s="50"/>
      <c r="W6" s="50"/>
      <c r="X6" s="50"/>
      <c r="Y6" s="50"/>
    </row>
    <row r="7" spans="2:25" x14ac:dyDescent="0.25">
      <c r="B7" s="54" t="s">
        <v>8</v>
      </c>
      <c r="C7">
        <v>0</v>
      </c>
      <c r="D7" s="57">
        <v>341915.99988724169</v>
      </c>
      <c r="E7" s="57">
        <v>7231230.9976152582</v>
      </c>
      <c r="F7" s="57">
        <v>5285844.9982568147</v>
      </c>
      <c r="G7" s="57">
        <v>0</v>
      </c>
      <c r="H7" s="57">
        <v>999999.99967021623</v>
      </c>
      <c r="I7" s="57">
        <v>0</v>
      </c>
      <c r="J7" s="57">
        <v>15000000</v>
      </c>
      <c r="K7" s="56">
        <f t="shared" ref="K7:K22" si="0">SUM(C7:J7)</f>
        <v>28858991.995429531</v>
      </c>
      <c r="O7" s="88"/>
      <c r="Q7" s="57"/>
      <c r="R7" s="57"/>
    </row>
    <row r="8" spans="2:25" x14ac:dyDescent="0.25">
      <c r="B8" s="54" t="s">
        <v>156</v>
      </c>
      <c r="C8">
        <v>0</v>
      </c>
      <c r="D8">
        <v>0</v>
      </c>
      <c r="E8">
        <v>0</v>
      </c>
      <c r="F8" s="57">
        <f>1400+77936.25</f>
        <v>79336.25</v>
      </c>
      <c r="G8" s="57">
        <v>0</v>
      </c>
      <c r="H8">
        <v>0</v>
      </c>
      <c r="I8">
        <v>0</v>
      </c>
      <c r="J8">
        <v>0</v>
      </c>
      <c r="K8" s="56">
        <f t="shared" si="0"/>
        <v>79336.25</v>
      </c>
    </row>
    <row r="9" spans="2:25" x14ac:dyDescent="0.25">
      <c r="B9" s="54" t="s">
        <v>9</v>
      </c>
      <c r="C9">
        <v>0</v>
      </c>
      <c r="D9">
        <v>0</v>
      </c>
      <c r="E9">
        <v>0</v>
      </c>
      <c r="F9">
        <v>0</v>
      </c>
      <c r="G9" s="57">
        <v>0</v>
      </c>
      <c r="H9" s="57">
        <v>70000</v>
      </c>
      <c r="I9">
        <v>0</v>
      </c>
      <c r="J9" s="57">
        <v>5367591</v>
      </c>
      <c r="K9" s="56">
        <f t="shared" si="0"/>
        <v>5437591</v>
      </c>
    </row>
    <row r="10" spans="2:25" x14ac:dyDescent="0.25">
      <c r="B10" s="54" t="s">
        <v>10</v>
      </c>
      <c r="C10">
        <v>0</v>
      </c>
      <c r="D10">
        <v>0</v>
      </c>
      <c r="E10">
        <v>0</v>
      </c>
      <c r="F10" s="57">
        <v>3874060</v>
      </c>
      <c r="G10" s="57">
        <v>128883</v>
      </c>
      <c r="H10">
        <v>0</v>
      </c>
      <c r="I10">
        <v>0</v>
      </c>
      <c r="J10">
        <v>0</v>
      </c>
      <c r="K10" s="56">
        <f t="shared" si="0"/>
        <v>4002943</v>
      </c>
    </row>
    <row r="11" spans="2:25" x14ac:dyDescent="0.25">
      <c r="B11" s="54" t="s">
        <v>11</v>
      </c>
      <c r="C11">
        <v>0</v>
      </c>
      <c r="D11">
        <v>0</v>
      </c>
      <c r="E11">
        <v>0</v>
      </c>
      <c r="F11" s="57">
        <v>0</v>
      </c>
      <c r="G11" s="57">
        <v>0</v>
      </c>
      <c r="H11" s="57">
        <v>1220595</v>
      </c>
      <c r="I11" s="57">
        <v>0</v>
      </c>
      <c r="J11" s="57">
        <v>0</v>
      </c>
      <c r="K11" s="56">
        <f t="shared" si="0"/>
        <v>1220595</v>
      </c>
    </row>
    <row r="12" spans="2:25" x14ac:dyDescent="0.25">
      <c r="B12" s="54" t="s">
        <v>12</v>
      </c>
      <c r="C12">
        <v>0</v>
      </c>
      <c r="D12">
        <v>0</v>
      </c>
      <c r="E12">
        <v>0</v>
      </c>
      <c r="F12" s="57">
        <v>27508765</v>
      </c>
      <c r="G12" s="57">
        <v>0</v>
      </c>
      <c r="H12">
        <v>0</v>
      </c>
      <c r="I12">
        <v>0</v>
      </c>
      <c r="J12">
        <v>0</v>
      </c>
      <c r="K12" s="56">
        <f t="shared" si="0"/>
        <v>27508765</v>
      </c>
      <c r="O12" s="88"/>
      <c r="Q12" s="57"/>
      <c r="R12" s="57"/>
    </row>
    <row r="13" spans="2:25" x14ac:dyDescent="0.25">
      <c r="B13" s="54" t="s">
        <v>13</v>
      </c>
      <c r="C13">
        <v>0</v>
      </c>
      <c r="D13">
        <v>0</v>
      </c>
      <c r="E13">
        <v>0</v>
      </c>
      <c r="F13" s="57">
        <v>-10620030.006082244</v>
      </c>
      <c r="G13" s="57">
        <v>100000.00005727143</v>
      </c>
      <c r="H13">
        <v>0</v>
      </c>
      <c r="I13" s="57">
        <v>65857056</v>
      </c>
      <c r="J13" s="57">
        <v>1500000</v>
      </c>
      <c r="K13" s="56">
        <f t="shared" si="0"/>
        <v>56837025.993975028</v>
      </c>
      <c r="O13" s="88"/>
      <c r="Q13" s="57"/>
      <c r="R13" s="57"/>
    </row>
    <row r="14" spans="2:25" x14ac:dyDescent="0.25">
      <c r="B14" s="54" t="s">
        <v>14</v>
      </c>
      <c r="C14">
        <v>0</v>
      </c>
      <c r="D14">
        <v>0</v>
      </c>
      <c r="E14">
        <v>0</v>
      </c>
      <c r="F14">
        <v>0</v>
      </c>
      <c r="G14" s="57">
        <v>0</v>
      </c>
      <c r="H14" s="57">
        <v>1599999.9998753483</v>
      </c>
      <c r="I14">
        <v>0</v>
      </c>
      <c r="J14">
        <v>0</v>
      </c>
      <c r="K14" s="56">
        <f t="shared" si="0"/>
        <v>1599999.9998753483</v>
      </c>
      <c r="O14" s="88"/>
      <c r="Q14" s="57"/>
      <c r="R14" s="57"/>
    </row>
    <row r="15" spans="2:25" x14ac:dyDescent="0.25">
      <c r="B15" s="54" t="s">
        <v>15</v>
      </c>
      <c r="C15">
        <v>0</v>
      </c>
      <c r="D15">
        <v>0</v>
      </c>
      <c r="E15">
        <v>0</v>
      </c>
      <c r="F15" s="57">
        <v>0</v>
      </c>
      <c r="G15" s="57">
        <v>0</v>
      </c>
      <c r="H15">
        <v>0</v>
      </c>
      <c r="I15" s="57">
        <v>1950443.9999999937</v>
      </c>
      <c r="J15" s="57">
        <v>0</v>
      </c>
      <c r="K15" s="56">
        <f t="shared" si="0"/>
        <v>1950443.9999999937</v>
      </c>
      <c r="O15" s="88"/>
      <c r="Q15" s="57"/>
      <c r="R15" s="57"/>
    </row>
    <row r="16" spans="2:25" x14ac:dyDescent="0.25">
      <c r="B16" s="54" t="s">
        <v>16</v>
      </c>
      <c r="C16">
        <v>0</v>
      </c>
      <c r="D16">
        <v>0</v>
      </c>
      <c r="E16" s="57">
        <v>901557</v>
      </c>
      <c r="F16" s="57">
        <v>16301485</v>
      </c>
      <c r="G16" s="57">
        <v>0</v>
      </c>
      <c r="H16">
        <v>0</v>
      </c>
      <c r="I16" s="57">
        <v>0</v>
      </c>
      <c r="J16" s="57">
        <v>13030246</v>
      </c>
      <c r="K16" s="56">
        <f t="shared" si="0"/>
        <v>30233288</v>
      </c>
      <c r="O16" s="88"/>
      <c r="Q16" s="57"/>
      <c r="R16" s="57"/>
    </row>
    <row r="17" spans="2:18" x14ac:dyDescent="0.25">
      <c r="B17" s="54" t="s">
        <v>157</v>
      </c>
      <c r="C17">
        <v>0</v>
      </c>
      <c r="D17">
        <v>0</v>
      </c>
      <c r="E17">
        <v>0</v>
      </c>
      <c r="F17" s="57">
        <v>-333846</v>
      </c>
      <c r="G17" s="57">
        <v>0</v>
      </c>
      <c r="H17">
        <v>0</v>
      </c>
      <c r="I17" s="57">
        <v>0</v>
      </c>
      <c r="J17" s="57">
        <v>0</v>
      </c>
      <c r="K17" s="56">
        <f t="shared" si="0"/>
        <v>-333846</v>
      </c>
    </row>
    <row r="18" spans="2:18" x14ac:dyDescent="0.25">
      <c r="B18" s="54" t="s">
        <v>17</v>
      </c>
      <c r="C18">
        <v>0</v>
      </c>
      <c r="D18">
        <v>0</v>
      </c>
      <c r="E18">
        <v>0</v>
      </c>
      <c r="F18" s="57">
        <v>627251</v>
      </c>
      <c r="G18" s="57">
        <v>0</v>
      </c>
      <c r="H18">
        <v>0</v>
      </c>
      <c r="I18" s="57">
        <v>0</v>
      </c>
      <c r="J18" s="57">
        <v>0</v>
      </c>
      <c r="K18" s="56">
        <f t="shared" si="0"/>
        <v>627251</v>
      </c>
    </row>
    <row r="19" spans="2:18" x14ac:dyDescent="0.25">
      <c r="B19" s="54" t="s">
        <v>18</v>
      </c>
      <c r="C19">
        <v>0</v>
      </c>
      <c r="D19">
        <v>0</v>
      </c>
      <c r="E19">
        <v>0</v>
      </c>
      <c r="F19" s="57">
        <v>0</v>
      </c>
      <c r="G19" s="57">
        <v>0</v>
      </c>
      <c r="H19" s="57">
        <v>400000</v>
      </c>
      <c r="I19" s="57">
        <v>0</v>
      </c>
      <c r="J19" s="57">
        <v>0</v>
      </c>
      <c r="K19" s="56">
        <f t="shared" si="0"/>
        <v>400000</v>
      </c>
    </row>
    <row r="20" spans="2:18" x14ac:dyDescent="0.25">
      <c r="B20" s="54" t="s">
        <v>19</v>
      </c>
      <c r="C20" s="57">
        <v>915999.99999999884</v>
      </c>
      <c r="D20">
        <v>0</v>
      </c>
      <c r="E20" s="57">
        <v>715293.99999999907</v>
      </c>
      <c r="F20" s="57">
        <v>182844.99999999977</v>
      </c>
      <c r="G20" s="57">
        <v>3999999.9999999953</v>
      </c>
      <c r="H20">
        <v>0</v>
      </c>
      <c r="I20" s="57">
        <v>0</v>
      </c>
      <c r="J20" s="57">
        <v>20307900</v>
      </c>
      <c r="K20" s="56">
        <f t="shared" si="0"/>
        <v>26122038.999999993</v>
      </c>
      <c r="O20" s="88"/>
      <c r="Q20" s="57"/>
      <c r="R20" s="57"/>
    </row>
    <row r="21" spans="2:18" x14ac:dyDescent="0.25">
      <c r="B21" s="54" t="s">
        <v>20</v>
      </c>
      <c r="C21">
        <v>0</v>
      </c>
      <c r="D21">
        <v>0</v>
      </c>
      <c r="E21">
        <v>0</v>
      </c>
      <c r="F21">
        <v>0</v>
      </c>
      <c r="G21" s="57">
        <v>2832770.9999999963</v>
      </c>
      <c r="H21" s="57">
        <v>2699999.9999999963</v>
      </c>
      <c r="I21" s="57">
        <v>0</v>
      </c>
      <c r="J21" s="57">
        <v>24170793</v>
      </c>
      <c r="K21" s="56">
        <f t="shared" si="0"/>
        <v>29703563.999999993</v>
      </c>
      <c r="O21" s="88"/>
      <c r="Q21" s="57"/>
      <c r="R21" s="57"/>
    </row>
    <row r="22" spans="2:18" x14ac:dyDescent="0.25">
      <c r="B22" s="54" t="s">
        <v>21</v>
      </c>
      <c r="C22" s="57">
        <v>-19265982.57702959</v>
      </c>
      <c r="D22" s="57">
        <v>21554928.875768706</v>
      </c>
      <c r="E22" s="57">
        <v>62528975.089206934</v>
      </c>
      <c r="F22" s="57">
        <v>461308275.48837531</v>
      </c>
      <c r="G22" s="57">
        <v>184253.19782553433</v>
      </c>
      <c r="H22" s="57">
        <v>66514968.970805407</v>
      </c>
      <c r="I22" s="57">
        <v>14132859</v>
      </c>
      <c r="J22" s="57">
        <v>195642753.12288934</v>
      </c>
      <c r="K22" s="56">
        <f t="shared" si="0"/>
        <v>802601031.16784167</v>
      </c>
      <c r="O22" s="88"/>
      <c r="P22" s="88"/>
      <c r="Q22" s="57"/>
      <c r="R22" s="57"/>
    </row>
    <row r="23" spans="2:18" x14ac:dyDescent="0.25">
      <c r="B23" s="54" t="s">
        <v>22</v>
      </c>
      <c r="C23">
        <v>0</v>
      </c>
      <c r="D23">
        <v>0</v>
      </c>
      <c r="E23">
        <v>0</v>
      </c>
      <c r="F23" s="57">
        <v>79311.997275114176</v>
      </c>
      <c r="G23" s="57">
        <v>0</v>
      </c>
      <c r="H23" s="57">
        <v>-10747.999630735918</v>
      </c>
      <c r="I23" s="57">
        <v>0</v>
      </c>
      <c r="J23" s="57">
        <v>110000</v>
      </c>
      <c r="K23" s="56">
        <f t="shared" ref="K23:K43" si="1">SUM(C23:J23)</f>
        <v>178563.99764437825</v>
      </c>
      <c r="O23" s="88"/>
      <c r="Q23" s="57"/>
      <c r="R23" s="57"/>
    </row>
    <row r="24" spans="2:18" x14ac:dyDescent="0.25">
      <c r="B24" s="54" t="s">
        <v>23</v>
      </c>
      <c r="C24">
        <v>0</v>
      </c>
      <c r="D24" s="57">
        <v>4999999.9998774705</v>
      </c>
      <c r="E24" s="57">
        <v>1723102.9999577741</v>
      </c>
      <c r="F24" s="57">
        <v>784214.99998078228</v>
      </c>
      <c r="G24" s="57">
        <v>0</v>
      </c>
      <c r="H24">
        <v>0</v>
      </c>
      <c r="I24" s="57">
        <v>0</v>
      </c>
      <c r="J24" s="57">
        <v>0</v>
      </c>
      <c r="K24" s="56">
        <f t="shared" si="1"/>
        <v>7507317.9998160265</v>
      </c>
      <c r="O24" s="88"/>
      <c r="Q24" s="57"/>
      <c r="R24" s="57"/>
    </row>
    <row r="25" spans="2:18" x14ac:dyDescent="0.25">
      <c r="B25" s="54" t="s">
        <v>24</v>
      </c>
      <c r="C25">
        <v>0</v>
      </c>
      <c r="D25">
        <v>0</v>
      </c>
      <c r="E25" s="57">
        <v>169348.00295270467</v>
      </c>
      <c r="F25" s="57">
        <v>26306951.458680689</v>
      </c>
      <c r="G25" s="57">
        <v>0</v>
      </c>
      <c r="H25" s="57">
        <v>-600000.01046143332</v>
      </c>
      <c r="I25" s="57">
        <v>0</v>
      </c>
      <c r="J25" s="57">
        <v>3250000</v>
      </c>
      <c r="K25" s="56">
        <f t="shared" si="1"/>
        <v>29126299.451171961</v>
      </c>
      <c r="O25" s="88"/>
      <c r="Q25" s="57"/>
      <c r="R25" s="57"/>
    </row>
    <row r="26" spans="2:18" x14ac:dyDescent="0.25">
      <c r="B26" s="54" t="s">
        <v>25</v>
      </c>
      <c r="C26">
        <v>0</v>
      </c>
      <c r="D26">
        <v>0</v>
      </c>
      <c r="E26" s="57">
        <v>499999.99996079621</v>
      </c>
      <c r="F26">
        <v>0</v>
      </c>
      <c r="G26" s="57">
        <v>0</v>
      </c>
      <c r="H26">
        <v>0</v>
      </c>
      <c r="I26" s="57">
        <v>0</v>
      </c>
      <c r="J26" s="57">
        <v>0</v>
      </c>
      <c r="K26" s="56">
        <f t="shared" si="1"/>
        <v>499999.99996079621</v>
      </c>
      <c r="O26" s="88"/>
      <c r="Q26" s="57"/>
      <c r="R26" s="57"/>
    </row>
    <row r="27" spans="2:18" x14ac:dyDescent="0.25">
      <c r="B27" s="54" t="s">
        <v>26</v>
      </c>
      <c r="C27">
        <v>0</v>
      </c>
      <c r="D27">
        <v>0</v>
      </c>
      <c r="E27" s="57">
        <v>0</v>
      </c>
      <c r="F27" s="57">
        <v>777206</v>
      </c>
      <c r="G27" s="57">
        <v>0</v>
      </c>
      <c r="H27" s="57">
        <v>0</v>
      </c>
      <c r="I27" s="57">
        <v>0</v>
      </c>
      <c r="J27" s="57">
        <v>0</v>
      </c>
      <c r="K27" s="56">
        <f t="shared" si="1"/>
        <v>777206</v>
      </c>
    </row>
    <row r="28" spans="2:18" x14ac:dyDescent="0.25">
      <c r="B28" s="54" t="s">
        <v>158</v>
      </c>
      <c r="C28" s="57">
        <v>10947718.99943064</v>
      </c>
      <c r="D28">
        <v>0</v>
      </c>
      <c r="E28" s="57">
        <v>790999.9999588622</v>
      </c>
      <c r="F28" s="57">
        <v>22367846.998836711</v>
      </c>
      <c r="G28" s="57">
        <v>0</v>
      </c>
      <c r="H28">
        <v>0</v>
      </c>
      <c r="I28" s="57">
        <v>-8408393</v>
      </c>
      <c r="J28" s="57">
        <v>0</v>
      </c>
      <c r="K28" s="56">
        <f t="shared" si="1"/>
        <v>25698172.99822621</v>
      </c>
      <c r="O28" s="88"/>
      <c r="Q28" s="57"/>
      <c r="R28" s="57"/>
    </row>
    <row r="29" spans="2:18" x14ac:dyDescent="0.25">
      <c r="B29" s="54" t="s">
        <v>27</v>
      </c>
      <c r="C29">
        <v>0</v>
      </c>
      <c r="D29">
        <v>0</v>
      </c>
      <c r="E29" s="57">
        <v>-74560</v>
      </c>
      <c r="F29" s="57">
        <v>-1739269</v>
      </c>
      <c r="G29" s="57">
        <v>0</v>
      </c>
      <c r="H29">
        <v>0</v>
      </c>
      <c r="I29" s="57">
        <v>0</v>
      </c>
      <c r="J29" s="57">
        <v>21500000</v>
      </c>
      <c r="K29" s="56">
        <f t="shared" si="1"/>
        <v>19686171</v>
      </c>
      <c r="O29" s="88"/>
      <c r="Q29" s="57"/>
      <c r="R29" s="57"/>
    </row>
    <row r="30" spans="2:18" x14ac:dyDescent="0.25">
      <c r="B30" s="54" t="s">
        <v>28</v>
      </c>
      <c r="C30">
        <v>0</v>
      </c>
      <c r="D30" s="57">
        <v>17749415.918594033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6">
        <f t="shared" si="1"/>
        <v>17749415.918594033</v>
      </c>
    </row>
    <row r="31" spans="2:18" x14ac:dyDescent="0.25">
      <c r="B31" s="54" t="s">
        <v>29</v>
      </c>
      <c r="C31" s="57">
        <v>-663407.9163347081</v>
      </c>
      <c r="D31">
        <v>0</v>
      </c>
      <c r="E31">
        <v>0</v>
      </c>
      <c r="F31" s="57">
        <v>3065800.6133583919</v>
      </c>
      <c r="G31" s="57">
        <v>0</v>
      </c>
      <c r="H31">
        <v>0</v>
      </c>
      <c r="I31" s="57">
        <v>0</v>
      </c>
      <c r="J31" s="57">
        <v>2623780</v>
      </c>
      <c r="K31" s="56">
        <f t="shared" si="1"/>
        <v>5026172.6970236842</v>
      </c>
      <c r="O31" s="88"/>
      <c r="Q31" s="57"/>
      <c r="R31" s="57"/>
    </row>
    <row r="32" spans="2:18" x14ac:dyDescent="0.25">
      <c r="B32" s="54" t="s">
        <v>30</v>
      </c>
      <c r="C32" s="57">
        <v>-563076</v>
      </c>
      <c r="D32" s="57">
        <v>-1590129</v>
      </c>
      <c r="E32" s="57">
        <v>0</v>
      </c>
      <c r="F32" s="57">
        <v>1649000</v>
      </c>
      <c r="G32" s="57">
        <v>0</v>
      </c>
      <c r="H32" s="57">
        <v>0</v>
      </c>
      <c r="I32" s="57">
        <v>0</v>
      </c>
      <c r="J32" s="57">
        <v>0</v>
      </c>
      <c r="K32" s="56">
        <f t="shared" si="1"/>
        <v>-504205</v>
      </c>
    </row>
    <row r="33" spans="2:18" x14ac:dyDescent="0.25">
      <c r="B33" s="54" t="s">
        <v>31</v>
      </c>
      <c r="C33">
        <v>0</v>
      </c>
      <c r="D33">
        <v>0</v>
      </c>
      <c r="E33" s="57">
        <v>1999999.9999901291</v>
      </c>
      <c r="F33" s="57">
        <v>51020111.9997482</v>
      </c>
      <c r="G33" s="57">
        <v>49999.999999753236</v>
      </c>
      <c r="H33" s="57">
        <v>7701592.999961989</v>
      </c>
      <c r="I33" s="57">
        <v>0</v>
      </c>
      <c r="J33" s="57">
        <v>8080000</v>
      </c>
      <c r="K33" s="56">
        <f t="shared" si="1"/>
        <v>68851704.999700069</v>
      </c>
      <c r="O33" s="88"/>
      <c r="Q33" s="57"/>
      <c r="R33" s="57"/>
    </row>
    <row r="34" spans="2:18" x14ac:dyDescent="0.25">
      <c r="B34" s="54" t="s">
        <v>32</v>
      </c>
      <c r="C34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395382</v>
      </c>
      <c r="J34" s="57">
        <v>0</v>
      </c>
      <c r="K34" s="56">
        <f t="shared" si="1"/>
        <v>395382</v>
      </c>
      <c r="O34" s="88"/>
      <c r="Q34" s="57"/>
      <c r="R34" s="57"/>
    </row>
    <row r="35" spans="2:18" x14ac:dyDescent="0.25">
      <c r="B35" s="54" t="s">
        <v>33</v>
      </c>
      <c r="C35">
        <v>0</v>
      </c>
      <c r="D35">
        <v>0</v>
      </c>
      <c r="E35" s="57">
        <v>0</v>
      </c>
      <c r="F35" s="57">
        <v>3833082.8469254971</v>
      </c>
      <c r="G35" s="57">
        <v>0</v>
      </c>
      <c r="H35" s="57">
        <v>100000.0525983125</v>
      </c>
      <c r="I35" s="57">
        <v>0</v>
      </c>
      <c r="J35" s="57">
        <v>0</v>
      </c>
      <c r="K35" s="56">
        <f t="shared" si="1"/>
        <v>3933082.8995238096</v>
      </c>
    </row>
    <row r="36" spans="2:18" x14ac:dyDescent="0.25">
      <c r="B36" s="54" t="s">
        <v>34</v>
      </c>
      <c r="C36" s="57">
        <v>1927612.0000401523</v>
      </c>
      <c r="D36" s="57">
        <v>-2681968.0000558654</v>
      </c>
      <c r="E36" s="57">
        <v>708308.00001475413</v>
      </c>
      <c r="F36" s="57">
        <v>1067202.0000222297</v>
      </c>
      <c r="G36" s="57">
        <v>0</v>
      </c>
      <c r="H36" s="57">
        <v>-4672199.0000973213</v>
      </c>
      <c r="I36" s="57">
        <v>0</v>
      </c>
      <c r="J36" s="57">
        <v>0</v>
      </c>
      <c r="K36" s="56">
        <f t="shared" si="1"/>
        <v>-3651045.0000760504</v>
      </c>
      <c r="O36" s="88"/>
      <c r="Q36" s="57"/>
      <c r="R36" s="57"/>
    </row>
    <row r="37" spans="2:18" x14ac:dyDescent="0.25">
      <c r="B37" s="54" t="s">
        <v>35</v>
      </c>
      <c r="C37">
        <v>0</v>
      </c>
      <c r="D37">
        <v>0</v>
      </c>
      <c r="E37" s="57">
        <v>0</v>
      </c>
      <c r="F37" s="57">
        <v>80000</v>
      </c>
      <c r="G37" s="57">
        <v>0</v>
      </c>
      <c r="H37" s="57">
        <v>0</v>
      </c>
      <c r="I37" s="57">
        <v>0</v>
      </c>
      <c r="J37" s="57">
        <v>503943</v>
      </c>
      <c r="K37" s="56">
        <f t="shared" si="1"/>
        <v>583943</v>
      </c>
    </row>
    <row r="38" spans="2:18" x14ac:dyDescent="0.25">
      <c r="B38" s="54" t="s">
        <v>36</v>
      </c>
      <c r="C38">
        <v>0</v>
      </c>
      <c r="D38" s="57">
        <v>0</v>
      </c>
      <c r="E38" s="57">
        <v>0</v>
      </c>
      <c r="F38" s="57">
        <v>0</v>
      </c>
      <c r="G38" s="57">
        <v>-10358.99970933795</v>
      </c>
      <c r="H38" s="57">
        <v>0</v>
      </c>
      <c r="I38" s="57">
        <v>0</v>
      </c>
      <c r="J38" s="57">
        <v>0</v>
      </c>
      <c r="K38" s="56">
        <f t="shared" si="1"/>
        <v>-10358.99970933795</v>
      </c>
    </row>
    <row r="39" spans="2:18" x14ac:dyDescent="0.25">
      <c r="B39" s="54" t="s">
        <v>37</v>
      </c>
      <c r="C39">
        <v>0</v>
      </c>
      <c r="D39">
        <v>0</v>
      </c>
      <c r="E39" s="57">
        <v>0</v>
      </c>
      <c r="F39" s="57">
        <v>50000</v>
      </c>
      <c r="G39" s="57">
        <v>0</v>
      </c>
      <c r="H39" s="57">
        <v>0</v>
      </c>
      <c r="I39" s="57">
        <v>0</v>
      </c>
      <c r="J39" s="57">
        <v>0</v>
      </c>
      <c r="K39" s="56">
        <f t="shared" si="1"/>
        <v>50000</v>
      </c>
    </row>
    <row r="40" spans="2:18" x14ac:dyDescent="0.25">
      <c r="B40" s="54" t="s">
        <v>38</v>
      </c>
      <c r="C40" s="57">
        <v>4787.0000584312083</v>
      </c>
      <c r="D40">
        <v>0</v>
      </c>
      <c r="E40" s="57">
        <v>-1157680.0141309046</v>
      </c>
      <c r="F40" s="57">
        <v>35839063.437459737</v>
      </c>
      <c r="G40" s="57">
        <v>0</v>
      </c>
      <c r="H40">
        <v>0</v>
      </c>
      <c r="I40" s="57">
        <v>0</v>
      </c>
      <c r="J40" s="57">
        <v>199384</v>
      </c>
      <c r="K40" s="56">
        <f t="shared" si="1"/>
        <v>34885554.423387267</v>
      </c>
      <c r="O40" s="88"/>
      <c r="Q40" s="57"/>
      <c r="R40" s="57"/>
    </row>
    <row r="41" spans="2:18" x14ac:dyDescent="0.25">
      <c r="B41" s="54" t="s">
        <v>159</v>
      </c>
      <c r="C41" s="57">
        <v>-237273.00005494434</v>
      </c>
      <c r="D41">
        <v>0</v>
      </c>
      <c r="E41" s="57">
        <v>0</v>
      </c>
      <c r="F41" s="57">
        <v>0</v>
      </c>
      <c r="G41" s="57">
        <v>-1000000.0002315659</v>
      </c>
      <c r="H41" s="57">
        <v>0</v>
      </c>
      <c r="I41" s="57">
        <v>0</v>
      </c>
      <c r="J41" s="57">
        <v>0</v>
      </c>
      <c r="K41" s="56">
        <f t="shared" si="1"/>
        <v>-1237273.0002865102</v>
      </c>
      <c r="O41" s="88"/>
      <c r="Q41" s="57"/>
      <c r="R41" s="57"/>
    </row>
    <row r="42" spans="2:18" x14ac:dyDescent="0.25">
      <c r="B42" s="54" t="s">
        <v>39</v>
      </c>
      <c r="C42">
        <v>0</v>
      </c>
      <c r="D42">
        <v>0</v>
      </c>
      <c r="E42" s="57">
        <v>4600000.0000000019</v>
      </c>
      <c r="F42" s="57">
        <v>-295592.00000000012</v>
      </c>
      <c r="G42" s="57">
        <v>500000.00000000023</v>
      </c>
      <c r="H42">
        <v>0</v>
      </c>
      <c r="I42" s="57">
        <v>0</v>
      </c>
      <c r="J42" s="57">
        <v>10000000</v>
      </c>
      <c r="K42" s="56">
        <f t="shared" si="1"/>
        <v>14804408.000000002</v>
      </c>
      <c r="O42" s="88"/>
      <c r="Q42" s="57"/>
      <c r="R42" s="57"/>
    </row>
    <row r="43" spans="2:18" x14ac:dyDescent="0.25">
      <c r="B43" s="54" t="s">
        <v>40</v>
      </c>
      <c r="C43">
        <v>0</v>
      </c>
      <c r="D43">
        <v>0</v>
      </c>
      <c r="E43">
        <v>0</v>
      </c>
      <c r="F43" s="57">
        <v>215999999.99933013</v>
      </c>
      <c r="G43" s="57">
        <v>0</v>
      </c>
      <c r="H43">
        <v>0</v>
      </c>
      <c r="I43" s="57">
        <v>0</v>
      </c>
      <c r="J43" s="57">
        <v>0</v>
      </c>
      <c r="K43" s="56">
        <f t="shared" si="1"/>
        <v>215999999.99933013</v>
      </c>
      <c r="O43" s="88"/>
      <c r="Q43" s="57"/>
      <c r="R43" s="57"/>
    </row>
    <row r="44" spans="2:18" x14ac:dyDescent="0.25">
      <c r="B44" s="54" t="s">
        <v>7</v>
      </c>
      <c r="C44" s="56">
        <f>SUM(C7:C43)</f>
        <v>-6933621.4938900201</v>
      </c>
      <c r="D44" s="56">
        <f t="shared" ref="D44:J44" si="2">SUM(D7:D43)</f>
        <v>40374163.794071585</v>
      </c>
      <c r="E44" s="56">
        <f t="shared" si="2"/>
        <v>80636576.075526312</v>
      </c>
      <c r="F44" s="56">
        <f t="shared" si="2"/>
        <v>865098918.08216739</v>
      </c>
      <c r="G44" s="56">
        <f t="shared" si="2"/>
        <v>6785548.1979416469</v>
      </c>
      <c r="H44" s="56">
        <f t="shared" si="2"/>
        <v>76024210.012721777</v>
      </c>
      <c r="I44" s="56">
        <f t="shared" si="2"/>
        <v>73927348</v>
      </c>
      <c r="J44" s="56">
        <f t="shared" si="2"/>
        <v>321286390.12288934</v>
      </c>
      <c r="K44" s="56">
        <f>SUM(K7:K43)</f>
        <v>1457199532.7914281</v>
      </c>
    </row>
    <row r="45" spans="2:18" x14ac:dyDescent="0.25">
      <c r="K45" s="57"/>
    </row>
    <row r="46" spans="2:18" x14ac:dyDescent="0.25">
      <c r="C46" s="56"/>
      <c r="D46" s="56"/>
      <c r="E46" s="56"/>
      <c r="F46" s="56"/>
      <c r="G46" s="56"/>
      <c r="H46" s="56"/>
      <c r="I46" s="56"/>
      <c r="J46" s="56"/>
      <c r="K46" s="56"/>
    </row>
    <row r="47" spans="2:18" x14ac:dyDescent="0.25">
      <c r="C47" s="67"/>
      <c r="D47" s="67"/>
      <c r="E47" s="67"/>
      <c r="F47" s="67"/>
      <c r="G47" s="95"/>
      <c r="H47" s="95"/>
      <c r="I47" s="95"/>
      <c r="J47" s="95"/>
      <c r="K47" s="67"/>
      <c r="L47" s="67"/>
    </row>
    <row r="48" spans="2:18" x14ac:dyDescent="0.25">
      <c r="C48" s="67"/>
      <c r="D48" s="67"/>
      <c r="E48" s="67"/>
      <c r="F48" s="67"/>
      <c r="G48" s="67"/>
      <c r="H48" s="67"/>
      <c r="I48" s="3"/>
      <c r="J48" s="67"/>
      <c r="K48" s="67"/>
      <c r="L48" s="67"/>
    </row>
    <row r="49" spans="3:12" x14ac:dyDescent="0.25">
      <c r="C49" s="67"/>
      <c r="D49" s="67"/>
      <c r="E49" s="67"/>
      <c r="F49" s="67"/>
      <c r="G49" s="67"/>
      <c r="H49" s="67"/>
      <c r="I49" s="3"/>
      <c r="J49" s="67"/>
      <c r="K49" s="67"/>
      <c r="L49" s="67"/>
    </row>
    <row r="50" spans="3:12" x14ac:dyDescent="0.25">
      <c r="C50" s="67"/>
      <c r="D50" s="67"/>
      <c r="E50" s="67"/>
      <c r="F50" s="67"/>
      <c r="G50" s="67"/>
      <c r="H50" s="67"/>
      <c r="I50" s="3"/>
      <c r="J50" s="67"/>
      <c r="K50" s="67"/>
      <c r="L50" s="67"/>
    </row>
    <row r="51" spans="3:12" x14ac:dyDescent="0.25">
      <c r="I51" s="96"/>
    </row>
    <row r="52" spans="3:12" x14ac:dyDescent="0.25">
      <c r="I52" s="3"/>
    </row>
    <row r="54" spans="3:12" x14ac:dyDescent="0.25">
      <c r="C54" s="68"/>
      <c r="D54" s="68"/>
      <c r="E54" s="68"/>
      <c r="F54" s="68"/>
      <c r="G54" s="68"/>
      <c r="H54" s="68"/>
      <c r="I54" s="68"/>
      <c r="J54" s="68"/>
      <c r="K54" s="68"/>
    </row>
  </sheetData>
  <autoFilter ref="B6:K4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72"/>
  <sheetViews>
    <sheetView showGridLines="0" zoomScale="80" zoomScaleNormal="80" workbookViewId="0"/>
  </sheetViews>
  <sheetFormatPr baseColWidth="10" defaultRowHeight="15" x14ac:dyDescent="0.25"/>
  <cols>
    <col min="1" max="1" width="4.28515625" style="9" customWidth="1"/>
    <col min="2" max="2" width="22.85546875" style="1" customWidth="1"/>
    <col min="3" max="9" width="17.140625" style="33" customWidth="1"/>
    <col min="10" max="10" width="17.140625" style="35" customWidth="1"/>
    <col min="11" max="11" width="18.42578125" style="82" bestFit="1" customWidth="1"/>
    <col min="12" max="12" width="14.28515625" style="9" bestFit="1" customWidth="1"/>
    <col min="13" max="13" width="14.5703125" style="9" bestFit="1" customWidth="1"/>
    <col min="14" max="14" width="13.5703125" style="9" bestFit="1" customWidth="1"/>
    <col min="15" max="16384" width="11.42578125" style="9"/>
  </cols>
  <sheetData>
    <row r="5" spans="2:15" s="1" customFormat="1" x14ac:dyDescent="0.25">
      <c r="C5" s="35" t="s">
        <v>41</v>
      </c>
      <c r="D5" s="35"/>
      <c r="E5" s="35"/>
      <c r="F5" s="35"/>
      <c r="G5" s="35"/>
      <c r="H5" s="35"/>
      <c r="I5" s="35"/>
      <c r="J5" s="35"/>
      <c r="K5" s="84"/>
    </row>
    <row r="6" spans="2:15" s="1" customFormat="1" x14ac:dyDescent="0.25">
      <c r="B6" s="1" t="s">
        <v>42</v>
      </c>
      <c r="C6" s="35" t="s">
        <v>0</v>
      </c>
      <c r="D6" s="35" t="s">
        <v>1</v>
      </c>
      <c r="E6" s="35" t="s">
        <v>2</v>
      </c>
      <c r="F6" s="35" t="s">
        <v>3</v>
      </c>
      <c r="G6" s="35" t="s">
        <v>4</v>
      </c>
      <c r="H6" s="35" t="s">
        <v>5</v>
      </c>
      <c r="I6" s="35" t="s">
        <v>6</v>
      </c>
      <c r="J6" s="35" t="s">
        <v>7</v>
      </c>
      <c r="K6" s="84"/>
    </row>
    <row r="7" spans="2:15" x14ac:dyDescent="0.25">
      <c r="B7" s="1" t="s">
        <v>8</v>
      </c>
      <c r="C7" s="33">
        <v>52917.842324937032</v>
      </c>
      <c r="D7" s="33">
        <v>0</v>
      </c>
      <c r="E7" s="33">
        <v>0</v>
      </c>
      <c r="F7" s="33">
        <v>38354641.986513548</v>
      </c>
      <c r="G7" s="33">
        <v>690653.41745034873</v>
      </c>
      <c r="H7" s="33">
        <v>0</v>
      </c>
      <c r="I7" s="33">
        <v>0</v>
      </c>
      <c r="J7" s="35">
        <f>SUM(C7:I7)</f>
        <v>39098213.246288829</v>
      </c>
      <c r="K7" s="83"/>
      <c r="L7" s="85"/>
      <c r="M7" s="33"/>
      <c r="N7" s="93"/>
      <c r="O7" s="33"/>
    </row>
    <row r="8" spans="2:15" x14ac:dyDescent="0.25">
      <c r="B8" s="1" t="s">
        <v>145</v>
      </c>
      <c r="C8" s="33">
        <v>0</v>
      </c>
      <c r="D8" s="33">
        <v>0</v>
      </c>
      <c r="E8" s="33">
        <v>0</v>
      </c>
      <c r="F8" s="33">
        <v>0</v>
      </c>
      <c r="G8" s="33">
        <v>3121929.2580688824</v>
      </c>
      <c r="H8" s="33">
        <v>0</v>
      </c>
      <c r="I8" s="33">
        <v>0</v>
      </c>
      <c r="J8" s="35">
        <f t="shared" ref="J8:J42" si="0">SUM(C8:I8)</f>
        <v>3121929.2580688824</v>
      </c>
      <c r="L8" s="85"/>
      <c r="N8" s="33"/>
      <c r="O8" s="33"/>
    </row>
    <row r="9" spans="2:15" x14ac:dyDescent="0.25">
      <c r="B9" s="1" t="s">
        <v>162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5">
        <f t="shared" si="0"/>
        <v>0</v>
      </c>
      <c r="L9" s="85"/>
      <c r="M9" s="33"/>
      <c r="N9" s="93"/>
      <c r="O9" s="33"/>
    </row>
    <row r="10" spans="2:15" x14ac:dyDescent="0.25">
      <c r="B10" s="1" t="s">
        <v>122</v>
      </c>
      <c r="C10" s="33">
        <v>0</v>
      </c>
      <c r="D10" s="33">
        <v>0</v>
      </c>
      <c r="E10" s="33">
        <v>0</v>
      </c>
      <c r="F10" s="33">
        <v>0</v>
      </c>
      <c r="G10" s="33">
        <v>1499260.3121393819</v>
      </c>
      <c r="H10" s="33">
        <v>0</v>
      </c>
      <c r="I10" s="33">
        <v>0</v>
      </c>
      <c r="J10" s="35">
        <f t="shared" si="0"/>
        <v>1499260.3121393819</v>
      </c>
      <c r="L10" s="85"/>
      <c r="N10" s="33"/>
      <c r="O10" s="33"/>
    </row>
    <row r="11" spans="2:15" x14ac:dyDescent="0.25">
      <c r="B11" s="1" t="s">
        <v>40</v>
      </c>
      <c r="C11" s="33">
        <v>0</v>
      </c>
      <c r="D11" s="33">
        <v>0</v>
      </c>
      <c r="E11" s="33">
        <v>0</v>
      </c>
      <c r="F11" s="33">
        <v>-4013572.3076294153</v>
      </c>
      <c r="G11" s="33">
        <v>0</v>
      </c>
      <c r="H11" s="33">
        <v>0</v>
      </c>
      <c r="I11" s="33">
        <v>0</v>
      </c>
      <c r="J11" s="35">
        <f t="shared" si="0"/>
        <v>-4013572.3076294153</v>
      </c>
      <c r="L11" s="85"/>
      <c r="M11" s="33"/>
      <c r="N11" s="93"/>
      <c r="O11" s="33"/>
    </row>
    <row r="12" spans="2:15" x14ac:dyDescent="0.25">
      <c r="B12" s="1" t="s">
        <v>12</v>
      </c>
      <c r="C12" s="33">
        <v>0</v>
      </c>
      <c r="D12" s="33">
        <v>0</v>
      </c>
      <c r="E12" s="33">
        <v>0</v>
      </c>
      <c r="F12" s="33">
        <v>2156586.9144596802</v>
      </c>
      <c r="G12" s="33">
        <v>0</v>
      </c>
      <c r="H12" s="33">
        <v>0</v>
      </c>
      <c r="I12" s="33">
        <v>0</v>
      </c>
      <c r="J12" s="35">
        <f t="shared" si="0"/>
        <v>2156586.9144596802</v>
      </c>
      <c r="L12" s="85"/>
      <c r="M12" s="33"/>
      <c r="N12" s="93"/>
      <c r="O12" s="33"/>
    </row>
    <row r="13" spans="2:15" x14ac:dyDescent="0.25">
      <c r="B13" s="1" t="s">
        <v>13</v>
      </c>
      <c r="C13" s="33">
        <v>0</v>
      </c>
      <c r="D13" s="33">
        <v>8747578.6107905488</v>
      </c>
      <c r="E13" s="33">
        <v>0</v>
      </c>
      <c r="F13" s="33">
        <v>65409748.837880544</v>
      </c>
      <c r="G13" s="33">
        <v>0</v>
      </c>
      <c r="H13" s="33">
        <v>15745391.580922799</v>
      </c>
      <c r="I13" s="33">
        <v>0</v>
      </c>
      <c r="J13" s="35">
        <f t="shared" si="0"/>
        <v>89902719.029593885</v>
      </c>
      <c r="L13" s="85"/>
      <c r="M13" s="33"/>
      <c r="N13" s="93"/>
      <c r="O13" s="33"/>
    </row>
    <row r="14" spans="2:15" x14ac:dyDescent="0.25">
      <c r="B14" s="1" t="s">
        <v>14</v>
      </c>
      <c r="C14" s="33">
        <v>0</v>
      </c>
      <c r="D14" s="33">
        <v>0</v>
      </c>
      <c r="E14" s="33">
        <v>2319318.3354654983</v>
      </c>
      <c r="F14" s="33">
        <v>1524360.1562095729</v>
      </c>
      <c r="G14" s="33">
        <v>0</v>
      </c>
      <c r="H14" s="33">
        <v>0</v>
      </c>
      <c r="I14" s="33">
        <v>0</v>
      </c>
      <c r="J14" s="35">
        <f t="shared" si="0"/>
        <v>3843678.4916750714</v>
      </c>
      <c r="L14" s="85"/>
      <c r="M14" s="33"/>
      <c r="N14" s="93"/>
      <c r="O14" s="33"/>
    </row>
    <row r="15" spans="2:15" x14ac:dyDescent="0.25">
      <c r="B15" s="1" t="s">
        <v>15</v>
      </c>
      <c r="C15" s="33">
        <v>0</v>
      </c>
      <c r="D15" s="33">
        <v>0</v>
      </c>
      <c r="E15" s="33">
        <v>0</v>
      </c>
      <c r="F15" s="33">
        <v>-6340.2842261739161</v>
      </c>
      <c r="G15" s="33">
        <v>0</v>
      </c>
      <c r="H15" s="33">
        <v>54502.580300776295</v>
      </c>
      <c r="I15" s="33">
        <v>116309.65670576817</v>
      </c>
      <c r="J15" s="35">
        <f t="shared" si="0"/>
        <v>164471.95278037054</v>
      </c>
      <c r="L15" s="85"/>
      <c r="M15" s="33"/>
      <c r="N15" s="93"/>
      <c r="O15" s="33"/>
    </row>
    <row r="16" spans="2:15" x14ac:dyDescent="0.25">
      <c r="B16" s="1" t="s">
        <v>16</v>
      </c>
      <c r="C16" s="33">
        <v>0</v>
      </c>
      <c r="D16" s="33">
        <v>0</v>
      </c>
      <c r="E16" s="33">
        <v>-2070025.2642921114</v>
      </c>
      <c r="F16" s="33">
        <v>5317302.719951123</v>
      </c>
      <c r="G16" s="33">
        <v>-70302.028883674866</v>
      </c>
      <c r="H16" s="33">
        <v>80582373.100111827</v>
      </c>
      <c r="I16" s="33">
        <v>0</v>
      </c>
      <c r="J16" s="35">
        <f t="shared" si="0"/>
        <v>83759348.526887164</v>
      </c>
      <c r="L16" s="85"/>
      <c r="M16" s="33"/>
      <c r="N16" s="93"/>
      <c r="O16" s="33"/>
    </row>
    <row r="17" spans="2:15" x14ac:dyDescent="0.25">
      <c r="B17" s="1" t="s">
        <v>119</v>
      </c>
      <c r="C17" s="33">
        <v>0</v>
      </c>
      <c r="D17" s="33">
        <v>0</v>
      </c>
      <c r="E17" s="33">
        <v>0</v>
      </c>
      <c r="F17" s="33">
        <v>-919538.20025776292</v>
      </c>
      <c r="G17" s="33">
        <v>0</v>
      </c>
      <c r="H17" s="33">
        <v>0</v>
      </c>
      <c r="I17" s="33">
        <v>0</v>
      </c>
      <c r="J17" s="35">
        <f t="shared" si="0"/>
        <v>-919538.20025776292</v>
      </c>
      <c r="L17" s="85"/>
      <c r="M17" s="33"/>
      <c r="N17" s="93"/>
      <c r="O17" s="33"/>
    </row>
    <row r="18" spans="2:15" x14ac:dyDescent="0.25">
      <c r="B18" s="1" t="s">
        <v>17</v>
      </c>
      <c r="C18" s="33">
        <v>0</v>
      </c>
      <c r="D18" s="33">
        <v>0</v>
      </c>
      <c r="E18" s="33">
        <v>0</v>
      </c>
      <c r="F18" s="33">
        <v>6616228.7079117242</v>
      </c>
      <c r="G18" s="33">
        <v>3618441.6068410147</v>
      </c>
      <c r="H18" s="33">
        <v>0</v>
      </c>
      <c r="I18" s="33">
        <v>0</v>
      </c>
      <c r="J18" s="35">
        <f t="shared" si="0"/>
        <v>10234670.314752739</v>
      </c>
      <c r="L18" s="85"/>
      <c r="M18" s="77"/>
      <c r="N18" s="33"/>
      <c r="O18" s="33"/>
    </row>
    <row r="19" spans="2:15" x14ac:dyDescent="0.25">
      <c r="B19" s="1" t="s">
        <v>19</v>
      </c>
      <c r="C19" s="33">
        <v>-8948755.7972999886</v>
      </c>
      <c r="D19" s="33">
        <v>0</v>
      </c>
      <c r="E19" s="33">
        <v>21350534.732540954</v>
      </c>
      <c r="F19" s="33">
        <v>0</v>
      </c>
      <c r="G19" s="33">
        <v>0</v>
      </c>
      <c r="H19" s="33">
        <v>0</v>
      </c>
      <c r="I19" s="33">
        <v>0</v>
      </c>
      <c r="J19" s="35">
        <f t="shared" si="0"/>
        <v>12401778.935240965</v>
      </c>
      <c r="L19" s="85"/>
      <c r="M19" s="33"/>
      <c r="N19" s="93"/>
      <c r="O19" s="33"/>
    </row>
    <row r="20" spans="2:15" x14ac:dyDescent="0.25">
      <c r="B20" s="1" t="s">
        <v>20</v>
      </c>
      <c r="C20" s="33">
        <v>0</v>
      </c>
      <c r="D20" s="33">
        <v>9973339.3231118489</v>
      </c>
      <c r="E20" s="33">
        <v>0</v>
      </c>
      <c r="F20" s="33">
        <v>-1668559.3716776054</v>
      </c>
      <c r="G20" s="33">
        <v>110003988.19181319</v>
      </c>
      <c r="H20" s="33">
        <v>0</v>
      </c>
      <c r="I20" s="33">
        <v>562314.54742884124</v>
      </c>
      <c r="J20" s="35">
        <f t="shared" si="0"/>
        <v>118871082.69067627</v>
      </c>
      <c r="L20" s="85"/>
      <c r="M20" s="33"/>
      <c r="N20" s="93"/>
      <c r="O20" s="33"/>
    </row>
    <row r="21" spans="2:15" x14ac:dyDescent="0.25">
      <c r="B21" s="1" t="s">
        <v>21</v>
      </c>
      <c r="C21" s="33">
        <v>29471970.055324759</v>
      </c>
      <c r="D21" s="33">
        <v>9788875.6871401574</v>
      </c>
      <c r="E21" s="33">
        <v>115487583.39443955</v>
      </c>
      <c r="F21" s="33">
        <v>555539125.61359751</v>
      </c>
      <c r="G21" s="33">
        <v>-48704852.423756763</v>
      </c>
      <c r="H21" s="33">
        <v>12133709.173644086</v>
      </c>
      <c r="I21" s="33">
        <v>90132049.125754416</v>
      </c>
      <c r="J21" s="35">
        <f t="shared" si="0"/>
        <v>763848460.62614369</v>
      </c>
      <c r="L21" s="85"/>
      <c r="M21" s="33"/>
      <c r="N21" s="93"/>
      <c r="O21" s="33"/>
    </row>
    <row r="22" spans="2:15" x14ac:dyDescent="0.25">
      <c r="B22" s="1" t="s">
        <v>22</v>
      </c>
      <c r="C22" s="33">
        <v>0</v>
      </c>
      <c r="D22" s="33">
        <v>0</v>
      </c>
      <c r="E22" s="33">
        <v>0</v>
      </c>
      <c r="F22" s="33">
        <v>5632286.8271498317</v>
      </c>
      <c r="G22" s="33">
        <v>808205.87266248988</v>
      </c>
      <c r="H22" s="33">
        <v>0</v>
      </c>
      <c r="I22" s="33">
        <v>0</v>
      </c>
      <c r="J22" s="35">
        <f t="shared" si="0"/>
        <v>6440492.6998123219</v>
      </c>
      <c r="L22" s="85"/>
      <c r="M22" s="33"/>
      <c r="N22" s="93"/>
      <c r="O22" s="33"/>
    </row>
    <row r="23" spans="2:15" x14ac:dyDescent="0.25">
      <c r="B23" s="1" t="s">
        <v>23</v>
      </c>
      <c r="C23" s="33">
        <v>0</v>
      </c>
      <c r="D23" s="33">
        <v>0</v>
      </c>
      <c r="E23" s="33">
        <v>0</v>
      </c>
      <c r="F23" s="33">
        <v>2492021.0305527137</v>
      </c>
      <c r="G23" s="33">
        <v>0</v>
      </c>
      <c r="H23" s="33">
        <v>0</v>
      </c>
      <c r="I23" s="33">
        <v>813625.76759945357</v>
      </c>
      <c r="J23" s="35">
        <f t="shared" si="0"/>
        <v>3305646.7981521674</v>
      </c>
      <c r="L23" s="85"/>
      <c r="M23" s="33"/>
      <c r="N23" s="93"/>
      <c r="O23" s="33"/>
    </row>
    <row r="24" spans="2:15" x14ac:dyDescent="0.25">
      <c r="B24" s="1" t="s">
        <v>24</v>
      </c>
      <c r="C24" s="33">
        <v>0</v>
      </c>
      <c r="D24" s="33">
        <v>49067.359514259944</v>
      </c>
      <c r="E24" s="33">
        <v>1171512.6544603645</v>
      </c>
      <c r="F24" s="33">
        <v>125389985.20730047</v>
      </c>
      <c r="G24" s="33">
        <v>240725175.12892267</v>
      </c>
      <c r="H24" s="33">
        <v>0</v>
      </c>
      <c r="I24" s="33">
        <v>14255.996217600426</v>
      </c>
      <c r="J24" s="35">
        <f t="shared" si="0"/>
        <v>367349996.3464154</v>
      </c>
      <c r="L24" s="85"/>
      <c r="M24" s="33"/>
      <c r="N24" s="93"/>
      <c r="O24" s="33"/>
    </row>
    <row r="25" spans="2:15" x14ac:dyDescent="0.25">
      <c r="B25" s="1" t="s">
        <v>26</v>
      </c>
      <c r="C25" s="33">
        <v>0</v>
      </c>
      <c r="D25" s="33">
        <v>0</v>
      </c>
      <c r="E25" s="33">
        <v>0</v>
      </c>
      <c r="F25" s="33">
        <v>3043622.76774535</v>
      </c>
      <c r="G25" s="33">
        <v>0</v>
      </c>
      <c r="H25" s="33">
        <v>0</v>
      </c>
      <c r="I25" s="33">
        <v>0</v>
      </c>
      <c r="J25" s="35">
        <f t="shared" si="0"/>
        <v>3043622.76774535</v>
      </c>
      <c r="L25" s="85"/>
      <c r="M25" s="77"/>
      <c r="N25" s="33"/>
      <c r="O25" s="33"/>
    </row>
    <row r="26" spans="2:15" x14ac:dyDescent="0.25">
      <c r="B26" s="1" t="s">
        <v>120</v>
      </c>
      <c r="C26" s="33">
        <v>0</v>
      </c>
      <c r="D26" s="33">
        <v>0</v>
      </c>
      <c r="E26" s="33">
        <v>0</v>
      </c>
      <c r="F26" s="33">
        <v>17187832.621721402</v>
      </c>
      <c r="G26" s="33">
        <v>0</v>
      </c>
      <c r="H26" s="33">
        <v>0</v>
      </c>
      <c r="I26" s="33">
        <v>0</v>
      </c>
      <c r="J26" s="35">
        <f t="shared" si="0"/>
        <v>17187832.621721402</v>
      </c>
      <c r="L26" s="85"/>
      <c r="M26" s="77"/>
      <c r="N26" s="33"/>
      <c r="O26" s="33"/>
    </row>
    <row r="27" spans="2:15" x14ac:dyDescent="0.25">
      <c r="B27" s="1" t="s">
        <v>27</v>
      </c>
      <c r="C27" s="33">
        <v>0</v>
      </c>
      <c r="D27" s="33">
        <v>456650.87931857404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5">
        <f t="shared" si="0"/>
        <v>456650.87931857404</v>
      </c>
      <c r="L27" s="85"/>
      <c r="M27" s="33"/>
      <c r="N27" s="93"/>
      <c r="O27" s="33"/>
    </row>
    <row r="28" spans="2:15" x14ac:dyDescent="0.25">
      <c r="B28" s="1" t="s">
        <v>28</v>
      </c>
      <c r="C28" s="33">
        <v>6328410.2907997742</v>
      </c>
      <c r="D28" s="33">
        <v>0</v>
      </c>
      <c r="E28" s="33">
        <v>-568267.14860601351</v>
      </c>
      <c r="F28" s="33">
        <v>0</v>
      </c>
      <c r="G28" s="33">
        <v>2650031.7761710854</v>
      </c>
      <c r="H28" s="33">
        <v>0</v>
      </c>
      <c r="I28" s="33">
        <v>0</v>
      </c>
      <c r="J28" s="35">
        <f t="shared" si="0"/>
        <v>8410174.9183648452</v>
      </c>
      <c r="L28" s="85"/>
      <c r="N28" s="33"/>
      <c r="O28" s="33"/>
    </row>
    <row r="29" spans="2:15" x14ac:dyDescent="0.25">
      <c r="B29" s="1" t="s">
        <v>148</v>
      </c>
      <c r="C29" s="33">
        <v>0</v>
      </c>
      <c r="D29" s="33">
        <v>-1907614.3965654112</v>
      </c>
      <c r="E29" s="33">
        <v>0</v>
      </c>
      <c r="F29" s="33">
        <v>0</v>
      </c>
      <c r="G29" s="33">
        <v>3359023.1921658795</v>
      </c>
      <c r="H29" s="33">
        <v>0</v>
      </c>
      <c r="I29" s="33">
        <v>0</v>
      </c>
      <c r="J29" s="35">
        <f t="shared" si="0"/>
        <v>1451408.7956004683</v>
      </c>
      <c r="L29" s="85"/>
      <c r="N29" s="33"/>
      <c r="O29" s="33"/>
    </row>
    <row r="30" spans="2:15" x14ac:dyDescent="0.25">
      <c r="B30" s="1" t="s">
        <v>29</v>
      </c>
      <c r="C30" s="33">
        <v>0</v>
      </c>
      <c r="D30" s="33">
        <v>0</v>
      </c>
      <c r="E30" s="33">
        <v>0</v>
      </c>
      <c r="F30" s="33">
        <v>406085.83355119952</v>
      </c>
      <c r="G30" s="33">
        <v>180999651.22654995</v>
      </c>
      <c r="H30" s="33">
        <v>0</v>
      </c>
      <c r="I30" s="33">
        <v>193864.80596722191</v>
      </c>
      <c r="J30" s="35">
        <f t="shared" si="0"/>
        <v>181599601.86606836</v>
      </c>
      <c r="L30" s="85"/>
      <c r="M30" s="33"/>
      <c r="N30" s="93"/>
      <c r="O30" s="33"/>
    </row>
    <row r="31" spans="2:15" x14ac:dyDescent="0.25">
      <c r="B31" s="1" t="s">
        <v>124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5">
        <f t="shared" si="0"/>
        <v>0</v>
      </c>
      <c r="L31" s="85"/>
      <c r="N31" s="33"/>
      <c r="O31" s="33"/>
    </row>
    <row r="32" spans="2:15" x14ac:dyDescent="0.25">
      <c r="B32" s="1" t="s">
        <v>30</v>
      </c>
      <c r="C32" s="33">
        <v>0</v>
      </c>
      <c r="D32" s="33">
        <v>0</v>
      </c>
      <c r="E32" s="33">
        <v>0</v>
      </c>
      <c r="F32" s="33">
        <v>-2581107.3964314139</v>
      </c>
      <c r="G32" s="33">
        <v>0</v>
      </c>
      <c r="H32" s="33">
        <v>0</v>
      </c>
      <c r="I32" s="33">
        <v>3164.4518130882184</v>
      </c>
      <c r="J32" s="35">
        <f t="shared" si="0"/>
        <v>-2577942.9446183257</v>
      </c>
      <c r="L32" s="85"/>
      <c r="M32" s="33"/>
      <c r="N32" s="93"/>
      <c r="O32" s="33"/>
    </row>
    <row r="33" spans="2:15" x14ac:dyDescent="0.25">
      <c r="B33" s="1" t="s">
        <v>151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48460.152276349589</v>
      </c>
      <c r="J33" s="35">
        <f t="shared" si="0"/>
        <v>48460.152276349589</v>
      </c>
      <c r="L33" s="85"/>
      <c r="N33" s="33"/>
      <c r="O33" s="33"/>
    </row>
    <row r="34" spans="2:15" x14ac:dyDescent="0.25">
      <c r="B34" s="1" t="s">
        <v>126</v>
      </c>
      <c r="C34" s="33">
        <v>0</v>
      </c>
      <c r="D34" s="33">
        <v>0</v>
      </c>
      <c r="E34" s="33">
        <v>0</v>
      </c>
      <c r="F34" s="33">
        <v>0</v>
      </c>
      <c r="G34" s="33">
        <v>12335416.189349277</v>
      </c>
      <c r="H34" s="33">
        <v>0</v>
      </c>
      <c r="I34" s="33">
        <v>0</v>
      </c>
      <c r="J34" s="35">
        <f t="shared" si="0"/>
        <v>12335416.189349277</v>
      </c>
      <c r="L34" s="85"/>
      <c r="N34" s="33"/>
      <c r="O34" s="33"/>
    </row>
    <row r="35" spans="2:15" x14ac:dyDescent="0.25">
      <c r="B35" s="1" t="s">
        <v>31</v>
      </c>
      <c r="C35" s="33">
        <v>0</v>
      </c>
      <c r="D35" s="33">
        <v>0</v>
      </c>
      <c r="E35" s="33">
        <v>56624.308516618861</v>
      </c>
      <c r="F35" s="33">
        <v>64861688.462700173</v>
      </c>
      <c r="G35" s="33">
        <v>49962232.86103905</v>
      </c>
      <c r="H35" s="33">
        <v>0</v>
      </c>
      <c r="I35" s="33">
        <v>0</v>
      </c>
      <c r="J35" s="35">
        <f t="shared" si="0"/>
        <v>114880545.63225585</v>
      </c>
      <c r="L35" s="85"/>
      <c r="M35" s="33"/>
      <c r="N35" s="93"/>
      <c r="O35" s="33"/>
    </row>
    <row r="36" spans="2:15" x14ac:dyDescent="0.25">
      <c r="B36" s="1" t="s">
        <v>32</v>
      </c>
      <c r="C36" s="33">
        <v>-736671.56825034868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10372389.269575266</v>
      </c>
      <c r="J36" s="35">
        <f t="shared" si="0"/>
        <v>9635717.7013249174</v>
      </c>
      <c r="L36" s="85"/>
      <c r="M36" s="33"/>
      <c r="N36" s="93"/>
      <c r="O36" s="33"/>
    </row>
    <row r="37" spans="2:15" x14ac:dyDescent="0.25">
      <c r="B37" s="1" t="s">
        <v>33</v>
      </c>
      <c r="C37" s="33">
        <v>0</v>
      </c>
      <c r="D37" s="33">
        <v>0</v>
      </c>
      <c r="E37" s="33">
        <v>0</v>
      </c>
      <c r="F37" s="33">
        <v>9942711.6632915996</v>
      </c>
      <c r="G37" s="33">
        <v>0</v>
      </c>
      <c r="H37" s="33">
        <v>0</v>
      </c>
      <c r="I37" s="33">
        <v>0</v>
      </c>
      <c r="J37" s="35">
        <f t="shared" si="0"/>
        <v>9942711.6632915996</v>
      </c>
      <c r="L37" s="85"/>
      <c r="M37" s="77"/>
      <c r="N37" s="33"/>
      <c r="O37" s="33"/>
    </row>
    <row r="38" spans="2:15" x14ac:dyDescent="0.25">
      <c r="B38" s="1" t="s">
        <v>34</v>
      </c>
      <c r="C38" s="33">
        <v>0</v>
      </c>
      <c r="D38" s="33">
        <v>78279.293998525274</v>
      </c>
      <c r="E38" s="33">
        <v>5026260.68586493</v>
      </c>
      <c r="F38" s="33">
        <v>-932251.1353275954</v>
      </c>
      <c r="G38" s="33">
        <v>19897356.913620275</v>
      </c>
      <c r="H38" s="33">
        <v>4110253.4360166877</v>
      </c>
      <c r="I38" s="33">
        <v>0</v>
      </c>
      <c r="J38" s="35">
        <f t="shared" si="0"/>
        <v>28179899.194172822</v>
      </c>
      <c r="L38" s="85"/>
      <c r="M38" s="33"/>
      <c r="N38" s="93"/>
      <c r="O38" s="33"/>
    </row>
    <row r="39" spans="2:15" x14ac:dyDescent="0.25">
      <c r="B39" s="1" t="s">
        <v>132</v>
      </c>
      <c r="C39" s="33">
        <v>0</v>
      </c>
      <c r="D39" s="33">
        <v>0</v>
      </c>
      <c r="E39" s="33">
        <v>0</v>
      </c>
      <c r="F39" s="33">
        <v>0</v>
      </c>
      <c r="G39" s="33">
        <v>322666.28966334194</v>
      </c>
      <c r="H39" s="33">
        <v>0</v>
      </c>
      <c r="I39" s="33">
        <v>0</v>
      </c>
      <c r="J39" s="35">
        <f t="shared" si="0"/>
        <v>322666.28966334194</v>
      </c>
      <c r="L39" s="85"/>
      <c r="N39" s="33"/>
      <c r="O39" s="33"/>
    </row>
    <row r="40" spans="2:15" x14ac:dyDescent="0.25">
      <c r="B40" s="1" t="s">
        <v>121</v>
      </c>
      <c r="C40" s="33">
        <v>0</v>
      </c>
      <c r="D40" s="33">
        <v>0</v>
      </c>
      <c r="E40" s="33">
        <v>0</v>
      </c>
      <c r="F40" s="33">
        <v>5517593.2834534124</v>
      </c>
      <c r="G40" s="33">
        <v>-1317938.3285706849</v>
      </c>
      <c r="H40" s="33">
        <v>0</v>
      </c>
      <c r="I40" s="33">
        <v>0</v>
      </c>
      <c r="J40" s="35">
        <f t="shared" si="0"/>
        <v>4199654.9548827279</v>
      </c>
      <c r="L40" s="85"/>
      <c r="M40" s="33"/>
      <c r="N40" s="93"/>
      <c r="O40" s="33"/>
    </row>
    <row r="41" spans="2:15" x14ac:dyDescent="0.25">
      <c r="B41" s="1" t="s">
        <v>38</v>
      </c>
      <c r="C41" s="33">
        <v>61.344278323164112</v>
      </c>
      <c r="D41" s="33">
        <v>0</v>
      </c>
      <c r="E41" s="33">
        <v>4623904.8745448198</v>
      </c>
      <c r="F41" s="33">
        <v>35833306.57051792</v>
      </c>
      <c r="G41" s="33">
        <v>0</v>
      </c>
      <c r="H41" s="33">
        <v>0</v>
      </c>
      <c r="I41" s="33">
        <v>3713.4119907740974</v>
      </c>
      <c r="J41" s="35">
        <f t="shared" si="0"/>
        <v>40460986.201331839</v>
      </c>
      <c r="L41" s="85"/>
      <c r="M41" s="33"/>
      <c r="N41" s="93"/>
      <c r="O41" s="33"/>
    </row>
    <row r="42" spans="2:15" x14ac:dyDescent="0.25">
      <c r="B42" s="1" t="s">
        <v>39</v>
      </c>
      <c r="C42" s="33">
        <v>0</v>
      </c>
      <c r="D42" s="33">
        <v>0</v>
      </c>
      <c r="E42" s="33">
        <v>1901624.6777989618</v>
      </c>
      <c r="F42" s="33">
        <v>301210.87612306711</v>
      </c>
      <c r="G42" s="33">
        <v>721835.70196615846</v>
      </c>
      <c r="H42" s="33">
        <v>0</v>
      </c>
      <c r="I42" s="33">
        <v>381076.84926842508</v>
      </c>
      <c r="J42" s="35">
        <f t="shared" si="0"/>
        <v>3305748.1051566126</v>
      </c>
      <c r="L42" s="85"/>
      <c r="M42" s="33"/>
      <c r="N42" s="93"/>
      <c r="O42" s="33"/>
    </row>
    <row r="43" spans="2:15" x14ac:dyDescent="0.25">
      <c r="B43" s="1" t="s">
        <v>7</v>
      </c>
      <c r="C43" s="35">
        <f>SUM(C7:C42)</f>
        <v>26167932.167177461</v>
      </c>
      <c r="D43" s="35">
        <f t="shared" ref="D43:J43" si="1">SUM(D7:D42)</f>
        <v>27186176.757308502</v>
      </c>
      <c r="E43" s="35">
        <f t="shared" si="1"/>
        <v>149299071.25073358</v>
      </c>
      <c r="F43" s="35">
        <f t="shared" si="1"/>
        <v>935404971.38508081</v>
      </c>
      <c r="G43" s="35">
        <f t="shared" si="1"/>
        <v>580622775.15721178</v>
      </c>
      <c r="H43" s="35">
        <f t="shared" si="1"/>
        <v>112626229.87099618</v>
      </c>
      <c r="I43" s="35">
        <f t="shared" si="1"/>
        <v>102641224.0345972</v>
      </c>
      <c r="J43" s="35">
        <f t="shared" si="1"/>
        <v>1933948380.6231053</v>
      </c>
      <c r="L43" s="85"/>
      <c r="M43" s="33"/>
    </row>
    <row r="44" spans="2:15" x14ac:dyDescent="0.25">
      <c r="M44" s="33"/>
      <c r="N44" s="33"/>
    </row>
    <row r="45" spans="2:15" x14ac:dyDescent="0.25">
      <c r="N45" s="33"/>
    </row>
    <row r="46" spans="2:15" x14ac:dyDescent="0.25">
      <c r="C46" s="92"/>
      <c r="D46" s="92"/>
      <c r="E46" s="92"/>
      <c r="F46" s="92"/>
      <c r="G46" s="92"/>
      <c r="H46" s="92"/>
      <c r="I46" s="92"/>
      <c r="J46" s="92"/>
    </row>
    <row r="69" spans="3:11" s="1" customFormat="1" x14ac:dyDescent="0.25">
      <c r="C69" s="35"/>
      <c r="D69" s="35"/>
      <c r="E69" s="35"/>
      <c r="F69" s="35"/>
      <c r="G69" s="35"/>
      <c r="H69" s="35"/>
      <c r="I69" s="33"/>
      <c r="J69" s="35"/>
      <c r="K69" s="84"/>
    </row>
    <row r="72" spans="3:11" x14ac:dyDescent="0.25">
      <c r="J72" s="33"/>
    </row>
  </sheetData>
  <autoFilter ref="B6:J4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72"/>
  <sheetViews>
    <sheetView showGridLines="0" zoomScale="90" zoomScaleNormal="90" workbookViewId="0"/>
  </sheetViews>
  <sheetFormatPr baseColWidth="10" defaultRowHeight="15" x14ac:dyDescent="0.25"/>
  <cols>
    <col min="1" max="1" width="4.28515625" style="9" customWidth="1"/>
    <col min="2" max="2" width="22.85546875" style="1" customWidth="1"/>
    <col min="3" max="9" width="17.140625" style="33" customWidth="1"/>
    <col min="10" max="10" width="17.140625" style="35" customWidth="1"/>
    <col min="11" max="11" width="13.5703125" style="33" bestFit="1" customWidth="1"/>
    <col min="12" max="13" width="13.5703125" style="9" bestFit="1" customWidth="1"/>
    <col min="14" max="16384" width="11.42578125" style="9"/>
  </cols>
  <sheetData>
    <row r="5" spans="2:14" s="1" customFormat="1" x14ac:dyDescent="0.25">
      <c r="C5" s="35" t="s">
        <v>41</v>
      </c>
      <c r="D5" s="35"/>
      <c r="E5" s="35"/>
      <c r="F5" s="35"/>
      <c r="G5" s="35"/>
      <c r="H5" s="35"/>
      <c r="I5" s="35"/>
      <c r="J5" s="35"/>
      <c r="K5" s="35"/>
    </row>
    <row r="6" spans="2:14" s="78" customFormat="1" x14ac:dyDescent="0.25">
      <c r="B6" s="78" t="s">
        <v>42</v>
      </c>
      <c r="C6" s="79" t="s">
        <v>0</v>
      </c>
      <c r="D6" s="79" t="s">
        <v>1</v>
      </c>
      <c r="E6" s="79" t="s">
        <v>2</v>
      </c>
      <c r="F6" s="79" t="s">
        <v>3</v>
      </c>
      <c r="G6" s="79" t="s">
        <v>4</v>
      </c>
      <c r="H6" s="79" t="s">
        <v>5</v>
      </c>
      <c r="I6" s="79" t="s">
        <v>6</v>
      </c>
      <c r="J6" s="79" t="s">
        <v>7</v>
      </c>
      <c r="K6" s="79"/>
    </row>
    <row r="7" spans="2:14" x14ac:dyDescent="0.25">
      <c r="B7" s="1" t="s">
        <v>8</v>
      </c>
      <c r="C7" s="33">
        <v>601573.24412680429</v>
      </c>
      <c r="D7" s="33">
        <v>0</v>
      </c>
      <c r="E7" s="33">
        <v>-23642054.723751675</v>
      </c>
      <c r="F7" s="33">
        <v>6570579.0735426797</v>
      </c>
      <c r="G7" s="33">
        <v>-5212453.4308201047</v>
      </c>
      <c r="H7" s="33">
        <v>0</v>
      </c>
      <c r="I7" s="33">
        <v>0</v>
      </c>
      <c r="J7" s="35">
        <f>SUM(C7:I7)</f>
        <v>-21682355.836902294</v>
      </c>
      <c r="L7" s="33"/>
      <c r="M7" s="33"/>
      <c r="N7" s="33"/>
    </row>
    <row r="8" spans="2:14" x14ac:dyDescent="0.25">
      <c r="B8" s="1" t="s">
        <v>145</v>
      </c>
      <c r="C8" s="33">
        <v>0</v>
      </c>
      <c r="D8" s="33">
        <v>0</v>
      </c>
      <c r="E8" s="33">
        <v>0</v>
      </c>
      <c r="F8" s="33">
        <v>0</v>
      </c>
      <c r="G8" s="33">
        <v>134133.81325215747</v>
      </c>
      <c r="H8" s="33">
        <v>0</v>
      </c>
      <c r="I8" s="33">
        <v>0</v>
      </c>
      <c r="J8" s="35">
        <f t="shared" ref="J8:J68" si="0">SUM(C8:I8)</f>
        <v>134133.81325215747</v>
      </c>
      <c r="L8" s="33"/>
      <c r="M8" s="33"/>
      <c r="N8" s="33"/>
    </row>
    <row r="9" spans="2:14" x14ac:dyDescent="0.25">
      <c r="B9" s="1" t="s">
        <v>43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5">
        <f t="shared" si="0"/>
        <v>0</v>
      </c>
      <c r="L9" s="33"/>
      <c r="M9" s="33"/>
      <c r="N9" s="33"/>
    </row>
    <row r="10" spans="2:14" x14ac:dyDescent="0.25">
      <c r="B10" s="1" t="s">
        <v>44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5">
        <f t="shared" si="0"/>
        <v>0</v>
      </c>
      <c r="L10" s="33"/>
      <c r="M10" s="33"/>
      <c r="N10" s="33"/>
    </row>
    <row r="11" spans="2:14" x14ac:dyDescent="0.25">
      <c r="B11" s="1" t="s">
        <v>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5">
        <f t="shared" si="0"/>
        <v>0</v>
      </c>
      <c r="L11" s="33"/>
      <c r="M11" s="33"/>
      <c r="N11" s="33"/>
    </row>
    <row r="12" spans="2:14" x14ac:dyDescent="0.25">
      <c r="B12" s="1" t="s">
        <v>163</v>
      </c>
      <c r="C12" s="33">
        <v>0</v>
      </c>
      <c r="D12" s="33">
        <v>0</v>
      </c>
      <c r="E12" s="33">
        <v>790537.06149136683</v>
      </c>
      <c r="F12" s="33">
        <v>0</v>
      </c>
      <c r="G12" s="33">
        <v>0</v>
      </c>
      <c r="H12" s="33">
        <v>0</v>
      </c>
      <c r="I12" s="33">
        <v>0</v>
      </c>
      <c r="J12" s="35">
        <f t="shared" si="0"/>
        <v>790537.06149136683</v>
      </c>
      <c r="L12" s="33"/>
      <c r="M12" s="33"/>
      <c r="N12" s="33"/>
    </row>
    <row r="13" spans="2:14" x14ac:dyDescent="0.25">
      <c r="B13" s="1" t="s">
        <v>10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5">
        <f t="shared" si="0"/>
        <v>0</v>
      </c>
      <c r="L13" s="33"/>
      <c r="M13" s="33"/>
      <c r="N13" s="33"/>
    </row>
    <row r="14" spans="2:14" x14ac:dyDescent="0.25">
      <c r="B14" s="1" t="s">
        <v>122</v>
      </c>
      <c r="C14" s="33">
        <v>0</v>
      </c>
      <c r="D14" s="33">
        <v>0</v>
      </c>
      <c r="E14" s="33">
        <v>0</v>
      </c>
      <c r="F14" s="33">
        <v>0</v>
      </c>
      <c r="G14" s="33">
        <v>67137.277230692984</v>
      </c>
      <c r="H14" s="33">
        <v>0</v>
      </c>
      <c r="I14" s="33">
        <v>0</v>
      </c>
      <c r="J14" s="35">
        <f t="shared" si="0"/>
        <v>67137.277230692984</v>
      </c>
      <c r="L14" s="33"/>
      <c r="M14" s="33"/>
      <c r="N14" s="33"/>
    </row>
    <row r="15" spans="2:14" x14ac:dyDescent="0.25">
      <c r="B15" s="1" t="s">
        <v>40</v>
      </c>
      <c r="C15" s="33">
        <v>0</v>
      </c>
      <c r="D15" s="33">
        <v>0</v>
      </c>
      <c r="E15" s="33">
        <v>0</v>
      </c>
      <c r="F15" s="33">
        <v>24154292.835475348</v>
      </c>
      <c r="G15" s="33">
        <v>0</v>
      </c>
      <c r="H15" s="33">
        <v>0</v>
      </c>
      <c r="I15" s="33">
        <v>0</v>
      </c>
      <c r="J15" s="35">
        <f t="shared" si="0"/>
        <v>24154292.835475348</v>
      </c>
      <c r="L15" s="33"/>
      <c r="M15" s="33"/>
      <c r="N15" s="33"/>
    </row>
    <row r="16" spans="2:14" x14ac:dyDescent="0.25">
      <c r="B16" s="1" t="s">
        <v>123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5">
        <f t="shared" si="0"/>
        <v>0</v>
      </c>
      <c r="L16" s="33"/>
      <c r="M16" s="33"/>
      <c r="N16" s="33"/>
    </row>
    <row r="17" spans="2:14" x14ac:dyDescent="0.25">
      <c r="B17" s="1" t="s">
        <v>11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5">
        <f t="shared" si="0"/>
        <v>0</v>
      </c>
      <c r="L17" s="33"/>
      <c r="M17" s="33"/>
      <c r="N17" s="33"/>
    </row>
    <row r="18" spans="2:14" x14ac:dyDescent="0.25">
      <c r="B18" s="1" t="s">
        <v>12</v>
      </c>
      <c r="C18" s="33">
        <v>0</v>
      </c>
      <c r="D18" s="33">
        <v>0</v>
      </c>
      <c r="E18" s="33">
        <v>0</v>
      </c>
      <c r="F18" s="33">
        <v>12385086.564857146</v>
      </c>
      <c r="G18" s="33">
        <v>3348630.1456254898</v>
      </c>
      <c r="H18" s="33">
        <v>0</v>
      </c>
      <c r="I18" s="33">
        <v>0</v>
      </c>
      <c r="J18" s="35">
        <f t="shared" si="0"/>
        <v>15733716.710482635</v>
      </c>
      <c r="L18" s="33"/>
      <c r="M18" s="33"/>
      <c r="N18" s="33"/>
    </row>
    <row r="19" spans="2:14" x14ac:dyDescent="0.25">
      <c r="B19" s="1" t="s">
        <v>13</v>
      </c>
      <c r="C19" s="33">
        <v>0</v>
      </c>
      <c r="D19" s="33">
        <v>300249.51118897123</v>
      </c>
      <c r="E19" s="33">
        <v>0</v>
      </c>
      <c r="F19" s="33">
        <v>-2556829.6963309026</v>
      </c>
      <c r="G19" s="33">
        <v>0</v>
      </c>
      <c r="H19" s="33">
        <v>-8106217.4536917228</v>
      </c>
      <c r="I19" s="33">
        <v>78125549.614649713</v>
      </c>
      <c r="J19" s="35">
        <f t="shared" si="0"/>
        <v>67762751.975816056</v>
      </c>
      <c r="L19" s="33"/>
      <c r="M19" s="33"/>
      <c r="N19" s="33"/>
    </row>
    <row r="20" spans="2:14" x14ac:dyDescent="0.25">
      <c r="B20" s="1" t="s">
        <v>14</v>
      </c>
      <c r="C20" s="33">
        <v>0</v>
      </c>
      <c r="D20" s="33">
        <v>0</v>
      </c>
      <c r="E20" s="33">
        <v>0</v>
      </c>
      <c r="F20" s="33">
        <v>165403.68622456538</v>
      </c>
      <c r="G20" s="33">
        <v>0</v>
      </c>
      <c r="H20" s="33">
        <v>0</v>
      </c>
      <c r="I20" s="33">
        <v>0</v>
      </c>
      <c r="J20" s="35">
        <f t="shared" si="0"/>
        <v>165403.68622456538</v>
      </c>
      <c r="L20" s="33"/>
      <c r="M20" s="33"/>
      <c r="N20" s="33"/>
    </row>
    <row r="21" spans="2:14" x14ac:dyDescent="0.25">
      <c r="B21" s="1" t="s">
        <v>15</v>
      </c>
      <c r="C21" s="33">
        <v>1036297.7015386174</v>
      </c>
      <c r="D21" s="33">
        <v>0</v>
      </c>
      <c r="E21" s="33">
        <v>0</v>
      </c>
      <c r="F21" s="33">
        <v>-222588.61756060537</v>
      </c>
      <c r="G21" s="33">
        <v>0</v>
      </c>
      <c r="H21" s="33">
        <v>545086.85403111135</v>
      </c>
      <c r="I21" s="33">
        <v>0</v>
      </c>
      <c r="J21" s="35">
        <f t="shared" si="0"/>
        <v>1358795.9380091233</v>
      </c>
      <c r="L21" s="33"/>
      <c r="M21" s="33"/>
      <c r="N21" s="33"/>
    </row>
    <row r="22" spans="2:14" x14ac:dyDescent="0.25">
      <c r="B22" s="1" t="s">
        <v>16</v>
      </c>
      <c r="C22" s="33">
        <v>0</v>
      </c>
      <c r="D22" s="33">
        <v>0</v>
      </c>
      <c r="E22" s="33">
        <v>24278745.197686724</v>
      </c>
      <c r="F22" s="33">
        <v>48507458.737044148</v>
      </c>
      <c r="G22" s="33">
        <v>-1802345.4858149318</v>
      </c>
      <c r="H22" s="33">
        <v>96497578.488403991</v>
      </c>
      <c r="I22" s="33">
        <v>151630.06172333888</v>
      </c>
      <c r="J22" s="35">
        <f t="shared" si="0"/>
        <v>167633066.99904329</v>
      </c>
      <c r="L22" s="33"/>
      <c r="M22" s="33"/>
      <c r="N22" s="33"/>
    </row>
    <row r="23" spans="2:14" x14ac:dyDescent="0.25">
      <c r="B23" s="1" t="s">
        <v>119</v>
      </c>
      <c r="C23" s="33">
        <v>0</v>
      </c>
      <c r="D23" s="33">
        <v>0</v>
      </c>
      <c r="E23" s="33">
        <v>0</v>
      </c>
      <c r="F23" s="33">
        <v>10236803.156537265</v>
      </c>
      <c r="G23" s="33">
        <v>0</v>
      </c>
      <c r="H23" s="33">
        <v>0</v>
      </c>
      <c r="I23" s="33">
        <v>0</v>
      </c>
      <c r="J23" s="35">
        <f t="shared" si="0"/>
        <v>10236803.156537265</v>
      </c>
      <c r="L23" s="33"/>
      <c r="M23" s="33"/>
      <c r="N23" s="33"/>
    </row>
    <row r="24" spans="2:14" x14ac:dyDescent="0.25">
      <c r="B24" s="1" t="s">
        <v>128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5">
        <f t="shared" si="0"/>
        <v>0</v>
      </c>
      <c r="L24" s="33"/>
      <c r="M24" s="33"/>
      <c r="N24" s="33"/>
    </row>
    <row r="25" spans="2:14" x14ac:dyDescent="0.25">
      <c r="B25" s="1" t="s">
        <v>17</v>
      </c>
      <c r="C25" s="33">
        <v>0</v>
      </c>
      <c r="D25" s="33">
        <v>0</v>
      </c>
      <c r="E25" s="33">
        <v>0</v>
      </c>
      <c r="F25" s="33">
        <v>-23733128.196564842</v>
      </c>
      <c r="G25" s="33">
        <v>191443.2407852347</v>
      </c>
      <c r="H25" s="33">
        <v>0</v>
      </c>
      <c r="I25" s="33">
        <v>0</v>
      </c>
      <c r="J25" s="35">
        <f t="shared" si="0"/>
        <v>-23541684.955779608</v>
      </c>
      <c r="L25" s="33"/>
      <c r="M25" s="33"/>
      <c r="N25" s="33"/>
    </row>
    <row r="26" spans="2:14" x14ac:dyDescent="0.25">
      <c r="B26" s="1" t="s">
        <v>18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5">
        <f t="shared" si="0"/>
        <v>0</v>
      </c>
      <c r="L26" s="33"/>
      <c r="M26" s="33"/>
      <c r="N26" s="33"/>
    </row>
    <row r="27" spans="2:14" x14ac:dyDescent="0.25">
      <c r="B27" s="1" t="s">
        <v>129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5">
        <f t="shared" si="0"/>
        <v>0</v>
      </c>
      <c r="L27" s="33"/>
      <c r="M27" s="33"/>
      <c r="N27" s="33"/>
    </row>
    <row r="28" spans="2:14" x14ac:dyDescent="0.25">
      <c r="B28" s="1" t="s">
        <v>19</v>
      </c>
      <c r="C28" s="33">
        <v>4835689.8216825128</v>
      </c>
      <c r="D28" s="33">
        <v>0</v>
      </c>
      <c r="E28" s="33">
        <v>1628683.898284978</v>
      </c>
      <c r="F28" s="33">
        <v>0</v>
      </c>
      <c r="G28" s="33">
        <v>150316.00158912831</v>
      </c>
      <c r="H28" s="33">
        <v>0</v>
      </c>
      <c r="I28" s="33">
        <v>0</v>
      </c>
      <c r="J28" s="35">
        <f t="shared" si="0"/>
        <v>6614689.7215566197</v>
      </c>
      <c r="L28" s="33"/>
      <c r="M28" s="33"/>
      <c r="N28" s="33"/>
    </row>
    <row r="29" spans="2:14" x14ac:dyDescent="0.25">
      <c r="B29" s="1" t="s">
        <v>20</v>
      </c>
      <c r="C29" s="33">
        <v>0</v>
      </c>
      <c r="D29" s="33">
        <v>119712.3078062323</v>
      </c>
      <c r="E29" s="33">
        <v>0</v>
      </c>
      <c r="F29" s="33">
        <v>2440661.8650089023</v>
      </c>
      <c r="G29" s="33">
        <v>82555103.742340848</v>
      </c>
      <c r="H29" s="33">
        <v>0</v>
      </c>
      <c r="I29" s="33">
        <v>1761402.8968007141</v>
      </c>
      <c r="J29" s="35">
        <f t="shared" si="0"/>
        <v>86876880.811956689</v>
      </c>
      <c r="L29" s="33"/>
      <c r="M29" s="33"/>
      <c r="N29" s="33"/>
    </row>
    <row r="30" spans="2:14" x14ac:dyDescent="0.25">
      <c r="B30" s="1" t="s">
        <v>21</v>
      </c>
      <c r="C30" s="33">
        <v>-2912429.7524391175</v>
      </c>
      <c r="D30" s="33">
        <v>31313114.683349419</v>
      </c>
      <c r="E30" s="33">
        <v>100694810.33084428</v>
      </c>
      <c r="F30" s="33">
        <v>1004452318.2383977</v>
      </c>
      <c r="G30" s="33">
        <v>235197901.04217061</v>
      </c>
      <c r="H30" s="33">
        <v>23802205.532035947</v>
      </c>
      <c r="I30" s="33">
        <v>224946538.08243471</v>
      </c>
      <c r="J30" s="35">
        <f t="shared" si="0"/>
        <v>1617494458.1567936</v>
      </c>
      <c r="L30" s="33"/>
      <c r="M30" s="33"/>
      <c r="N30" s="33"/>
    </row>
    <row r="31" spans="2:14" x14ac:dyDescent="0.25">
      <c r="B31" s="1" t="s">
        <v>22</v>
      </c>
      <c r="C31" s="33">
        <v>0</v>
      </c>
      <c r="D31" s="33">
        <v>0</v>
      </c>
      <c r="E31" s="33">
        <v>0</v>
      </c>
      <c r="F31" s="33">
        <v>22286938.237637602</v>
      </c>
      <c r="G31" s="33">
        <v>0</v>
      </c>
      <c r="H31" s="33">
        <v>0</v>
      </c>
      <c r="I31" s="33">
        <v>0</v>
      </c>
      <c r="J31" s="35">
        <f t="shared" si="0"/>
        <v>22286938.237637602</v>
      </c>
      <c r="L31" s="33"/>
      <c r="M31" s="33"/>
      <c r="N31" s="33"/>
    </row>
    <row r="32" spans="2:14" x14ac:dyDescent="0.25">
      <c r="B32" s="1" t="s">
        <v>23</v>
      </c>
      <c r="C32" s="33">
        <v>0</v>
      </c>
      <c r="D32" s="33">
        <v>0</v>
      </c>
      <c r="E32" s="33">
        <v>0</v>
      </c>
      <c r="F32" s="33">
        <v>857042.82906588307</v>
      </c>
      <c r="G32" s="33">
        <v>0</v>
      </c>
      <c r="H32" s="33">
        <v>0</v>
      </c>
      <c r="I32" s="33">
        <v>0</v>
      </c>
      <c r="J32" s="35">
        <f t="shared" si="0"/>
        <v>857042.82906588307</v>
      </c>
      <c r="L32" s="33"/>
      <c r="M32" s="33"/>
      <c r="N32" s="33"/>
    </row>
    <row r="33" spans="2:14" x14ac:dyDescent="0.25">
      <c r="B33" s="1" t="s">
        <v>24</v>
      </c>
      <c r="C33" s="33">
        <v>0</v>
      </c>
      <c r="D33" s="33">
        <v>0</v>
      </c>
      <c r="E33" s="33">
        <v>973785.85032137844</v>
      </c>
      <c r="F33" s="33">
        <v>24629643.022141963</v>
      </c>
      <c r="G33" s="33">
        <v>74167030.778247818</v>
      </c>
      <c r="H33" s="33">
        <v>0</v>
      </c>
      <c r="I33" s="33">
        <v>0</v>
      </c>
      <c r="J33" s="35">
        <f t="shared" si="0"/>
        <v>99770459.650711164</v>
      </c>
      <c r="L33" s="33"/>
      <c r="M33" s="33"/>
      <c r="N33" s="33"/>
    </row>
    <row r="34" spans="2:14" x14ac:dyDescent="0.25">
      <c r="B34" s="1" t="s">
        <v>25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5">
        <f t="shared" si="0"/>
        <v>0</v>
      </c>
      <c r="L34" s="33"/>
      <c r="M34" s="33"/>
      <c r="N34" s="33"/>
    </row>
    <row r="35" spans="2:14" x14ac:dyDescent="0.25">
      <c r="B35" s="1" t="s">
        <v>146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5">
        <f t="shared" si="0"/>
        <v>0</v>
      </c>
      <c r="L35" s="33"/>
      <c r="M35" s="33"/>
      <c r="N35" s="33"/>
    </row>
    <row r="36" spans="2:14" x14ac:dyDescent="0.25">
      <c r="B36" s="1" t="s">
        <v>26</v>
      </c>
      <c r="C36" s="33">
        <v>0</v>
      </c>
      <c r="D36" s="33">
        <v>0</v>
      </c>
      <c r="E36" s="33">
        <v>0</v>
      </c>
      <c r="F36" s="33">
        <v>0</v>
      </c>
      <c r="G36" s="33">
        <v>76527.669269840539</v>
      </c>
      <c r="H36" s="33">
        <v>0</v>
      </c>
      <c r="I36" s="33">
        <v>0</v>
      </c>
      <c r="J36" s="35">
        <f t="shared" si="0"/>
        <v>76527.669269840539</v>
      </c>
      <c r="L36" s="33"/>
      <c r="M36" s="33"/>
      <c r="N36" s="33"/>
    </row>
    <row r="37" spans="2:14" x14ac:dyDescent="0.25">
      <c r="B37" s="1" t="s">
        <v>120</v>
      </c>
      <c r="C37" s="33">
        <v>39995.184761809651</v>
      </c>
      <c r="D37" s="33">
        <v>0</v>
      </c>
      <c r="E37" s="33">
        <v>0</v>
      </c>
      <c r="F37" s="33">
        <v>-22190226.338342909</v>
      </c>
      <c r="G37" s="33">
        <v>0</v>
      </c>
      <c r="H37" s="33">
        <v>0</v>
      </c>
      <c r="I37" s="33">
        <v>0</v>
      </c>
      <c r="J37" s="35">
        <f t="shared" si="0"/>
        <v>-22150231.153581098</v>
      </c>
      <c r="L37" s="33"/>
      <c r="M37" s="33"/>
      <c r="N37" s="33"/>
    </row>
    <row r="38" spans="2:14" x14ac:dyDescent="0.25">
      <c r="B38" s="1" t="s">
        <v>27</v>
      </c>
      <c r="C38" s="33">
        <v>0</v>
      </c>
      <c r="D38" s="33">
        <v>650206.72770327784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5">
        <f t="shared" si="0"/>
        <v>650206.72770327784</v>
      </c>
      <c r="L38" s="33"/>
      <c r="M38" s="33"/>
      <c r="N38" s="33"/>
    </row>
    <row r="39" spans="2:14" x14ac:dyDescent="0.25">
      <c r="B39" s="1" t="s">
        <v>28</v>
      </c>
      <c r="C39" s="33">
        <v>0</v>
      </c>
      <c r="D39" s="33">
        <v>0</v>
      </c>
      <c r="E39" s="33">
        <v>5205660.1100798938</v>
      </c>
      <c r="F39" s="33">
        <v>0</v>
      </c>
      <c r="G39" s="33">
        <v>-83148.591959188343</v>
      </c>
      <c r="H39" s="33">
        <v>0</v>
      </c>
      <c r="I39" s="33">
        <v>0</v>
      </c>
      <c r="J39" s="35">
        <f t="shared" si="0"/>
        <v>5122511.5181207052</v>
      </c>
      <c r="L39" s="33"/>
      <c r="M39" s="33"/>
      <c r="N39" s="33"/>
    </row>
    <row r="40" spans="2:14" x14ac:dyDescent="0.25">
      <c r="B40" s="1" t="s">
        <v>148</v>
      </c>
      <c r="C40" s="33">
        <v>0</v>
      </c>
      <c r="D40" s="33">
        <v>4371570.3787954785</v>
      </c>
      <c r="E40" s="33">
        <v>0</v>
      </c>
      <c r="F40" s="33">
        <v>0</v>
      </c>
      <c r="G40" s="33">
        <v>868541.1779655352</v>
      </c>
      <c r="H40" s="33">
        <v>0</v>
      </c>
      <c r="I40" s="33">
        <v>0</v>
      </c>
      <c r="J40" s="35">
        <f t="shared" si="0"/>
        <v>5240111.5567610133</v>
      </c>
      <c r="L40" s="33"/>
      <c r="M40" s="33"/>
      <c r="N40" s="33"/>
    </row>
    <row r="41" spans="2:14" x14ac:dyDescent="0.25">
      <c r="B41" s="1" t="s">
        <v>130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350377.37942063832</v>
      </c>
      <c r="J41" s="35">
        <f t="shared" si="0"/>
        <v>350377.37942063832</v>
      </c>
      <c r="L41" s="33"/>
      <c r="M41" s="33"/>
      <c r="N41" s="33"/>
    </row>
    <row r="42" spans="2:14" x14ac:dyDescent="0.25">
      <c r="B42" s="1" t="s">
        <v>29</v>
      </c>
      <c r="C42" s="33">
        <v>0</v>
      </c>
      <c r="D42" s="33">
        <v>0</v>
      </c>
      <c r="E42" s="33">
        <v>0</v>
      </c>
      <c r="F42" s="33">
        <v>-23259689.568653978</v>
      </c>
      <c r="G42" s="33">
        <v>15426975.949288664</v>
      </c>
      <c r="H42" s="33">
        <v>0</v>
      </c>
      <c r="I42" s="33">
        <v>0</v>
      </c>
      <c r="J42" s="35">
        <f t="shared" si="0"/>
        <v>-7832713.619365314</v>
      </c>
      <c r="L42" s="33"/>
      <c r="M42" s="33"/>
      <c r="N42" s="33"/>
    </row>
    <row r="43" spans="2:14" x14ac:dyDescent="0.25">
      <c r="B43" s="1" t="s">
        <v>124</v>
      </c>
      <c r="C43" s="33">
        <v>0</v>
      </c>
      <c r="D43" s="33">
        <v>0</v>
      </c>
      <c r="E43" s="33">
        <v>9924150.5346282646</v>
      </c>
      <c r="F43" s="33">
        <v>0</v>
      </c>
      <c r="G43" s="33">
        <v>0</v>
      </c>
      <c r="H43" s="33">
        <v>0</v>
      </c>
      <c r="I43" s="33">
        <v>0</v>
      </c>
      <c r="J43" s="35">
        <f t="shared" si="0"/>
        <v>9924150.5346282646</v>
      </c>
      <c r="L43" s="33"/>
      <c r="M43" s="33"/>
      <c r="N43" s="33"/>
    </row>
    <row r="44" spans="2:14" x14ac:dyDescent="0.25">
      <c r="B44" s="1" t="s">
        <v>30</v>
      </c>
      <c r="C44" s="33">
        <v>0</v>
      </c>
      <c r="D44" s="33">
        <v>0</v>
      </c>
      <c r="E44" s="33">
        <v>0</v>
      </c>
      <c r="F44" s="33">
        <v>1400876.7982884613</v>
      </c>
      <c r="G44" s="33">
        <v>1466938.4280626422</v>
      </c>
      <c r="H44" s="33">
        <v>0</v>
      </c>
      <c r="I44" s="33">
        <v>0</v>
      </c>
      <c r="J44" s="35">
        <f t="shared" si="0"/>
        <v>2867815.2263511037</v>
      </c>
      <c r="L44" s="33"/>
      <c r="M44" s="33"/>
      <c r="N44" s="33"/>
    </row>
    <row r="45" spans="2:14" x14ac:dyDescent="0.25">
      <c r="B45" s="1" t="s">
        <v>149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5">
        <f t="shared" si="0"/>
        <v>0</v>
      </c>
      <c r="L45" s="33"/>
      <c r="M45" s="33"/>
      <c r="N45" s="33"/>
    </row>
    <row r="46" spans="2:14" x14ac:dyDescent="0.25">
      <c r="B46" s="1" t="s">
        <v>131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5">
        <f t="shared" si="0"/>
        <v>0</v>
      </c>
      <c r="L46" s="33"/>
      <c r="M46" s="33"/>
      <c r="N46" s="33"/>
    </row>
    <row r="47" spans="2:14" x14ac:dyDescent="0.25">
      <c r="B47" s="1" t="s">
        <v>151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5">
        <f t="shared" si="0"/>
        <v>0</v>
      </c>
      <c r="L47" s="33"/>
      <c r="M47" s="33"/>
      <c r="N47" s="33"/>
    </row>
    <row r="48" spans="2:14" x14ac:dyDescent="0.25">
      <c r="B48" s="1" t="s">
        <v>125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5">
        <f t="shared" si="0"/>
        <v>0</v>
      </c>
      <c r="L48" s="33"/>
      <c r="M48" s="33"/>
      <c r="N48" s="33"/>
    </row>
    <row r="49" spans="2:14" x14ac:dyDescent="0.25">
      <c r="B49" s="1" t="s">
        <v>126</v>
      </c>
      <c r="C49" s="33">
        <v>0</v>
      </c>
      <c r="D49" s="33">
        <v>0</v>
      </c>
      <c r="E49" s="33">
        <v>477302.47471245128</v>
      </c>
      <c r="F49" s="33">
        <v>0</v>
      </c>
      <c r="G49" s="33">
        <v>600384.97955284896</v>
      </c>
      <c r="H49" s="33">
        <v>0</v>
      </c>
      <c r="I49" s="33">
        <v>0</v>
      </c>
      <c r="J49" s="35">
        <f t="shared" si="0"/>
        <v>1077687.4542653002</v>
      </c>
      <c r="L49" s="33"/>
      <c r="M49" s="33"/>
      <c r="N49" s="33"/>
    </row>
    <row r="50" spans="2:14" x14ac:dyDescent="0.25">
      <c r="B50" s="1" t="s">
        <v>31</v>
      </c>
      <c r="C50" s="33">
        <v>0</v>
      </c>
      <c r="D50" s="33">
        <v>0</v>
      </c>
      <c r="E50" s="33">
        <v>104154.13943638395</v>
      </c>
      <c r="F50" s="33">
        <v>22587642.224855676</v>
      </c>
      <c r="G50" s="33">
        <v>59308852.923686542</v>
      </c>
      <c r="H50" s="33">
        <v>0</v>
      </c>
      <c r="I50" s="33">
        <v>5163029.2912678262</v>
      </c>
      <c r="J50" s="35">
        <f t="shared" si="0"/>
        <v>87163678.579246432</v>
      </c>
      <c r="L50" s="33"/>
      <c r="M50" s="33"/>
      <c r="N50" s="33"/>
    </row>
    <row r="51" spans="2:14" x14ac:dyDescent="0.25">
      <c r="B51" s="1" t="s">
        <v>32</v>
      </c>
      <c r="C51" s="33">
        <v>-1846702.8508130298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8012526.78718278</v>
      </c>
      <c r="J51" s="35">
        <f t="shared" si="0"/>
        <v>6165823.9363697506</v>
      </c>
      <c r="L51" s="33"/>
      <c r="M51" s="33"/>
      <c r="N51" s="33"/>
    </row>
    <row r="52" spans="2:14" x14ac:dyDescent="0.25">
      <c r="B52" s="1" t="s">
        <v>33</v>
      </c>
      <c r="C52" s="33">
        <v>0</v>
      </c>
      <c r="D52" s="33">
        <v>0</v>
      </c>
      <c r="E52" s="33">
        <v>0</v>
      </c>
      <c r="F52" s="33">
        <v>10851888.215586387</v>
      </c>
      <c r="G52" s="33">
        <v>0</v>
      </c>
      <c r="H52" s="33">
        <v>0</v>
      </c>
      <c r="I52" s="33">
        <v>0</v>
      </c>
      <c r="J52" s="35">
        <f t="shared" si="0"/>
        <v>10851888.215586387</v>
      </c>
      <c r="L52" s="33"/>
      <c r="M52" s="33"/>
      <c r="N52" s="33"/>
    </row>
    <row r="53" spans="2:14" x14ac:dyDescent="0.25">
      <c r="B53" s="1" t="s">
        <v>34</v>
      </c>
      <c r="C53" s="33">
        <v>0</v>
      </c>
      <c r="D53" s="33">
        <v>337620.56965232902</v>
      </c>
      <c r="E53" s="33">
        <v>14950730.422931572</v>
      </c>
      <c r="F53" s="33">
        <v>17208115.731441684</v>
      </c>
      <c r="G53" s="33">
        <v>38597949.135005526</v>
      </c>
      <c r="H53" s="33">
        <v>17824262.000845168</v>
      </c>
      <c r="I53" s="33">
        <v>3565190.4918096075</v>
      </c>
      <c r="J53" s="35">
        <f t="shared" si="0"/>
        <v>92483868.351685882</v>
      </c>
      <c r="L53" s="33"/>
      <c r="M53" s="33"/>
      <c r="N53" s="33"/>
    </row>
    <row r="54" spans="2:14" x14ac:dyDescent="0.25">
      <c r="B54" s="1" t="s">
        <v>35</v>
      </c>
      <c r="C54" s="33">
        <v>0</v>
      </c>
      <c r="D54" s="33">
        <v>0</v>
      </c>
      <c r="E54" s="33">
        <v>0</v>
      </c>
      <c r="F54" s="33">
        <v>376820.58414825983</v>
      </c>
      <c r="G54" s="33">
        <v>0</v>
      </c>
      <c r="H54" s="33">
        <v>0</v>
      </c>
      <c r="I54" s="33">
        <v>0</v>
      </c>
      <c r="J54" s="35">
        <f t="shared" si="0"/>
        <v>376820.58414825983</v>
      </c>
      <c r="L54" s="33"/>
      <c r="M54" s="33"/>
      <c r="N54" s="33"/>
    </row>
    <row r="55" spans="2:14" x14ac:dyDescent="0.25">
      <c r="B55" s="1" t="s">
        <v>137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5">
        <f t="shared" si="0"/>
        <v>0</v>
      </c>
      <c r="L55" s="33"/>
      <c r="M55" s="33"/>
      <c r="N55" s="33"/>
    </row>
    <row r="56" spans="2:14" x14ac:dyDescent="0.25">
      <c r="B56" s="1" t="s">
        <v>134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5">
        <f t="shared" si="0"/>
        <v>0</v>
      </c>
      <c r="L56" s="33"/>
      <c r="M56" s="33"/>
      <c r="N56" s="33"/>
    </row>
    <row r="57" spans="2:14" x14ac:dyDescent="0.25">
      <c r="B57" s="1" t="s">
        <v>132</v>
      </c>
      <c r="C57" s="33">
        <v>0</v>
      </c>
      <c r="D57" s="33">
        <v>0</v>
      </c>
      <c r="E57" s="33">
        <v>0</v>
      </c>
      <c r="F57" s="33">
        <v>0</v>
      </c>
      <c r="G57" s="33">
        <v>-29110.841501884977</v>
      </c>
      <c r="H57" s="33">
        <v>0</v>
      </c>
      <c r="I57" s="33">
        <v>0</v>
      </c>
      <c r="J57" s="35">
        <f t="shared" si="0"/>
        <v>-29110.841501884977</v>
      </c>
      <c r="L57" s="33"/>
      <c r="M57" s="33"/>
      <c r="N57" s="33"/>
    </row>
    <row r="58" spans="2:14" x14ac:dyDescent="0.25">
      <c r="B58" s="1" t="s">
        <v>121</v>
      </c>
      <c r="C58" s="33">
        <v>0</v>
      </c>
      <c r="D58" s="33">
        <v>0</v>
      </c>
      <c r="E58" s="33">
        <v>0</v>
      </c>
      <c r="F58" s="33">
        <v>-28138472.958587233</v>
      </c>
      <c r="G58" s="33">
        <v>13798152.8387322</v>
      </c>
      <c r="H58" s="33">
        <v>0</v>
      </c>
      <c r="I58" s="33">
        <v>0</v>
      </c>
      <c r="J58" s="35">
        <f t="shared" si="0"/>
        <v>-14340320.119855033</v>
      </c>
      <c r="L58" s="33"/>
      <c r="M58" s="33"/>
      <c r="N58" s="33"/>
    </row>
    <row r="59" spans="2:14" x14ac:dyDescent="0.25">
      <c r="B59" s="1" t="s">
        <v>135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5">
        <f t="shared" si="0"/>
        <v>0</v>
      </c>
      <c r="L59" s="33"/>
      <c r="M59" s="33"/>
      <c r="N59" s="33"/>
    </row>
    <row r="60" spans="2:14" x14ac:dyDescent="0.25">
      <c r="B60" s="1" t="s">
        <v>150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5">
        <f t="shared" si="0"/>
        <v>0</v>
      </c>
      <c r="L60" s="33"/>
      <c r="M60" s="33"/>
      <c r="N60" s="33"/>
    </row>
    <row r="61" spans="2:14" x14ac:dyDescent="0.25">
      <c r="B61" s="1" t="s">
        <v>36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5">
        <f t="shared" si="0"/>
        <v>0</v>
      </c>
      <c r="L61" s="33"/>
      <c r="M61" s="33"/>
      <c r="N61" s="33"/>
    </row>
    <row r="62" spans="2:14" x14ac:dyDescent="0.25">
      <c r="B62" s="1" t="s">
        <v>133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5">
        <f t="shared" si="0"/>
        <v>0</v>
      </c>
      <c r="L62" s="33"/>
      <c r="M62" s="33"/>
      <c r="N62" s="33"/>
    </row>
    <row r="63" spans="2:14" x14ac:dyDescent="0.25">
      <c r="B63" s="1" t="s">
        <v>37</v>
      </c>
      <c r="C63" s="33">
        <v>0</v>
      </c>
      <c r="D63" s="33">
        <v>0</v>
      </c>
      <c r="E63" s="33">
        <v>0</v>
      </c>
      <c r="F63" s="33">
        <v>0</v>
      </c>
      <c r="G63" s="33">
        <v>321144.2383013785</v>
      </c>
      <c r="H63" s="33">
        <v>0</v>
      </c>
      <c r="I63" s="33">
        <v>0</v>
      </c>
      <c r="J63" s="35">
        <f t="shared" si="0"/>
        <v>321144.2383013785</v>
      </c>
      <c r="L63" s="33"/>
      <c r="M63" s="33"/>
      <c r="N63" s="33"/>
    </row>
    <row r="64" spans="2:14" x14ac:dyDescent="0.25">
      <c r="B64" s="1" t="s">
        <v>38</v>
      </c>
      <c r="C64" s="33">
        <v>26.454166026422044</v>
      </c>
      <c r="D64" s="33">
        <v>0</v>
      </c>
      <c r="E64" s="33">
        <v>7283811.9302899083</v>
      </c>
      <c r="F64" s="33">
        <v>177617189.9221935</v>
      </c>
      <c r="G64" s="33">
        <v>-48656859.872217588</v>
      </c>
      <c r="H64" s="33">
        <v>0</v>
      </c>
      <c r="I64" s="33">
        <v>121085052.75786875</v>
      </c>
      <c r="J64" s="35">
        <f t="shared" si="0"/>
        <v>257329221.19230062</v>
      </c>
      <c r="L64" s="33"/>
      <c r="M64" s="33"/>
      <c r="N64" s="33"/>
    </row>
    <row r="65" spans="2:20" x14ac:dyDescent="0.25">
      <c r="B65" s="1" t="s">
        <v>45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5">
        <f t="shared" si="0"/>
        <v>0</v>
      </c>
      <c r="L65" s="33"/>
      <c r="M65" s="33"/>
      <c r="N65" s="33"/>
    </row>
    <row r="66" spans="2:20" x14ac:dyDescent="0.25">
      <c r="B66" s="1" t="s">
        <v>164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100615.48225062479</v>
      </c>
      <c r="J66" s="35">
        <f t="shared" si="0"/>
        <v>100615.48225062479</v>
      </c>
      <c r="L66" s="33"/>
      <c r="M66" s="33"/>
      <c r="N66" s="33"/>
    </row>
    <row r="67" spans="2:20" s="1" customFormat="1" x14ac:dyDescent="0.25">
      <c r="B67" s="1" t="s">
        <v>136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3">
        <v>0</v>
      </c>
      <c r="I67" s="33">
        <v>0</v>
      </c>
      <c r="J67" s="35">
        <f t="shared" si="0"/>
        <v>0</v>
      </c>
      <c r="K67" s="33"/>
      <c r="L67" s="33"/>
      <c r="M67" s="33"/>
      <c r="N67" s="33"/>
      <c r="O67" s="9"/>
      <c r="P67" s="9"/>
      <c r="Q67" s="9"/>
      <c r="R67" s="9"/>
      <c r="S67" s="9"/>
      <c r="T67" s="9"/>
    </row>
    <row r="68" spans="2:20" x14ac:dyDescent="0.25">
      <c r="B68" s="1" t="s">
        <v>39</v>
      </c>
      <c r="C68" s="33">
        <v>0</v>
      </c>
      <c r="D68" s="33">
        <v>0</v>
      </c>
      <c r="E68" s="33">
        <v>-4778287.013022746</v>
      </c>
      <c r="F68" s="33">
        <v>-25380230.775787484</v>
      </c>
      <c r="G68" s="33">
        <v>9869927.2477173116</v>
      </c>
      <c r="H68" s="33">
        <v>0</v>
      </c>
      <c r="I68" s="33">
        <v>0</v>
      </c>
      <c r="J68" s="35">
        <f t="shared" si="0"/>
        <v>-20288590.541092917</v>
      </c>
      <c r="L68" s="33"/>
      <c r="M68" s="33"/>
      <c r="N68" s="33"/>
    </row>
    <row r="69" spans="2:20" x14ac:dyDescent="0.25">
      <c r="B69" s="1" t="s">
        <v>7</v>
      </c>
      <c r="C69" s="35">
        <f>SUM(C7:C68)</f>
        <v>1754449.8030236233</v>
      </c>
      <c r="D69" s="35">
        <f t="shared" ref="D69:J69" si="1">SUM(D7:D68)</f>
        <v>37092474.178495705</v>
      </c>
      <c r="E69" s="35">
        <f t="shared" si="1"/>
        <v>137892030.21393278</v>
      </c>
      <c r="F69" s="35">
        <f t="shared" si="1"/>
        <v>1261247595.5706189</v>
      </c>
      <c r="G69" s="35">
        <f t="shared" si="1"/>
        <v>480363172.40651083</v>
      </c>
      <c r="H69" s="35">
        <f t="shared" si="1"/>
        <v>130562915.4216245</v>
      </c>
      <c r="I69" s="35">
        <f t="shared" si="1"/>
        <v>443261912.84540874</v>
      </c>
      <c r="J69" s="35">
        <f t="shared" si="1"/>
        <v>2492174550.4396157</v>
      </c>
      <c r="L69" s="33"/>
      <c r="M69" s="33"/>
    </row>
    <row r="70" spans="2:20" x14ac:dyDescent="0.25">
      <c r="L70" s="33"/>
      <c r="M70" s="33"/>
    </row>
    <row r="72" spans="2:20" x14ac:dyDescent="0.25">
      <c r="J72" s="33"/>
    </row>
  </sheetData>
  <autoFilter ref="B6:K69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71"/>
  <sheetViews>
    <sheetView showGridLines="0" zoomScale="83" zoomScaleNormal="90" workbookViewId="0"/>
  </sheetViews>
  <sheetFormatPr baseColWidth="10" defaultRowHeight="15" x14ac:dyDescent="0.25"/>
  <cols>
    <col min="1" max="1" width="4.28515625" style="9" customWidth="1"/>
    <col min="2" max="2" width="22.85546875" style="1" customWidth="1"/>
    <col min="3" max="9" width="17.140625" style="33" customWidth="1"/>
    <col min="10" max="10" width="17.140625" style="35" customWidth="1"/>
    <col min="11" max="11" width="13" style="33" bestFit="1" customWidth="1"/>
    <col min="12" max="17" width="11.42578125" style="33"/>
    <col min="18" max="16384" width="11.42578125" style="9"/>
  </cols>
  <sheetData>
    <row r="5" spans="2:17" s="1" customFormat="1" x14ac:dyDescent="0.25">
      <c r="C5" s="35" t="s">
        <v>41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7" s="78" customFormat="1" x14ac:dyDescent="0.25">
      <c r="B6" s="78" t="s">
        <v>42</v>
      </c>
      <c r="C6" s="79" t="s">
        <v>0</v>
      </c>
      <c r="D6" s="79" t="s">
        <v>1</v>
      </c>
      <c r="E6" s="79" t="s">
        <v>2</v>
      </c>
      <c r="F6" s="79" t="s">
        <v>3</v>
      </c>
      <c r="G6" s="79" t="s">
        <v>4</v>
      </c>
      <c r="H6" s="79" t="s">
        <v>5</v>
      </c>
      <c r="I6" s="79" t="s">
        <v>6</v>
      </c>
      <c r="J6" s="79" t="s">
        <v>7</v>
      </c>
      <c r="K6" s="79"/>
      <c r="L6" s="79"/>
      <c r="M6" s="79"/>
      <c r="N6" s="79"/>
      <c r="O6" s="79"/>
      <c r="P6" s="79"/>
      <c r="Q6" s="79"/>
    </row>
    <row r="7" spans="2:17" x14ac:dyDescent="0.25">
      <c r="B7" s="1" t="s">
        <v>8</v>
      </c>
      <c r="C7" s="33">
        <v>-141160.03834983436</v>
      </c>
      <c r="D7" s="33">
        <v>0</v>
      </c>
      <c r="E7" s="33">
        <v>288913.61130044644</v>
      </c>
      <c r="F7" s="33">
        <v>-1159237.9973621184</v>
      </c>
      <c r="G7" s="33">
        <v>2712039.5174228312</v>
      </c>
      <c r="H7" s="33">
        <v>0</v>
      </c>
      <c r="I7" s="33">
        <v>0</v>
      </c>
      <c r="J7" s="35">
        <f>SUM(C7:I7)</f>
        <v>1700555.0930113248</v>
      </c>
    </row>
    <row r="8" spans="2:17" x14ac:dyDescent="0.25">
      <c r="B8" s="1" t="s">
        <v>145</v>
      </c>
      <c r="C8" s="33">
        <v>0</v>
      </c>
      <c r="D8" s="33">
        <v>0</v>
      </c>
      <c r="E8" s="33">
        <v>0</v>
      </c>
      <c r="F8" s="33">
        <v>0</v>
      </c>
      <c r="G8" s="33">
        <v>210602.91999999969</v>
      </c>
      <c r="H8" s="33">
        <v>0</v>
      </c>
      <c r="I8" s="33">
        <v>0</v>
      </c>
      <c r="J8" s="35">
        <f t="shared" ref="J8:J67" si="0">SUM(C8:I8)</f>
        <v>210602.91999999969</v>
      </c>
    </row>
    <row r="9" spans="2:17" x14ac:dyDescent="0.25">
      <c r="B9" s="1" t="s">
        <v>43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5">
        <f t="shared" si="0"/>
        <v>0</v>
      </c>
    </row>
    <row r="10" spans="2:17" x14ac:dyDescent="0.25">
      <c r="B10" s="1" t="s">
        <v>44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5">
        <f t="shared" si="0"/>
        <v>0</v>
      </c>
    </row>
    <row r="11" spans="2:17" x14ac:dyDescent="0.25">
      <c r="B11" s="1" t="s">
        <v>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35714.285714285717</v>
      </c>
      <c r="J11" s="35">
        <f t="shared" si="0"/>
        <v>35714.285714285717</v>
      </c>
    </row>
    <row r="12" spans="2:17" x14ac:dyDescent="0.25">
      <c r="B12" s="1" t="s">
        <v>163</v>
      </c>
      <c r="C12" s="33">
        <v>0</v>
      </c>
      <c r="D12" s="33">
        <v>0</v>
      </c>
      <c r="E12" s="33">
        <v>-114256.79999999999</v>
      </c>
      <c r="F12" s="33">
        <v>0</v>
      </c>
      <c r="G12" s="33">
        <v>0</v>
      </c>
      <c r="H12" s="33">
        <v>0</v>
      </c>
      <c r="I12" s="33">
        <v>0</v>
      </c>
      <c r="J12" s="35">
        <f t="shared" si="0"/>
        <v>-114256.79999999999</v>
      </c>
    </row>
    <row r="13" spans="2:17" x14ac:dyDescent="0.25">
      <c r="B13" s="1" t="s">
        <v>10</v>
      </c>
      <c r="C13" s="33">
        <v>0</v>
      </c>
      <c r="D13" s="33">
        <v>0</v>
      </c>
      <c r="E13" s="33">
        <v>0</v>
      </c>
      <c r="F13" s="33">
        <v>0</v>
      </c>
      <c r="G13" s="33">
        <v>-8182781.9941938072</v>
      </c>
      <c r="H13" s="33">
        <v>0</v>
      </c>
      <c r="I13" s="33">
        <v>0</v>
      </c>
      <c r="J13" s="35">
        <f t="shared" si="0"/>
        <v>-8182781.9941938072</v>
      </c>
    </row>
    <row r="14" spans="2:17" x14ac:dyDescent="0.25">
      <c r="B14" s="1" t="s">
        <v>122</v>
      </c>
      <c r="C14" s="33">
        <v>0</v>
      </c>
      <c r="D14" s="33">
        <v>0</v>
      </c>
      <c r="E14" s="33">
        <v>102000</v>
      </c>
      <c r="F14" s="33">
        <v>0</v>
      </c>
      <c r="G14" s="33">
        <v>1873737.4459752566</v>
      </c>
      <c r="H14" s="33">
        <v>0</v>
      </c>
      <c r="I14" s="33">
        <v>0</v>
      </c>
      <c r="J14" s="35">
        <f t="shared" si="0"/>
        <v>1975737.4459752566</v>
      </c>
    </row>
    <row r="15" spans="2:17" x14ac:dyDescent="0.25">
      <c r="B15" s="1" t="s">
        <v>40</v>
      </c>
      <c r="C15" s="33">
        <v>2181041.0839627408</v>
      </c>
      <c r="D15" s="33">
        <v>0</v>
      </c>
      <c r="E15" s="33">
        <v>-2047.9255882466612</v>
      </c>
      <c r="F15" s="33">
        <v>3240947.1374606555</v>
      </c>
      <c r="G15" s="33">
        <v>0</v>
      </c>
      <c r="H15" s="33">
        <v>0</v>
      </c>
      <c r="I15" s="33">
        <v>0</v>
      </c>
      <c r="J15" s="35">
        <f t="shared" si="0"/>
        <v>5419940.2958351504</v>
      </c>
    </row>
    <row r="16" spans="2:17" x14ac:dyDescent="0.25">
      <c r="B16" s="1" t="s">
        <v>123</v>
      </c>
      <c r="C16" s="33">
        <v>0</v>
      </c>
      <c r="D16" s="33">
        <v>0</v>
      </c>
      <c r="E16" s="33">
        <v>-1189090.2697540598</v>
      </c>
      <c r="F16" s="33">
        <v>0</v>
      </c>
      <c r="G16" s="33">
        <v>0</v>
      </c>
      <c r="H16" s="33">
        <v>0</v>
      </c>
      <c r="I16" s="33">
        <v>0</v>
      </c>
      <c r="J16" s="35">
        <f t="shared" si="0"/>
        <v>-1189090.2697540598</v>
      </c>
    </row>
    <row r="17" spans="2:10" x14ac:dyDescent="0.25">
      <c r="B17" s="1" t="s">
        <v>11</v>
      </c>
      <c r="C17" s="33">
        <v>0</v>
      </c>
      <c r="D17" s="33">
        <v>0</v>
      </c>
      <c r="E17" s="33">
        <v>0</v>
      </c>
      <c r="F17" s="33">
        <v>0</v>
      </c>
      <c r="G17" s="33">
        <v>-281917.67519364326</v>
      </c>
      <c r="H17" s="33">
        <v>0</v>
      </c>
      <c r="I17" s="33">
        <v>0</v>
      </c>
      <c r="J17" s="35">
        <f t="shared" si="0"/>
        <v>-281917.67519364326</v>
      </c>
    </row>
    <row r="18" spans="2:10" x14ac:dyDescent="0.25">
      <c r="B18" s="1" t="s">
        <v>12</v>
      </c>
      <c r="C18" s="33">
        <v>0</v>
      </c>
      <c r="D18" s="33">
        <v>0</v>
      </c>
      <c r="E18" s="33">
        <v>0</v>
      </c>
      <c r="F18" s="33">
        <v>45550049.837126069</v>
      </c>
      <c r="G18" s="33">
        <v>5429820.9426060701</v>
      </c>
      <c r="H18" s="33">
        <v>0</v>
      </c>
      <c r="I18" s="33">
        <v>0</v>
      </c>
      <c r="J18" s="35">
        <f t="shared" si="0"/>
        <v>50979870.779732138</v>
      </c>
    </row>
    <row r="19" spans="2:10" x14ac:dyDescent="0.25">
      <c r="B19" s="1" t="s">
        <v>13</v>
      </c>
      <c r="C19" s="33">
        <v>0</v>
      </c>
      <c r="D19" s="33">
        <v>0</v>
      </c>
      <c r="E19" s="33">
        <v>0</v>
      </c>
      <c r="F19" s="33">
        <v>22362939.508317456</v>
      </c>
      <c r="G19" s="33">
        <v>123700.4143772417</v>
      </c>
      <c r="H19" s="33">
        <v>-2214343.265725425</v>
      </c>
      <c r="I19" s="33">
        <v>4248.2476411112802</v>
      </c>
      <c r="J19" s="35">
        <f t="shared" si="0"/>
        <v>20276544.904610384</v>
      </c>
    </row>
    <row r="20" spans="2:10" x14ac:dyDescent="0.25">
      <c r="B20" s="1" t="s">
        <v>14</v>
      </c>
      <c r="C20" s="33">
        <v>0</v>
      </c>
      <c r="D20" s="33">
        <v>0</v>
      </c>
      <c r="E20" s="33">
        <v>0</v>
      </c>
      <c r="F20" s="33">
        <v>-4684314.5547299339</v>
      </c>
      <c r="G20" s="33">
        <v>0</v>
      </c>
      <c r="H20" s="33">
        <v>0</v>
      </c>
      <c r="I20" s="33">
        <v>0</v>
      </c>
      <c r="J20" s="35">
        <f t="shared" si="0"/>
        <v>-4684314.5547299339</v>
      </c>
    </row>
    <row r="21" spans="2:10" x14ac:dyDescent="0.25">
      <c r="B21" s="1" t="s">
        <v>15</v>
      </c>
      <c r="C21" s="33">
        <v>0</v>
      </c>
      <c r="D21" s="33">
        <v>0</v>
      </c>
      <c r="E21" s="33">
        <v>0</v>
      </c>
      <c r="F21" s="33">
        <v>-365244.74981623777</v>
      </c>
      <c r="G21" s="33">
        <v>-12662.138740428651</v>
      </c>
      <c r="H21" s="33">
        <v>1661084.6037638972</v>
      </c>
      <c r="I21" s="33">
        <v>0</v>
      </c>
      <c r="J21" s="35">
        <f t="shared" si="0"/>
        <v>1283177.7152072308</v>
      </c>
    </row>
    <row r="22" spans="2:10" x14ac:dyDescent="0.25">
      <c r="B22" s="1" t="s">
        <v>16</v>
      </c>
      <c r="C22" s="33">
        <v>0</v>
      </c>
      <c r="D22" s="33">
        <v>0</v>
      </c>
      <c r="E22" s="33">
        <v>7509200.701517405</v>
      </c>
      <c r="F22" s="33">
        <v>-19144899.355485123</v>
      </c>
      <c r="G22" s="33">
        <v>124603.31531207064</v>
      </c>
      <c r="H22" s="33">
        <v>69114271.264963701</v>
      </c>
      <c r="I22" s="33">
        <v>0</v>
      </c>
      <c r="J22" s="35">
        <f t="shared" si="0"/>
        <v>57603175.926308051</v>
      </c>
    </row>
    <row r="23" spans="2:10" x14ac:dyDescent="0.25">
      <c r="B23" s="1" t="s">
        <v>119</v>
      </c>
      <c r="C23" s="33">
        <v>0</v>
      </c>
      <c r="D23" s="33">
        <v>0</v>
      </c>
      <c r="E23" s="33">
        <v>0</v>
      </c>
      <c r="F23" s="33">
        <v>4194042.2541933544</v>
      </c>
      <c r="G23" s="33">
        <v>0</v>
      </c>
      <c r="H23" s="33">
        <v>0</v>
      </c>
      <c r="I23" s="33">
        <v>0</v>
      </c>
      <c r="J23" s="35">
        <f t="shared" si="0"/>
        <v>4194042.2541933544</v>
      </c>
    </row>
    <row r="24" spans="2:10" x14ac:dyDescent="0.25">
      <c r="B24" s="1" t="s">
        <v>128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5">
        <f t="shared" si="0"/>
        <v>0</v>
      </c>
    </row>
    <row r="25" spans="2:10" x14ac:dyDescent="0.25">
      <c r="B25" s="1" t="s">
        <v>17</v>
      </c>
      <c r="C25" s="33">
        <v>0</v>
      </c>
      <c r="D25" s="33">
        <v>0</v>
      </c>
      <c r="E25" s="33">
        <v>0</v>
      </c>
      <c r="F25" s="33">
        <v>-517104.91000000015</v>
      </c>
      <c r="G25" s="33">
        <v>79254.219999999972</v>
      </c>
      <c r="H25" s="33">
        <v>0</v>
      </c>
      <c r="I25" s="33">
        <v>0</v>
      </c>
      <c r="J25" s="35">
        <f t="shared" si="0"/>
        <v>-437850.69000000018</v>
      </c>
    </row>
    <row r="26" spans="2:10" x14ac:dyDescent="0.25">
      <c r="B26" s="1" t="s">
        <v>18</v>
      </c>
      <c r="C26" s="33">
        <v>0</v>
      </c>
      <c r="D26" s="33">
        <v>0</v>
      </c>
      <c r="E26" s="33">
        <v>0</v>
      </c>
      <c r="F26" s="33">
        <v>20000000</v>
      </c>
      <c r="G26" s="33">
        <v>0</v>
      </c>
      <c r="H26" s="33">
        <v>0</v>
      </c>
      <c r="I26" s="33">
        <v>0</v>
      </c>
      <c r="J26" s="35">
        <f t="shared" si="0"/>
        <v>20000000</v>
      </c>
    </row>
    <row r="27" spans="2:10" x14ac:dyDescent="0.25">
      <c r="B27" s="1" t="s">
        <v>129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5">
        <f t="shared" si="0"/>
        <v>0</v>
      </c>
    </row>
    <row r="28" spans="2:10" x14ac:dyDescent="0.25">
      <c r="B28" s="1" t="s">
        <v>19</v>
      </c>
      <c r="C28" s="33">
        <v>0</v>
      </c>
      <c r="D28" s="33">
        <v>0</v>
      </c>
      <c r="E28" s="33">
        <v>18979.150338087857</v>
      </c>
      <c r="F28" s="33">
        <v>1946429.0770905497</v>
      </c>
      <c r="G28" s="33">
        <v>0</v>
      </c>
      <c r="H28" s="33">
        <v>0</v>
      </c>
      <c r="I28" s="33">
        <v>0</v>
      </c>
      <c r="J28" s="35">
        <f t="shared" si="0"/>
        <v>1965408.2274286377</v>
      </c>
    </row>
    <row r="29" spans="2:10" x14ac:dyDescent="0.25">
      <c r="B29" s="1" t="s">
        <v>20</v>
      </c>
      <c r="C29" s="33">
        <v>0</v>
      </c>
      <c r="D29" s="33">
        <v>1896029.4488601885</v>
      </c>
      <c r="E29" s="33">
        <v>1054920.2286004061</v>
      </c>
      <c r="F29" s="33">
        <v>775862.7504881972</v>
      </c>
      <c r="G29" s="33">
        <v>26120846.85308608</v>
      </c>
      <c r="H29" s="33">
        <v>4232971.6138434755</v>
      </c>
      <c r="I29" s="33">
        <v>876812.71870140452</v>
      </c>
      <c r="J29" s="35">
        <f t="shared" si="0"/>
        <v>34957443.613579758</v>
      </c>
    </row>
    <row r="30" spans="2:10" x14ac:dyDescent="0.25">
      <c r="B30" s="1" t="s">
        <v>21</v>
      </c>
      <c r="C30" s="33">
        <v>64826288.787162654</v>
      </c>
      <c r="D30" s="33">
        <v>12708484.175926719</v>
      </c>
      <c r="E30" s="33">
        <v>67385440.5482281</v>
      </c>
      <c r="F30" s="33">
        <v>980547648.51043677</v>
      </c>
      <c r="G30" s="33">
        <v>293765372.33836758</v>
      </c>
      <c r="H30" s="33">
        <v>38338218.686608747</v>
      </c>
      <c r="I30" s="33">
        <v>12988367.696209289</v>
      </c>
      <c r="J30" s="35">
        <f t="shared" si="0"/>
        <v>1470559820.7429397</v>
      </c>
    </row>
    <row r="31" spans="2:10" x14ac:dyDescent="0.25">
      <c r="B31" s="1" t="s">
        <v>22</v>
      </c>
      <c r="C31" s="33">
        <v>0</v>
      </c>
      <c r="D31" s="33">
        <v>0</v>
      </c>
      <c r="E31" s="33">
        <v>-38497.157968958425</v>
      </c>
      <c r="F31" s="33">
        <v>-44004049.823543735</v>
      </c>
      <c r="G31" s="33">
        <v>210358.32520814586</v>
      </c>
      <c r="H31" s="33">
        <v>0</v>
      </c>
      <c r="I31" s="33">
        <v>0</v>
      </c>
      <c r="J31" s="35">
        <f t="shared" si="0"/>
        <v>-43832188.656304553</v>
      </c>
    </row>
    <row r="32" spans="2:10" x14ac:dyDescent="0.25">
      <c r="B32" s="1" t="s">
        <v>23</v>
      </c>
      <c r="C32" s="33">
        <v>0</v>
      </c>
      <c r="D32" s="33">
        <v>0</v>
      </c>
      <c r="E32" s="33">
        <v>-2046663.7180547318</v>
      </c>
      <c r="F32" s="33">
        <v>571171.84444154298</v>
      </c>
      <c r="G32" s="33">
        <v>0</v>
      </c>
      <c r="H32" s="33">
        <v>0</v>
      </c>
      <c r="I32" s="33">
        <v>0</v>
      </c>
      <c r="J32" s="35">
        <f t="shared" si="0"/>
        <v>-1475491.873613189</v>
      </c>
    </row>
    <row r="33" spans="2:10" x14ac:dyDescent="0.25">
      <c r="B33" s="1" t="s">
        <v>24</v>
      </c>
      <c r="C33" s="33">
        <v>0</v>
      </c>
      <c r="D33" s="33">
        <v>-53470.597022905378</v>
      </c>
      <c r="E33" s="33">
        <v>19702033.829156816</v>
      </c>
      <c r="F33" s="33">
        <v>13532104.646186549</v>
      </c>
      <c r="G33" s="33">
        <v>133793819.80648038</v>
      </c>
      <c r="H33" s="33">
        <v>0</v>
      </c>
      <c r="I33" s="33">
        <v>920172.82499999995</v>
      </c>
      <c r="J33" s="35">
        <f t="shared" si="0"/>
        <v>167894660.50980082</v>
      </c>
    </row>
    <row r="34" spans="2:10" x14ac:dyDescent="0.25">
      <c r="B34" s="1" t="s">
        <v>25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5">
        <f t="shared" si="0"/>
        <v>0</v>
      </c>
    </row>
    <row r="35" spans="2:10" x14ac:dyDescent="0.25">
      <c r="B35" s="1" t="s">
        <v>146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5">
        <f t="shared" si="0"/>
        <v>0</v>
      </c>
    </row>
    <row r="36" spans="2:10" x14ac:dyDescent="0.25">
      <c r="B36" s="1" t="s">
        <v>26</v>
      </c>
      <c r="C36" s="33">
        <v>0</v>
      </c>
      <c r="D36" s="33">
        <v>0</v>
      </c>
      <c r="E36" s="33">
        <v>717568.21301487833</v>
      </c>
      <c r="F36" s="33">
        <v>0</v>
      </c>
      <c r="G36" s="33">
        <v>339640.97065705294</v>
      </c>
      <c r="H36" s="33">
        <v>0</v>
      </c>
      <c r="I36" s="33">
        <v>0</v>
      </c>
      <c r="J36" s="35">
        <f t="shared" si="0"/>
        <v>1057209.1836719313</v>
      </c>
    </row>
    <row r="37" spans="2:10" x14ac:dyDescent="0.25">
      <c r="B37" s="1" t="s">
        <v>120</v>
      </c>
      <c r="C37" s="33">
        <v>-230323.05528883677</v>
      </c>
      <c r="D37" s="33">
        <v>0</v>
      </c>
      <c r="E37" s="33">
        <v>0</v>
      </c>
      <c r="F37" s="33">
        <v>25151024.349999994</v>
      </c>
      <c r="G37" s="33">
        <v>0</v>
      </c>
      <c r="H37" s="33">
        <v>0</v>
      </c>
      <c r="I37" s="33">
        <v>0</v>
      </c>
      <c r="J37" s="35">
        <f t="shared" si="0"/>
        <v>24920701.294711158</v>
      </c>
    </row>
    <row r="38" spans="2:10" x14ac:dyDescent="0.25">
      <c r="B38" s="1" t="s">
        <v>27</v>
      </c>
      <c r="C38" s="33">
        <v>0</v>
      </c>
      <c r="D38" s="33">
        <v>532745.01777763141</v>
      </c>
      <c r="E38" s="33">
        <v>0</v>
      </c>
      <c r="F38" s="33">
        <v>0</v>
      </c>
      <c r="G38" s="33">
        <v>40953.525775814742</v>
      </c>
      <c r="H38" s="33">
        <v>0</v>
      </c>
      <c r="I38" s="33">
        <v>0</v>
      </c>
      <c r="J38" s="35">
        <f t="shared" si="0"/>
        <v>573698.54355344619</v>
      </c>
    </row>
    <row r="39" spans="2:10" x14ac:dyDescent="0.25">
      <c r="B39" s="1" t="s">
        <v>28</v>
      </c>
      <c r="C39" s="33">
        <v>0</v>
      </c>
      <c r="D39" s="33">
        <v>0</v>
      </c>
      <c r="E39" s="33">
        <v>0</v>
      </c>
      <c r="F39" s="33">
        <v>1236603.5813342773</v>
      </c>
      <c r="G39" s="33">
        <v>92614.498706345214</v>
      </c>
      <c r="H39" s="33">
        <v>0</v>
      </c>
      <c r="I39" s="33">
        <v>0</v>
      </c>
      <c r="J39" s="35">
        <f t="shared" si="0"/>
        <v>1329218.0800406225</v>
      </c>
    </row>
    <row r="40" spans="2:10" x14ac:dyDescent="0.25">
      <c r="B40" s="1" t="s">
        <v>148</v>
      </c>
      <c r="C40" s="33">
        <v>0</v>
      </c>
      <c r="D40" s="33">
        <v>8279931.8511655778</v>
      </c>
      <c r="E40" s="33">
        <v>0</v>
      </c>
      <c r="F40" s="33">
        <v>5965927.3313517151</v>
      </c>
      <c r="G40" s="33">
        <v>0</v>
      </c>
      <c r="H40" s="33">
        <v>0</v>
      </c>
      <c r="I40" s="33">
        <v>0</v>
      </c>
      <c r="J40" s="35">
        <f t="shared" si="0"/>
        <v>14245859.182517294</v>
      </c>
    </row>
    <row r="41" spans="2:10" x14ac:dyDescent="0.25">
      <c r="B41" s="1" t="s">
        <v>130</v>
      </c>
      <c r="C41" s="33">
        <v>0</v>
      </c>
      <c r="D41" s="33">
        <v>0</v>
      </c>
      <c r="E41" s="33">
        <v>-5207869.1554340506</v>
      </c>
      <c r="F41" s="33">
        <v>-306495.7285127475</v>
      </c>
      <c r="G41" s="33">
        <v>0</v>
      </c>
      <c r="H41" s="33">
        <v>0</v>
      </c>
      <c r="I41" s="33">
        <v>96405.643204591135</v>
      </c>
      <c r="J41" s="35">
        <f t="shared" si="0"/>
        <v>-5417959.2407422066</v>
      </c>
    </row>
    <row r="42" spans="2:10" x14ac:dyDescent="0.25">
      <c r="B42" s="1" t="s">
        <v>29</v>
      </c>
      <c r="C42" s="33">
        <v>0</v>
      </c>
      <c r="D42" s="33">
        <v>0</v>
      </c>
      <c r="E42" s="33">
        <v>0</v>
      </c>
      <c r="F42" s="33">
        <v>-433267.17871775274</v>
      </c>
      <c r="G42" s="33">
        <v>-13671393.159843951</v>
      </c>
      <c r="H42" s="33">
        <v>0</v>
      </c>
      <c r="I42" s="33">
        <v>2559245.3767917585</v>
      </c>
      <c r="J42" s="35">
        <f t="shared" si="0"/>
        <v>-11545414.961769946</v>
      </c>
    </row>
    <row r="43" spans="2:10" x14ac:dyDescent="0.25">
      <c r="B43" s="1" t="s">
        <v>124</v>
      </c>
      <c r="C43" s="33">
        <v>0</v>
      </c>
      <c r="D43" s="33">
        <v>0</v>
      </c>
      <c r="E43" s="33">
        <v>-1089451.0000000005</v>
      </c>
      <c r="F43" s="33">
        <v>0</v>
      </c>
      <c r="G43" s="33">
        <v>0</v>
      </c>
      <c r="H43" s="33">
        <v>0</v>
      </c>
      <c r="I43" s="33">
        <v>0</v>
      </c>
      <c r="J43" s="35">
        <f t="shared" si="0"/>
        <v>-1089451.0000000005</v>
      </c>
    </row>
    <row r="44" spans="2:10" x14ac:dyDescent="0.25">
      <c r="B44" s="1" t="s">
        <v>30</v>
      </c>
      <c r="C44" s="33">
        <v>0</v>
      </c>
      <c r="D44" s="33">
        <v>0</v>
      </c>
      <c r="E44" s="33">
        <v>-83135.924098399541</v>
      </c>
      <c r="F44" s="33">
        <v>0</v>
      </c>
      <c r="G44" s="33">
        <v>388300.8092433986</v>
      </c>
      <c r="H44" s="33">
        <v>0</v>
      </c>
      <c r="I44" s="33">
        <v>0</v>
      </c>
      <c r="J44" s="35">
        <f t="shared" si="0"/>
        <v>305164.88514499908</v>
      </c>
    </row>
    <row r="45" spans="2:10" x14ac:dyDescent="0.25">
      <c r="B45" s="1" t="s">
        <v>149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5">
        <f t="shared" si="0"/>
        <v>0</v>
      </c>
    </row>
    <row r="46" spans="2:10" x14ac:dyDescent="0.25">
      <c r="B46" s="1" t="s">
        <v>131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5">
        <f t="shared" si="0"/>
        <v>0</v>
      </c>
    </row>
    <row r="47" spans="2:10" x14ac:dyDescent="0.25">
      <c r="B47" s="1" t="s">
        <v>151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5">
        <f t="shared" si="0"/>
        <v>0</v>
      </c>
    </row>
    <row r="48" spans="2:10" x14ac:dyDescent="0.25">
      <c r="B48" s="1" t="s">
        <v>125</v>
      </c>
      <c r="C48" s="33">
        <v>0</v>
      </c>
      <c r="D48" s="33">
        <v>0</v>
      </c>
      <c r="E48" s="33">
        <v>1200510.9013213227</v>
      </c>
      <c r="F48" s="33">
        <v>0</v>
      </c>
      <c r="G48" s="33">
        <v>150000</v>
      </c>
      <c r="H48" s="33">
        <v>0</v>
      </c>
      <c r="I48" s="33">
        <v>0</v>
      </c>
      <c r="J48" s="35">
        <f t="shared" si="0"/>
        <v>1350510.9013213227</v>
      </c>
    </row>
    <row r="49" spans="2:21" x14ac:dyDescent="0.25">
      <c r="B49" s="1" t="s">
        <v>126</v>
      </c>
      <c r="C49" s="33">
        <v>0</v>
      </c>
      <c r="D49" s="33">
        <v>0</v>
      </c>
      <c r="E49" s="33">
        <v>-48967.199999999983</v>
      </c>
      <c r="F49" s="33">
        <v>0</v>
      </c>
      <c r="G49" s="33">
        <v>-9302957.036968993</v>
      </c>
      <c r="H49" s="33">
        <v>0</v>
      </c>
      <c r="I49" s="33">
        <v>0</v>
      </c>
      <c r="J49" s="35">
        <f t="shared" si="0"/>
        <v>-9351924.2369689923</v>
      </c>
    </row>
    <row r="50" spans="2:21" x14ac:dyDescent="0.25">
      <c r="B50" s="1" t="s">
        <v>31</v>
      </c>
      <c r="C50" s="33">
        <v>0</v>
      </c>
      <c r="D50" s="33">
        <v>0</v>
      </c>
      <c r="E50" s="33">
        <v>5671802.0655794004</v>
      </c>
      <c r="F50" s="33">
        <v>23685088.196102206</v>
      </c>
      <c r="G50" s="33">
        <v>52574656.419307716</v>
      </c>
      <c r="H50" s="33">
        <v>0</v>
      </c>
      <c r="I50" s="33">
        <v>0</v>
      </c>
      <c r="J50" s="35">
        <f t="shared" si="0"/>
        <v>81931546.680989325</v>
      </c>
    </row>
    <row r="51" spans="2:21" x14ac:dyDescent="0.25">
      <c r="B51" s="1" t="s">
        <v>32</v>
      </c>
      <c r="C51" s="33">
        <v>0</v>
      </c>
      <c r="D51" s="33">
        <v>0</v>
      </c>
      <c r="E51" s="33">
        <v>0</v>
      </c>
      <c r="F51" s="33">
        <v>2235661.0504381298</v>
      </c>
      <c r="G51" s="33">
        <v>0</v>
      </c>
      <c r="H51" s="33">
        <v>0</v>
      </c>
      <c r="I51" s="33">
        <v>260589.9234631758</v>
      </c>
      <c r="J51" s="35">
        <f t="shared" si="0"/>
        <v>2496250.9739013058</v>
      </c>
    </row>
    <row r="52" spans="2:21" x14ac:dyDescent="0.25">
      <c r="B52" s="1" t="s">
        <v>33</v>
      </c>
      <c r="C52" s="33">
        <v>0</v>
      </c>
      <c r="D52" s="33">
        <v>0</v>
      </c>
      <c r="E52" s="33">
        <v>-4000000</v>
      </c>
      <c r="F52" s="33">
        <v>0</v>
      </c>
      <c r="G52" s="33">
        <v>0</v>
      </c>
      <c r="H52" s="33">
        <v>0</v>
      </c>
      <c r="I52" s="33">
        <v>0</v>
      </c>
      <c r="J52" s="35">
        <f t="shared" si="0"/>
        <v>-4000000</v>
      </c>
    </row>
    <row r="53" spans="2:21" x14ac:dyDescent="0.25">
      <c r="B53" s="1" t="s">
        <v>34</v>
      </c>
      <c r="C53" s="33">
        <v>-28822.722652382556</v>
      </c>
      <c r="D53" s="33">
        <v>31345.362089510552</v>
      </c>
      <c r="E53" s="33">
        <v>3116392.7145582801</v>
      </c>
      <c r="F53" s="33">
        <v>19208040.625726685</v>
      </c>
      <c r="G53" s="33">
        <v>20657333.988378424</v>
      </c>
      <c r="H53" s="33">
        <v>23656144.249466024</v>
      </c>
      <c r="I53" s="33">
        <v>0</v>
      </c>
      <c r="J53" s="35">
        <f t="shared" si="0"/>
        <v>66640434.217566542</v>
      </c>
    </row>
    <row r="54" spans="2:21" x14ac:dyDescent="0.25">
      <c r="B54" s="1" t="s">
        <v>35</v>
      </c>
      <c r="C54" s="33">
        <v>0</v>
      </c>
      <c r="D54" s="33">
        <v>0</v>
      </c>
      <c r="E54" s="33">
        <v>0</v>
      </c>
      <c r="F54" s="33">
        <v>791083.76223396428</v>
      </c>
      <c r="G54" s="33">
        <v>0</v>
      </c>
      <c r="H54" s="33">
        <v>0</v>
      </c>
      <c r="I54" s="33">
        <v>0</v>
      </c>
      <c r="J54" s="35">
        <f t="shared" si="0"/>
        <v>791083.76223396428</v>
      </c>
    </row>
    <row r="55" spans="2:21" x14ac:dyDescent="0.25">
      <c r="B55" s="1" t="s">
        <v>137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5">
        <f t="shared" si="0"/>
        <v>0</v>
      </c>
    </row>
    <row r="56" spans="2:21" x14ac:dyDescent="0.25">
      <c r="B56" s="1" t="s">
        <v>134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5">
        <f t="shared" si="0"/>
        <v>0</v>
      </c>
    </row>
    <row r="57" spans="2:21" x14ac:dyDescent="0.25">
      <c r="B57" s="1" t="s">
        <v>132</v>
      </c>
      <c r="C57" s="33">
        <v>0</v>
      </c>
      <c r="D57" s="33">
        <v>0</v>
      </c>
      <c r="E57" s="33">
        <v>0</v>
      </c>
      <c r="F57" s="33">
        <v>0</v>
      </c>
      <c r="G57" s="33">
        <v>1066049.6388229108</v>
      </c>
      <c r="H57" s="33">
        <v>0</v>
      </c>
      <c r="I57" s="33">
        <v>0</v>
      </c>
      <c r="J57" s="35">
        <f t="shared" si="0"/>
        <v>1066049.6388229108</v>
      </c>
    </row>
    <row r="58" spans="2:21" x14ac:dyDescent="0.25">
      <c r="B58" s="1" t="s">
        <v>121</v>
      </c>
      <c r="C58" s="33">
        <v>0</v>
      </c>
      <c r="D58" s="33">
        <v>0</v>
      </c>
      <c r="E58" s="33">
        <v>-4938873.0877129203</v>
      </c>
      <c r="F58" s="33">
        <v>-14925850.636043971</v>
      </c>
      <c r="G58" s="33">
        <v>265001.9235358758</v>
      </c>
      <c r="H58" s="33">
        <v>0</v>
      </c>
      <c r="I58" s="33">
        <v>0</v>
      </c>
      <c r="J58" s="35">
        <f t="shared" si="0"/>
        <v>-19599721.800221015</v>
      </c>
    </row>
    <row r="59" spans="2:21" x14ac:dyDescent="0.25">
      <c r="B59" s="1" t="s">
        <v>135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5">
        <f t="shared" si="0"/>
        <v>0</v>
      </c>
    </row>
    <row r="60" spans="2:21" x14ac:dyDescent="0.25">
      <c r="B60" s="1" t="s">
        <v>150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5">
        <f t="shared" si="0"/>
        <v>0</v>
      </c>
    </row>
    <row r="61" spans="2:21" x14ac:dyDescent="0.25">
      <c r="B61" s="1" t="s">
        <v>36</v>
      </c>
      <c r="C61" s="33">
        <v>0</v>
      </c>
      <c r="D61" s="33">
        <v>0</v>
      </c>
      <c r="E61" s="33">
        <v>0</v>
      </c>
      <c r="F61" s="33">
        <v>0</v>
      </c>
      <c r="G61" s="33">
        <v>271612.43868831964</v>
      </c>
      <c r="H61" s="33">
        <v>0</v>
      </c>
      <c r="I61" s="33">
        <v>0</v>
      </c>
      <c r="J61" s="35">
        <f t="shared" si="0"/>
        <v>271612.43868831964</v>
      </c>
    </row>
    <row r="62" spans="2:21" x14ac:dyDescent="0.25">
      <c r="B62" s="1" t="s">
        <v>133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5">
        <f t="shared" si="0"/>
        <v>0</v>
      </c>
    </row>
    <row r="63" spans="2:21" s="1" customFormat="1" x14ac:dyDescent="0.25">
      <c r="B63" s="1" t="s">
        <v>37</v>
      </c>
      <c r="C63" s="33">
        <v>0</v>
      </c>
      <c r="D63" s="33">
        <v>0</v>
      </c>
      <c r="E63" s="33">
        <v>894923.62167877052</v>
      </c>
      <c r="F63" s="33">
        <v>0</v>
      </c>
      <c r="G63" s="33">
        <v>0</v>
      </c>
      <c r="H63" s="33">
        <v>0</v>
      </c>
      <c r="I63" s="33">
        <v>0</v>
      </c>
      <c r="J63" s="35">
        <f t="shared" si="0"/>
        <v>894923.62167877052</v>
      </c>
      <c r="K63" s="35"/>
      <c r="L63" s="35"/>
      <c r="M63" s="33"/>
      <c r="N63" s="33"/>
      <c r="O63" s="33"/>
      <c r="P63" s="33"/>
      <c r="Q63" s="33"/>
      <c r="R63" s="9"/>
      <c r="S63" s="9"/>
      <c r="T63" s="9"/>
    </row>
    <row r="64" spans="2:21" s="39" customFormat="1" x14ac:dyDescent="0.25">
      <c r="B64" s="1" t="s">
        <v>38</v>
      </c>
      <c r="C64" s="38">
        <v>0</v>
      </c>
      <c r="D64" s="38">
        <v>0</v>
      </c>
      <c r="E64" s="38">
        <v>258928.16281200529</v>
      </c>
      <c r="F64" s="38">
        <v>50151880.676309548</v>
      </c>
      <c r="G64" s="38">
        <v>180708.74718651187</v>
      </c>
      <c r="H64" s="38">
        <v>0</v>
      </c>
      <c r="I64" s="38">
        <v>5488421.2675396679</v>
      </c>
      <c r="J64" s="35">
        <f t="shared" si="0"/>
        <v>56079938.853847727</v>
      </c>
      <c r="K64" s="38"/>
      <c r="L64" s="33"/>
      <c r="M64" s="33"/>
      <c r="N64" s="33"/>
      <c r="O64" s="33"/>
      <c r="P64" s="33"/>
      <c r="Q64" s="33"/>
      <c r="R64" s="9"/>
      <c r="S64" s="9"/>
      <c r="T64" s="9"/>
      <c r="U64" s="9"/>
    </row>
    <row r="65" spans="2:17" x14ac:dyDescent="0.25">
      <c r="B65" s="1" t="s">
        <v>164</v>
      </c>
      <c r="C65" s="33">
        <v>52507.366400000137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5">
        <f t="shared" si="0"/>
        <v>52507.366400000137</v>
      </c>
    </row>
    <row r="66" spans="2:17" s="1" customFormat="1" x14ac:dyDescent="0.25">
      <c r="B66" s="1" t="s">
        <v>136</v>
      </c>
      <c r="C66" s="38">
        <v>0</v>
      </c>
      <c r="D66" s="35">
        <v>0</v>
      </c>
      <c r="E66" s="38">
        <v>-626756.44000000018</v>
      </c>
      <c r="F66" s="35">
        <v>0</v>
      </c>
      <c r="G66" s="35">
        <v>0</v>
      </c>
      <c r="H66" s="35">
        <v>0</v>
      </c>
      <c r="I66" s="35">
        <v>0</v>
      </c>
      <c r="J66" s="35">
        <f t="shared" si="0"/>
        <v>-626756.44000000018</v>
      </c>
      <c r="K66" s="35"/>
      <c r="N66" s="35"/>
      <c r="O66" s="35"/>
      <c r="P66" s="35"/>
      <c r="Q66" s="35"/>
    </row>
    <row r="67" spans="2:17" x14ac:dyDescent="0.25">
      <c r="B67" s="1" t="s">
        <v>39</v>
      </c>
      <c r="C67" s="33">
        <v>0</v>
      </c>
      <c r="D67" s="33">
        <v>0</v>
      </c>
      <c r="E67" s="33">
        <v>5342012.0867035296</v>
      </c>
      <c r="F67" s="33">
        <v>-5650752.5542638879</v>
      </c>
      <c r="G67" s="33">
        <v>5609684.1467299564</v>
      </c>
      <c r="H67" s="33">
        <v>0</v>
      </c>
      <c r="I67" s="33">
        <v>0</v>
      </c>
      <c r="J67" s="35">
        <f t="shared" si="0"/>
        <v>5300943.679169598</v>
      </c>
    </row>
    <row r="68" spans="2:17" s="1" customFormat="1" x14ac:dyDescent="0.25">
      <c r="B68" s="1" t="s">
        <v>7</v>
      </c>
      <c r="C68" s="35">
        <f>SUM(C7:C67)</f>
        <v>66659531.421234347</v>
      </c>
      <c r="D68" s="35">
        <f t="shared" ref="D68:I68" si="1">SUM(D7:D67)</f>
        <v>23395065.258796722</v>
      </c>
      <c r="E68" s="35">
        <f t="shared" si="1"/>
        <v>93878017.156198069</v>
      </c>
      <c r="F68" s="35">
        <f t="shared" si="1"/>
        <v>1129955287.6507623</v>
      </c>
      <c r="G68" s="35">
        <f t="shared" si="1"/>
        <v>514629001.20092702</v>
      </c>
      <c r="H68" s="35">
        <f t="shared" si="1"/>
        <v>134788347.15292042</v>
      </c>
      <c r="I68" s="35">
        <f t="shared" si="1"/>
        <v>23229977.984265283</v>
      </c>
      <c r="J68" s="35">
        <f>SUM(J7:J67)</f>
        <v>1986535227.8251038</v>
      </c>
      <c r="K68" s="35"/>
      <c r="L68" s="35"/>
      <c r="M68" s="35"/>
      <c r="N68" s="35"/>
      <c r="O68" s="35"/>
      <c r="P68" s="35"/>
      <c r="Q68" s="35"/>
    </row>
    <row r="70" spans="2:17" x14ac:dyDescent="0.25">
      <c r="J70" s="33"/>
    </row>
    <row r="71" spans="2:17" x14ac:dyDescent="0.25">
      <c r="J71" s="33"/>
    </row>
  </sheetData>
  <autoFilter ref="B6:J68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71"/>
  <sheetViews>
    <sheetView showGridLines="0" tabSelected="1" topLeftCell="A25" zoomScale="83" zoomScaleNormal="90" workbookViewId="0">
      <selection activeCell="J7" sqref="J7:J67"/>
    </sheetView>
  </sheetViews>
  <sheetFormatPr baseColWidth="10" defaultRowHeight="15" x14ac:dyDescent="0.25"/>
  <cols>
    <col min="1" max="1" width="4.28515625" style="9" customWidth="1"/>
    <col min="2" max="2" width="22.85546875" style="1" customWidth="1"/>
    <col min="3" max="9" width="17.140625" style="33" customWidth="1"/>
    <col min="10" max="10" width="17.140625" style="35" customWidth="1"/>
    <col min="11" max="12" width="13" style="33" bestFit="1" customWidth="1"/>
    <col min="13" max="17" width="11.42578125" style="33"/>
    <col min="18" max="16384" width="11.42578125" style="9"/>
  </cols>
  <sheetData>
    <row r="5" spans="2:17" s="1" customFormat="1" x14ac:dyDescent="0.25">
      <c r="C5" s="35" t="s">
        <v>41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7" s="78" customFormat="1" x14ac:dyDescent="0.25">
      <c r="B6" s="78" t="s">
        <v>42</v>
      </c>
      <c r="C6" s="79" t="s">
        <v>0</v>
      </c>
      <c r="D6" s="79" t="s">
        <v>1</v>
      </c>
      <c r="E6" s="79" t="s">
        <v>2</v>
      </c>
      <c r="F6" s="79" t="s">
        <v>3</v>
      </c>
      <c r="G6" s="79" t="s">
        <v>4</v>
      </c>
      <c r="H6" s="79" t="s">
        <v>5</v>
      </c>
      <c r="I6" s="79" t="s">
        <v>6</v>
      </c>
      <c r="J6" s="79" t="s">
        <v>7</v>
      </c>
      <c r="K6" s="79"/>
      <c r="L6" s="79"/>
      <c r="M6" s="79"/>
      <c r="N6" s="79"/>
      <c r="O6" s="79"/>
      <c r="P6" s="79"/>
      <c r="Q6" s="79"/>
    </row>
    <row r="7" spans="2:17" x14ac:dyDescent="0.25">
      <c r="B7" s="1" t="s">
        <v>8</v>
      </c>
      <c r="C7" s="33">
        <v>-284771.98497392982</v>
      </c>
      <c r="D7" s="33">
        <v>0</v>
      </c>
      <c r="E7" s="33">
        <v>-3245380.2192298304</v>
      </c>
      <c r="F7" s="33">
        <v>-4799226.2322646026</v>
      </c>
      <c r="G7" s="33">
        <v>950130.29067103413</v>
      </c>
      <c r="H7" s="33">
        <v>0</v>
      </c>
      <c r="I7" s="33">
        <v>41874.41749001688</v>
      </c>
      <c r="J7" s="35">
        <f>SUM(C7:I7)</f>
        <v>-7337373.7283073124</v>
      </c>
    </row>
    <row r="8" spans="2:17" x14ac:dyDescent="0.25">
      <c r="B8" s="1" t="s">
        <v>145</v>
      </c>
      <c r="C8" s="33">
        <v>0</v>
      </c>
      <c r="D8" s="33">
        <v>0</v>
      </c>
      <c r="E8" s="33">
        <v>0</v>
      </c>
      <c r="F8" s="33">
        <v>0</v>
      </c>
      <c r="G8" s="33">
        <v>-2292256.2628928549</v>
      </c>
      <c r="H8" s="33">
        <v>0</v>
      </c>
      <c r="I8" s="33">
        <v>0</v>
      </c>
      <c r="J8" s="35">
        <f t="shared" ref="J8:J67" si="0">SUM(C8:I8)</f>
        <v>-2292256.2628928549</v>
      </c>
    </row>
    <row r="9" spans="2:17" x14ac:dyDescent="0.25">
      <c r="B9" s="1" t="s">
        <v>43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5">
        <f t="shared" si="0"/>
        <v>0</v>
      </c>
    </row>
    <row r="10" spans="2:17" x14ac:dyDescent="0.25">
      <c r="B10" s="1" t="s">
        <v>162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5">
        <f t="shared" si="0"/>
        <v>0</v>
      </c>
    </row>
    <row r="11" spans="2:17" x14ac:dyDescent="0.25">
      <c r="B11" s="1" t="s">
        <v>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5">
        <f t="shared" si="0"/>
        <v>0</v>
      </c>
    </row>
    <row r="12" spans="2:17" x14ac:dyDescent="0.25">
      <c r="B12" s="1" t="s">
        <v>163</v>
      </c>
      <c r="C12" s="33">
        <v>0</v>
      </c>
      <c r="D12" s="33">
        <v>0</v>
      </c>
      <c r="E12" s="33">
        <v>177375.27028947099</v>
      </c>
      <c r="F12" s="33">
        <v>0</v>
      </c>
      <c r="G12" s="33">
        <v>0</v>
      </c>
      <c r="H12" s="33">
        <v>0</v>
      </c>
      <c r="I12" s="33">
        <v>0</v>
      </c>
      <c r="J12" s="35">
        <f t="shared" si="0"/>
        <v>177375.27028947099</v>
      </c>
    </row>
    <row r="13" spans="2:17" x14ac:dyDescent="0.25">
      <c r="B13" s="1" t="s">
        <v>10</v>
      </c>
      <c r="C13" s="33">
        <v>0</v>
      </c>
      <c r="D13" s="33">
        <v>0</v>
      </c>
      <c r="E13" s="33">
        <v>0</v>
      </c>
      <c r="F13" s="33">
        <v>0</v>
      </c>
      <c r="G13" s="33">
        <v>-1315597.6303396374</v>
      </c>
      <c r="H13" s="33">
        <v>0</v>
      </c>
      <c r="I13" s="33">
        <v>0</v>
      </c>
      <c r="J13" s="35">
        <f t="shared" si="0"/>
        <v>-1315597.6303396374</v>
      </c>
    </row>
    <row r="14" spans="2:17" x14ac:dyDescent="0.25">
      <c r="B14" s="1" t="s">
        <v>122</v>
      </c>
      <c r="C14" s="33">
        <v>0</v>
      </c>
      <c r="D14" s="33">
        <v>0</v>
      </c>
      <c r="E14" s="33">
        <v>15486.825605985667</v>
      </c>
      <c r="F14" s="33">
        <v>0</v>
      </c>
      <c r="G14" s="33">
        <v>-901887.26548982202</v>
      </c>
      <c r="H14" s="33">
        <v>0</v>
      </c>
      <c r="I14" s="33">
        <v>0</v>
      </c>
      <c r="J14" s="35">
        <f t="shared" si="0"/>
        <v>-886400.43988383631</v>
      </c>
    </row>
    <row r="15" spans="2:17" x14ac:dyDescent="0.25">
      <c r="B15" s="1" t="s">
        <v>40</v>
      </c>
      <c r="C15" s="33">
        <v>2302041.0576614873</v>
      </c>
      <c r="D15" s="33">
        <v>0</v>
      </c>
      <c r="E15" s="33">
        <v>-1665.5530645811984</v>
      </c>
      <c r="F15" s="33">
        <v>41117969.8818013</v>
      </c>
      <c r="G15" s="33">
        <v>0</v>
      </c>
      <c r="H15" s="33">
        <v>0</v>
      </c>
      <c r="I15" s="33">
        <v>0</v>
      </c>
      <c r="J15" s="35">
        <f t="shared" si="0"/>
        <v>43418345.386398204</v>
      </c>
    </row>
    <row r="16" spans="2:17" x14ac:dyDescent="0.25">
      <c r="B16" s="1" t="s">
        <v>123</v>
      </c>
      <c r="C16" s="33">
        <v>0</v>
      </c>
      <c r="D16" s="33">
        <v>0</v>
      </c>
      <c r="E16" s="33">
        <v>309071.36484483536</v>
      </c>
      <c r="F16" s="33">
        <v>0</v>
      </c>
      <c r="G16" s="33">
        <v>0</v>
      </c>
      <c r="H16" s="33">
        <v>0</v>
      </c>
      <c r="I16" s="33">
        <v>0</v>
      </c>
      <c r="J16" s="35">
        <f t="shared" si="0"/>
        <v>309071.36484483536</v>
      </c>
    </row>
    <row r="17" spans="2:10" x14ac:dyDescent="0.25">
      <c r="B17" s="1" t="s">
        <v>11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5">
        <f t="shared" si="0"/>
        <v>0</v>
      </c>
    </row>
    <row r="18" spans="2:10" x14ac:dyDescent="0.25">
      <c r="B18" s="1" t="s">
        <v>12</v>
      </c>
      <c r="C18" s="33">
        <v>0</v>
      </c>
      <c r="D18" s="33">
        <v>0</v>
      </c>
      <c r="E18" s="33">
        <v>0</v>
      </c>
      <c r="F18" s="33">
        <v>562287.98517018137</v>
      </c>
      <c r="G18" s="33">
        <v>7127093.3429288846</v>
      </c>
      <c r="H18" s="33">
        <v>0</v>
      </c>
      <c r="I18" s="33">
        <v>0</v>
      </c>
      <c r="J18" s="35">
        <f t="shared" si="0"/>
        <v>7689381.3280990664</v>
      </c>
    </row>
    <row r="19" spans="2:10" x14ac:dyDescent="0.25">
      <c r="B19" s="1" t="s">
        <v>13</v>
      </c>
      <c r="C19" s="33">
        <v>0</v>
      </c>
      <c r="D19" s="33">
        <v>0</v>
      </c>
      <c r="E19" s="33">
        <v>0</v>
      </c>
      <c r="F19" s="33">
        <v>7899398.9906285135</v>
      </c>
      <c r="G19" s="33">
        <v>-371030.01055911352</v>
      </c>
      <c r="H19" s="33">
        <v>4893637.6603901992</v>
      </c>
      <c r="I19" s="33">
        <v>404899.47839834529</v>
      </c>
      <c r="J19" s="35">
        <f t="shared" si="0"/>
        <v>12826906.118857944</v>
      </c>
    </row>
    <row r="20" spans="2:10" x14ac:dyDescent="0.25">
      <c r="B20" s="1" t="s">
        <v>14</v>
      </c>
      <c r="C20" s="33">
        <v>0</v>
      </c>
      <c r="D20" s="33">
        <v>0</v>
      </c>
      <c r="E20" s="33">
        <v>0</v>
      </c>
      <c r="F20" s="33">
        <v>1481914.9277747269</v>
      </c>
      <c r="G20" s="33">
        <v>0</v>
      </c>
      <c r="H20" s="33">
        <v>0</v>
      </c>
      <c r="I20" s="33">
        <v>0</v>
      </c>
      <c r="J20" s="35">
        <f t="shared" si="0"/>
        <v>1481914.9277747269</v>
      </c>
    </row>
    <row r="21" spans="2:10" x14ac:dyDescent="0.25">
      <c r="B21" s="1" t="s">
        <v>15</v>
      </c>
      <c r="C21" s="33">
        <v>0</v>
      </c>
      <c r="D21" s="33">
        <v>0</v>
      </c>
      <c r="E21" s="33">
        <v>0</v>
      </c>
      <c r="F21" s="33">
        <v>560938.65651891893</v>
      </c>
      <c r="G21" s="33">
        <v>-636591.74320277071</v>
      </c>
      <c r="H21" s="33">
        <v>-367964.14491726516</v>
      </c>
      <c r="I21" s="33">
        <v>0</v>
      </c>
      <c r="J21" s="35">
        <f t="shared" si="0"/>
        <v>-443617.23160111695</v>
      </c>
    </row>
    <row r="22" spans="2:10" x14ac:dyDescent="0.25">
      <c r="B22" s="1" t="s">
        <v>16</v>
      </c>
      <c r="C22" s="33">
        <v>0</v>
      </c>
      <c r="D22" s="33">
        <v>0</v>
      </c>
      <c r="E22" s="33">
        <v>16050055.754925786</v>
      </c>
      <c r="F22" s="33">
        <v>39947347.449938968</v>
      </c>
      <c r="G22" s="33">
        <v>6933525.6671888456</v>
      </c>
      <c r="H22" s="33">
        <v>25843659.272881106</v>
      </c>
      <c r="I22" s="33">
        <v>0</v>
      </c>
      <c r="J22" s="35">
        <f t="shared" si="0"/>
        <v>88774588.144934714</v>
      </c>
    </row>
    <row r="23" spans="2:10" x14ac:dyDescent="0.25">
      <c r="B23" s="1" t="s">
        <v>119</v>
      </c>
      <c r="C23" s="33">
        <v>0</v>
      </c>
      <c r="D23" s="33">
        <v>0</v>
      </c>
      <c r="E23" s="33">
        <v>0</v>
      </c>
      <c r="F23" s="33">
        <v>2901564.6177962152</v>
      </c>
      <c r="G23" s="33">
        <v>0</v>
      </c>
      <c r="H23" s="33">
        <v>0</v>
      </c>
      <c r="I23" s="33">
        <v>0</v>
      </c>
      <c r="J23" s="35">
        <f t="shared" si="0"/>
        <v>2901564.6177962152</v>
      </c>
    </row>
    <row r="24" spans="2:10" x14ac:dyDescent="0.25">
      <c r="B24" s="1" t="s">
        <v>128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5">
        <f t="shared" si="0"/>
        <v>0</v>
      </c>
    </row>
    <row r="25" spans="2:10" x14ac:dyDescent="0.25">
      <c r="B25" s="1" t="s">
        <v>17</v>
      </c>
      <c r="C25" s="33">
        <v>0</v>
      </c>
      <c r="D25" s="33">
        <v>0</v>
      </c>
      <c r="E25" s="33">
        <v>0</v>
      </c>
      <c r="F25" s="33">
        <v>-1373690.8285514791</v>
      </c>
      <c r="G25" s="33">
        <v>949961.18652167253</v>
      </c>
      <c r="H25" s="33">
        <v>0</v>
      </c>
      <c r="I25" s="33">
        <v>0</v>
      </c>
      <c r="J25" s="35">
        <f t="shared" si="0"/>
        <v>-423729.64202980662</v>
      </c>
    </row>
    <row r="26" spans="2:10" x14ac:dyDescent="0.25">
      <c r="B26" s="1" t="s">
        <v>18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5">
        <f t="shared" si="0"/>
        <v>0</v>
      </c>
    </row>
    <row r="27" spans="2:10" x14ac:dyDescent="0.25">
      <c r="B27" s="1" t="s">
        <v>129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5">
        <f t="shared" si="0"/>
        <v>0</v>
      </c>
    </row>
    <row r="28" spans="2:10" x14ac:dyDescent="0.25">
      <c r="B28" s="1" t="s">
        <v>19</v>
      </c>
      <c r="C28" s="33">
        <v>0</v>
      </c>
      <c r="D28" s="33">
        <v>0</v>
      </c>
      <c r="E28" s="33">
        <v>918258.35853791633</v>
      </c>
      <c r="F28" s="33">
        <v>1966779.5382124961</v>
      </c>
      <c r="G28" s="33">
        <v>0</v>
      </c>
      <c r="H28" s="33">
        <v>0</v>
      </c>
      <c r="I28" s="33">
        <v>0</v>
      </c>
      <c r="J28" s="35">
        <f t="shared" si="0"/>
        <v>2885037.8967504124</v>
      </c>
    </row>
    <row r="29" spans="2:10" x14ac:dyDescent="0.25">
      <c r="B29" s="1" t="s">
        <v>20</v>
      </c>
      <c r="C29" s="33">
        <v>0</v>
      </c>
      <c r="D29" s="33">
        <v>681259.31270537968</v>
      </c>
      <c r="E29" s="33">
        <v>237924.47906357967</v>
      </c>
      <c r="F29" s="33">
        <v>456043.09368228429</v>
      </c>
      <c r="G29" s="33">
        <v>4359009.4809896667</v>
      </c>
      <c r="H29" s="33">
        <v>9463558.8451464698</v>
      </c>
      <c r="I29" s="33">
        <v>82620.828999999852</v>
      </c>
      <c r="J29" s="35">
        <f t="shared" si="0"/>
        <v>15280416.040587381</v>
      </c>
    </row>
    <row r="30" spans="2:10" x14ac:dyDescent="0.25">
      <c r="B30" s="1" t="s">
        <v>21</v>
      </c>
      <c r="C30" s="33">
        <v>-23779928.101268146</v>
      </c>
      <c r="D30" s="33">
        <v>6967902.0691001443</v>
      </c>
      <c r="E30" s="33">
        <v>130984651.06042241</v>
      </c>
      <c r="F30" s="33">
        <v>670469942.65358222</v>
      </c>
      <c r="G30" s="33">
        <v>210980478.48191315</v>
      </c>
      <c r="H30" s="33">
        <v>3132021.245747353</v>
      </c>
      <c r="I30" s="33">
        <v>40540057.603570208</v>
      </c>
      <c r="J30" s="35">
        <f t="shared" si="0"/>
        <v>1039295125.0130672</v>
      </c>
    </row>
    <row r="31" spans="2:10" x14ac:dyDescent="0.25">
      <c r="B31" s="1" t="s">
        <v>22</v>
      </c>
      <c r="C31" s="33">
        <v>0</v>
      </c>
      <c r="D31" s="33">
        <v>0</v>
      </c>
      <c r="E31" s="33">
        <v>9677.2437255200894</v>
      </c>
      <c r="F31" s="33">
        <v>-5474153.4313981896</v>
      </c>
      <c r="G31" s="33">
        <v>7516.0421232599647</v>
      </c>
      <c r="H31" s="33">
        <v>0</v>
      </c>
      <c r="I31" s="33">
        <v>0</v>
      </c>
      <c r="J31" s="35">
        <f t="shared" si="0"/>
        <v>-5456960.14554941</v>
      </c>
    </row>
    <row r="32" spans="2:10" x14ac:dyDescent="0.25">
      <c r="B32" s="1" t="s">
        <v>23</v>
      </c>
      <c r="C32" s="33">
        <v>0</v>
      </c>
      <c r="D32" s="33">
        <v>0</v>
      </c>
      <c r="E32" s="33">
        <v>2159208.8975212499</v>
      </c>
      <c r="F32" s="33">
        <v>-1483085.8625082942</v>
      </c>
      <c r="G32" s="33">
        <v>0</v>
      </c>
      <c r="H32" s="33">
        <v>0</v>
      </c>
      <c r="I32" s="33">
        <v>0</v>
      </c>
      <c r="J32" s="35">
        <f t="shared" si="0"/>
        <v>676123.03501295578</v>
      </c>
    </row>
    <row r="33" spans="2:10" x14ac:dyDescent="0.25">
      <c r="B33" s="1" t="s">
        <v>24</v>
      </c>
      <c r="C33" s="33">
        <v>0</v>
      </c>
      <c r="D33" s="33">
        <v>0</v>
      </c>
      <c r="E33" s="33">
        <v>17510895.557895325</v>
      </c>
      <c r="F33" s="33">
        <v>1810999.632766997</v>
      </c>
      <c r="G33" s="33">
        <v>45017767.148549758</v>
      </c>
      <c r="H33" s="33">
        <v>0</v>
      </c>
      <c r="I33" s="33">
        <v>942549.75110631122</v>
      </c>
      <c r="J33" s="35">
        <f t="shared" si="0"/>
        <v>65282212.090318389</v>
      </c>
    </row>
    <row r="34" spans="2:10" x14ac:dyDescent="0.25">
      <c r="B34" s="1" t="s">
        <v>25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5">
        <f t="shared" si="0"/>
        <v>0</v>
      </c>
    </row>
    <row r="35" spans="2:10" x14ac:dyDescent="0.25">
      <c r="B35" s="1" t="s">
        <v>146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5">
        <f t="shared" si="0"/>
        <v>0</v>
      </c>
    </row>
    <row r="36" spans="2:10" x14ac:dyDescent="0.25">
      <c r="B36" s="1" t="s">
        <v>26</v>
      </c>
      <c r="C36" s="33">
        <v>0</v>
      </c>
      <c r="D36" s="33">
        <v>0</v>
      </c>
      <c r="E36" s="33">
        <v>0</v>
      </c>
      <c r="F36" s="33">
        <v>0</v>
      </c>
      <c r="G36" s="33">
        <v>1935092.2316402255</v>
      </c>
      <c r="H36" s="33">
        <v>0</v>
      </c>
      <c r="I36" s="33">
        <v>0</v>
      </c>
      <c r="J36" s="35">
        <f t="shared" si="0"/>
        <v>1935092.2316402255</v>
      </c>
    </row>
    <row r="37" spans="2:10" x14ac:dyDescent="0.25">
      <c r="B37" s="1" t="s">
        <v>120</v>
      </c>
      <c r="C37" s="33">
        <v>903842.81047852279</v>
      </c>
      <c r="D37" s="33">
        <v>0</v>
      </c>
      <c r="E37" s="33">
        <v>0</v>
      </c>
      <c r="F37" s="33">
        <v>8352427.5100000016</v>
      </c>
      <c r="G37" s="33">
        <v>0</v>
      </c>
      <c r="H37" s="33">
        <v>0</v>
      </c>
      <c r="I37" s="33">
        <v>0</v>
      </c>
      <c r="J37" s="35">
        <f t="shared" si="0"/>
        <v>9256270.320478525</v>
      </c>
    </row>
    <row r="38" spans="2:10" x14ac:dyDescent="0.25">
      <c r="B38" s="1" t="s">
        <v>27</v>
      </c>
      <c r="C38" s="33">
        <v>0</v>
      </c>
      <c r="D38" s="33">
        <v>1072168.5205619389</v>
      </c>
      <c r="E38" s="33">
        <v>0</v>
      </c>
      <c r="F38" s="33">
        <v>0</v>
      </c>
      <c r="G38" s="33">
        <v>-6310.951165565908</v>
      </c>
      <c r="H38" s="33">
        <v>0</v>
      </c>
      <c r="I38" s="33">
        <v>0</v>
      </c>
      <c r="J38" s="35">
        <f t="shared" si="0"/>
        <v>1065857.5693963729</v>
      </c>
    </row>
    <row r="39" spans="2:10" x14ac:dyDescent="0.25">
      <c r="B39" s="1" t="s">
        <v>28</v>
      </c>
      <c r="C39" s="33">
        <v>0</v>
      </c>
      <c r="D39" s="33">
        <v>0</v>
      </c>
      <c r="E39" s="33">
        <v>0</v>
      </c>
      <c r="F39" s="33">
        <v>-523029.44126096379</v>
      </c>
      <c r="G39" s="33">
        <v>475996.8089123682</v>
      </c>
      <c r="H39" s="33">
        <v>0</v>
      </c>
      <c r="I39" s="33">
        <v>0</v>
      </c>
      <c r="J39" s="35">
        <f t="shared" si="0"/>
        <v>-47032.632348595595</v>
      </c>
    </row>
    <row r="40" spans="2:10" x14ac:dyDescent="0.25">
      <c r="B40" s="1" t="s">
        <v>148</v>
      </c>
      <c r="C40" s="33">
        <v>0</v>
      </c>
      <c r="D40" s="33">
        <v>1824319.6663365266</v>
      </c>
      <c r="E40" s="33">
        <v>0</v>
      </c>
      <c r="F40" s="33">
        <v>4446189.4948612396</v>
      </c>
      <c r="G40" s="33">
        <v>0</v>
      </c>
      <c r="H40" s="33">
        <v>0</v>
      </c>
      <c r="I40" s="33">
        <v>0</v>
      </c>
      <c r="J40" s="35">
        <f t="shared" si="0"/>
        <v>6270509.1611977667</v>
      </c>
    </row>
    <row r="41" spans="2:10" x14ac:dyDescent="0.25">
      <c r="B41" s="1" t="s">
        <v>130</v>
      </c>
      <c r="C41" s="33">
        <v>0</v>
      </c>
      <c r="D41" s="33">
        <v>0</v>
      </c>
      <c r="E41" s="33">
        <v>738015.5834361444</v>
      </c>
      <c r="F41" s="33">
        <v>-231482.66642512858</v>
      </c>
      <c r="G41" s="33">
        <v>0</v>
      </c>
      <c r="H41" s="33">
        <v>0</v>
      </c>
      <c r="I41" s="33">
        <v>0</v>
      </c>
      <c r="J41" s="35">
        <f t="shared" si="0"/>
        <v>506532.91701101582</v>
      </c>
    </row>
    <row r="42" spans="2:10" x14ac:dyDescent="0.25">
      <c r="B42" s="1" t="s">
        <v>29</v>
      </c>
      <c r="C42" s="33">
        <v>0</v>
      </c>
      <c r="D42" s="33">
        <v>0</v>
      </c>
      <c r="E42" s="33">
        <v>0</v>
      </c>
      <c r="F42" s="33">
        <v>-398132.68549724558</v>
      </c>
      <c r="G42" s="33">
        <v>-8224725.4353079051</v>
      </c>
      <c r="H42" s="33">
        <v>0</v>
      </c>
      <c r="I42" s="33">
        <v>0</v>
      </c>
      <c r="J42" s="35">
        <f t="shared" si="0"/>
        <v>-8622858.1208051499</v>
      </c>
    </row>
    <row r="43" spans="2:10" x14ac:dyDescent="0.25">
      <c r="B43" s="1" t="s">
        <v>124</v>
      </c>
      <c r="C43" s="33">
        <v>0</v>
      </c>
      <c r="D43" s="33">
        <v>0</v>
      </c>
      <c r="E43" s="33">
        <v>-1322274.9785619401</v>
      </c>
      <c r="F43" s="33">
        <v>0</v>
      </c>
      <c r="G43" s="33">
        <v>0</v>
      </c>
      <c r="H43" s="33">
        <v>0</v>
      </c>
      <c r="I43" s="33">
        <v>0</v>
      </c>
      <c r="J43" s="35">
        <f t="shared" si="0"/>
        <v>-1322274.9785619401</v>
      </c>
    </row>
    <row r="44" spans="2:10" x14ac:dyDescent="0.25">
      <c r="B44" s="1" t="s">
        <v>30</v>
      </c>
      <c r="C44" s="33">
        <v>0</v>
      </c>
      <c r="D44" s="33">
        <v>0</v>
      </c>
      <c r="E44" s="33">
        <v>0</v>
      </c>
      <c r="F44" s="33">
        <v>0</v>
      </c>
      <c r="G44" s="33">
        <v>666352.72403073369</v>
      </c>
      <c r="H44" s="33">
        <v>0</v>
      </c>
      <c r="I44" s="33">
        <v>0</v>
      </c>
      <c r="J44" s="35">
        <f t="shared" si="0"/>
        <v>666352.72403073369</v>
      </c>
    </row>
    <row r="45" spans="2:10" x14ac:dyDescent="0.25">
      <c r="B45" s="1" t="s">
        <v>149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5">
        <f t="shared" si="0"/>
        <v>0</v>
      </c>
    </row>
    <row r="46" spans="2:10" x14ac:dyDescent="0.25">
      <c r="B46" s="1" t="s">
        <v>131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5">
        <f t="shared" si="0"/>
        <v>0</v>
      </c>
    </row>
    <row r="47" spans="2:10" x14ac:dyDescent="0.25">
      <c r="B47" s="1" t="s">
        <v>151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5">
        <f t="shared" si="0"/>
        <v>0</v>
      </c>
    </row>
    <row r="48" spans="2:10" x14ac:dyDescent="0.25">
      <c r="B48" s="1" t="s">
        <v>125</v>
      </c>
      <c r="C48" s="33">
        <v>0</v>
      </c>
      <c r="D48" s="33">
        <v>0</v>
      </c>
      <c r="E48" s="33">
        <v>579262.99955037865</v>
      </c>
      <c r="F48" s="33">
        <v>0</v>
      </c>
      <c r="G48" s="33">
        <v>0</v>
      </c>
      <c r="H48" s="33">
        <v>0</v>
      </c>
      <c r="I48" s="33">
        <v>0</v>
      </c>
      <c r="J48" s="35">
        <f t="shared" si="0"/>
        <v>579262.99955037865</v>
      </c>
    </row>
    <row r="49" spans="2:21" x14ac:dyDescent="0.25">
      <c r="B49" s="1" t="s">
        <v>126</v>
      </c>
      <c r="C49" s="33">
        <v>0</v>
      </c>
      <c r="D49" s="33">
        <v>0</v>
      </c>
      <c r="E49" s="33">
        <v>76017.972981201863</v>
      </c>
      <c r="F49" s="33">
        <v>0</v>
      </c>
      <c r="G49" s="33">
        <v>-2906050.3244332685</v>
      </c>
      <c r="H49" s="33">
        <v>0</v>
      </c>
      <c r="I49" s="33">
        <v>0</v>
      </c>
      <c r="J49" s="35">
        <f t="shared" si="0"/>
        <v>-2830032.3514520666</v>
      </c>
    </row>
    <row r="50" spans="2:21" x14ac:dyDescent="0.25">
      <c r="B50" s="1" t="s">
        <v>31</v>
      </c>
      <c r="C50" s="33">
        <v>0</v>
      </c>
      <c r="D50" s="33">
        <v>0</v>
      </c>
      <c r="E50" s="33">
        <v>8782933.9250733331</v>
      </c>
      <c r="F50" s="33">
        <v>42728103.922330193</v>
      </c>
      <c r="G50" s="33">
        <v>24868394.664925281</v>
      </c>
      <c r="H50" s="33">
        <v>0</v>
      </c>
      <c r="I50" s="33">
        <v>0</v>
      </c>
      <c r="J50" s="35">
        <f t="shared" si="0"/>
        <v>76379432.512328804</v>
      </c>
    </row>
    <row r="51" spans="2:21" x14ac:dyDescent="0.25">
      <c r="B51" s="1" t="s">
        <v>32</v>
      </c>
      <c r="C51" s="33">
        <v>0</v>
      </c>
      <c r="D51" s="33">
        <v>0</v>
      </c>
      <c r="E51" s="33">
        <v>0</v>
      </c>
      <c r="F51" s="33">
        <v>6653841.7173644137</v>
      </c>
      <c r="G51" s="33">
        <v>0</v>
      </c>
      <c r="H51" s="33">
        <v>0</v>
      </c>
      <c r="I51" s="33">
        <v>0</v>
      </c>
      <c r="J51" s="35">
        <f t="shared" si="0"/>
        <v>6653841.7173644137</v>
      </c>
    </row>
    <row r="52" spans="2:21" x14ac:dyDescent="0.25">
      <c r="B52" s="1" t="s">
        <v>33</v>
      </c>
      <c r="C52" s="33">
        <v>0</v>
      </c>
      <c r="D52" s="33">
        <v>0</v>
      </c>
      <c r="E52" s="33">
        <v>3510347.1373567516</v>
      </c>
      <c r="F52" s="33">
        <v>0</v>
      </c>
      <c r="G52" s="33">
        <v>0</v>
      </c>
      <c r="H52" s="33">
        <v>0</v>
      </c>
      <c r="I52" s="33">
        <v>0</v>
      </c>
      <c r="J52" s="35">
        <f t="shared" si="0"/>
        <v>3510347.1373567516</v>
      </c>
    </row>
    <row r="53" spans="2:21" x14ac:dyDescent="0.25">
      <c r="B53" s="1" t="s">
        <v>34</v>
      </c>
      <c r="C53" s="33">
        <v>-281918.07177301979</v>
      </c>
      <c r="D53" s="33">
        <v>523710.33853300597</v>
      </c>
      <c r="E53" s="33">
        <v>1394630.2733255441</v>
      </c>
      <c r="F53" s="33">
        <v>34063744.753029458</v>
      </c>
      <c r="G53" s="33">
        <v>29814369.290012624</v>
      </c>
      <c r="H53" s="33">
        <v>4913191.9827587977</v>
      </c>
      <c r="I53" s="33">
        <v>0</v>
      </c>
      <c r="J53" s="35">
        <f t="shared" si="0"/>
        <v>70427728.565886408</v>
      </c>
    </row>
    <row r="54" spans="2:21" x14ac:dyDescent="0.25">
      <c r="B54" s="1" t="s">
        <v>35</v>
      </c>
      <c r="C54" s="33">
        <v>0</v>
      </c>
      <c r="D54" s="33">
        <v>0</v>
      </c>
      <c r="E54" s="33">
        <v>0</v>
      </c>
      <c r="F54" s="33">
        <v>647881.59155333496</v>
      </c>
      <c r="G54" s="33">
        <v>0</v>
      </c>
      <c r="H54" s="33">
        <v>0</v>
      </c>
      <c r="I54" s="33">
        <v>0</v>
      </c>
      <c r="J54" s="35">
        <f t="shared" si="0"/>
        <v>647881.59155333496</v>
      </c>
    </row>
    <row r="55" spans="2:21" x14ac:dyDescent="0.25">
      <c r="B55" s="1" t="s">
        <v>137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5">
        <f t="shared" si="0"/>
        <v>0</v>
      </c>
    </row>
    <row r="56" spans="2:21" x14ac:dyDescent="0.25">
      <c r="B56" s="1" t="s">
        <v>134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5">
        <f t="shared" si="0"/>
        <v>0</v>
      </c>
    </row>
    <row r="57" spans="2:21" x14ac:dyDescent="0.25">
      <c r="B57" s="1" t="s">
        <v>132</v>
      </c>
      <c r="C57" s="33">
        <v>0</v>
      </c>
      <c r="D57" s="33">
        <v>0</v>
      </c>
      <c r="E57" s="33">
        <v>0</v>
      </c>
      <c r="F57" s="33">
        <v>0</v>
      </c>
      <c r="G57" s="33">
        <v>-456078.71569262008</v>
      </c>
      <c r="H57" s="33">
        <v>0</v>
      </c>
      <c r="I57" s="33">
        <v>0</v>
      </c>
      <c r="J57" s="35">
        <f t="shared" si="0"/>
        <v>-456078.71569262008</v>
      </c>
    </row>
    <row r="58" spans="2:21" x14ac:dyDescent="0.25">
      <c r="B58" s="1" t="s">
        <v>121</v>
      </c>
      <c r="C58" s="33">
        <v>0</v>
      </c>
      <c r="D58" s="33">
        <v>0</v>
      </c>
      <c r="E58" s="33">
        <v>2861093.2590206689</v>
      </c>
      <c r="F58" s="33">
        <v>309392.34593679343</v>
      </c>
      <c r="G58" s="33">
        <v>2041138.2943660382</v>
      </c>
      <c r="H58" s="33">
        <v>0</v>
      </c>
      <c r="I58" s="33">
        <v>0</v>
      </c>
      <c r="J58" s="35">
        <f t="shared" si="0"/>
        <v>5211623.8993235007</v>
      </c>
    </row>
    <row r="59" spans="2:21" x14ac:dyDescent="0.25">
      <c r="B59" s="1" t="s">
        <v>135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5">
        <f t="shared" si="0"/>
        <v>0</v>
      </c>
    </row>
    <row r="60" spans="2:21" x14ac:dyDescent="0.25">
      <c r="B60" s="1" t="s">
        <v>150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5">
        <f t="shared" si="0"/>
        <v>0</v>
      </c>
    </row>
    <row r="61" spans="2:21" x14ac:dyDescent="0.25">
      <c r="B61" s="1" t="s">
        <v>36</v>
      </c>
      <c r="C61" s="33">
        <v>0</v>
      </c>
      <c r="D61" s="33">
        <v>0</v>
      </c>
      <c r="E61" s="33">
        <v>0</v>
      </c>
      <c r="F61" s="33">
        <v>0</v>
      </c>
      <c r="G61" s="33">
        <v>43127.582320299254</v>
      </c>
      <c r="H61" s="33">
        <v>0</v>
      </c>
      <c r="I61" s="33">
        <v>0</v>
      </c>
      <c r="J61" s="35">
        <f t="shared" si="0"/>
        <v>43127.582320299254</v>
      </c>
    </row>
    <row r="62" spans="2:21" x14ac:dyDescent="0.25">
      <c r="B62" s="1" t="s">
        <v>133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5">
        <f t="shared" si="0"/>
        <v>0</v>
      </c>
    </row>
    <row r="63" spans="2:21" s="1" customFormat="1" x14ac:dyDescent="0.25">
      <c r="B63" s="1" t="s">
        <v>37</v>
      </c>
      <c r="C63" s="33">
        <v>0</v>
      </c>
      <c r="D63" s="33">
        <v>0</v>
      </c>
      <c r="E63" s="33">
        <v>479336.69556915213</v>
      </c>
      <c r="F63" s="33">
        <v>0</v>
      </c>
      <c r="G63" s="33">
        <v>0</v>
      </c>
      <c r="H63" s="33">
        <v>0</v>
      </c>
      <c r="I63" s="33">
        <v>0</v>
      </c>
      <c r="J63" s="35">
        <f t="shared" si="0"/>
        <v>479336.69556915213</v>
      </c>
      <c r="K63" s="35"/>
      <c r="L63" s="35"/>
      <c r="M63" s="33"/>
      <c r="N63" s="33"/>
      <c r="O63" s="33"/>
      <c r="P63" s="33"/>
      <c r="Q63" s="33"/>
      <c r="R63" s="9"/>
      <c r="S63" s="9"/>
      <c r="T63" s="9"/>
    </row>
    <row r="64" spans="2:21" s="39" customFormat="1" x14ac:dyDescent="0.25">
      <c r="B64" s="1" t="s">
        <v>38</v>
      </c>
      <c r="C64" s="38">
        <v>0</v>
      </c>
      <c r="D64" s="38">
        <v>0</v>
      </c>
      <c r="E64" s="38">
        <v>9936791.3833036944</v>
      </c>
      <c r="F64" s="38">
        <v>88715354.492888853</v>
      </c>
      <c r="G64" s="38">
        <v>552657.763626653</v>
      </c>
      <c r="H64" s="38">
        <v>0</v>
      </c>
      <c r="I64" s="38">
        <v>164839.0610539194</v>
      </c>
      <c r="J64" s="35">
        <f t="shared" si="0"/>
        <v>99369642.700873107</v>
      </c>
      <c r="K64" s="38"/>
      <c r="L64" s="33"/>
      <c r="M64" s="33"/>
      <c r="N64" s="33"/>
      <c r="O64" s="33"/>
      <c r="P64" s="33"/>
      <c r="Q64" s="33"/>
      <c r="R64" s="9"/>
      <c r="S64" s="9"/>
      <c r="T64" s="9"/>
      <c r="U64" s="9"/>
    </row>
    <row r="65" spans="2:17" x14ac:dyDescent="0.25">
      <c r="B65" s="1" t="s">
        <v>164</v>
      </c>
      <c r="C65" s="33">
        <v>64502.436117110388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5">
        <f t="shared" si="0"/>
        <v>64502.436117110388</v>
      </c>
    </row>
    <row r="66" spans="2:17" s="1" customFormat="1" x14ac:dyDescent="0.25">
      <c r="B66" s="1" t="s">
        <v>136</v>
      </c>
      <c r="C66" s="38">
        <v>0</v>
      </c>
      <c r="D66" s="35">
        <v>0</v>
      </c>
      <c r="E66" s="38">
        <v>66459.848252912896</v>
      </c>
      <c r="F66" s="35">
        <v>0</v>
      </c>
      <c r="G66" s="35">
        <v>0</v>
      </c>
      <c r="H66" s="35">
        <v>0</v>
      </c>
      <c r="I66" s="35">
        <v>0</v>
      </c>
      <c r="J66" s="35">
        <f t="shared" si="0"/>
        <v>66459.848252912896</v>
      </c>
      <c r="K66" s="35"/>
      <c r="N66" s="35"/>
      <c r="O66" s="35"/>
      <c r="P66" s="35"/>
      <c r="Q66" s="35"/>
    </row>
    <row r="67" spans="2:17" x14ac:dyDescent="0.25">
      <c r="B67" s="1" t="s">
        <v>39</v>
      </c>
      <c r="C67" s="33">
        <v>0</v>
      </c>
      <c r="D67" s="33">
        <v>0</v>
      </c>
      <c r="E67" s="33">
        <v>-4048141.0163725666</v>
      </c>
      <c r="F67" s="33">
        <v>-6811275.9608168183</v>
      </c>
      <c r="G67" s="33">
        <v>-1320092.3449096167</v>
      </c>
      <c r="H67" s="33">
        <v>0</v>
      </c>
      <c r="I67" s="33">
        <v>242939.68703900717</v>
      </c>
      <c r="J67" s="35">
        <f t="shared" si="0"/>
        <v>-11936569.635059994</v>
      </c>
    </row>
    <row r="68" spans="2:17" s="1" customFormat="1" x14ac:dyDescent="0.25">
      <c r="B68" s="1" t="s">
        <v>7</v>
      </c>
      <c r="C68" s="35">
        <f>SUM(C7:C67)</f>
        <v>-21076231.853757974</v>
      </c>
      <c r="D68" s="35">
        <f t="shared" ref="D68:I68" si="1">SUM(D7:D67)</f>
        <v>11069359.907236997</v>
      </c>
      <c r="E68" s="35">
        <f t="shared" si="1"/>
        <v>188180032.12347293</v>
      </c>
      <c r="F68" s="35">
        <f t="shared" si="1"/>
        <v>933998046.14711428</v>
      </c>
      <c r="G68" s="35">
        <f t="shared" si="1"/>
        <v>318291990.31672728</v>
      </c>
      <c r="H68" s="35">
        <f t="shared" si="1"/>
        <v>47878104.862006657</v>
      </c>
      <c r="I68" s="35">
        <f t="shared" si="1"/>
        <v>42419780.827657811</v>
      </c>
      <c r="J68" s="35">
        <f>SUM(J7:J67)</f>
        <v>1520761082.3304582</v>
      </c>
      <c r="K68" s="35"/>
      <c r="L68" s="35"/>
      <c r="M68" s="35"/>
      <c r="N68" s="35"/>
      <c r="O68" s="35"/>
      <c r="P68" s="35"/>
      <c r="Q68" s="35"/>
    </row>
    <row r="70" spans="2:17" x14ac:dyDescent="0.25">
      <c r="J70" s="33"/>
    </row>
    <row r="71" spans="2:17" x14ac:dyDescent="0.25">
      <c r="J71" s="33"/>
    </row>
  </sheetData>
  <autoFilter ref="B6:J7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showGridLines="0" zoomScaleNormal="100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N6" sqref="N6:N82"/>
    </sheetView>
  </sheetViews>
  <sheetFormatPr baseColWidth="10" defaultRowHeight="12.75" x14ac:dyDescent="0.2"/>
  <cols>
    <col min="1" max="1" width="21.140625" style="3" customWidth="1"/>
    <col min="2" max="12" width="11.42578125" style="3" customWidth="1"/>
    <col min="13" max="41" width="11.42578125" style="3"/>
    <col min="42" max="42" width="21.140625" style="3" customWidth="1"/>
    <col min="43" max="45" width="11.42578125" style="3" customWidth="1"/>
    <col min="46" max="46" width="12.28515625" style="3" customWidth="1"/>
    <col min="47" max="47" width="13.7109375" style="3" bestFit="1" customWidth="1"/>
    <col min="48" max="50" width="11.42578125" style="3"/>
    <col min="51" max="59" width="11.42578125" style="3" customWidth="1"/>
    <col min="60" max="63" width="12.7109375" style="3" bestFit="1" customWidth="1"/>
    <col min="64" max="64" width="13.7109375" style="3" bestFit="1" customWidth="1"/>
    <col min="65" max="66" width="11.42578125" style="3" customWidth="1"/>
    <col min="67" max="70" width="12.7109375" style="3" bestFit="1" customWidth="1"/>
    <col min="71" max="71" width="13.7109375" style="3" bestFit="1" customWidth="1"/>
    <col min="72" max="73" width="11.42578125" style="3" customWidth="1"/>
    <col min="74" max="75" width="13.85546875" style="3" bestFit="1" customWidth="1"/>
    <col min="76" max="76" width="12.85546875" style="3" bestFit="1" customWidth="1"/>
    <col min="77" max="77" width="13.85546875" style="3" bestFit="1" customWidth="1"/>
    <col min="78" max="78" width="13.7109375" style="3" bestFit="1" customWidth="1"/>
    <col min="79" max="82" width="11.42578125" style="3" customWidth="1"/>
    <col min="83" max="83" width="12.7109375" style="3" customWidth="1"/>
    <col min="84" max="84" width="11.42578125" style="3" customWidth="1"/>
    <col min="85" max="85" width="13.7109375" style="3" customWidth="1"/>
    <col min="86" max="86" width="12.7109375" style="3" customWidth="1"/>
    <col min="87" max="87" width="13.7109375" style="3" customWidth="1"/>
    <col min="88" max="88" width="11.42578125" style="3" customWidth="1"/>
    <col min="89" max="91" width="12.7109375" style="3" customWidth="1"/>
    <col min="92" max="92" width="11.42578125" style="3" customWidth="1"/>
    <col min="93" max="94" width="12.7109375" style="3" customWidth="1"/>
    <col min="95" max="95" width="13.7109375" style="3" customWidth="1"/>
    <col min="96" max="96" width="11.42578125" style="3" customWidth="1"/>
    <col min="97" max="100" width="13.7109375" style="3" customWidth="1"/>
    <col min="101" max="103" width="11.42578125" style="3" customWidth="1"/>
    <col min="104" max="104" width="13.7109375" style="3" customWidth="1"/>
    <col min="105" max="105" width="12.7109375" style="3" customWidth="1"/>
    <col min="106" max="106" width="13.7109375" style="3" customWidth="1"/>
    <col min="107" max="108" width="11.42578125" style="3" customWidth="1"/>
    <col min="109" max="110" width="12.7109375" style="3" customWidth="1"/>
    <col min="111" max="112" width="11.42578125" style="3" customWidth="1"/>
    <col min="113" max="114" width="12.7109375" style="3" customWidth="1"/>
    <col min="115" max="115" width="11.42578125" style="3" customWidth="1"/>
    <col min="116" max="116" width="13.7109375" style="3" customWidth="1"/>
    <col min="117" max="117" width="12.7109375" style="3" customWidth="1"/>
    <col min="118" max="118" width="13.7109375" style="3" customWidth="1"/>
    <col min="119" max="119" width="11.42578125" style="3" customWidth="1"/>
    <col min="120" max="121" width="13.7109375" style="3" customWidth="1"/>
    <col min="122" max="123" width="15.28515625" style="3" customWidth="1"/>
    <col min="124" max="124" width="11.42578125" style="3" customWidth="1"/>
    <col min="125" max="125" width="11.42578125" style="3"/>
    <col min="126" max="126" width="13.7109375" style="3" bestFit="1" customWidth="1"/>
    <col min="127" max="127" width="12.7109375" style="3" bestFit="1" customWidth="1"/>
    <col min="128" max="128" width="13.7109375" style="3" bestFit="1" customWidth="1"/>
    <col min="129" max="129" width="4.28515625" style="3" customWidth="1"/>
    <col min="130" max="132" width="13.7109375" style="3" customWidth="1"/>
    <col min="133" max="133" width="4.28515625" style="3" customWidth="1"/>
    <col min="134" max="136" width="13.7109375" style="3" customWidth="1"/>
    <col min="137" max="137" width="4.42578125" style="3" customWidth="1"/>
    <col min="138" max="140" width="13.85546875" style="3" customWidth="1"/>
    <col min="141" max="141" width="4.28515625" style="3" customWidth="1"/>
    <col min="142" max="146" width="13.7109375" style="3" customWidth="1"/>
    <col min="147" max="297" width="11.42578125" style="3"/>
    <col min="298" max="298" width="21.140625" style="3" customWidth="1"/>
    <col min="299" max="301" width="11.42578125" style="3" customWidth="1"/>
    <col min="302" max="302" width="12.28515625" style="3" customWidth="1"/>
    <col min="303" max="303" width="13.7109375" style="3" bestFit="1" customWidth="1"/>
    <col min="304" max="306" width="11.42578125" style="3"/>
    <col min="307" max="315" width="11.42578125" style="3" customWidth="1"/>
    <col min="316" max="319" width="12.7109375" style="3" bestFit="1" customWidth="1"/>
    <col min="320" max="320" width="13.7109375" style="3" bestFit="1" customWidth="1"/>
    <col min="321" max="322" width="11.42578125" style="3" customWidth="1"/>
    <col min="323" max="326" width="12.7109375" style="3" bestFit="1" customWidth="1"/>
    <col min="327" max="327" width="13.7109375" style="3" bestFit="1" customWidth="1"/>
    <col min="328" max="329" width="11.42578125" style="3" customWidth="1"/>
    <col min="330" max="331" width="13.85546875" style="3" bestFit="1" customWidth="1"/>
    <col min="332" max="332" width="12.85546875" style="3" bestFit="1" customWidth="1"/>
    <col min="333" max="333" width="13.85546875" style="3" bestFit="1" customWidth="1"/>
    <col min="334" max="334" width="13.7109375" style="3" bestFit="1" customWidth="1"/>
    <col min="335" max="338" width="11.42578125" style="3" customWidth="1"/>
    <col min="339" max="339" width="12.7109375" style="3" customWidth="1"/>
    <col min="340" max="340" width="11.42578125" style="3" customWidth="1"/>
    <col min="341" max="341" width="13.7109375" style="3" customWidth="1"/>
    <col min="342" max="342" width="12.7109375" style="3" customWidth="1"/>
    <col min="343" max="343" width="13.7109375" style="3" customWidth="1"/>
    <col min="344" max="344" width="11.42578125" style="3" customWidth="1"/>
    <col min="345" max="347" width="12.7109375" style="3" customWidth="1"/>
    <col min="348" max="348" width="11.42578125" style="3" customWidth="1"/>
    <col min="349" max="350" width="12.7109375" style="3" customWidth="1"/>
    <col min="351" max="351" width="13.7109375" style="3" customWidth="1"/>
    <col min="352" max="352" width="11.42578125" style="3" customWidth="1"/>
    <col min="353" max="356" width="13.7109375" style="3" customWidth="1"/>
    <col min="357" max="359" width="11.42578125" style="3" customWidth="1"/>
    <col min="360" max="360" width="13.7109375" style="3" customWidth="1"/>
    <col min="361" max="361" width="12.7109375" style="3" customWidth="1"/>
    <col min="362" max="362" width="13.7109375" style="3" customWidth="1"/>
    <col min="363" max="364" width="11.42578125" style="3" customWidth="1"/>
    <col min="365" max="366" width="12.7109375" style="3" customWidth="1"/>
    <col min="367" max="368" width="11.42578125" style="3" customWidth="1"/>
    <col min="369" max="370" width="12.7109375" style="3" customWidth="1"/>
    <col min="371" max="371" width="11.42578125" style="3" customWidth="1"/>
    <col min="372" max="372" width="13.7109375" style="3" customWidth="1"/>
    <col min="373" max="373" width="12.7109375" style="3" customWidth="1"/>
    <col min="374" max="374" width="13.7109375" style="3" customWidth="1"/>
    <col min="375" max="375" width="11.42578125" style="3" customWidth="1"/>
    <col min="376" max="377" width="13.7109375" style="3" customWidth="1"/>
    <col min="378" max="379" width="15.28515625" style="3" customWidth="1"/>
    <col min="380" max="380" width="11.42578125" style="3" customWidth="1"/>
    <col min="381" max="381" width="11.42578125" style="3"/>
    <col min="382" max="382" width="13.7109375" style="3" bestFit="1" customWidth="1"/>
    <col min="383" max="383" width="12.7109375" style="3" bestFit="1" customWidth="1"/>
    <col min="384" max="384" width="13.7109375" style="3" bestFit="1" customWidth="1"/>
    <col min="385" max="385" width="4.28515625" style="3" customWidth="1"/>
    <col min="386" max="388" width="13.7109375" style="3" customWidth="1"/>
    <col min="389" max="389" width="4.28515625" style="3" customWidth="1"/>
    <col min="390" max="392" width="13.7109375" style="3" customWidth="1"/>
    <col min="393" max="393" width="4.42578125" style="3" customWidth="1"/>
    <col min="394" max="396" width="13.85546875" style="3" customWidth="1"/>
    <col min="397" max="397" width="4.28515625" style="3" customWidth="1"/>
    <col min="398" max="402" width="13.7109375" style="3" customWidth="1"/>
    <col min="403" max="553" width="11.42578125" style="3"/>
    <col min="554" max="554" width="21.140625" style="3" customWidth="1"/>
    <col min="555" max="557" width="11.42578125" style="3" customWidth="1"/>
    <col min="558" max="558" width="12.28515625" style="3" customWidth="1"/>
    <col min="559" max="559" width="13.7109375" style="3" bestFit="1" customWidth="1"/>
    <col min="560" max="562" width="11.42578125" style="3"/>
    <col min="563" max="571" width="11.42578125" style="3" customWidth="1"/>
    <col min="572" max="575" width="12.7109375" style="3" bestFit="1" customWidth="1"/>
    <col min="576" max="576" width="13.7109375" style="3" bestFit="1" customWidth="1"/>
    <col min="577" max="578" width="11.42578125" style="3" customWidth="1"/>
    <col min="579" max="582" width="12.7109375" style="3" bestFit="1" customWidth="1"/>
    <col min="583" max="583" width="13.7109375" style="3" bestFit="1" customWidth="1"/>
    <col min="584" max="585" width="11.42578125" style="3" customWidth="1"/>
    <col min="586" max="587" width="13.85546875" style="3" bestFit="1" customWidth="1"/>
    <col min="588" max="588" width="12.85546875" style="3" bestFit="1" customWidth="1"/>
    <col min="589" max="589" width="13.85546875" style="3" bestFit="1" customWidth="1"/>
    <col min="590" max="590" width="13.7109375" style="3" bestFit="1" customWidth="1"/>
    <col min="591" max="594" width="11.42578125" style="3" customWidth="1"/>
    <col min="595" max="595" width="12.7109375" style="3" customWidth="1"/>
    <col min="596" max="596" width="11.42578125" style="3" customWidth="1"/>
    <col min="597" max="597" width="13.7109375" style="3" customWidth="1"/>
    <col min="598" max="598" width="12.7109375" style="3" customWidth="1"/>
    <col min="599" max="599" width="13.7109375" style="3" customWidth="1"/>
    <col min="600" max="600" width="11.42578125" style="3" customWidth="1"/>
    <col min="601" max="603" width="12.7109375" style="3" customWidth="1"/>
    <col min="604" max="604" width="11.42578125" style="3" customWidth="1"/>
    <col min="605" max="606" width="12.7109375" style="3" customWidth="1"/>
    <col min="607" max="607" width="13.7109375" style="3" customWidth="1"/>
    <col min="608" max="608" width="11.42578125" style="3" customWidth="1"/>
    <col min="609" max="612" width="13.7109375" style="3" customWidth="1"/>
    <col min="613" max="615" width="11.42578125" style="3" customWidth="1"/>
    <col min="616" max="616" width="13.7109375" style="3" customWidth="1"/>
    <col min="617" max="617" width="12.7109375" style="3" customWidth="1"/>
    <col min="618" max="618" width="13.7109375" style="3" customWidth="1"/>
    <col min="619" max="620" width="11.42578125" style="3" customWidth="1"/>
    <col min="621" max="622" width="12.7109375" style="3" customWidth="1"/>
    <col min="623" max="624" width="11.42578125" style="3" customWidth="1"/>
    <col min="625" max="626" width="12.7109375" style="3" customWidth="1"/>
    <col min="627" max="627" width="11.42578125" style="3" customWidth="1"/>
    <col min="628" max="628" width="13.7109375" style="3" customWidth="1"/>
    <col min="629" max="629" width="12.7109375" style="3" customWidth="1"/>
    <col min="630" max="630" width="13.7109375" style="3" customWidth="1"/>
    <col min="631" max="631" width="11.42578125" style="3" customWidth="1"/>
    <col min="632" max="633" width="13.7109375" style="3" customWidth="1"/>
    <col min="634" max="635" width="15.28515625" style="3" customWidth="1"/>
    <col min="636" max="636" width="11.42578125" style="3" customWidth="1"/>
    <col min="637" max="637" width="11.42578125" style="3"/>
    <col min="638" max="638" width="13.7109375" style="3" bestFit="1" customWidth="1"/>
    <col min="639" max="639" width="12.7109375" style="3" bestFit="1" customWidth="1"/>
    <col min="640" max="640" width="13.7109375" style="3" bestFit="1" customWidth="1"/>
    <col min="641" max="641" width="4.28515625" style="3" customWidth="1"/>
    <col min="642" max="644" width="13.7109375" style="3" customWidth="1"/>
    <col min="645" max="645" width="4.28515625" style="3" customWidth="1"/>
    <col min="646" max="648" width="13.7109375" style="3" customWidth="1"/>
    <col min="649" max="649" width="4.42578125" style="3" customWidth="1"/>
    <col min="650" max="652" width="13.85546875" style="3" customWidth="1"/>
    <col min="653" max="653" width="4.28515625" style="3" customWidth="1"/>
    <col min="654" max="658" width="13.7109375" style="3" customWidth="1"/>
    <col min="659" max="809" width="11.42578125" style="3"/>
    <col min="810" max="810" width="21.140625" style="3" customWidth="1"/>
    <col min="811" max="813" width="11.42578125" style="3" customWidth="1"/>
    <col min="814" max="814" width="12.28515625" style="3" customWidth="1"/>
    <col min="815" max="815" width="13.7109375" style="3" bestFit="1" customWidth="1"/>
    <col min="816" max="818" width="11.42578125" style="3"/>
    <col min="819" max="827" width="11.42578125" style="3" customWidth="1"/>
    <col min="828" max="831" width="12.7109375" style="3" bestFit="1" customWidth="1"/>
    <col min="832" max="832" width="13.7109375" style="3" bestFit="1" customWidth="1"/>
    <col min="833" max="834" width="11.42578125" style="3" customWidth="1"/>
    <col min="835" max="838" width="12.7109375" style="3" bestFit="1" customWidth="1"/>
    <col min="839" max="839" width="13.7109375" style="3" bestFit="1" customWidth="1"/>
    <col min="840" max="841" width="11.42578125" style="3" customWidth="1"/>
    <col min="842" max="843" width="13.85546875" style="3" bestFit="1" customWidth="1"/>
    <col min="844" max="844" width="12.85546875" style="3" bestFit="1" customWidth="1"/>
    <col min="845" max="845" width="13.85546875" style="3" bestFit="1" customWidth="1"/>
    <col min="846" max="846" width="13.7109375" style="3" bestFit="1" customWidth="1"/>
    <col min="847" max="850" width="11.42578125" style="3" customWidth="1"/>
    <col min="851" max="851" width="12.7109375" style="3" customWidth="1"/>
    <col min="852" max="852" width="11.42578125" style="3" customWidth="1"/>
    <col min="853" max="853" width="13.7109375" style="3" customWidth="1"/>
    <col min="854" max="854" width="12.7109375" style="3" customWidth="1"/>
    <col min="855" max="855" width="13.7109375" style="3" customWidth="1"/>
    <col min="856" max="856" width="11.42578125" style="3" customWidth="1"/>
    <col min="857" max="859" width="12.7109375" style="3" customWidth="1"/>
    <col min="860" max="860" width="11.42578125" style="3" customWidth="1"/>
    <col min="861" max="862" width="12.7109375" style="3" customWidth="1"/>
    <col min="863" max="863" width="13.7109375" style="3" customWidth="1"/>
    <col min="864" max="864" width="11.42578125" style="3" customWidth="1"/>
    <col min="865" max="868" width="13.7109375" style="3" customWidth="1"/>
    <col min="869" max="871" width="11.42578125" style="3" customWidth="1"/>
    <col min="872" max="872" width="13.7109375" style="3" customWidth="1"/>
    <col min="873" max="873" width="12.7109375" style="3" customWidth="1"/>
    <col min="874" max="874" width="13.7109375" style="3" customWidth="1"/>
    <col min="875" max="876" width="11.42578125" style="3" customWidth="1"/>
    <col min="877" max="878" width="12.7109375" style="3" customWidth="1"/>
    <col min="879" max="880" width="11.42578125" style="3" customWidth="1"/>
    <col min="881" max="882" width="12.7109375" style="3" customWidth="1"/>
    <col min="883" max="883" width="11.42578125" style="3" customWidth="1"/>
    <col min="884" max="884" width="13.7109375" style="3" customWidth="1"/>
    <col min="885" max="885" width="12.7109375" style="3" customWidth="1"/>
    <col min="886" max="886" width="13.7109375" style="3" customWidth="1"/>
    <col min="887" max="887" width="11.42578125" style="3" customWidth="1"/>
    <col min="888" max="889" width="13.7109375" style="3" customWidth="1"/>
    <col min="890" max="891" width="15.28515625" style="3" customWidth="1"/>
    <col min="892" max="892" width="11.42578125" style="3" customWidth="1"/>
    <col min="893" max="893" width="11.42578125" style="3"/>
    <col min="894" max="894" width="13.7109375" style="3" bestFit="1" customWidth="1"/>
    <col min="895" max="895" width="12.7109375" style="3" bestFit="1" customWidth="1"/>
    <col min="896" max="896" width="13.7109375" style="3" bestFit="1" customWidth="1"/>
    <col min="897" max="897" width="4.28515625" style="3" customWidth="1"/>
    <col min="898" max="900" width="13.7109375" style="3" customWidth="1"/>
    <col min="901" max="901" width="4.28515625" style="3" customWidth="1"/>
    <col min="902" max="904" width="13.7109375" style="3" customWidth="1"/>
    <col min="905" max="905" width="4.42578125" style="3" customWidth="1"/>
    <col min="906" max="908" width="13.85546875" style="3" customWidth="1"/>
    <col min="909" max="909" width="4.28515625" style="3" customWidth="1"/>
    <col min="910" max="914" width="13.7109375" style="3" customWidth="1"/>
    <col min="915" max="1065" width="11.42578125" style="3"/>
    <col min="1066" max="1066" width="21.140625" style="3" customWidth="1"/>
    <col min="1067" max="1069" width="11.42578125" style="3" customWidth="1"/>
    <col min="1070" max="1070" width="12.28515625" style="3" customWidth="1"/>
    <col min="1071" max="1071" width="13.7109375" style="3" bestFit="1" customWidth="1"/>
    <col min="1072" max="1074" width="11.42578125" style="3"/>
    <col min="1075" max="1083" width="11.42578125" style="3" customWidth="1"/>
    <col min="1084" max="1087" width="12.7109375" style="3" bestFit="1" customWidth="1"/>
    <col min="1088" max="1088" width="13.7109375" style="3" bestFit="1" customWidth="1"/>
    <col min="1089" max="1090" width="11.42578125" style="3" customWidth="1"/>
    <col min="1091" max="1094" width="12.7109375" style="3" bestFit="1" customWidth="1"/>
    <col min="1095" max="1095" width="13.7109375" style="3" bestFit="1" customWidth="1"/>
    <col min="1096" max="1097" width="11.42578125" style="3" customWidth="1"/>
    <col min="1098" max="1099" width="13.85546875" style="3" bestFit="1" customWidth="1"/>
    <col min="1100" max="1100" width="12.85546875" style="3" bestFit="1" customWidth="1"/>
    <col min="1101" max="1101" width="13.85546875" style="3" bestFit="1" customWidth="1"/>
    <col min="1102" max="1102" width="13.7109375" style="3" bestFit="1" customWidth="1"/>
    <col min="1103" max="1106" width="11.42578125" style="3" customWidth="1"/>
    <col min="1107" max="1107" width="12.7109375" style="3" customWidth="1"/>
    <col min="1108" max="1108" width="11.42578125" style="3" customWidth="1"/>
    <col min="1109" max="1109" width="13.7109375" style="3" customWidth="1"/>
    <col min="1110" max="1110" width="12.7109375" style="3" customWidth="1"/>
    <col min="1111" max="1111" width="13.7109375" style="3" customWidth="1"/>
    <col min="1112" max="1112" width="11.42578125" style="3" customWidth="1"/>
    <col min="1113" max="1115" width="12.7109375" style="3" customWidth="1"/>
    <col min="1116" max="1116" width="11.42578125" style="3" customWidth="1"/>
    <col min="1117" max="1118" width="12.7109375" style="3" customWidth="1"/>
    <col min="1119" max="1119" width="13.7109375" style="3" customWidth="1"/>
    <col min="1120" max="1120" width="11.42578125" style="3" customWidth="1"/>
    <col min="1121" max="1124" width="13.7109375" style="3" customWidth="1"/>
    <col min="1125" max="1127" width="11.42578125" style="3" customWidth="1"/>
    <col min="1128" max="1128" width="13.7109375" style="3" customWidth="1"/>
    <col min="1129" max="1129" width="12.7109375" style="3" customWidth="1"/>
    <col min="1130" max="1130" width="13.7109375" style="3" customWidth="1"/>
    <col min="1131" max="1132" width="11.42578125" style="3" customWidth="1"/>
    <col min="1133" max="1134" width="12.7109375" style="3" customWidth="1"/>
    <col min="1135" max="1136" width="11.42578125" style="3" customWidth="1"/>
    <col min="1137" max="1138" width="12.7109375" style="3" customWidth="1"/>
    <col min="1139" max="1139" width="11.42578125" style="3" customWidth="1"/>
    <col min="1140" max="1140" width="13.7109375" style="3" customWidth="1"/>
    <col min="1141" max="1141" width="12.7109375" style="3" customWidth="1"/>
    <col min="1142" max="1142" width="13.7109375" style="3" customWidth="1"/>
    <col min="1143" max="1143" width="11.42578125" style="3" customWidth="1"/>
    <col min="1144" max="1145" width="13.7109375" style="3" customWidth="1"/>
    <col min="1146" max="1147" width="15.28515625" style="3" customWidth="1"/>
    <col min="1148" max="1148" width="11.42578125" style="3" customWidth="1"/>
    <col min="1149" max="1149" width="11.42578125" style="3"/>
    <col min="1150" max="1150" width="13.7109375" style="3" bestFit="1" customWidth="1"/>
    <col min="1151" max="1151" width="12.7109375" style="3" bestFit="1" customWidth="1"/>
    <col min="1152" max="1152" width="13.7109375" style="3" bestFit="1" customWidth="1"/>
    <col min="1153" max="1153" width="4.28515625" style="3" customWidth="1"/>
    <col min="1154" max="1156" width="13.7109375" style="3" customWidth="1"/>
    <col min="1157" max="1157" width="4.28515625" style="3" customWidth="1"/>
    <col min="1158" max="1160" width="13.7109375" style="3" customWidth="1"/>
    <col min="1161" max="1161" width="4.42578125" style="3" customWidth="1"/>
    <col min="1162" max="1164" width="13.85546875" style="3" customWidth="1"/>
    <col min="1165" max="1165" width="4.28515625" style="3" customWidth="1"/>
    <col min="1166" max="1170" width="13.7109375" style="3" customWidth="1"/>
    <col min="1171" max="1321" width="11.42578125" style="3"/>
    <col min="1322" max="1322" width="21.140625" style="3" customWidth="1"/>
    <col min="1323" max="1325" width="11.42578125" style="3" customWidth="1"/>
    <col min="1326" max="1326" width="12.28515625" style="3" customWidth="1"/>
    <col min="1327" max="1327" width="13.7109375" style="3" bestFit="1" customWidth="1"/>
    <col min="1328" max="1330" width="11.42578125" style="3"/>
    <col min="1331" max="1339" width="11.42578125" style="3" customWidth="1"/>
    <col min="1340" max="1343" width="12.7109375" style="3" bestFit="1" customWidth="1"/>
    <col min="1344" max="1344" width="13.7109375" style="3" bestFit="1" customWidth="1"/>
    <col min="1345" max="1346" width="11.42578125" style="3" customWidth="1"/>
    <col min="1347" max="1350" width="12.7109375" style="3" bestFit="1" customWidth="1"/>
    <col min="1351" max="1351" width="13.7109375" style="3" bestFit="1" customWidth="1"/>
    <col min="1352" max="1353" width="11.42578125" style="3" customWidth="1"/>
    <col min="1354" max="1355" width="13.85546875" style="3" bestFit="1" customWidth="1"/>
    <col min="1356" max="1356" width="12.85546875" style="3" bestFit="1" customWidth="1"/>
    <col min="1357" max="1357" width="13.85546875" style="3" bestFit="1" customWidth="1"/>
    <col min="1358" max="1358" width="13.7109375" style="3" bestFit="1" customWidth="1"/>
    <col min="1359" max="1362" width="11.42578125" style="3" customWidth="1"/>
    <col min="1363" max="1363" width="12.7109375" style="3" customWidth="1"/>
    <col min="1364" max="1364" width="11.42578125" style="3" customWidth="1"/>
    <col min="1365" max="1365" width="13.7109375" style="3" customWidth="1"/>
    <col min="1366" max="1366" width="12.7109375" style="3" customWidth="1"/>
    <col min="1367" max="1367" width="13.7109375" style="3" customWidth="1"/>
    <col min="1368" max="1368" width="11.42578125" style="3" customWidth="1"/>
    <col min="1369" max="1371" width="12.7109375" style="3" customWidth="1"/>
    <col min="1372" max="1372" width="11.42578125" style="3" customWidth="1"/>
    <col min="1373" max="1374" width="12.7109375" style="3" customWidth="1"/>
    <col min="1375" max="1375" width="13.7109375" style="3" customWidth="1"/>
    <col min="1376" max="1376" width="11.42578125" style="3" customWidth="1"/>
    <col min="1377" max="1380" width="13.7109375" style="3" customWidth="1"/>
    <col min="1381" max="1383" width="11.42578125" style="3" customWidth="1"/>
    <col min="1384" max="1384" width="13.7109375" style="3" customWidth="1"/>
    <col min="1385" max="1385" width="12.7109375" style="3" customWidth="1"/>
    <col min="1386" max="1386" width="13.7109375" style="3" customWidth="1"/>
    <col min="1387" max="1388" width="11.42578125" style="3" customWidth="1"/>
    <col min="1389" max="1390" width="12.7109375" style="3" customWidth="1"/>
    <col min="1391" max="1392" width="11.42578125" style="3" customWidth="1"/>
    <col min="1393" max="1394" width="12.7109375" style="3" customWidth="1"/>
    <col min="1395" max="1395" width="11.42578125" style="3" customWidth="1"/>
    <col min="1396" max="1396" width="13.7109375" style="3" customWidth="1"/>
    <col min="1397" max="1397" width="12.7109375" style="3" customWidth="1"/>
    <col min="1398" max="1398" width="13.7109375" style="3" customWidth="1"/>
    <col min="1399" max="1399" width="11.42578125" style="3" customWidth="1"/>
    <col min="1400" max="1401" width="13.7109375" style="3" customWidth="1"/>
    <col min="1402" max="1403" width="15.28515625" style="3" customWidth="1"/>
    <col min="1404" max="1404" width="11.42578125" style="3" customWidth="1"/>
    <col min="1405" max="1405" width="11.42578125" style="3"/>
    <col min="1406" max="1406" width="13.7109375" style="3" bestFit="1" customWidth="1"/>
    <col min="1407" max="1407" width="12.7109375" style="3" bestFit="1" customWidth="1"/>
    <col min="1408" max="1408" width="13.7109375" style="3" bestFit="1" customWidth="1"/>
    <col min="1409" max="1409" width="4.28515625" style="3" customWidth="1"/>
    <col min="1410" max="1412" width="13.7109375" style="3" customWidth="1"/>
    <col min="1413" max="1413" width="4.28515625" style="3" customWidth="1"/>
    <col min="1414" max="1416" width="13.7109375" style="3" customWidth="1"/>
    <col min="1417" max="1417" width="4.42578125" style="3" customWidth="1"/>
    <col min="1418" max="1420" width="13.85546875" style="3" customWidth="1"/>
    <col min="1421" max="1421" width="4.28515625" style="3" customWidth="1"/>
    <col min="1422" max="1426" width="13.7109375" style="3" customWidth="1"/>
    <col min="1427" max="1577" width="11.42578125" style="3"/>
    <col min="1578" max="1578" width="21.140625" style="3" customWidth="1"/>
    <col min="1579" max="1581" width="11.42578125" style="3" customWidth="1"/>
    <col min="1582" max="1582" width="12.28515625" style="3" customWidth="1"/>
    <col min="1583" max="1583" width="13.7109375" style="3" bestFit="1" customWidth="1"/>
    <col min="1584" max="1586" width="11.42578125" style="3"/>
    <col min="1587" max="1595" width="11.42578125" style="3" customWidth="1"/>
    <col min="1596" max="1599" width="12.7109375" style="3" bestFit="1" customWidth="1"/>
    <col min="1600" max="1600" width="13.7109375" style="3" bestFit="1" customWidth="1"/>
    <col min="1601" max="1602" width="11.42578125" style="3" customWidth="1"/>
    <col min="1603" max="1606" width="12.7109375" style="3" bestFit="1" customWidth="1"/>
    <col min="1607" max="1607" width="13.7109375" style="3" bestFit="1" customWidth="1"/>
    <col min="1608" max="1609" width="11.42578125" style="3" customWidth="1"/>
    <col min="1610" max="1611" width="13.85546875" style="3" bestFit="1" customWidth="1"/>
    <col min="1612" max="1612" width="12.85546875" style="3" bestFit="1" customWidth="1"/>
    <col min="1613" max="1613" width="13.85546875" style="3" bestFit="1" customWidth="1"/>
    <col min="1614" max="1614" width="13.7109375" style="3" bestFit="1" customWidth="1"/>
    <col min="1615" max="1618" width="11.42578125" style="3" customWidth="1"/>
    <col min="1619" max="1619" width="12.7109375" style="3" customWidth="1"/>
    <col min="1620" max="1620" width="11.42578125" style="3" customWidth="1"/>
    <col min="1621" max="1621" width="13.7109375" style="3" customWidth="1"/>
    <col min="1622" max="1622" width="12.7109375" style="3" customWidth="1"/>
    <col min="1623" max="1623" width="13.7109375" style="3" customWidth="1"/>
    <col min="1624" max="1624" width="11.42578125" style="3" customWidth="1"/>
    <col min="1625" max="1627" width="12.7109375" style="3" customWidth="1"/>
    <col min="1628" max="1628" width="11.42578125" style="3" customWidth="1"/>
    <col min="1629" max="1630" width="12.7109375" style="3" customWidth="1"/>
    <col min="1631" max="1631" width="13.7109375" style="3" customWidth="1"/>
    <col min="1632" max="1632" width="11.42578125" style="3" customWidth="1"/>
    <col min="1633" max="1636" width="13.7109375" style="3" customWidth="1"/>
    <col min="1637" max="1639" width="11.42578125" style="3" customWidth="1"/>
    <col min="1640" max="1640" width="13.7109375" style="3" customWidth="1"/>
    <col min="1641" max="1641" width="12.7109375" style="3" customWidth="1"/>
    <col min="1642" max="1642" width="13.7109375" style="3" customWidth="1"/>
    <col min="1643" max="1644" width="11.42578125" style="3" customWidth="1"/>
    <col min="1645" max="1646" width="12.7109375" style="3" customWidth="1"/>
    <col min="1647" max="1648" width="11.42578125" style="3" customWidth="1"/>
    <col min="1649" max="1650" width="12.7109375" style="3" customWidth="1"/>
    <col min="1651" max="1651" width="11.42578125" style="3" customWidth="1"/>
    <col min="1652" max="1652" width="13.7109375" style="3" customWidth="1"/>
    <col min="1653" max="1653" width="12.7109375" style="3" customWidth="1"/>
    <col min="1654" max="1654" width="13.7109375" style="3" customWidth="1"/>
    <col min="1655" max="1655" width="11.42578125" style="3" customWidth="1"/>
    <col min="1656" max="1657" width="13.7109375" style="3" customWidth="1"/>
    <col min="1658" max="1659" width="15.28515625" style="3" customWidth="1"/>
    <col min="1660" max="1660" width="11.42578125" style="3" customWidth="1"/>
    <col min="1661" max="1661" width="11.42578125" style="3"/>
    <col min="1662" max="1662" width="13.7109375" style="3" bestFit="1" customWidth="1"/>
    <col min="1663" max="1663" width="12.7109375" style="3" bestFit="1" customWidth="1"/>
    <col min="1664" max="1664" width="13.7109375" style="3" bestFit="1" customWidth="1"/>
    <col min="1665" max="1665" width="4.28515625" style="3" customWidth="1"/>
    <col min="1666" max="1668" width="13.7109375" style="3" customWidth="1"/>
    <col min="1669" max="1669" width="4.28515625" style="3" customWidth="1"/>
    <col min="1670" max="1672" width="13.7109375" style="3" customWidth="1"/>
    <col min="1673" max="1673" width="4.42578125" style="3" customWidth="1"/>
    <col min="1674" max="1676" width="13.85546875" style="3" customWidth="1"/>
    <col min="1677" max="1677" width="4.28515625" style="3" customWidth="1"/>
    <col min="1678" max="1682" width="13.7109375" style="3" customWidth="1"/>
    <col min="1683" max="1833" width="11.42578125" style="3"/>
    <col min="1834" max="1834" width="21.140625" style="3" customWidth="1"/>
    <col min="1835" max="1837" width="11.42578125" style="3" customWidth="1"/>
    <col min="1838" max="1838" width="12.28515625" style="3" customWidth="1"/>
    <col min="1839" max="1839" width="13.7109375" style="3" bestFit="1" customWidth="1"/>
    <col min="1840" max="1842" width="11.42578125" style="3"/>
    <col min="1843" max="1851" width="11.42578125" style="3" customWidth="1"/>
    <col min="1852" max="1855" width="12.7109375" style="3" bestFit="1" customWidth="1"/>
    <col min="1856" max="1856" width="13.7109375" style="3" bestFit="1" customWidth="1"/>
    <col min="1857" max="1858" width="11.42578125" style="3" customWidth="1"/>
    <col min="1859" max="1862" width="12.7109375" style="3" bestFit="1" customWidth="1"/>
    <col min="1863" max="1863" width="13.7109375" style="3" bestFit="1" customWidth="1"/>
    <col min="1864" max="1865" width="11.42578125" style="3" customWidth="1"/>
    <col min="1866" max="1867" width="13.85546875" style="3" bestFit="1" customWidth="1"/>
    <col min="1868" max="1868" width="12.85546875" style="3" bestFit="1" customWidth="1"/>
    <col min="1869" max="1869" width="13.85546875" style="3" bestFit="1" customWidth="1"/>
    <col min="1870" max="1870" width="13.7109375" style="3" bestFit="1" customWidth="1"/>
    <col min="1871" max="1874" width="11.42578125" style="3" customWidth="1"/>
    <col min="1875" max="1875" width="12.7109375" style="3" customWidth="1"/>
    <col min="1876" max="1876" width="11.42578125" style="3" customWidth="1"/>
    <col min="1877" max="1877" width="13.7109375" style="3" customWidth="1"/>
    <col min="1878" max="1878" width="12.7109375" style="3" customWidth="1"/>
    <col min="1879" max="1879" width="13.7109375" style="3" customWidth="1"/>
    <col min="1880" max="1880" width="11.42578125" style="3" customWidth="1"/>
    <col min="1881" max="1883" width="12.7109375" style="3" customWidth="1"/>
    <col min="1884" max="1884" width="11.42578125" style="3" customWidth="1"/>
    <col min="1885" max="1886" width="12.7109375" style="3" customWidth="1"/>
    <col min="1887" max="1887" width="13.7109375" style="3" customWidth="1"/>
    <col min="1888" max="1888" width="11.42578125" style="3" customWidth="1"/>
    <col min="1889" max="1892" width="13.7109375" style="3" customWidth="1"/>
    <col min="1893" max="1895" width="11.42578125" style="3" customWidth="1"/>
    <col min="1896" max="1896" width="13.7109375" style="3" customWidth="1"/>
    <col min="1897" max="1897" width="12.7109375" style="3" customWidth="1"/>
    <col min="1898" max="1898" width="13.7109375" style="3" customWidth="1"/>
    <col min="1899" max="1900" width="11.42578125" style="3" customWidth="1"/>
    <col min="1901" max="1902" width="12.7109375" style="3" customWidth="1"/>
    <col min="1903" max="1904" width="11.42578125" style="3" customWidth="1"/>
    <col min="1905" max="1906" width="12.7109375" style="3" customWidth="1"/>
    <col min="1907" max="1907" width="11.42578125" style="3" customWidth="1"/>
    <col min="1908" max="1908" width="13.7109375" style="3" customWidth="1"/>
    <col min="1909" max="1909" width="12.7109375" style="3" customWidth="1"/>
    <col min="1910" max="1910" width="13.7109375" style="3" customWidth="1"/>
    <col min="1911" max="1911" width="11.42578125" style="3" customWidth="1"/>
    <col min="1912" max="1913" width="13.7109375" style="3" customWidth="1"/>
    <col min="1914" max="1915" width="15.28515625" style="3" customWidth="1"/>
    <col min="1916" max="1916" width="11.42578125" style="3" customWidth="1"/>
    <col min="1917" max="1917" width="11.42578125" style="3"/>
    <col min="1918" max="1918" width="13.7109375" style="3" bestFit="1" customWidth="1"/>
    <col min="1919" max="1919" width="12.7109375" style="3" bestFit="1" customWidth="1"/>
    <col min="1920" max="1920" width="13.7109375" style="3" bestFit="1" customWidth="1"/>
    <col min="1921" max="1921" width="4.28515625" style="3" customWidth="1"/>
    <col min="1922" max="1924" width="13.7109375" style="3" customWidth="1"/>
    <col min="1925" max="1925" width="4.28515625" style="3" customWidth="1"/>
    <col min="1926" max="1928" width="13.7109375" style="3" customWidth="1"/>
    <col min="1929" max="1929" width="4.42578125" style="3" customWidth="1"/>
    <col min="1930" max="1932" width="13.85546875" style="3" customWidth="1"/>
    <col min="1933" max="1933" width="4.28515625" style="3" customWidth="1"/>
    <col min="1934" max="1938" width="13.7109375" style="3" customWidth="1"/>
    <col min="1939" max="2089" width="11.42578125" style="3"/>
    <col min="2090" max="2090" width="21.140625" style="3" customWidth="1"/>
    <col min="2091" max="2093" width="11.42578125" style="3" customWidth="1"/>
    <col min="2094" max="2094" width="12.28515625" style="3" customWidth="1"/>
    <col min="2095" max="2095" width="13.7109375" style="3" bestFit="1" customWidth="1"/>
    <col min="2096" max="2098" width="11.42578125" style="3"/>
    <col min="2099" max="2107" width="11.42578125" style="3" customWidth="1"/>
    <col min="2108" max="2111" width="12.7109375" style="3" bestFit="1" customWidth="1"/>
    <col min="2112" max="2112" width="13.7109375" style="3" bestFit="1" customWidth="1"/>
    <col min="2113" max="2114" width="11.42578125" style="3" customWidth="1"/>
    <col min="2115" max="2118" width="12.7109375" style="3" bestFit="1" customWidth="1"/>
    <col min="2119" max="2119" width="13.7109375" style="3" bestFit="1" customWidth="1"/>
    <col min="2120" max="2121" width="11.42578125" style="3" customWidth="1"/>
    <col min="2122" max="2123" width="13.85546875" style="3" bestFit="1" customWidth="1"/>
    <col min="2124" max="2124" width="12.85546875" style="3" bestFit="1" customWidth="1"/>
    <col min="2125" max="2125" width="13.85546875" style="3" bestFit="1" customWidth="1"/>
    <col min="2126" max="2126" width="13.7109375" style="3" bestFit="1" customWidth="1"/>
    <col min="2127" max="2130" width="11.42578125" style="3" customWidth="1"/>
    <col min="2131" max="2131" width="12.7109375" style="3" customWidth="1"/>
    <col min="2132" max="2132" width="11.42578125" style="3" customWidth="1"/>
    <col min="2133" max="2133" width="13.7109375" style="3" customWidth="1"/>
    <col min="2134" max="2134" width="12.7109375" style="3" customWidth="1"/>
    <col min="2135" max="2135" width="13.7109375" style="3" customWidth="1"/>
    <col min="2136" max="2136" width="11.42578125" style="3" customWidth="1"/>
    <col min="2137" max="2139" width="12.7109375" style="3" customWidth="1"/>
    <col min="2140" max="2140" width="11.42578125" style="3" customWidth="1"/>
    <col min="2141" max="2142" width="12.7109375" style="3" customWidth="1"/>
    <col min="2143" max="2143" width="13.7109375" style="3" customWidth="1"/>
    <col min="2144" max="2144" width="11.42578125" style="3" customWidth="1"/>
    <col min="2145" max="2148" width="13.7109375" style="3" customWidth="1"/>
    <col min="2149" max="2151" width="11.42578125" style="3" customWidth="1"/>
    <col min="2152" max="2152" width="13.7109375" style="3" customWidth="1"/>
    <col min="2153" max="2153" width="12.7109375" style="3" customWidth="1"/>
    <col min="2154" max="2154" width="13.7109375" style="3" customWidth="1"/>
    <col min="2155" max="2156" width="11.42578125" style="3" customWidth="1"/>
    <col min="2157" max="2158" width="12.7109375" style="3" customWidth="1"/>
    <col min="2159" max="2160" width="11.42578125" style="3" customWidth="1"/>
    <col min="2161" max="2162" width="12.7109375" style="3" customWidth="1"/>
    <col min="2163" max="2163" width="11.42578125" style="3" customWidth="1"/>
    <col min="2164" max="2164" width="13.7109375" style="3" customWidth="1"/>
    <col min="2165" max="2165" width="12.7109375" style="3" customWidth="1"/>
    <col min="2166" max="2166" width="13.7109375" style="3" customWidth="1"/>
    <col min="2167" max="2167" width="11.42578125" style="3" customWidth="1"/>
    <col min="2168" max="2169" width="13.7109375" style="3" customWidth="1"/>
    <col min="2170" max="2171" width="15.28515625" style="3" customWidth="1"/>
    <col min="2172" max="2172" width="11.42578125" style="3" customWidth="1"/>
    <col min="2173" max="2173" width="11.42578125" style="3"/>
    <col min="2174" max="2174" width="13.7109375" style="3" bestFit="1" customWidth="1"/>
    <col min="2175" max="2175" width="12.7109375" style="3" bestFit="1" customWidth="1"/>
    <col min="2176" max="2176" width="13.7109375" style="3" bestFit="1" customWidth="1"/>
    <col min="2177" max="2177" width="4.28515625" style="3" customWidth="1"/>
    <col min="2178" max="2180" width="13.7109375" style="3" customWidth="1"/>
    <col min="2181" max="2181" width="4.28515625" style="3" customWidth="1"/>
    <col min="2182" max="2184" width="13.7109375" style="3" customWidth="1"/>
    <col min="2185" max="2185" width="4.42578125" style="3" customWidth="1"/>
    <col min="2186" max="2188" width="13.85546875" style="3" customWidth="1"/>
    <col min="2189" max="2189" width="4.28515625" style="3" customWidth="1"/>
    <col min="2190" max="2194" width="13.7109375" style="3" customWidth="1"/>
    <col min="2195" max="2345" width="11.42578125" style="3"/>
    <col min="2346" max="2346" width="21.140625" style="3" customWidth="1"/>
    <col min="2347" max="2349" width="11.42578125" style="3" customWidth="1"/>
    <col min="2350" max="2350" width="12.28515625" style="3" customWidth="1"/>
    <col min="2351" max="2351" width="13.7109375" style="3" bestFit="1" customWidth="1"/>
    <col min="2352" max="2354" width="11.42578125" style="3"/>
    <col min="2355" max="2363" width="11.42578125" style="3" customWidth="1"/>
    <col min="2364" max="2367" width="12.7109375" style="3" bestFit="1" customWidth="1"/>
    <col min="2368" max="2368" width="13.7109375" style="3" bestFit="1" customWidth="1"/>
    <col min="2369" max="2370" width="11.42578125" style="3" customWidth="1"/>
    <col min="2371" max="2374" width="12.7109375" style="3" bestFit="1" customWidth="1"/>
    <col min="2375" max="2375" width="13.7109375" style="3" bestFit="1" customWidth="1"/>
    <col min="2376" max="2377" width="11.42578125" style="3" customWidth="1"/>
    <col min="2378" max="2379" width="13.85546875" style="3" bestFit="1" customWidth="1"/>
    <col min="2380" max="2380" width="12.85546875" style="3" bestFit="1" customWidth="1"/>
    <col min="2381" max="2381" width="13.85546875" style="3" bestFit="1" customWidth="1"/>
    <col min="2382" max="2382" width="13.7109375" style="3" bestFit="1" customWidth="1"/>
    <col min="2383" max="2386" width="11.42578125" style="3" customWidth="1"/>
    <col min="2387" max="2387" width="12.7109375" style="3" customWidth="1"/>
    <col min="2388" max="2388" width="11.42578125" style="3" customWidth="1"/>
    <col min="2389" max="2389" width="13.7109375" style="3" customWidth="1"/>
    <col min="2390" max="2390" width="12.7109375" style="3" customWidth="1"/>
    <col min="2391" max="2391" width="13.7109375" style="3" customWidth="1"/>
    <col min="2392" max="2392" width="11.42578125" style="3" customWidth="1"/>
    <col min="2393" max="2395" width="12.7109375" style="3" customWidth="1"/>
    <col min="2396" max="2396" width="11.42578125" style="3" customWidth="1"/>
    <col min="2397" max="2398" width="12.7109375" style="3" customWidth="1"/>
    <col min="2399" max="2399" width="13.7109375" style="3" customWidth="1"/>
    <col min="2400" max="2400" width="11.42578125" style="3" customWidth="1"/>
    <col min="2401" max="2404" width="13.7109375" style="3" customWidth="1"/>
    <col min="2405" max="2407" width="11.42578125" style="3" customWidth="1"/>
    <col min="2408" max="2408" width="13.7109375" style="3" customWidth="1"/>
    <col min="2409" max="2409" width="12.7109375" style="3" customWidth="1"/>
    <col min="2410" max="2410" width="13.7109375" style="3" customWidth="1"/>
    <col min="2411" max="2412" width="11.42578125" style="3" customWidth="1"/>
    <col min="2413" max="2414" width="12.7109375" style="3" customWidth="1"/>
    <col min="2415" max="2416" width="11.42578125" style="3" customWidth="1"/>
    <col min="2417" max="2418" width="12.7109375" style="3" customWidth="1"/>
    <col min="2419" max="2419" width="11.42578125" style="3" customWidth="1"/>
    <col min="2420" max="2420" width="13.7109375" style="3" customWidth="1"/>
    <col min="2421" max="2421" width="12.7109375" style="3" customWidth="1"/>
    <col min="2422" max="2422" width="13.7109375" style="3" customWidth="1"/>
    <col min="2423" max="2423" width="11.42578125" style="3" customWidth="1"/>
    <col min="2424" max="2425" width="13.7109375" style="3" customWidth="1"/>
    <col min="2426" max="2427" width="15.28515625" style="3" customWidth="1"/>
    <col min="2428" max="2428" width="11.42578125" style="3" customWidth="1"/>
    <col min="2429" max="2429" width="11.42578125" style="3"/>
    <col min="2430" max="2430" width="13.7109375" style="3" bestFit="1" customWidth="1"/>
    <col min="2431" max="2431" width="12.7109375" style="3" bestFit="1" customWidth="1"/>
    <col min="2432" max="2432" width="13.7109375" style="3" bestFit="1" customWidth="1"/>
    <col min="2433" max="2433" width="4.28515625" style="3" customWidth="1"/>
    <col min="2434" max="2436" width="13.7109375" style="3" customWidth="1"/>
    <col min="2437" max="2437" width="4.28515625" style="3" customWidth="1"/>
    <col min="2438" max="2440" width="13.7109375" style="3" customWidth="1"/>
    <col min="2441" max="2441" width="4.42578125" style="3" customWidth="1"/>
    <col min="2442" max="2444" width="13.85546875" style="3" customWidth="1"/>
    <col min="2445" max="2445" width="4.28515625" style="3" customWidth="1"/>
    <col min="2446" max="2450" width="13.7109375" style="3" customWidth="1"/>
    <col min="2451" max="2601" width="11.42578125" style="3"/>
    <col min="2602" max="2602" width="21.140625" style="3" customWidth="1"/>
    <col min="2603" max="2605" width="11.42578125" style="3" customWidth="1"/>
    <col min="2606" max="2606" width="12.28515625" style="3" customWidth="1"/>
    <col min="2607" max="2607" width="13.7109375" style="3" bestFit="1" customWidth="1"/>
    <col min="2608" max="2610" width="11.42578125" style="3"/>
    <col min="2611" max="2619" width="11.42578125" style="3" customWidth="1"/>
    <col min="2620" max="2623" width="12.7109375" style="3" bestFit="1" customWidth="1"/>
    <col min="2624" max="2624" width="13.7109375" style="3" bestFit="1" customWidth="1"/>
    <col min="2625" max="2626" width="11.42578125" style="3" customWidth="1"/>
    <col min="2627" max="2630" width="12.7109375" style="3" bestFit="1" customWidth="1"/>
    <col min="2631" max="2631" width="13.7109375" style="3" bestFit="1" customWidth="1"/>
    <col min="2632" max="2633" width="11.42578125" style="3" customWidth="1"/>
    <col min="2634" max="2635" width="13.85546875" style="3" bestFit="1" customWidth="1"/>
    <col min="2636" max="2636" width="12.85546875" style="3" bestFit="1" customWidth="1"/>
    <col min="2637" max="2637" width="13.85546875" style="3" bestFit="1" customWidth="1"/>
    <col min="2638" max="2638" width="13.7109375" style="3" bestFit="1" customWidth="1"/>
    <col min="2639" max="2642" width="11.42578125" style="3" customWidth="1"/>
    <col min="2643" max="2643" width="12.7109375" style="3" customWidth="1"/>
    <col min="2644" max="2644" width="11.42578125" style="3" customWidth="1"/>
    <col min="2645" max="2645" width="13.7109375" style="3" customWidth="1"/>
    <col min="2646" max="2646" width="12.7109375" style="3" customWidth="1"/>
    <col min="2647" max="2647" width="13.7109375" style="3" customWidth="1"/>
    <col min="2648" max="2648" width="11.42578125" style="3" customWidth="1"/>
    <col min="2649" max="2651" width="12.7109375" style="3" customWidth="1"/>
    <col min="2652" max="2652" width="11.42578125" style="3" customWidth="1"/>
    <col min="2653" max="2654" width="12.7109375" style="3" customWidth="1"/>
    <col min="2655" max="2655" width="13.7109375" style="3" customWidth="1"/>
    <col min="2656" max="2656" width="11.42578125" style="3" customWidth="1"/>
    <col min="2657" max="2660" width="13.7109375" style="3" customWidth="1"/>
    <col min="2661" max="2663" width="11.42578125" style="3" customWidth="1"/>
    <col min="2664" max="2664" width="13.7109375" style="3" customWidth="1"/>
    <col min="2665" max="2665" width="12.7109375" style="3" customWidth="1"/>
    <col min="2666" max="2666" width="13.7109375" style="3" customWidth="1"/>
    <col min="2667" max="2668" width="11.42578125" style="3" customWidth="1"/>
    <col min="2669" max="2670" width="12.7109375" style="3" customWidth="1"/>
    <col min="2671" max="2672" width="11.42578125" style="3" customWidth="1"/>
    <col min="2673" max="2674" width="12.7109375" style="3" customWidth="1"/>
    <col min="2675" max="2675" width="11.42578125" style="3" customWidth="1"/>
    <col min="2676" max="2676" width="13.7109375" style="3" customWidth="1"/>
    <col min="2677" max="2677" width="12.7109375" style="3" customWidth="1"/>
    <col min="2678" max="2678" width="13.7109375" style="3" customWidth="1"/>
    <col min="2679" max="2679" width="11.42578125" style="3" customWidth="1"/>
    <col min="2680" max="2681" width="13.7109375" style="3" customWidth="1"/>
    <col min="2682" max="2683" width="15.28515625" style="3" customWidth="1"/>
    <col min="2684" max="2684" width="11.42578125" style="3" customWidth="1"/>
    <col min="2685" max="2685" width="11.42578125" style="3"/>
    <col min="2686" max="2686" width="13.7109375" style="3" bestFit="1" customWidth="1"/>
    <col min="2687" max="2687" width="12.7109375" style="3" bestFit="1" customWidth="1"/>
    <col min="2688" max="2688" width="13.7109375" style="3" bestFit="1" customWidth="1"/>
    <col min="2689" max="2689" width="4.28515625" style="3" customWidth="1"/>
    <col min="2690" max="2692" width="13.7109375" style="3" customWidth="1"/>
    <col min="2693" max="2693" width="4.28515625" style="3" customWidth="1"/>
    <col min="2694" max="2696" width="13.7109375" style="3" customWidth="1"/>
    <col min="2697" max="2697" width="4.42578125" style="3" customWidth="1"/>
    <col min="2698" max="2700" width="13.85546875" style="3" customWidth="1"/>
    <col min="2701" max="2701" width="4.28515625" style="3" customWidth="1"/>
    <col min="2702" max="2706" width="13.7109375" style="3" customWidth="1"/>
    <col min="2707" max="2857" width="11.42578125" style="3"/>
    <col min="2858" max="2858" width="21.140625" style="3" customWidth="1"/>
    <col min="2859" max="2861" width="11.42578125" style="3" customWidth="1"/>
    <col min="2862" max="2862" width="12.28515625" style="3" customWidth="1"/>
    <col min="2863" max="2863" width="13.7109375" style="3" bestFit="1" customWidth="1"/>
    <col min="2864" max="2866" width="11.42578125" style="3"/>
    <col min="2867" max="2875" width="11.42578125" style="3" customWidth="1"/>
    <col min="2876" max="2879" width="12.7109375" style="3" bestFit="1" customWidth="1"/>
    <col min="2880" max="2880" width="13.7109375" style="3" bestFit="1" customWidth="1"/>
    <col min="2881" max="2882" width="11.42578125" style="3" customWidth="1"/>
    <col min="2883" max="2886" width="12.7109375" style="3" bestFit="1" customWidth="1"/>
    <col min="2887" max="2887" width="13.7109375" style="3" bestFit="1" customWidth="1"/>
    <col min="2888" max="2889" width="11.42578125" style="3" customWidth="1"/>
    <col min="2890" max="2891" width="13.85546875" style="3" bestFit="1" customWidth="1"/>
    <col min="2892" max="2892" width="12.85546875" style="3" bestFit="1" customWidth="1"/>
    <col min="2893" max="2893" width="13.85546875" style="3" bestFit="1" customWidth="1"/>
    <col min="2894" max="2894" width="13.7109375" style="3" bestFit="1" customWidth="1"/>
    <col min="2895" max="2898" width="11.42578125" style="3" customWidth="1"/>
    <col min="2899" max="2899" width="12.7109375" style="3" customWidth="1"/>
    <col min="2900" max="2900" width="11.42578125" style="3" customWidth="1"/>
    <col min="2901" max="2901" width="13.7109375" style="3" customWidth="1"/>
    <col min="2902" max="2902" width="12.7109375" style="3" customWidth="1"/>
    <col min="2903" max="2903" width="13.7109375" style="3" customWidth="1"/>
    <col min="2904" max="2904" width="11.42578125" style="3" customWidth="1"/>
    <col min="2905" max="2907" width="12.7109375" style="3" customWidth="1"/>
    <col min="2908" max="2908" width="11.42578125" style="3" customWidth="1"/>
    <col min="2909" max="2910" width="12.7109375" style="3" customWidth="1"/>
    <col min="2911" max="2911" width="13.7109375" style="3" customWidth="1"/>
    <col min="2912" max="2912" width="11.42578125" style="3" customWidth="1"/>
    <col min="2913" max="2916" width="13.7109375" style="3" customWidth="1"/>
    <col min="2917" max="2919" width="11.42578125" style="3" customWidth="1"/>
    <col min="2920" max="2920" width="13.7109375" style="3" customWidth="1"/>
    <col min="2921" max="2921" width="12.7109375" style="3" customWidth="1"/>
    <col min="2922" max="2922" width="13.7109375" style="3" customWidth="1"/>
    <col min="2923" max="2924" width="11.42578125" style="3" customWidth="1"/>
    <col min="2925" max="2926" width="12.7109375" style="3" customWidth="1"/>
    <col min="2927" max="2928" width="11.42578125" style="3" customWidth="1"/>
    <col min="2929" max="2930" width="12.7109375" style="3" customWidth="1"/>
    <col min="2931" max="2931" width="11.42578125" style="3" customWidth="1"/>
    <col min="2932" max="2932" width="13.7109375" style="3" customWidth="1"/>
    <col min="2933" max="2933" width="12.7109375" style="3" customWidth="1"/>
    <col min="2934" max="2934" width="13.7109375" style="3" customWidth="1"/>
    <col min="2935" max="2935" width="11.42578125" style="3" customWidth="1"/>
    <col min="2936" max="2937" width="13.7109375" style="3" customWidth="1"/>
    <col min="2938" max="2939" width="15.28515625" style="3" customWidth="1"/>
    <col min="2940" max="2940" width="11.42578125" style="3" customWidth="1"/>
    <col min="2941" max="2941" width="11.42578125" style="3"/>
    <col min="2942" max="2942" width="13.7109375" style="3" bestFit="1" customWidth="1"/>
    <col min="2943" max="2943" width="12.7109375" style="3" bestFit="1" customWidth="1"/>
    <col min="2944" max="2944" width="13.7109375" style="3" bestFit="1" customWidth="1"/>
    <col min="2945" max="2945" width="4.28515625" style="3" customWidth="1"/>
    <col min="2946" max="2948" width="13.7109375" style="3" customWidth="1"/>
    <col min="2949" max="2949" width="4.28515625" style="3" customWidth="1"/>
    <col min="2950" max="2952" width="13.7109375" style="3" customWidth="1"/>
    <col min="2953" max="2953" width="4.42578125" style="3" customWidth="1"/>
    <col min="2954" max="2956" width="13.85546875" style="3" customWidth="1"/>
    <col min="2957" max="2957" width="4.28515625" style="3" customWidth="1"/>
    <col min="2958" max="2962" width="13.7109375" style="3" customWidth="1"/>
    <col min="2963" max="3113" width="11.42578125" style="3"/>
    <col min="3114" max="3114" width="21.140625" style="3" customWidth="1"/>
    <col min="3115" max="3117" width="11.42578125" style="3" customWidth="1"/>
    <col min="3118" max="3118" width="12.28515625" style="3" customWidth="1"/>
    <col min="3119" max="3119" width="13.7109375" style="3" bestFit="1" customWidth="1"/>
    <col min="3120" max="3122" width="11.42578125" style="3"/>
    <col min="3123" max="3131" width="11.42578125" style="3" customWidth="1"/>
    <col min="3132" max="3135" width="12.7109375" style="3" bestFit="1" customWidth="1"/>
    <col min="3136" max="3136" width="13.7109375" style="3" bestFit="1" customWidth="1"/>
    <col min="3137" max="3138" width="11.42578125" style="3" customWidth="1"/>
    <col min="3139" max="3142" width="12.7109375" style="3" bestFit="1" customWidth="1"/>
    <col min="3143" max="3143" width="13.7109375" style="3" bestFit="1" customWidth="1"/>
    <col min="3144" max="3145" width="11.42578125" style="3" customWidth="1"/>
    <col min="3146" max="3147" width="13.85546875" style="3" bestFit="1" customWidth="1"/>
    <col min="3148" max="3148" width="12.85546875" style="3" bestFit="1" customWidth="1"/>
    <col min="3149" max="3149" width="13.85546875" style="3" bestFit="1" customWidth="1"/>
    <col min="3150" max="3150" width="13.7109375" style="3" bestFit="1" customWidth="1"/>
    <col min="3151" max="3154" width="11.42578125" style="3" customWidth="1"/>
    <col min="3155" max="3155" width="12.7109375" style="3" customWidth="1"/>
    <col min="3156" max="3156" width="11.42578125" style="3" customWidth="1"/>
    <col min="3157" max="3157" width="13.7109375" style="3" customWidth="1"/>
    <col min="3158" max="3158" width="12.7109375" style="3" customWidth="1"/>
    <col min="3159" max="3159" width="13.7109375" style="3" customWidth="1"/>
    <col min="3160" max="3160" width="11.42578125" style="3" customWidth="1"/>
    <col min="3161" max="3163" width="12.7109375" style="3" customWidth="1"/>
    <col min="3164" max="3164" width="11.42578125" style="3" customWidth="1"/>
    <col min="3165" max="3166" width="12.7109375" style="3" customWidth="1"/>
    <col min="3167" max="3167" width="13.7109375" style="3" customWidth="1"/>
    <col min="3168" max="3168" width="11.42578125" style="3" customWidth="1"/>
    <col min="3169" max="3172" width="13.7109375" style="3" customWidth="1"/>
    <col min="3173" max="3175" width="11.42578125" style="3" customWidth="1"/>
    <col min="3176" max="3176" width="13.7109375" style="3" customWidth="1"/>
    <col min="3177" max="3177" width="12.7109375" style="3" customWidth="1"/>
    <col min="3178" max="3178" width="13.7109375" style="3" customWidth="1"/>
    <col min="3179" max="3180" width="11.42578125" style="3" customWidth="1"/>
    <col min="3181" max="3182" width="12.7109375" style="3" customWidth="1"/>
    <col min="3183" max="3184" width="11.42578125" style="3" customWidth="1"/>
    <col min="3185" max="3186" width="12.7109375" style="3" customWidth="1"/>
    <col min="3187" max="3187" width="11.42578125" style="3" customWidth="1"/>
    <col min="3188" max="3188" width="13.7109375" style="3" customWidth="1"/>
    <col min="3189" max="3189" width="12.7109375" style="3" customWidth="1"/>
    <col min="3190" max="3190" width="13.7109375" style="3" customWidth="1"/>
    <col min="3191" max="3191" width="11.42578125" style="3" customWidth="1"/>
    <col min="3192" max="3193" width="13.7109375" style="3" customWidth="1"/>
    <col min="3194" max="3195" width="15.28515625" style="3" customWidth="1"/>
    <col min="3196" max="3196" width="11.42578125" style="3" customWidth="1"/>
    <col min="3197" max="3197" width="11.42578125" style="3"/>
    <col min="3198" max="3198" width="13.7109375" style="3" bestFit="1" customWidth="1"/>
    <col min="3199" max="3199" width="12.7109375" style="3" bestFit="1" customWidth="1"/>
    <col min="3200" max="3200" width="13.7109375" style="3" bestFit="1" customWidth="1"/>
    <col min="3201" max="3201" width="4.28515625" style="3" customWidth="1"/>
    <col min="3202" max="3204" width="13.7109375" style="3" customWidth="1"/>
    <col min="3205" max="3205" width="4.28515625" style="3" customWidth="1"/>
    <col min="3206" max="3208" width="13.7109375" style="3" customWidth="1"/>
    <col min="3209" max="3209" width="4.42578125" style="3" customWidth="1"/>
    <col min="3210" max="3212" width="13.85546875" style="3" customWidth="1"/>
    <col min="3213" max="3213" width="4.28515625" style="3" customWidth="1"/>
    <col min="3214" max="3218" width="13.7109375" style="3" customWidth="1"/>
    <col min="3219" max="3369" width="11.42578125" style="3"/>
    <col min="3370" max="3370" width="21.140625" style="3" customWidth="1"/>
    <col min="3371" max="3373" width="11.42578125" style="3" customWidth="1"/>
    <col min="3374" max="3374" width="12.28515625" style="3" customWidth="1"/>
    <col min="3375" max="3375" width="13.7109375" style="3" bestFit="1" customWidth="1"/>
    <col min="3376" max="3378" width="11.42578125" style="3"/>
    <col min="3379" max="3387" width="11.42578125" style="3" customWidth="1"/>
    <col min="3388" max="3391" width="12.7109375" style="3" bestFit="1" customWidth="1"/>
    <col min="3392" max="3392" width="13.7109375" style="3" bestFit="1" customWidth="1"/>
    <col min="3393" max="3394" width="11.42578125" style="3" customWidth="1"/>
    <col min="3395" max="3398" width="12.7109375" style="3" bestFit="1" customWidth="1"/>
    <col min="3399" max="3399" width="13.7109375" style="3" bestFit="1" customWidth="1"/>
    <col min="3400" max="3401" width="11.42578125" style="3" customWidth="1"/>
    <col min="3402" max="3403" width="13.85546875" style="3" bestFit="1" customWidth="1"/>
    <col min="3404" max="3404" width="12.85546875" style="3" bestFit="1" customWidth="1"/>
    <col min="3405" max="3405" width="13.85546875" style="3" bestFit="1" customWidth="1"/>
    <col min="3406" max="3406" width="13.7109375" style="3" bestFit="1" customWidth="1"/>
    <col min="3407" max="3410" width="11.42578125" style="3" customWidth="1"/>
    <col min="3411" max="3411" width="12.7109375" style="3" customWidth="1"/>
    <col min="3412" max="3412" width="11.42578125" style="3" customWidth="1"/>
    <col min="3413" max="3413" width="13.7109375" style="3" customWidth="1"/>
    <col min="3414" max="3414" width="12.7109375" style="3" customWidth="1"/>
    <col min="3415" max="3415" width="13.7109375" style="3" customWidth="1"/>
    <col min="3416" max="3416" width="11.42578125" style="3" customWidth="1"/>
    <col min="3417" max="3419" width="12.7109375" style="3" customWidth="1"/>
    <col min="3420" max="3420" width="11.42578125" style="3" customWidth="1"/>
    <col min="3421" max="3422" width="12.7109375" style="3" customWidth="1"/>
    <col min="3423" max="3423" width="13.7109375" style="3" customWidth="1"/>
    <col min="3424" max="3424" width="11.42578125" style="3" customWidth="1"/>
    <col min="3425" max="3428" width="13.7109375" style="3" customWidth="1"/>
    <col min="3429" max="3431" width="11.42578125" style="3" customWidth="1"/>
    <col min="3432" max="3432" width="13.7109375" style="3" customWidth="1"/>
    <col min="3433" max="3433" width="12.7109375" style="3" customWidth="1"/>
    <col min="3434" max="3434" width="13.7109375" style="3" customWidth="1"/>
    <col min="3435" max="3436" width="11.42578125" style="3" customWidth="1"/>
    <col min="3437" max="3438" width="12.7109375" style="3" customWidth="1"/>
    <col min="3439" max="3440" width="11.42578125" style="3" customWidth="1"/>
    <col min="3441" max="3442" width="12.7109375" style="3" customWidth="1"/>
    <col min="3443" max="3443" width="11.42578125" style="3" customWidth="1"/>
    <col min="3444" max="3444" width="13.7109375" style="3" customWidth="1"/>
    <col min="3445" max="3445" width="12.7109375" style="3" customWidth="1"/>
    <col min="3446" max="3446" width="13.7109375" style="3" customWidth="1"/>
    <col min="3447" max="3447" width="11.42578125" style="3" customWidth="1"/>
    <col min="3448" max="3449" width="13.7109375" style="3" customWidth="1"/>
    <col min="3450" max="3451" width="15.28515625" style="3" customWidth="1"/>
    <col min="3452" max="3452" width="11.42578125" style="3" customWidth="1"/>
    <col min="3453" max="3453" width="11.42578125" style="3"/>
    <col min="3454" max="3454" width="13.7109375" style="3" bestFit="1" customWidth="1"/>
    <col min="3455" max="3455" width="12.7109375" style="3" bestFit="1" customWidth="1"/>
    <col min="3456" max="3456" width="13.7109375" style="3" bestFit="1" customWidth="1"/>
    <col min="3457" max="3457" width="4.28515625" style="3" customWidth="1"/>
    <col min="3458" max="3460" width="13.7109375" style="3" customWidth="1"/>
    <col min="3461" max="3461" width="4.28515625" style="3" customWidth="1"/>
    <col min="3462" max="3464" width="13.7109375" style="3" customWidth="1"/>
    <col min="3465" max="3465" width="4.42578125" style="3" customWidth="1"/>
    <col min="3466" max="3468" width="13.85546875" style="3" customWidth="1"/>
    <col min="3469" max="3469" width="4.28515625" style="3" customWidth="1"/>
    <col min="3470" max="3474" width="13.7109375" style="3" customWidth="1"/>
    <col min="3475" max="3625" width="11.42578125" style="3"/>
    <col min="3626" max="3626" width="21.140625" style="3" customWidth="1"/>
    <col min="3627" max="3629" width="11.42578125" style="3" customWidth="1"/>
    <col min="3630" max="3630" width="12.28515625" style="3" customWidth="1"/>
    <col min="3631" max="3631" width="13.7109375" style="3" bestFit="1" customWidth="1"/>
    <col min="3632" max="3634" width="11.42578125" style="3"/>
    <col min="3635" max="3643" width="11.42578125" style="3" customWidth="1"/>
    <col min="3644" max="3647" width="12.7109375" style="3" bestFit="1" customWidth="1"/>
    <col min="3648" max="3648" width="13.7109375" style="3" bestFit="1" customWidth="1"/>
    <col min="3649" max="3650" width="11.42578125" style="3" customWidth="1"/>
    <col min="3651" max="3654" width="12.7109375" style="3" bestFit="1" customWidth="1"/>
    <col min="3655" max="3655" width="13.7109375" style="3" bestFit="1" customWidth="1"/>
    <col min="3656" max="3657" width="11.42578125" style="3" customWidth="1"/>
    <col min="3658" max="3659" width="13.85546875" style="3" bestFit="1" customWidth="1"/>
    <col min="3660" max="3660" width="12.85546875" style="3" bestFit="1" customWidth="1"/>
    <col min="3661" max="3661" width="13.85546875" style="3" bestFit="1" customWidth="1"/>
    <col min="3662" max="3662" width="13.7109375" style="3" bestFit="1" customWidth="1"/>
    <col min="3663" max="3666" width="11.42578125" style="3" customWidth="1"/>
    <col min="3667" max="3667" width="12.7109375" style="3" customWidth="1"/>
    <col min="3668" max="3668" width="11.42578125" style="3" customWidth="1"/>
    <col min="3669" max="3669" width="13.7109375" style="3" customWidth="1"/>
    <col min="3670" max="3670" width="12.7109375" style="3" customWidth="1"/>
    <col min="3671" max="3671" width="13.7109375" style="3" customWidth="1"/>
    <col min="3672" max="3672" width="11.42578125" style="3" customWidth="1"/>
    <col min="3673" max="3675" width="12.7109375" style="3" customWidth="1"/>
    <col min="3676" max="3676" width="11.42578125" style="3" customWidth="1"/>
    <col min="3677" max="3678" width="12.7109375" style="3" customWidth="1"/>
    <col min="3679" max="3679" width="13.7109375" style="3" customWidth="1"/>
    <col min="3680" max="3680" width="11.42578125" style="3" customWidth="1"/>
    <col min="3681" max="3684" width="13.7109375" style="3" customWidth="1"/>
    <col min="3685" max="3687" width="11.42578125" style="3" customWidth="1"/>
    <col min="3688" max="3688" width="13.7109375" style="3" customWidth="1"/>
    <col min="3689" max="3689" width="12.7109375" style="3" customWidth="1"/>
    <col min="3690" max="3690" width="13.7109375" style="3" customWidth="1"/>
    <col min="3691" max="3692" width="11.42578125" style="3" customWidth="1"/>
    <col min="3693" max="3694" width="12.7109375" style="3" customWidth="1"/>
    <col min="3695" max="3696" width="11.42578125" style="3" customWidth="1"/>
    <col min="3697" max="3698" width="12.7109375" style="3" customWidth="1"/>
    <col min="3699" max="3699" width="11.42578125" style="3" customWidth="1"/>
    <col min="3700" max="3700" width="13.7109375" style="3" customWidth="1"/>
    <col min="3701" max="3701" width="12.7109375" style="3" customWidth="1"/>
    <col min="3702" max="3702" width="13.7109375" style="3" customWidth="1"/>
    <col min="3703" max="3703" width="11.42578125" style="3" customWidth="1"/>
    <col min="3704" max="3705" width="13.7109375" style="3" customWidth="1"/>
    <col min="3706" max="3707" width="15.28515625" style="3" customWidth="1"/>
    <col min="3708" max="3708" width="11.42578125" style="3" customWidth="1"/>
    <col min="3709" max="3709" width="11.42578125" style="3"/>
    <col min="3710" max="3710" width="13.7109375" style="3" bestFit="1" customWidth="1"/>
    <col min="3711" max="3711" width="12.7109375" style="3" bestFit="1" customWidth="1"/>
    <col min="3712" max="3712" width="13.7109375" style="3" bestFit="1" customWidth="1"/>
    <col min="3713" max="3713" width="4.28515625" style="3" customWidth="1"/>
    <col min="3714" max="3716" width="13.7109375" style="3" customWidth="1"/>
    <col min="3717" max="3717" width="4.28515625" style="3" customWidth="1"/>
    <col min="3718" max="3720" width="13.7109375" style="3" customWidth="1"/>
    <col min="3721" max="3721" width="4.42578125" style="3" customWidth="1"/>
    <col min="3722" max="3724" width="13.85546875" style="3" customWidth="1"/>
    <col min="3725" max="3725" width="4.28515625" style="3" customWidth="1"/>
    <col min="3726" max="3730" width="13.7109375" style="3" customWidth="1"/>
    <col min="3731" max="3881" width="11.42578125" style="3"/>
    <col min="3882" max="3882" width="21.140625" style="3" customWidth="1"/>
    <col min="3883" max="3885" width="11.42578125" style="3" customWidth="1"/>
    <col min="3886" max="3886" width="12.28515625" style="3" customWidth="1"/>
    <col min="3887" max="3887" width="13.7109375" style="3" bestFit="1" customWidth="1"/>
    <col min="3888" max="3890" width="11.42578125" style="3"/>
    <col min="3891" max="3899" width="11.42578125" style="3" customWidth="1"/>
    <col min="3900" max="3903" width="12.7109375" style="3" bestFit="1" customWidth="1"/>
    <col min="3904" max="3904" width="13.7109375" style="3" bestFit="1" customWidth="1"/>
    <col min="3905" max="3906" width="11.42578125" style="3" customWidth="1"/>
    <col min="3907" max="3910" width="12.7109375" style="3" bestFit="1" customWidth="1"/>
    <col min="3911" max="3911" width="13.7109375" style="3" bestFit="1" customWidth="1"/>
    <col min="3912" max="3913" width="11.42578125" style="3" customWidth="1"/>
    <col min="3914" max="3915" width="13.85546875" style="3" bestFit="1" customWidth="1"/>
    <col min="3916" max="3916" width="12.85546875" style="3" bestFit="1" customWidth="1"/>
    <col min="3917" max="3917" width="13.85546875" style="3" bestFit="1" customWidth="1"/>
    <col min="3918" max="3918" width="13.7109375" style="3" bestFit="1" customWidth="1"/>
    <col min="3919" max="3922" width="11.42578125" style="3" customWidth="1"/>
    <col min="3923" max="3923" width="12.7109375" style="3" customWidth="1"/>
    <col min="3924" max="3924" width="11.42578125" style="3" customWidth="1"/>
    <col min="3925" max="3925" width="13.7109375" style="3" customWidth="1"/>
    <col min="3926" max="3926" width="12.7109375" style="3" customWidth="1"/>
    <col min="3927" max="3927" width="13.7109375" style="3" customWidth="1"/>
    <col min="3928" max="3928" width="11.42578125" style="3" customWidth="1"/>
    <col min="3929" max="3931" width="12.7109375" style="3" customWidth="1"/>
    <col min="3932" max="3932" width="11.42578125" style="3" customWidth="1"/>
    <col min="3933" max="3934" width="12.7109375" style="3" customWidth="1"/>
    <col min="3935" max="3935" width="13.7109375" style="3" customWidth="1"/>
    <col min="3936" max="3936" width="11.42578125" style="3" customWidth="1"/>
    <col min="3937" max="3940" width="13.7109375" style="3" customWidth="1"/>
    <col min="3941" max="3943" width="11.42578125" style="3" customWidth="1"/>
    <col min="3944" max="3944" width="13.7109375" style="3" customWidth="1"/>
    <col min="3945" max="3945" width="12.7109375" style="3" customWidth="1"/>
    <col min="3946" max="3946" width="13.7109375" style="3" customWidth="1"/>
    <col min="3947" max="3948" width="11.42578125" style="3" customWidth="1"/>
    <col min="3949" max="3950" width="12.7109375" style="3" customWidth="1"/>
    <col min="3951" max="3952" width="11.42578125" style="3" customWidth="1"/>
    <col min="3953" max="3954" width="12.7109375" style="3" customWidth="1"/>
    <col min="3955" max="3955" width="11.42578125" style="3" customWidth="1"/>
    <col min="3956" max="3956" width="13.7109375" style="3" customWidth="1"/>
    <col min="3957" max="3957" width="12.7109375" style="3" customWidth="1"/>
    <col min="3958" max="3958" width="13.7109375" style="3" customWidth="1"/>
    <col min="3959" max="3959" width="11.42578125" style="3" customWidth="1"/>
    <col min="3960" max="3961" width="13.7109375" style="3" customWidth="1"/>
    <col min="3962" max="3963" width="15.28515625" style="3" customWidth="1"/>
    <col min="3964" max="3964" width="11.42578125" style="3" customWidth="1"/>
    <col min="3965" max="3965" width="11.42578125" style="3"/>
    <col min="3966" max="3966" width="13.7109375" style="3" bestFit="1" customWidth="1"/>
    <col min="3967" max="3967" width="12.7109375" style="3" bestFit="1" customWidth="1"/>
    <col min="3968" max="3968" width="13.7109375" style="3" bestFit="1" customWidth="1"/>
    <col min="3969" max="3969" width="4.28515625" style="3" customWidth="1"/>
    <col min="3970" max="3972" width="13.7109375" style="3" customWidth="1"/>
    <col min="3973" max="3973" width="4.28515625" style="3" customWidth="1"/>
    <col min="3974" max="3976" width="13.7109375" style="3" customWidth="1"/>
    <col min="3977" max="3977" width="4.42578125" style="3" customWidth="1"/>
    <col min="3978" max="3980" width="13.85546875" style="3" customWidth="1"/>
    <col min="3981" max="3981" width="4.28515625" style="3" customWidth="1"/>
    <col min="3982" max="3986" width="13.7109375" style="3" customWidth="1"/>
    <col min="3987" max="4137" width="11.42578125" style="3"/>
    <col min="4138" max="4138" width="21.140625" style="3" customWidth="1"/>
    <col min="4139" max="4141" width="11.42578125" style="3" customWidth="1"/>
    <col min="4142" max="4142" width="12.28515625" style="3" customWidth="1"/>
    <col min="4143" max="4143" width="13.7109375" style="3" bestFit="1" customWidth="1"/>
    <col min="4144" max="4146" width="11.42578125" style="3"/>
    <col min="4147" max="4155" width="11.42578125" style="3" customWidth="1"/>
    <col min="4156" max="4159" width="12.7109375" style="3" bestFit="1" customWidth="1"/>
    <col min="4160" max="4160" width="13.7109375" style="3" bestFit="1" customWidth="1"/>
    <col min="4161" max="4162" width="11.42578125" style="3" customWidth="1"/>
    <col min="4163" max="4166" width="12.7109375" style="3" bestFit="1" customWidth="1"/>
    <col min="4167" max="4167" width="13.7109375" style="3" bestFit="1" customWidth="1"/>
    <col min="4168" max="4169" width="11.42578125" style="3" customWidth="1"/>
    <col min="4170" max="4171" width="13.85546875" style="3" bestFit="1" customWidth="1"/>
    <col min="4172" max="4172" width="12.85546875" style="3" bestFit="1" customWidth="1"/>
    <col min="4173" max="4173" width="13.85546875" style="3" bestFit="1" customWidth="1"/>
    <col min="4174" max="4174" width="13.7109375" style="3" bestFit="1" customWidth="1"/>
    <col min="4175" max="4178" width="11.42578125" style="3" customWidth="1"/>
    <col min="4179" max="4179" width="12.7109375" style="3" customWidth="1"/>
    <col min="4180" max="4180" width="11.42578125" style="3" customWidth="1"/>
    <col min="4181" max="4181" width="13.7109375" style="3" customWidth="1"/>
    <col min="4182" max="4182" width="12.7109375" style="3" customWidth="1"/>
    <col min="4183" max="4183" width="13.7109375" style="3" customWidth="1"/>
    <col min="4184" max="4184" width="11.42578125" style="3" customWidth="1"/>
    <col min="4185" max="4187" width="12.7109375" style="3" customWidth="1"/>
    <col min="4188" max="4188" width="11.42578125" style="3" customWidth="1"/>
    <col min="4189" max="4190" width="12.7109375" style="3" customWidth="1"/>
    <col min="4191" max="4191" width="13.7109375" style="3" customWidth="1"/>
    <col min="4192" max="4192" width="11.42578125" style="3" customWidth="1"/>
    <col min="4193" max="4196" width="13.7109375" style="3" customWidth="1"/>
    <col min="4197" max="4199" width="11.42578125" style="3" customWidth="1"/>
    <col min="4200" max="4200" width="13.7109375" style="3" customWidth="1"/>
    <col min="4201" max="4201" width="12.7109375" style="3" customWidth="1"/>
    <col min="4202" max="4202" width="13.7109375" style="3" customWidth="1"/>
    <col min="4203" max="4204" width="11.42578125" style="3" customWidth="1"/>
    <col min="4205" max="4206" width="12.7109375" style="3" customWidth="1"/>
    <col min="4207" max="4208" width="11.42578125" style="3" customWidth="1"/>
    <col min="4209" max="4210" width="12.7109375" style="3" customWidth="1"/>
    <col min="4211" max="4211" width="11.42578125" style="3" customWidth="1"/>
    <col min="4212" max="4212" width="13.7109375" style="3" customWidth="1"/>
    <col min="4213" max="4213" width="12.7109375" style="3" customWidth="1"/>
    <col min="4214" max="4214" width="13.7109375" style="3" customWidth="1"/>
    <col min="4215" max="4215" width="11.42578125" style="3" customWidth="1"/>
    <col min="4216" max="4217" width="13.7109375" style="3" customWidth="1"/>
    <col min="4218" max="4219" width="15.28515625" style="3" customWidth="1"/>
    <col min="4220" max="4220" width="11.42578125" style="3" customWidth="1"/>
    <col min="4221" max="4221" width="11.42578125" style="3"/>
    <col min="4222" max="4222" width="13.7109375" style="3" bestFit="1" customWidth="1"/>
    <col min="4223" max="4223" width="12.7109375" style="3" bestFit="1" customWidth="1"/>
    <col min="4224" max="4224" width="13.7109375" style="3" bestFit="1" customWidth="1"/>
    <col min="4225" max="4225" width="4.28515625" style="3" customWidth="1"/>
    <col min="4226" max="4228" width="13.7109375" style="3" customWidth="1"/>
    <col min="4229" max="4229" width="4.28515625" style="3" customWidth="1"/>
    <col min="4230" max="4232" width="13.7109375" style="3" customWidth="1"/>
    <col min="4233" max="4233" width="4.42578125" style="3" customWidth="1"/>
    <col min="4234" max="4236" width="13.85546875" style="3" customWidth="1"/>
    <col min="4237" max="4237" width="4.28515625" style="3" customWidth="1"/>
    <col min="4238" max="4242" width="13.7109375" style="3" customWidth="1"/>
    <col min="4243" max="4393" width="11.42578125" style="3"/>
    <col min="4394" max="4394" width="21.140625" style="3" customWidth="1"/>
    <col min="4395" max="4397" width="11.42578125" style="3" customWidth="1"/>
    <col min="4398" max="4398" width="12.28515625" style="3" customWidth="1"/>
    <col min="4399" max="4399" width="13.7109375" style="3" bestFit="1" customWidth="1"/>
    <col min="4400" max="4402" width="11.42578125" style="3"/>
    <col min="4403" max="4411" width="11.42578125" style="3" customWidth="1"/>
    <col min="4412" max="4415" width="12.7109375" style="3" bestFit="1" customWidth="1"/>
    <col min="4416" max="4416" width="13.7109375" style="3" bestFit="1" customWidth="1"/>
    <col min="4417" max="4418" width="11.42578125" style="3" customWidth="1"/>
    <col min="4419" max="4422" width="12.7109375" style="3" bestFit="1" customWidth="1"/>
    <col min="4423" max="4423" width="13.7109375" style="3" bestFit="1" customWidth="1"/>
    <col min="4424" max="4425" width="11.42578125" style="3" customWidth="1"/>
    <col min="4426" max="4427" width="13.85546875" style="3" bestFit="1" customWidth="1"/>
    <col min="4428" max="4428" width="12.85546875" style="3" bestFit="1" customWidth="1"/>
    <col min="4429" max="4429" width="13.85546875" style="3" bestFit="1" customWidth="1"/>
    <col min="4430" max="4430" width="13.7109375" style="3" bestFit="1" customWidth="1"/>
    <col min="4431" max="4434" width="11.42578125" style="3" customWidth="1"/>
    <col min="4435" max="4435" width="12.7109375" style="3" customWidth="1"/>
    <col min="4436" max="4436" width="11.42578125" style="3" customWidth="1"/>
    <col min="4437" max="4437" width="13.7109375" style="3" customWidth="1"/>
    <col min="4438" max="4438" width="12.7109375" style="3" customWidth="1"/>
    <col min="4439" max="4439" width="13.7109375" style="3" customWidth="1"/>
    <col min="4440" max="4440" width="11.42578125" style="3" customWidth="1"/>
    <col min="4441" max="4443" width="12.7109375" style="3" customWidth="1"/>
    <col min="4444" max="4444" width="11.42578125" style="3" customWidth="1"/>
    <col min="4445" max="4446" width="12.7109375" style="3" customWidth="1"/>
    <col min="4447" max="4447" width="13.7109375" style="3" customWidth="1"/>
    <col min="4448" max="4448" width="11.42578125" style="3" customWidth="1"/>
    <col min="4449" max="4452" width="13.7109375" style="3" customWidth="1"/>
    <col min="4453" max="4455" width="11.42578125" style="3" customWidth="1"/>
    <col min="4456" max="4456" width="13.7109375" style="3" customWidth="1"/>
    <col min="4457" max="4457" width="12.7109375" style="3" customWidth="1"/>
    <col min="4458" max="4458" width="13.7109375" style="3" customWidth="1"/>
    <col min="4459" max="4460" width="11.42578125" style="3" customWidth="1"/>
    <col min="4461" max="4462" width="12.7109375" style="3" customWidth="1"/>
    <col min="4463" max="4464" width="11.42578125" style="3" customWidth="1"/>
    <col min="4465" max="4466" width="12.7109375" style="3" customWidth="1"/>
    <col min="4467" max="4467" width="11.42578125" style="3" customWidth="1"/>
    <col min="4468" max="4468" width="13.7109375" style="3" customWidth="1"/>
    <col min="4469" max="4469" width="12.7109375" style="3" customWidth="1"/>
    <col min="4470" max="4470" width="13.7109375" style="3" customWidth="1"/>
    <col min="4471" max="4471" width="11.42578125" style="3" customWidth="1"/>
    <col min="4472" max="4473" width="13.7109375" style="3" customWidth="1"/>
    <col min="4474" max="4475" width="15.28515625" style="3" customWidth="1"/>
    <col min="4476" max="4476" width="11.42578125" style="3" customWidth="1"/>
    <col min="4477" max="4477" width="11.42578125" style="3"/>
    <col min="4478" max="4478" width="13.7109375" style="3" bestFit="1" customWidth="1"/>
    <col min="4479" max="4479" width="12.7109375" style="3" bestFit="1" customWidth="1"/>
    <col min="4480" max="4480" width="13.7109375" style="3" bestFit="1" customWidth="1"/>
    <col min="4481" max="4481" width="4.28515625" style="3" customWidth="1"/>
    <col min="4482" max="4484" width="13.7109375" style="3" customWidth="1"/>
    <col min="4485" max="4485" width="4.28515625" style="3" customWidth="1"/>
    <col min="4486" max="4488" width="13.7109375" style="3" customWidth="1"/>
    <col min="4489" max="4489" width="4.42578125" style="3" customWidth="1"/>
    <col min="4490" max="4492" width="13.85546875" style="3" customWidth="1"/>
    <col min="4493" max="4493" width="4.28515625" style="3" customWidth="1"/>
    <col min="4494" max="4498" width="13.7109375" style="3" customWidth="1"/>
    <col min="4499" max="4649" width="11.42578125" style="3"/>
    <col min="4650" max="4650" width="21.140625" style="3" customWidth="1"/>
    <col min="4651" max="4653" width="11.42578125" style="3" customWidth="1"/>
    <col min="4654" max="4654" width="12.28515625" style="3" customWidth="1"/>
    <col min="4655" max="4655" width="13.7109375" style="3" bestFit="1" customWidth="1"/>
    <col min="4656" max="4658" width="11.42578125" style="3"/>
    <col min="4659" max="4667" width="11.42578125" style="3" customWidth="1"/>
    <col min="4668" max="4671" width="12.7109375" style="3" bestFit="1" customWidth="1"/>
    <col min="4672" max="4672" width="13.7109375" style="3" bestFit="1" customWidth="1"/>
    <col min="4673" max="4674" width="11.42578125" style="3" customWidth="1"/>
    <col min="4675" max="4678" width="12.7109375" style="3" bestFit="1" customWidth="1"/>
    <col min="4679" max="4679" width="13.7109375" style="3" bestFit="1" customWidth="1"/>
    <col min="4680" max="4681" width="11.42578125" style="3" customWidth="1"/>
    <col min="4682" max="4683" width="13.85546875" style="3" bestFit="1" customWidth="1"/>
    <col min="4684" max="4684" width="12.85546875" style="3" bestFit="1" customWidth="1"/>
    <col min="4685" max="4685" width="13.85546875" style="3" bestFit="1" customWidth="1"/>
    <col min="4686" max="4686" width="13.7109375" style="3" bestFit="1" customWidth="1"/>
    <col min="4687" max="4690" width="11.42578125" style="3" customWidth="1"/>
    <col min="4691" max="4691" width="12.7109375" style="3" customWidth="1"/>
    <col min="4692" max="4692" width="11.42578125" style="3" customWidth="1"/>
    <col min="4693" max="4693" width="13.7109375" style="3" customWidth="1"/>
    <col min="4694" max="4694" width="12.7109375" style="3" customWidth="1"/>
    <col min="4695" max="4695" width="13.7109375" style="3" customWidth="1"/>
    <col min="4696" max="4696" width="11.42578125" style="3" customWidth="1"/>
    <col min="4697" max="4699" width="12.7109375" style="3" customWidth="1"/>
    <col min="4700" max="4700" width="11.42578125" style="3" customWidth="1"/>
    <col min="4701" max="4702" width="12.7109375" style="3" customWidth="1"/>
    <col min="4703" max="4703" width="13.7109375" style="3" customWidth="1"/>
    <col min="4704" max="4704" width="11.42578125" style="3" customWidth="1"/>
    <col min="4705" max="4708" width="13.7109375" style="3" customWidth="1"/>
    <col min="4709" max="4711" width="11.42578125" style="3" customWidth="1"/>
    <col min="4712" max="4712" width="13.7109375" style="3" customWidth="1"/>
    <col min="4713" max="4713" width="12.7109375" style="3" customWidth="1"/>
    <col min="4714" max="4714" width="13.7109375" style="3" customWidth="1"/>
    <col min="4715" max="4716" width="11.42578125" style="3" customWidth="1"/>
    <col min="4717" max="4718" width="12.7109375" style="3" customWidth="1"/>
    <col min="4719" max="4720" width="11.42578125" style="3" customWidth="1"/>
    <col min="4721" max="4722" width="12.7109375" style="3" customWidth="1"/>
    <col min="4723" max="4723" width="11.42578125" style="3" customWidth="1"/>
    <col min="4724" max="4724" width="13.7109375" style="3" customWidth="1"/>
    <col min="4725" max="4725" width="12.7109375" style="3" customWidth="1"/>
    <col min="4726" max="4726" width="13.7109375" style="3" customWidth="1"/>
    <col min="4727" max="4727" width="11.42578125" style="3" customWidth="1"/>
    <col min="4728" max="4729" width="13.7109375" style="3" customWidth="1"/>
    <col min="4730" max="4731" width="15.28515625" style="3" customWidth="1"/>
    <col min="4732" max="4732" width="11.42578125" style="3" customWidth="1"/>
    <col min="4733" max="4733" width="11.42578125" style="3"/>
    <col min="4734" max="4734" width="13.7109375" style="3" bestFit="1" customWidth="1"/>
    <col min="4735" max="4735" width="12.7109375" style="3" bestFit="1" customWidth="1"/>
    <col min="4736" max="4736" width="13.7109375" style="3" bestFit="1" customWidth="1"/>
    <col min="4737" max="4737" width="4.28515625" style="3" customWidth="1"/>
    <col min="4738" max="4740" width="13.7109375" style="3" customWidth="1"/>
    <col min="4741" max="4741" width="4.28515625" style="3" customWidth="1"/>
    <col min="4742" max="4744" width="13.7109375" style="3" customWidth="1"/>
    <col min="4745" max="4745" width="4.42578125" style="3" customWidth="1"/>
    <col min="4746" max="4748" width="13.85546875" style="3" customWidth="1"/>
    <col min="4749" max="4749" width="4.28515625" style="3" customWidth="1"/>
    <col min="4750" max="4754" width="13.7109375" style="3" customWidth="1"/>
    <col min="4755" max="4905" width="11.42578125" style="3"/>
    <col min="4906" max="4906" width="21.140625" style="3" customWidth="1"/>
    <col min="4907" max="4909" width="11.42578125" style="3" customWidth="1"/>
    <col min="4910" max="4910" width="12.28515625" style="3" customWidth="1"/>
    <col min="4911" max="4911" width="13.7109375" style="3" bestFit="1" customWidth="1"/>
    <col min="4912" max="4914" width="11.42578125" style="3"/>
    <col min="4915" max="4923" width="11.42578125" style="3" customWidth="1"/>
    <col min="4924" max="4927" width="12.7109375" style="3" bestFit="1" customWidth="1"/>
    <col min="4928" max="4928" width="13.7109375" style="3" bestFit="1" customWidth="1"/>
    <col min="4929" max="4930" width="11.42578125" style="3" customWidth="1"/>
    <col min="4931" max="4934" width="12.7109375" style="3" bestFit="1" customWidth="1"/>
    <col min="4935" max="4935" width="13.7109375" style="3" bestFit="1" customWidth="1"/>
    <col min="4936" max="4937" width="11.42578125" style="3" customWidth="1"/>
    <col min="4938" max="4939" width="13.85546875" style="3" bestFit="1" customWidth="1"/>
    <col min="4940" max="4940" width="12.85546875" style="3" bestFit="1" customWidth="1"/>
    <col min="4941" max="4941" width="13.85546875" style="3" bestFit="1" customWidth="1"/>
    <col min="4942" max="4942" width="13.7109375" style="3" bestFit="1" customWidth="1"/>
    <col min="4943" max="4946" width="11.42578125" style="3" customWidth="1"/>
    <col min="4947" max="4947" width="12.7109375" style="3" customWidth="1"/>
    <col min="4948" max="4948" width="11.42578125" style="3" customWidth="1"/>
    <col min="4949" max="4949" width="13.7109375" style="3" customWidth="1"/>
    <col min="4950" max="4950" width="12.7109375" style="3" customWidth="1"/>
    <col min="4951" max="4951" width="13.7109375" style="3" customWidth="1"/>
    <col min="4952" max="4952" width="11.42578125" style="3" customWidth="1"/>
    <col min="4953" max="4955" width="12.7109375" style="3" customWidth="1"/>
    <col min="4956" max="4956" width="11.42578125" style="3" customWidth="1"/>
    <col min="4957" max="4958" width="12.7109375" style="3" customWidth="1"/>
    <col min="4959" max="4959" width="13.7109375" style="3" customWidth="1"/>
    <col min="4960" max="4960" width="11.42578125" style="3" customWidth="1"/>
    <col min="4961" max="4964" width="13.7109375" style="3" customWidth="1"/>
    <col min="4965" max="4967" width="11.42578125" style="3" customWidth="1"/>
    <col min="4968" max="4968" width="13.7109375" style="3" customWidth="1"/>
    <col min="4969" max="4969" width="12.7109375" style="3" customWidth="1"/>
    <col min="4970" max="4970" width="13.7109375" style="3" customWidth="1"/>
    <col min="4971" max="4972" width="11.42578125" style="3" customWidth="1"/>
    <col min="4973" max="4974" width="12.7109375" style="3" customWidth="1"/>
    <col min="4975" max="4976" width="11.42578125" style="3" customWidth="1"/>
    <col min="4977" max="4978" width="12.7109375" style="3" customWidth="1"/>
    <col min="4979" max="4979" width="11.42578125" style="3" customWidth="1"/>
    <col min="4980" max="4980" width="13.7109375" style="3" customWidth="1"/>
    <col min="4981" max="4981" width="12.7109375" style="3" customWidth="1"/>
    <col min="4982" max="4982" width="13.7109375" style="3" customWidth="1"/>
    <col min="4983" max="4983" width="11.42578125" style="3" customWidth="1"/>
    <col min="4984" max="4985" width="13.7109375" style="3" customWidth="1"/>
    <col min="4986" max="4987" width="15.28515625" style="3" customWidth="1"/>
    <col min="4988" max="4988" width="11.42578125" style="3" customWidth="1"/>
    <col min="4989" max="4989" width="11.42578125" style="3"/>
    <col min="4990" max="4990" width="13.7109375" style="3" bestFit="1" customWidth="1"/>
    <col min="4991" max="4991" width="12.7109375" style="3" bestFit="1" customWidth="1"/>
    <col min="4992" max="4992" width="13.7109375" style="3" bestFit="1" customWidth="1"/>
    <col min="4993" max="4993" width="4.28515625" style="3" customWidth="1"/>
    <col min="4994" max="4996" width="13.7109375" style="3" customWidth="1"/>
    <col min="4997" max="4997" width="4.28515625" style="3" customWidth="1"/>
    <col min="4998" max="5000" width="13.7109375" style="3" customWidth="1"/>
    <col min="5001" max="5001" width="4.42578125" style="3" customWidth="1"/>
    <col min="5002" max="5004" width="13.85546875" style="3" customWidth="1"/>
    <col min="5005" max="5005" width="4.28515625" style="3" customWidth="1"/>
    <col min="5006" max="5010" width="13.7109375" style="3" customWidth="1"/>
    <col min="5011" max="5161" width="11.42578125" style="3"/>
    <col min="5162" max="5162" width="21.140625" style="3" customWidth="1"/>
    <col min="5163" max="5165" width="11.42578125" style="3" customWidth="1"/>
    <col min="5166" max="5166" width="12.28515625" style="3" customWidth="1"/>
    <col min="5167" max="5167" width="13.7109375" style="3" bestFit="1" customWidth="1"/>
    <col min="5168" max="5170" width="11.42578125" style="3"/>
    <col min="5171" max="5179" width="11.42578125" style="3" customWidth="1"/>
    <col min="5180" max="5183" width="12.7109375" style="3" bestFit="1" customWidth="1"/>
    <col min="5184" max="5184" width="13.7109375" style="3" bestFit="1" customWidth="1"/>
    <col min="5185" max="5186" width="11.42578125" style="3" customWidth="1"/>
    <col min="5187" max="5190" width="12.7109375" style="3" bestFit="1" customWidth="1"/>
    <col min="5191" max="5191" width="13.7109375" style="3" bestFit="1" customWidth="1"/>
    <col min="5192" max="5193" width="11.42578125" style="3" customWidth="1"/>
    <col min="5194" max="5195" width="13.85546875" style="3" bestFit="1" customWidth="1"/>
    <col min="5196" max="5196" width="12.85546875" style="3" bestFit="1" customWidth="1"/>
    <col min="5197" max="5197" width="13.85546875" style="3" bestFit="1" customWidth="1"/>
    <col min="5198" max="5198" width="13.7109375" style="3" bestFit="1" customWidth="1"/>
    <col min="5199" max="5202" width="11.42578125" style="3" customWidth="1"/>
    <col min="5203" max="5203" width="12.7109375" style="3" customWidth="1"/>
    <col min="5204" max="5204" width="11.42578125" style="3" customWidth="1"/>
    <col min="5205" max="5205" width="13.7109375" style="3" customWidth="1"/>
    <col min="5206" max="5206" width="12.7109375" style="3" customWidth="1"/>
    <col min="5207" max="5207" width="13.7109375" style="3" customWidth="1"/>
    <col min="5208" max="5208" width="11.42578125" style="3" customWidth="1"/>
    <col min="5209" max="5211" width="12.7109375" style="3" customWidth="1"/>
    <col min="5212" max="5212" width="11.42578125" style="3" customWidth="1"/>
    <col min="5213" max="5214" width="12.7109375" style="3" customWidth="1"/>
    <col min="5215" max="5215" width="13.7109375" style="3" customWidth="1"/>
    <col min="5216" max="5216" width="11.42578125" style="3" customWidth="1"/>
    <col min="5217" max="5220" width="13.7109375" style="3" customWidth="1"/>
    <col min="5221" max="5223" width="11.42578125" style="3" customWidth="1"/>
    <col min="5224" max="5224" width="13.7109375" style="3" customWidth="1"/>
    <col min="5225" max="5225" width="12.7109375" style="3" customWidth="1"/>
    <col min="5226" max="5226" width="13.7109375" style="3" customWidth="1"/>
    <col min="5227" max="5228" width="11.42578125" style="3" customWidth="1"/>
    <col min="5229" max="5230" width="12.7109375" style="3" customWidth="1"/>
    <col min="5231" max="5232" width="11.42578125" style="3" customWidth="1"/>
    <col min="5233" max="5234" width="12.7109375" style="3" customWidth="1"/>
    <col min="5235" max="5235" width="11.42578125" style="3" customWidth="1"/>
    <col min="5236" max="5236" width="13.7109375" style="3" customWidth="1"/>
    <col min="5237" max="5237" width="12.7109375" style="3" customWidth="1"/>
    <col min="5238" max="5238" width="13.7109375" style="3" customWidth="1"/>
    <col min="5239" max="5239" width="11.42578125" style="3" customWidth="1"/>
    <col min="5240" max="5241" width="13.7109375" style="3" customWidth="1"/>
    <col min="5242" max="5243" width="15.28515625" style="3" customWidth="1"/>
    <col min="5244" max="5244" width="11.42578125" style="3" customWidth="1"/>
    <col min="5245" max="5245" width="11.42578125" style="3"/>
    <col min="5246" max="5246" width="13.7109375" style="3" bestFit="1" customWidth="1"/>
    <col min="5247" max="5247" width="12.7109375" style="3" bestFit="1" customWidth="1"/>
    <col min="5248" max="5248" width="13.7109375" style="3" bestFit="1" customWidth="1"/>
    <col min="5249" max="5249" width="4.28515625" style="3" customWidth="1"/>
    <col min="5250" max="5252" width="13.7109375" style="3" customWidth="1"/>
    <col min="5253" max="5253" width="4.28515625" style="3" customWidth="1"/>
    <col min="5254" max="5256" width="13.7109375" style="3" customWidth="1"/>
    <col min="5257" max="5257" width="4.42578125" style="3" customWidth="1"/>
    <col min="5258" max="5260" width="13.85546875" style="3" customWidth="1"/>
    <col min="5261" max="5261" width="4.28515625" style="3" customWidth="1"/>
    <col min="5262" max="5266" width="13.7109375" style="3" customWidth="1"/>
    <col min="5267" max="5417" width="11.42578125" style="3"/>
    <col min="5418" max="5418" width="21.140625" style="3" customWidth="1"/>
    <col min="5419" max="5421" width="11.42578125" style="3" customWidth="1"/>
    <col min="5422" max="5422" width="12.28515625" style="3" customWidth="1"/>
    <col min="5423" max="5423" width="13.7109375" style="3" bestFit="1" customWidth="1"/>
    <col min="5424" max="5426" width="11.42578125" style="3"/>
    <col min="5427" max="5435" width="11.42578125" style="3" customWidth="1"/>
    <col min="5436" max="5439" width="12.7109375" style="3" bestFit="1" customWidth="1"/>
    <col min="5440" max="5440" width="13.7109375" style="3" bestFit="1" customWidth="1"/>
    <col min="5441" max="5442" width="11.42578125" style="3" customWidth="1"/>
    <col min="5443" max="5446" width="12.7109375" style="3" bestFit="1" customWidth="1"/>
    <col min="5447" max="5447" width="13.7109375" style="3" bestFit="1" customWidth="1"/>
    <col min="5448" max="5449" width="11.42578125" style="3" customWidth="1"/>
    <col min="5450" max="5451" width="13.85546875" style="3" bestFit="1" customWidth="1"/>
    <col min="5452" max="5452" width="12.85546875" style="3" bestFit="1" customWidth="1"/>
    <col min="5453" max="5453" width="13.85546875" style="3" bestFit="1" customWidth="1"/>
    <col min="5454" max="5454" width="13.7109375" style="3" bestFit="1" customWidth="1"/>
    <col min="5455" max="5458" width="11.42578125" style="3" customWidth="1"/>
    <col min="5459" max="5459" width="12.7109375" style="3" customWidth="1"/>
    <col min="5460" max="5460" width="11.42578125" style="3" customWidth="1"/>
    <col min="5461" max="5461" width="13.7109375" style="3" customWidth="1"/>
    <col min="5462" max="5462" width="12.7109375" style="3" customWidth="1"/>
    <col min="5463" max="5463" width="13.7109375" style="3" customWidth="1"/>
    <col min="5464" max="5464" width="11.42578125" style="3" customWidth="1"/>
    <col min="5465" max="5467" width="12.7109375" style="3" customWidth="1"/>
    <col min="5468" max="5468" width="11.42578125" style="3" customWidth="1"/>
    <col min="5469" max="5470" width="12.7109375" style="3" customWidth="1"/>
    <col min="5471" max="5471" width="13.7109375" style="3" customWidth="1"/>
    <col min="5472" max="5472" width="11.42578125" style="3" customWidth="1"/>
    <col min="5473" max="5476" width="13.7109375" style="3" customWidth="1"/>
    <col min="5477" max="5479" width="11.42578125" style="3" customWidth="1"/>
    <col min="5480" max="5480" width="13.7109375" style="3" customWidth="1"/>
    <col min="5481" max="5481" width="12.7109375" style="3" customWidth="1"/>
    <col min="5482" max="5482" width="13.7109375" style="3" customWidth="1"/>
    <col min="5483" max="5484" width="11.42578125" style="3" customWidth="1"/>
    <col min="5485" max="5486" width="12.7109375" style="3" customWidth="1"/>
    <col min="5487" max="5488" width="11.42578125" style="3" customWidth="1"/>
    <col min="5489" max="5490" width="12.7109375" style="3" customWidth="1"/>
    <col min="5491" max="5491" width="11.42578125" style="3" customWidth="1"/>
    <col min="5492" max="5492" width="13.7109375" style="3" customWidth="1"/>
    <col min="5493" max="5493" width="12.7109375" style="3" customWidth="1"/>
    <col min="5494" max="5494" width="13.7109375" style="3" customWidth="1"/>
    <col min="5495" max="5495" width="11.42578125" style="3" customWidth="1"/>
    <col min="5496" max="5497" width="13.7109375" style="3" customWidth="1"/>
    <col min="5498" max="5499" width="15.28515625" style="3" customWidth="1"/>
    <col min="5500" max="5500" width="11.42578125" style="3" customWidth="1"/>
    <col min="5501" max="5501" width="11.42578125" style="3"/>
    <col min="5502" max="5502" width="13.7109375" style="3" bestFit="1" customWidth="1"/>
    <col min="5503" max="5503" width="12.7109375" style="3" bestFit="1" customWidth="1"/>
    <col min="5504" max="5504" width="13.7109375" style="3" bestFit="1" customWidth="1"/>
    <col min="5505" max="5505" width="4.28515625" style="3" customWidth="1"/>
    <col min="5506" max="5508" width="13.7109375" style="3" customWidth="1"/>
    <col min="5509" max="5509" width="4.28515625" style="3" customWidth="1"/>
    <col min="5510" max="5512" width="13.7109375" style="3" customWidth="1"/>
    <col min="5513" max="5513" width="4.42578125" style="3" customWidth="1"/>
    <col min="5514" max="5516" width="13.85546875" style="3" customWidth="1"/>
    <col min="5517" max="5517" width="4.28515625" style="3" customWidth="1"/>
    <col min="5518" max="5522" width="13.7109375" style="3" customWidth="1"/>
    <col min="5523" max="5673" width="11.42578125" style="3"/>
    <col min="5674" max="5674" width="21.140625" style="3" customWidth="1"/>
    <col min="5675" max="5677" width="11.42578125" style="3" customWidth="1"/>
    <col min="5678" max="5678" width="12.28515625" style="3" customWidth="1"/>
    <col min="5679" max="5679" width="13.7109375" style="3" bestFit="1" customWidth="1"/>
    <col min="5680" max="5682" width="11.42578125" style="3"/>
    <col min="5683" max="5691" width="11.42578125" style="3" customWidth="1"/>
    <col min="5692" max="5695" width="12.7109375" style="3" bestFit="1" customWidth="1"/>
    <col min="5696" max="5696" width="13.7109375" style="3" bestFit="1" customWidth="1"/>
    <col min="5697" max="5698" width="11.42578125" style="3" customWidth="1"/>
    <col min="5699" max="5702" width="12.7109375" style="3" bestFit="1" customWidth="1"/>
    <col min="5703" max="5703" width="13.7109375" style="3" bestFit="1" customWidth="1"/>
    <col min="5704" max="5705" width="11.42578125" style="3" customWidth="1"/>
    <col min="5706" max="5707" width="13.85546875" style="3" bestFit="1" customWidth="1"/>
    <col min="5708" max="5708" width="12.85546875" style="3" bestFit="1" customWidth="1"/>
    <col min="5709" max="5709" width="13.85546875" style="3" bestFit="1" customWidth="1"/>
    <col min="5710" max="5710" width="13.7109375" style="3" bestFit="1" customWidth="1"/>
    <col min="5711" max="5714" width="11.42578125" style="3" customWidth="1"/>
    <col min="5715" max="5715" width="12.7109375" style="3" customWidth="1"/>
    <col min="5716" max="5716" width="11.42578125" style="3" customWidth="1"/>
    <col min="5717" max="5717" width="13.7109375" style="3" customWidth="1"/>
    <col min="5718" max="5718" width="12.7109375" style="3" customWidth="1"/>
    <col min="5719" max="5719" width="13.7109375" style="3" customWidth="1"/>
    <col min="5720" max="5720" width="11.42578125" style="3" customWidth="1"/>
    <col min="5721" max="5723" width="12.7109375" style="3" customWidth="1"/>
    <col min="5724" max="5724" width="11.42578125" style="3" customWidth="1"/>
    <col min="5725" max="5726" width="12.7109375" style="3" customWidth="1"/>
    <col min="5727" max="5727" width="13.7109375" style="3" customWidth="1"/>
    <col min="5728" max="5728" width="11.42578125" style="3" customWidth="1"/>
    <col min="5729" max="5732" width="13.7109375" style="3" customWidth="1"/>
    <col min="5733" max="5735" width="11.42578125" style="3" customWidth="1"/>
    <col min="5736" max="5736" width="13.7109375" style="3" customWidth="1"/>
    <col min="5737" max="5737" width="12.7109375" style="3" customWidth="1"/>
    <col min="5738" max="5738" width="13.7109375" style="3" customWidth="1"/>
    <col min="5739" max="5740" width="11.42578125" style="3" customWidth="1"/>
    <col min="5741" max="5742" width="12.7109375" style="3" customWidth="1"/>
    <col min="5743" max="5744" width="11.42578125" style="3" customWidth="1"/>
    <col min="5745" max="5746" width="12.7109375" style="3" customWidth="1"/>
    <col min="5747" max="5747" width="11.42578125" style="3" customWidth="1"/>
    <col min="5748" max="5748" width="13.7109375" style="3" customWidth="1"/>
    <col min="5749" max="5749" width="12.7109375" style="3" customWidth="1"/>
    <col min="5750" max="5750" width="13.7109375" style="3" customWidth="1"/>
    <col min="5751" max="5751" width="11.42578125" style="3" customWidth="1"/>
    <col min="5752" max="5753" width="13.7109375" style="3" customWidth="1"/>
    <col min="5754" max="5755" width="15.28515625" style="3" customWidth="1"/>
    <col min="5756" max="5756" width="11.42578125" style="3" customWidth="1"/>
    <col min="5757" max="5757" width="11.42578125" style="3"/>
    <col min="5758" max="5758" width="13.7109375" style="3" bestFit="1" customWidth="1"/>
    <col min="5759" max="5759" width="12.7109375" style="3" bestFit="1" customWidth="1"/>
    <col min="5760" max="5760" width="13.7109375" style="3" bestFit="1" customWidth="1"/>
    <col min="5761" max="5761" width="4.28515625" style="3" customWidth="1"/>
    <col min="5762" max="5764" width="13.7109375" style="3" customWidth="1"/>
    <col min="5765" max="5765" width="4.28515625" style="3" customWidth="1"/>
    <col min="5766" max="5768" width="13.7109375" style="3" customWidth="1"/>
    <col min="5769" max="5769" width="4.42578125" style="3" customWidth="1"/>
    <col min="5770" max="5772" width="13.85546875" style="3" customWidth="1"/>
    <col min="5773" max="5773" width="4.28515625" style="3" customWidth="1"/>
    <col min="5774" max="5778" width="13.7109375" style="3" customWidth="1"/>
    <col min="5779" max="5929" width="11.42578125" style="3"/>
    <col min="5930" max="5930" width="21.140625" style="3" customWidth="1"/>
    <col min="5931" max="5933" width="11.42578125" style="3" customWidth="1"/>
    <col min="5934" max="5934" width="12.28515625" style="3" customWidth="1"/>
    <col min="5935" max="5935" width="13.7109375" style="3" bestFit="1" customWidth="1"/>
    <col min="5936" max="5938" width="11.42578125" style="3"/>
    <col min="5939" max="5947" width="11.42578125" style="3" customWidth="1"/>
    <col min="5948" max="5951" width="12.7109375" style="3" bestFit="1" customWidth="1"/>
    <col min="5952" max="5952" width="13.7109375" style="3" bestFit="1" customWidth="1"/>
    <col min="5953" max="5954" width="11.42578125" style="3" customWidth="1"/>
    <col min="5955" max="5958" width="12.7109375" style="3" bestFit="1" customWidth="1"/>
    <col min="5959" max="5959" width="13.7109375" style="3" bestFit="1" customWidth="1"/>
    <col min="5960" max="5961" width="11.42578125" style="3" customWidth="1"/>
    <col min="5962" max="5963" width="13.85546875" style="3" bestFit="1" customWidth="1"/>
    <col min="5964" max="5964" width="12.85546875" style="3" bestFit="1" customWidth="1"/>
    <col min="5965" max="5965" width="13.85546875" style="3" bestFit="1" customWidth="1"/>
    <col min="5966" max="5966" width="13.7109375" style="3" bestFit="1" customWidth="1"/>
    <col min="5967" max="5970" width="11.42578125" style="3" customWidth="1"/>
    <col min="5971" max="5971" width="12.7109375" style="3" customWidth="1"/>
    <col min="5972" max="5972" width="11.42578125" style="3" customWidth="1"/>
    <col min="5973" max="5973" width="13.7109375" style="3" customWidth="1"/>
    <col min="5974" max="5974" width="12.7109375" style="3" customWidth="1"/>
    <col min="5975" max="5975" width="13.7109375" style="3" customWidth="1"/>
    <col min="5976" max="5976" width="11.42578125" style="3" customWidth="1"/>
    <col min="5977" max="5979" width="12.7109375" style="3" customWidth="1"/>
    <col min="5980" max="5980" width="11.42578125" style="3" customWidth="1"/>
    <col min="5981" max="5982" width="12.7109375" style="3" customWidth="1"/>
    <col min="5983" max="5983" width="13.7109375" style="3" customWidth="1"/>
    <col min="5984" max="5984" width="11.42578125" style="3" customWidth="1"/>
    <col min="5985" max="5988" width="13.7109375" style="3" customWidth="1"/>
    <col min="5989" max="5991" width="11.42578125" style="3" customWidth="1"/>
    <col min="5992" max="5992" width="13.7109375" style="3" customWidth="1"/>
    <col min="5993" max="5993" width="12.7109375" style="3" customWidth="1"/>
    <col min="5994" max="5994" width="13.7109375" style="3" customWidth="1"/>
    <col min="5995" max="5996" width="11.42578125" style="3" customWidth="1"/>
    <col min="5997" max="5998" width="12.7109375" style="3" customWidth="1"/>
    <col min="5999" max="6000" width="11.42578125" style="3" customWidth="1"/>
    <col min="6001" max="6002" width="12.7109375" style="3" customWidth="1"/>
    <col min="6003" max="6003" width="11.42578125" style="3" customWidth="1"/>
    <col min="6004" max="6004" width="13.7109375" style="3" customWidth="1"/>
    <col min="6005" max="6005" width="12.7109375" style="3" customWidth="1"/>
    <col min="6006" max="6006" width="13.7109375" style="3" customWidth="1"/>
    <col min="6007" max="6007" width="11.42578125" style="3" customWidth="1"/>
    <col min="6008" max="6009" width="13.7109375" style="3" customWidth="1"/>
    <col min="6010" max="6011" width="15.28515625" style="3" customWidth="1"/>
    <col min="6012" max="6012" width="11.42578125" style="3" customWidth="1"/>
    <col min="6013" max="6013" width="11.42578125" style="3"/>
    <col min="6014" max="6014" width="13.7109375" style="3" bestFit="1" customWidth="1"/>
    <col min="6015" max="6015" width="12.7109375" style="3" bestFit="1" customWidth="1"/>
    <col min="6016" max="6016" width="13.7109375" style="3" bestFit="1" customWidth="1"/>
    <col min="6017" max="6017" width="4.28515625" style="3" customWidth="1"/>
    <col min="6018" max="6020" width="13.7109375" style="3" customWidth="1"/>
    <col min="6021" max="6021" width="4.28515625" style="3" customWidth="1"/>
    <col min="6022" max="6024" width="13.7109375" style="3" customWidth="1"/>
    <col min="6025" max="6025" width="4.42578125" style="3" customWidth="1"/>
    <col min="6026" max="6028" width="13.85546875" style="3" customWidth="1"/>
    <col min="6029" max="6029" width="4.28515625" style="3" customWidth="1"/>
    <col min="6030" max="6034" width="13.7109375" style="3" customWidth="1"/>
    <col min="6035" max="6185" width="11.42578125" style="3"/>
    <col min="6186" max="6186" width="21.140625" style="3" customWidth="1"/>
    <col min="6187" max="6189" width="11.42578125" style="3" customWidth="1"/>
    <col min="6190" max="6190" width="12.28515625" style="3" customWidth="1"/>
    <col min="6191" max="6191" width="13.7109375" style="3" bestFit="1" customWidth="1"/>
    <col min="6192" max="6194" width="11.42578125" style="3"/>
    <col min="6195" max="6203" width="11.42578125" style="3" customWidth="1"/>
    <col min="6204" max="6207" width="12.7109375" style="3" bestFit="1" customWidth="1"/>
    <col min="6208" max="6208" width="13.7109375" style="3" bestFit="1" customWidth="1"/>
    <col min="6209" max="6210" width="11.42578125" style="3" customWidth="1"/>
    <col min="6211" max="6214" width="12.7109375" style="3" bestFit="1" customWidth="1"/>
    <col min="6215" max="6215" width="13.7109375" style="3" bestFit="1" customWidth="1"/>
    <col min="6216" max="6217" width="11.42578125" style="3" customWidth="1"/>
    <col min="6218" max="6219" width="13.85546875" style="3" bestFit="1" customWidth="1"/>
    <col min="6220" max="6220" width="12.85546875" style="3" bestFit="1" customWidth="1"/>
    <col min="6221" max="6221" width="13.85546875" style="3" bestFit="1" customWidth="1"/>
    <col min="6222" max="6222" width="13.7109375" style="3" bestFit="1" customWidth="1"/>
    <col min="6223" max="6226" width="11.42578125" style="3" customWidth="1"/>
    <col min="6227" max="6227" width="12.7109375" style="3" customWidth="1"/>
    <col min="6228" max="6228" width="11.42578125" style="3" customWidth="1"/>
    <col min="6229" max="6229" width="13.7109375" style="3" customWidth="1"/>
    <col min="6230" max="6230" width="12.7109375" style="3" customWidth="1"/>
    <col min="6231" max="6231" width="13.7109375" style="3" customWidth="1"/>
    <col min="6232" max="6232" width="11.42578125" style="3" customWidth="1"/>
    <col min="6233" max="6235" width="12.7109375" style="3" customWidth="1"/>
    <col min="6236" max="6236" width="11.42578125" style="3" customWidth="1"/>
    <col min="6237" max="6238" width="12.7109375" style="3" customWidth="1"/>
    <col min="6239" max="6239" width="13.7109375" style="3" customWidth="1"/>
    <col min="6240" max="6240" width="11.42578125" style="3" customWidth="1"/>
    <col min="6241" max="6244" width="13.7109375" style="3" customWidth="1"/>
    <col min="6245" max="6247" width="11.42578125" style="3" customWidth="1"/>
    <col min="6248" max="6248" width="13.7109375" style="3" customWidth="1"/>
    <col min="6249" max="6249" width="12.7109375" style="3" customWidth="1"/>
    <col min="6250" max="6250" width="13.7109375" style="3" customWidth="1"/>
    <col min="6251" max="6252" width="11.42578125" style="3" customWidth="1"/>
    <col min="6253" max="6254" width="12.7109375" style="3" customWidth="1"/>
    <col min="6255" max="6256" width="11.42578125" style="3" customWidth="1"/>
    <col min="6257" max="6258" width="12.7109375" style="3" customWidth="1"/>
    <col min="6259" max="6259" width="11.42578125" style="3" customWidth="1"/>
    <col min="6260" max="6260" width="13.7109375" style="3" customWidth="1"/>
    <col min="6261" max="6261" width="12.7109375" style="3" customWidth="1"/>
    <col min="6262" max="6262" width="13.7109375" style="3" customWidth="1"/>
    <col min="6263" max="6263" width="11.42578125" style="3" customWidth="1"/>
    <col min="6264" max="6265" width="13.7109375" style="3" customWidth="1"/>
    <col min="6266" max="6267" width="15.28515625" style="3" customWidth="1"/>
    <col min="6268" max="6268" width="11.42578125" style="3" customWidth="1"/>
    <col min="6269" max="6269" width="11.42578125" style="3"/>
    <col min="6270" max="6270" width="13.7109375" style="3" bestFit="1" customWidth="1"/>
    <col min="6271" max="6271" width="12.7109375" style="3" bestFit="1" customWidth="1"/>
    <col min="6272" max="6272" width="13.7109375" style="3" bestFit="1" customWidth="1"/>
    <col min="6273" max="6273" width="4.28515625" style="3" customWidth="1"/>
    <col min="6274" max="6276" width="13.7109375" style="3" customWidth="1"/>
    <col min="6277" max="6277" width="4.28515625" style="3" customWidth="1"/>
    <col min="6278" max="6280" width="13.7109375" style="3" customWidth="1"/>
    <col min="6281" max="6281" width="4.42578125" style="3" customWidth="1"/>
    <col min="6282" max="6284" width="13.85546875" style="3" customWidth="1"/>
    <col min="6285" max="6285" width="4.28515625" style="3" customWidth="1"/>
    <col min="6286" max="6290" width="13.7109375" style="3" customWidth="1"/>
    <col min="6291" max="6441" width="11.42578125" style="3"/>
    <col min="6442" max="6442" width="21.140625" style="3" customWidth="1"/>
    <col min="6443" max="6445" width="11.42578125" style="3" customWidth="1"/>
    <col min="6446" max="6446" width="12.28515625" style="3" customWidth="1"/>
    <col min="6447" max="6447" width="13.7109375" style="3" bestFit="1" customWidth="1"/>
    <col min="6448" max="6450" width="11.42578125" style="3"/>
    <col min="6451" max="6459" width="11.42578125" style="3" customWidth="1"/>
    <col min="6460" max="6463" width="12.7109375" style="3" bestFit="1" customWidth="1"/>
    <col min="6464" max="6464" width="13.7109375" style="3" bestFit="1" customWidth="1"/>
    <col min="6465" max="6466" width="11.42578125" style="3" customWidth="1"/>
    <col min="6467" max="6470" width="12.7109375" style="3" bestFit="1" customWidth="1"/>
    <col min="6471" max="6471" width="13.7109375" style="3" bestFit="1" customWidth="1"/>
    <col min="6472" max="6473" width="11.42578125" style="3" customWidth="1"/>
    <col min="6474" max="6475" width="13.85546875" style="3" bestFit="1" customWidth="1"/>
    <col min="6476" max="6476" width="12.85546875" style="3" bestFit="1" customWidth="1"/>
    <col min="6477" max="6477" width="13.85546875" style="3" bestFit="1" customWidth="1"/>
    <col min="6478" max="6478" width="13.7109375" style="3" bestFit="1" customWidth="1"/>
    <col min="6479" max="6482" width="11.42578125" style="3" customWidth="1"/>
    <col min="6483" max="6483" width="12.7109375" style="3" customWidth="1"/>
    <col min="6484" max="6484" width="11.42578125" style="3" customWidth="1"/>
    <col min="6485" max="6485" width="13.7109375" style="3" customWidth="1"/>
    <col min="6486" max="6486" width="12.7109375" style="3" customWidth="1"/>
    <col min="6487" max="6487" width="13.7109375" style="3" customWidth="1"/>
    <col min="6488" max="6488" width="11.42578125" style="3" customWidth="1"/>
    <col min="6489" max="6491" width="12.7109375" style="3" customWidth="1"/>
    <col min="6492" max="6492" width="11.42578125" style="3" customWidth="1"/>
    <col min="6493" max="6494" width="12.7109375" style="3" customWidth="1"/>
    <col min="6495" max="6495" width="13.7109375" style="3" customWidth="1"/>
    <col min="6496" max="6496" width="11.42578125" style="3" customWidth="1"/>
    <col min="6497" max="6500" width="13.7109375" style="3" customWidth="1"/>
    <col min="6501" max="6503" width="11.42578125" style="3" customWidth="1"/>
    <col min="6504" max="6504" width="13.7109375" style="3" customWidth="1"/>
    <col min="6505" max="6505" width="12.7109375" style="3" customWidth="1"/>
    <col min="6506" max="6506" width="13.7109375" style="3" customWidth="1"/>
    <col min="6507" max="6508" width="11.42578125" style="3" customWidth="1"/>
    <col min="6509" max="6510" width="12.7109375" style="3" customWidth="1"/>
    <col min="6511" max="6512" width="11.42578125" style="3" customWidth="1"/>
    <col min="6513" max="6514" width="12.7109375" style="3" customWidth="1"/>
    <col min="6515" max="6515" width="11.42578125" style="3" customWidth="1"/>
    <col min="6516" max="6516" width="13.7109375" style="3" customWidth="1"/>
    <col min="6517" max="6517" width="12.7109375" style="3" customWidth="1"/>
    <col min="6518" max="6518" width="13.7109375" style="3" customWidth="1"/>
    <col min="6519" max="6519" width="11.42578125" style="3" customWidth="1"/>
    <col min="6520" max="6521" width="13.7109375" style="3" customWidth="1"/>
    <col min="6522" max="6523" width="15.28515625" style="3" customWidth="1"/>
    <col min="6524" max="6524" width="11.42578125" style="3" customWidth="1"/>
    <col min="6525" max="6525" width="11.42578125" style="3"/>
    <col min="6526" max="6526" width="13.7109375" style="3" bestFit="1" customWidth="1"/>
    <col min="6527" max="6527" width="12.7109375" style="3" bestFit="1" customWidth="1"/>
    <col min="6528" max="6528" width="13.7109375" style="3" bestFit="1" customWidth="1"/>
    <col min="6529" max="6529" width="4.28515625" style="3" customWidth="1"/>
    <col min="6530" max="6532" width="13.7109375" style="3" customWidth="1"/>
    <col min="6533" max="6533" width="4.28515625" style="3" customWidth="1"/>
    <col min="6534" max="6536" width="13.7109375" style="3" customWidth="1"/>
    <col min="6537" max="6537" width="4.42578125" style="3" customWidth="1"/>
    <col min="6538" max="6540" width="13.85546875" style="3" customWidth="1"/>
    <col min="6541" max="6541" width="4.28515625" style="3" customWidth="1"/>
    <col min="6542" max="6546" width="13.7109375" style="3" customWidth="1"/>
    <col min="6547" max="6697" width="11.42578125" style="3"/>
    <col min="6698" max="6698" width="21.140625" style="3" customWidth="1"/>
    <col min="6699" max="6701" width="11.42578125" style="3" customWidth="1"/>
    <col min="6702" max="6702" width="12.28515625" style="3" customWidth="1"/>
    <col min="6703" max="6703" width="13.7109375" style="3" bestFit="1" customWidth="1"/>
    <col min="6704" max="6706" width="11.42578125" style="3"/>
    <col min="6707" max="6715" width="11.42578125" style="3" customWidth="1"/>
    <col min="6716" max="6719" width="12.7109375" style="3" bestFit="1" customWidth="1"/>
    <col min="6720" max="6720" width="13.7109375" style="3" bestFit="1" customWidth="1"/>
    <col min="6721" max="6722" width="11.42578125" style="3" customWidth="1"/>
    <col min="6723" max="6726" width="12.7109375" style="3" bestFit="1" customWidth="1"/>
    <col min="6727" max="6727" width="13.7109375" style="3" bestFit="1" customWidth="1"/>
    <col min="6728" max="6729" width="11.42578125" style="3" customWidth="1"/>
    <col min="6730" max="6731" width="13.85546875" style="3" bestFit="1" customWidth="1"/>
    <col min="6732" max="6732" width="12.85546875" style="3" bestFit="1" customWidth="1"/>
    <col min="6733" max="6733" width="13.85546875" style="3" bestFit="1" customWidth="1"/>
    <col min="6734" max="6734" width="13.7109375" style="3" bestFit="1" customWidth="1"/>
    <col min="6735" max="6738" width="11.42578125" style="3" customWidth="1"/>
    <col min="6739" max="6739" width="12.7109375" style="3" customWidth="1"/>
    <col min="6740" max="6740" width="11.42578125" style="3" customWidth="1"/>
    <col min="6741" max="6741" width="13.7109375" style="3" customWidth="1"/>
    <col min="6742" max="6742" width="12.7109375" style="3" customWidth="1"/>
    <col min="6743" max="6743" width="13.7109375" style="3" customWidth="1"/>
    <col min="6744" max="6744" width="11.42578125" style="3" customWidth="1"/>
    <col min="6745" max="6747" width="12.7109375" style="3" customWidth="1"/>
    <col min="6748" max="6748" width="11.42578125" style="3" customWidth="1"/>
    <col min="6749" max="6750" width="12.7109375" style="3" customWidth="1"/>
    <col min="6751" max="6751" width="13.7109375" style="3" customWidth="1"/>
    <col min="6752" max="6752" width="11.42578125" style="3" customWidth="1"/>
    <col min="6753" max="6756" width="13.7109375" style="3" customWidth="1"/>
    <col min="6757" max="6759" width="11.42578125" style="3" customWidth="1"/>
    <col min="6760" max="6760" width="13.7109375" style="3" customWidth="1"/>
    <col min="6761" max="6761" width="12.7109375" style="3" customWidth="1"/>
    <col min="6762" max="6762" width="13.7109375" style="3" customWidth="1"/>
    <col min="6763" max="6764" width="11.42578125" style="3" customWidth="1"/>
    <col min="6765" max="6766" width="12.7109375" style="3" customWidth="1"/>
    <col min="6767" max="6768" width="11.42578125" style="3" customWidth="1"/>
    <col min="6769" max="6770" width="12.7109375" style="3" customWidth="1"/>
    <col min="6771" max="6771" width="11.42578125" style="3" customWidth="1"/>
    <col min="6772" max="6772" width="13.7109375" style="3" customWidth="1"/>
    <col min="6773" max="6773" width="12.7109375" style="3" customWidth="1"/>
    <col min="6774" max="6774" width="13.7109375" style="3" customWidth="1"/>
    <col min="6775" max="6775" width="11.42578125" style="3" customWidth="1"/>
    <col min="6776" max="6777" width="13.7109375" style="3" customWidth="1"/>
    <col min="6778" max="6779" width="15.28515625" style="3" customWidth="1"/>
    <col min="6780" max="6780" width="11.42578125" style="3" customWidth="1"/>
    <col min="6781" max="6781" width="11.42578125" style="3"/>
    <col min="6782" max="6782" width="13.7109375" style="3" bestFit="1" customWidth="1"/>
    <col min="6783" max="6783" width="12.7109375" style="3" bestFit="1" customWidth="1"/>
    <col min="6784" max="6784" width="13.7109375" style="3" bestFit="1" customWidth="1"/>
    <col min="6785" max="6785" width="4.28515625" style="3" customWidth="1"/>
    <col min="6786" max="6788" width="13.7109375" style="3" customWidth="1"/>
    <col min="6789" max="6789" width="4.28515625" style="3" customWidth="1"/>
    <col min="6790" max="6792" width="13.7109375" style="3" customWidth="1"/>
    <col min="6793" max="6793" width="4.42578125" style="3" customWidth="1"/>
    <col min="6794" max="6796" width="13.85546875" style="3" customWidth="1"/>
    <col min="6797" max="6797" width="4.28515625" style="3" customWidth="1"/>
    <col min="6798" max="6802" width="13.7109375" style="3" customWidth="1"/>
    <col min="6803" max="6953" width="11.42578125" style="3"/>
    <col min="6954" max="6954" width="21.140625" style="3" customWidth="1"/>
    <col min="6955" max="6957" width="11.42578125" style="3" customWidth="1"/>
    <col min="6958" max="6958" width="12.28515625" style="3" customWidth="1"/>
    <col min="6959" max="6959" width="13.7109375" style="3" bestFit="1" customWidth="1"/>
    <col min="6960" max="6962" width="11.42578125" style="3"/>
    <col min="6963" max="6971" width="11.42578125" style="3" customWidth="1"/>
    <col min="6972" max="6975" width="12.7109375" style="3" bestFit="1" customWidth="1"/>
    <col min="6976" max="6976" width="13.7109375" style="3" bestFit="1" customWidth="1"/>
    <col min="6977" max="6978" width="11.42578125" style="3" customWidth="1"/>
    <col min="6979" max="6982" width="12.7109375" style="3" bestFit="1" customWidth="1"/>
    <col min="6983" max="6983" width="13.7109375" style="3" bestFit="1" customWidth="1"/>
    <col min="6984" max="6985" width="11.42578125" style="3" customWidth="1"/>
    <col min="6986" max="6987" width="13.85546875" style="3" bestFit="1" customWidth="1"/>
    <col min="6988" max="6988" width="12.85546875" style="3" bestFit="1" customWidth="1"/>
    <col min="6989" max="6989" width="13.85546875" style="3" bestFit="1" customWidth="1"/>
    <col min="6990" max="6990" width="13.7109375" style="3" bestFit="1" customWidth="1"/>
    <col min="6991" max="6994" width="11.42578125" style="3" customWidth="1"/>
    <col min="6995" max="6995" width="12.7109375" style="3" customWidth="1"/>
    <col min="6996" max="6996" width="11.42578125" style="3" customWidth="1"/>
    <col min="6997" max="6997" width="13.7109375" style="3" customWidth="1"/>
    <col min="6998" max="6998" width="12.7109375" style="3" customWidth="1"/>
    <col min="6999" max="6999" width="13.7109375" style="3" customWidth="1"/>
    <col min="7000" max="7000" width="11.42578125" style="3" customWidth="1"/>
    <col min="7001" max="7003" width="12.7109375" style="3" customWidth="1"/>
    <col min="7004" max="7004" width="11.42578125" style="3" customWidth="1"/>
    <col min="7005" max="7006" width="12.7109375" style="3" customWidth="1"/>
    <col min="7007" max="7007" width="13.7109375" style="3" customWidth="1"/>
    <col min="7008" max="7008" width="11.42578125" style="3" customWidth="1"/>
    <col min="7009" max="7012" width="13.7109375" style="3" customWidth="1"/>
    <col min="7013" max="7015" width="11.42578125" style="3" customWidth="1"/>
    <col min="7016" max="7016" width="13.7109375" style="3" customWidth="1"/>
    <col min="7017" max="7017" width="12.7109375" style="3" customWidth="1"/>
    <col min="7018" max="7018" width="13.7109375" style="3" customWidth="1"/>
    <col min="7019" max="7020" width="11.42578125" style="3" customWidth="1"/>
    <col min="7021" max="7022" width="12.7109375" style="3" customWidth="1"/>
    <col min="7023" max="7024" width="11.42578125" style="3" customWidth="1"/>
    <col min="7025" max="7026" width="12.7109375" style="3" customWidth="1"/>
    <col min="7027" max="7027" width="11.42578125" style="3" customWidth="1"/>
    <col min="7028" max="7028" width="13.7109375" style="3" customWidth="1"/>
    <col min="7029" max="7029" width="12.7109375" style="3" customWidth="1"/>
    <col min="7030" max="7030" width="13.7109375" style="3" customWidth="1"/>
    <col min="7031" max="7031" width="11.42578125" style="3" customWidth="1"/>
    <col min="7032" max="7033" width="13.7109375" style="3" customWidth="1"/>
    <col min="7034" max="7035" width="15.28515625" style="3" customWidth="1"/>
    <col min="7036" max="7036" width="11.42578125" style="3" customWidth="1"/>
    <col min="7037" max="7037" width="11.42578125" style="3"/>
    <col min="7038" max="7038" width="13.7109375" style="3" bestFit="1" customWidth="1"/>
    <col min="7039" max="7039" width="12.7109375" style="3" bestFit="1" customWidth="1"/>
    <col min="7040" max="7040" width="13.7109375" style="3" bestFit="1" customWidth="1"/>
    <col min="7041" max="7041" width="4.28515625" style="3" customWidth="1"/>
    <col min="7042" max="7044" width="13.7109375" style="3" customWidth="1"/>
    <col min="7045" max="7045" width="4.28515625" style="3" customWidth="1"/>
    <col min="7046" max="7048" width="13.7109375" style="3" customWidth="1"/>
    <col min="7049" max="7049" width="4.42578125" style="3" customWidth="1"/>
    <col min="7050" max="7052" width="13.85546875" style="3" customWidth="1"/>
    <col min="7053" max="7053" width="4.28515625" style="3" customWidth="1"/>
    <col min="7054" max="7058" width="13.7109375" style="3" customWidth="1"/>
    <col min="7059" max="7209" width="11.42578125" style="3"/>
    <col min="7210" max="7210" width="21.140625" style="3" customWidth="1"/>
    <col min="7211" max="7213" width="11.42578125" style="3" customWidth="1"/>
    <col min="7214" max="7214" width="12.28515625" style="3" customWidth="1"/>
    <col min="7215" max="7215" width="13.7109375" style="3" bestFit="1" customWidth="1"/>
    <col min="7216" max="7218" width="11.42578125" style="3"/>
    <col min="7219" max="7227" width="11.42578125" style="3" customWidth="1"/>
    <col min="7228" max="7231" width="12.7109375" style="3" bestFit="1" customWidth="1"/>
    <col min="7232" max="7232" width="13.7109375" style="3" bestFit="1" customWidth="1"/>
    <col min="7233" max="7234" width="11.42578125" style="3" customWidth="1"/>
    <col min="7235" max="7238" width="12.7109375" style="3" bestFit="1" customWidth="1"/>
    <col min="7239" max="7239" width="13.7109375" style="3" bestFit="1" customWidth="1"/>
    <col min="7240" max="7241" width="11.42578125" style="3" customWidth="1"/>
    <col min="7242" max="7243" width="13.85546875" style="3" bestFit="1" customWidth="1"/>
    <col min="7244" max="7244" width="12.85546875" style="3" bestFit="1" customWidth="1"/>
    <col min="7245" max="7245" width="13.85546875" style="3" bestFit="1" customWidth="1"/>
    <col min="7246" max="7246" width="13.7109375" style="3" bestFit="1" customWidth="1"/>
    <col min="7247" max="7250" width="11.42578125" style="3" customWidth="1"/>
    <col min="7251" max="7251" width="12.7109375" style="3" customWidth="1"/>
    <col min="7252" max="7252" width="11.42578125" style="3" customWidth="1"/>
    <col min="7253" max="7253" width="13.7109375" style="3" customWidth="1"/>
    <col min="7254" max="7254" width="12.7109375" style="3" customWidth="1"/>
    <col min="7255" max="7255" width="13.7109375" style="3" customWidth="1"/>
    <col min="7256" max="7256" width="11.42578125" style="3" customWidth="1"/>
    <col min="7257" max="7259" width="12.7109375" style="3" customWidth="1"/>
    <col min="7260" max="7260" width="11.42578125" style="3" customWidth="1"/>
    <col min="7261" max="7262" width="12.7109375" style="3" customWidth="1"/>
    <col min="7263" max="7263" width="13.7109375" style="3" customWidth="1"/>
    <col min="7264" max="7264" width="11.42578125" style="3" customWidth="1"/>
    <col min="7265" max="7268" width="13.7109375" style="3" customWidth="1"/>
    <col min="7269" max="7271" width="11.42578125" style="3" customWidth="1"/>
    <col min="7272" max="7272" width="13.7109375" style="3" customWidth="1"/>
    <col min="7273" max="7273" width="12.7109375" style="3" customWidth="1"/>
    <col min="7274" max="7274" width="13.7109375" style="3" customWidth="1"/>
    <col min="7275" max="7276" width="11.42578125" style="3" customWidth="1"/>
    <col min="7277" max="7278" width="12.7109375" style="3" customWidth="1"/>
    <col min="7279" max="7280" width="11.42578125" style="3" customWidth="1"/>
    <col min="7281" max="7282" width="12.7109375" style="3" customWidth="1"/>
    <col min="7283" max="7283" width="11.42578125" style="3" customWidth="1"/>
    <col min="7284" max="7284" width="13.7109375" style="3" customWidth="1"/>
    <col min="7285" max="7285" width="12.7109375" style="3" customWidth="1"/>
    <col min="7286" max="7286" width="13.7109375" style="3" customWidth="1"/>
    <col min="7287" max="7287" width="11.42578125" style="3" customWidth="1"/>
    <col min="7288" max="7289" width="13.7109375" style="3" customWidth="1"/>
    <col min="7290" max="7291" width="15.28515625" style="3" customWidth="1"/>
    <col min="7292" max="7292" width="11.42578125" style="3" customWidth="1"/>
    <col min="7293" max="7293" width="11.42578125" style="3"/>
    <col min="7294" max="7294" width="13.7109375" style="3" bestFit="1" customWidth="1"/>
    <col min="7295" max="7295" width="12.7109375" style="3" bestFit="1" customWidth="1"/>
    <col min="7296" max="7296" width="13.7109375" style="3" bestFit="1" customWidth="1"/>
    <col min="7297" max="7297" width="4.28515625" style="3" customWidth="1"/>
    <col min="7298" max="7300" width="13.7109375" style="3" customWidth="1"/>
    <col min="7301" max="7301" width="4.28515625" style="3" customWidth="1"/>
    <col min="7302" max="7304" width="13.7109375" style="3" customWidth="1"/>
    <col min="7305" max="7305" width="4.42578125" style="3" customWidth="1"/>
    <col min="7306" max="7308" width="13.85546875" style="3" customWidth="1"/>
    <col min="7309" max="7309" width="4.28515625" style="3" customWidth="1"/>
    <col min="7310" max="7314" width="13.7109375" style="3" customWidth="1"/>
    <col min="7315" max="7465" width="11.42578125" style="3"/>
    <col min="7466" max="7466" width="21.140625" style="3" customWidth="1"/>
    <col min="7467" max="7469" width="11.42578125" style="3" customWidth="1"/>
    <col min="7470" max="7470" width="12.28515625" style="3" customWidth="1"/>
    <col min="7471" max="7471" width="13.7109375" style="3" bestFit="1" customWidth="1"/>
    <col min="7472" max="7474" width="11.42578125" style="3"/>
    <col min="7475" max="7483" width="11.42578125" style="3" customWidth="1"/>
    <col min="7484" max="7487" width="12.7109375" style="3" bestFit="1" customWidth="1"/>
    <col min="7488" max="7488" width="13.7109375" style="3" bestFit="1" customWidth="1"/>
    <col min="7489" max="7490" width="11.42578125" style="3" customWidth="1"/>
    <col min="7491" max="7494" width="12.7109375" style="3" bestFit="1" customWidth="1"/>
    <col min="7495" max="7495" width="13.7109375" style="3" bestFit="1" customWidth="1"/>
    <col min="7496" max="7497" width="11.42578125" style="3" customWidth="1"/>
    <col min="7498" max="7499" width="13.85546875" style="3" bestFit="1" customWidth="1"/>
    <col min="7500" max="7500" width="12.85546875" style="3" bestFit="1" customWidth="1"/>
    <col min="7501" max="7501" width="13.85546875" style="3" bestFit="1" customWidth="1"/>
    <col min="7502" max="7502" width="13.7109375" style="3" bestFit="1" customWidth="1"/>
    <col min="7503" max="7506" width="11.42578125" style="3" customWidth="1"/>
    <col min="7507" max="7507" width="12.7109375" style="3" customWidth="1"/>
    <col min="7508" max="7508" width="11.42578125" style="3" customWidth="1"/>
    <col min="7509" max="7509" width="13.7109375" style="3" customWidth="1"/>
    <col min="7510" max="7510" width="12.7109375" style="3" customWidth="1"/>
    <col min="7511" max="7511" width="13.7109375" style="3" customWidth="1"/>
    <col min="7512" max="7512" width="11.42578125" style="3" customWidth="1"/>
    <col min="7513" max="7515" width="12.7109375" style="3" customWidth="1"/>
    <col min="7516" max="7516" width="11.42578125" style="3" customWidth="1"/>
    <col min="7517" max="7518" width="12.7109375" style="3" customWidth="1"/>
    <col min="7519" max="7519" width="13.7109375" style="3" customWidth="1"/>
    <col min="7520" max="7520" width="11.42578125" style="3" customWidth="1"/>
    <col min="7521" max="7524" width="13.7109375" style="3" customWidth="1"/>
    <col min="7525" max="7527" width="11.42578125" style="3" customWidth="1"/>
    <col min="7528" max="7528" width="13.7109375" style="3" customWidth="1"/>
    <col min="7529" max="7529" width="12.7109375" style="3" customWidth="1"/>
    <col min="7530" max="7530" width="13.7109375" style="3" customWidth="1"/>
    <col min="7531" max="7532" width="11.42578125" style="3" customWidth="1"/>
    <col min="7533" max="7534" width="12.7109375" style="3" customWidth="1"/>
    <col min="7535" max="7536" width="11.42578125" style="3" customWidth="1"/>
    <col min="7537" max="7538" width="12.7109375" style="3" customWidth="1"/>
    <col min="7539" max="7539" width="11.42578125" style="3" customWidth="1"/>
    <col min="7540" max="7540" width="13.7109375" style="3" customWidth="1"/>
    <col min="7541" max="7541" width="12.7109375" style="3" customWidth="1"/>
    <col min="7542" max="7542" width="13.7109375" style="3" customWidth="1"/>
    <col min="7543" max="7543" width="11.42578125" style="3" customWidth="1"/>
    <col min="7544" max="7545" width="13.7109375" style="3" customWidth="1"/>
    <col min="7546" max="7547" width="15.28515625" style="3" customWidth="1"/>
    <col min="7548" max="7548" width="11.42578125" style="3" customWidth="1"/>
    <col min="7549" max="7549" width="11.42578125" style="3"/>
    <col min="7550" max="7550" width="13.7109375" style="3" bestFit="1" customWidth="1"/>
    <col min="7551" max="7551" width="12.7109375" style="3" bestFit="1" customWidth="1"/>
    <col min="7552" max="7552" width="13.7109375" style="3" bestFit="1" customWidth="1"/>
    <col min="7553" max="7553" width="4.28515625" style="3" customWidth="1"/>
    <col min="7554" max="7556" width="13.7109375" style="3" customWidth="1"/>
    <col min="7557" max="7557" width="4.28515625" style="3" customWidth="1"/>
    <col min="7558" max="7560" width="13.7109375" style="3" customWidth="1"/>
    <col min="7561" max="7561" width="4.42578125" style="3" customWidth="1"/>
    <col min="7562" max="7564" width="13.85546875" style="3" customWidth="1"/>
    <col min="7565" max="7565" width="4.28515625" style="3" customWidth="1"/>
    <col min="7566" max="7570" width="13.7109375" style="3" customWidth="1"/>
    <col min="7571" max="7721" width="11.42578125" style="3"/>
    <col min="7722" max="7722" width="21.140625" style="3" customWidth="1"/>
    <col min="7723" max="7725" width="11.42578125" style="3" customWidth="1"/>
    <col min="7726" max="7726" width="12.28515625" style="3" customWidth="1"/>
    <col min="7727" max="7727" width="13.7109375" style="3" bestFit="1" customWidth="1"/>
    <col min="7728" max="7730" width="11.42578125" style="3"/>
    <col min="7731" max="7739" width="11.42578125" style="3" customWidth="1"/>
    <col min="7740" max="7743" width="12.7109375" style="3" bestFit="1" customWidth="1"/>
    <col min="7744" max="7744" width="13.7109375" style="3" bestFit="1" customWidth="1"/>
    <col min="7745" max="7746" width="11.42578125" style="3" customWidth="1"/>
    <col min="7747" max="7750" width="12.7109375" style="3" bestFit="1" customWidth="1"/>
    <col min="7751" max="7751" width="13.7109375" style="3" bestFit="1" customWidth="1"/>
    <col min="7752" max="7753" width="11.42578125" style="3" customWidth="1"/>
    <col min="7754" max="7755" width="13.85546875" style="3" bestFit="1" customWidth="1"/>
    <col min="7756" max="7756" width="12.85546875" style="3" bestFit="1" customWidth="1"/>
    <col min="7757" max="7757" width="13.85546875" style="3" bestFit="1" customWidth="1"/>
    <col min="7758" max="7758" width="13.7109375" style="3" bestFit="1" customWidth="1"/>
    <col min="7759" max="7762" width="11.42578125" style="3" customWidth="1"/>
    <col min="7763" max="7763" width="12.7109375" style="3" customWidth="1"/>
    <col min="7764" max="7764" width="11.42578125" style="3" customWidth="1"/>
    <col min="7765" max="7765" width="13.7109375" style="3" customWidth="1"/>
    <col min="7766" max="7766" width="12.7109375" style="3" customWidth="1"/>
    <col min="7767" max="7767" width="13.7109375" style="3" customWidth="1"/>
    <col min="7768" max="7768" width="11.42578125" style="3" customWidth="1"/>
    <col min="7769" max="7771" width="12.7109375" style="3" customWidth="1"/>
    <col min="7772" max="7772" width="11.42578125" style="3" customWidth="1"/>
    <col min="7773" max="7774" width="12.7109375" style="3" customWidth="1"/>
    <col min="7775" max="7775" width="13.7109375" style="3" customWidth="1"/>
    <col min="7776" max="7776" width="11.42578125" style="3" customWidth="1"/>
    <col min="7777" max="7780" width="13.7109375" style="3" customWidth="1"/>
    <col min="7781" max="7783" width="11.42578125" style="3" customWidth="1"/>
    <col min="7784" max="7784" width="13.7109375" style="3" customWidth="1"/>
    <col min="7785" max="7785" width="12.7109375" style="3" customWidth="1"/>
    <col min="7786" max="7786" width="13.7109375" style="3" customWidth="1"/>
    <col min="7787" max="7788" width="11.42578125" style="3" customWidth="1"/>
    <col min="7789" max="7790" width="12.7109375" style="3" customWidth="1"/>
    <col min="7791" max="7792" width="11.42578125" style="3" customWidth="1"/>
    <col min="7793" max="7794" width="12.7109375" style="3" customWidth="1"/>
    <col min="7795" max="7795" width="11.42578125" style="3" customWidth="1"/>
    <col min="7796" max="7796" width="13.7109375" style="3" customWidth="1"/>
    <col min="7797" max="7797" width="12.7109375" style="3" customWidth="1"/>
    <col min="7798" max="7798" width="13.7109375" style="3" customWidth="1"/>
    <col min="7799" max="7799" width="11.42578125" style="3" customWidth="1"/>
    <col min="7800" max="7801" width="13.7109375" style="3" customWidth="1"/>
    <col min="7802" max="7803" width="15.28515625" style="3" customWidth="1"/>
    <col min="7804" max="7804" width="11.42578125" style="3" customWidth="1"/>
    <col min="7805" max="7805" width="11.42578125" style="3"/>
    <col min="7806" max="7806" width="13.7109375" style="3" bestFit="1" customWidth="1"/>
    <col min="7807" max="7807" width="12.7109375" style="3" bestFit="1" customWidth="1"/>
    <col min="7808" max="7808" width="13.7109375" style="3" bestFit="1" customWidth="1"/>
    <col min="7809" max="7809" width="4.28515625" style="3" customWidth="1"/>
    <col min="7810" max="7812" width="13.7109375" style="3" customWidth="1"/>
    <col min="7813" max="7813" width="4.28515625" style="3" customWidth="1"/>
    <col min="7814" max="7816" width="13.7109375" style="3" customWidth="1"/>
    <col min="7817" max="7817" width="4.42578125" style="3" customWidth="1"/>
    <col min="7818" max="7820" width="13.85546875" style="3" customWidth="1"/>
    <col min="7821" max="7821" width="4.28515625" style="3" customWidth="1"/>
    <col min="7822" max="7826" width="13.7109375" style="3" customWidth="1"/>
    <col min="7827" max="7977" width="11.42578125" style="3"/>
    <col min="7978" max="7978" width="21.140625" style="3" customWidth="1"/>
    <col min="7979" max="7981" width="11.42578125" style="3" customWidth="1"/>
    <col min="7982" max="7982" width="12.28515625" style="3" customWidth="1"/>
    <col min="7983" max="7983" width="13.7109375" style="3" bestFit="1" customWidth="1"/>
    <col min="7984" max="7986" width="11.42578125" style="3"/>
    <col min="7987" max="7995" width="11.42578125" style="3" customWidth="1"/>
    <col min="7996" max="7999" width="12.7109375" style="3" bestFit="1" customWidth="1"/>
    <col min="8000" max="8000" width="13.7109375" style="3" bestFit="1" customWidth="1"/>
    <col min="8001" max="8002" width="11.42578125" style="3" customWidth="1"/>
    <col min="8003" max="8006" width="12.7109375" style="3" bestFit="1" customWidth="1"/>
    <col min="8007" max="8007" width="13.7109375" style="3" bestFit="1" customWidth="1"/>
    <col min="8008" max="8009" width="11.42578125" style="3" customWidth="1"/>
    <col min="8010" max="8011" width="13.85546875" style="3" bestFit="1" customWidth="1"/>
    <col min="8012" max="8012" width="12.85546875" style="3" bestFit="1" customWidth="1"/>
    <col min="8013" max="8013" width="13.85546875" style="3" bestFit="1" customWidth="1"/>
    <col min="8014" max="8014" width="13.7109375" style="3" bestFit="1" customWidth="1"/>
    <col min="8015" max="8018" width="11.42578125" style="3" customWidth="1"/>
    <col min="8019" max="8019" width="12.7109375" style="3" customWidth="1"/>
    <col min="8020" max="8020" width="11.42578125" style="3" customWidth="1"/>
    <col min="8021" max="8021" width="13.7109375" style="3" customWidth="1"/>
    <col min="8022" max="8022" width="12.7109375" style="3" customWidth="1"/>
    <col min="8023" max="8023" width="13.7109375" style="3" customWidth="1"/>
    <col min="8024" max="8024" width="11.42578125" style="3" customWidth="1"/>
    <col min="8025" max="8027" width="12.7109375" style="3" customWidth="1"/>
    <col min="8028" max="8028" width="11.42578125" style="3" customWidth="1"/>
    <col min="8029" max="8030" width="12.7109375" style="3" customWidth="1"/>
    <col min="8031" max="8031" width="13.7109375" style="3" customWidth="1"/>
    <col min="8032" max="8032" width="11.42578125" style="3" customWidth="1"/>
    <col min="8033" max="8036" width="13.7109375" style="3" customWidth="1"/>
    <col min="8037" max="8039" width="11.42578125" style="3" customWidth="1"/>
    <col min="8040" max="8040" width="13.7109375" style="3" customWidth="1"/>
    <col min="8041" max="8041" width="12.7109375" style="3" customWidth="1"/>
    <col min="8042" max="8042" width="13.7109375" style="3" customWidth="1"/>
    <col min="8043" max="8044" width="11.42578125" style="3" customWidth="1"/>
    <col min="8045" max="8046" width="12.7109375" style="3" customWidth="1"/>
    <col min="8047" max="8048" width="11.42578125" style="3" customWidth="1"/>
    <col min="8049" max="8050" width="12.7109375" style="3" customWidth="1"/>
    <col min="8051" max="8051" width="11.42578125" style="3" customWidth="1"/>
    <col min="8052" max="8052" width="13.7109375" style="3" customWidth="1"/>
    <col min="8053" max="8053" width="12.7109375" style="3" customWidth="1"/>
    <col min="8054" max="8054" width="13.7109375" style="3" customWidth="1"/>
    <col min="8055" max="8055" width="11.42578125" style="3" customWidth="1"/>
    <col min="8056" max="8057" width="13.7109375" style="3" customWidth="1"/>
    <col min="8058" max="8059" width="15.28515625" style="3" customWidth="1"/>
    <col min="8060" max="8060" width="11.42578125" style="3" customWidth="1"/>
    <col min="8061" max="8061" width="11.42578125" style="3"/>
    <col min="8062" max="8062" width="13.7109375" style="3" bestFit="1" customWidth="1"/>
    <col min="8063" max="8063" width="12.7109375" style="3" bestFit="1" customWidth="1"/>
    <col min="8064" max="8064" width="13.7109375" style="3" bestFit="1" customWidth="1"/>
    <col min="8065" max="8065" width="4.28515625" style="3" customWidth="1"/>
    <col min="8066" max="8068" width="13.7109375" style="3" customWidth="1"/>
    <col min="8069" max="8069" width="4.28515625" style="3" customWidth="1"/>
    <col min="8070" max="8072" width="13.7109375" style="3" customWidth="1"/>
    <col min="8073" max="8073" width="4.42578125" style="3" customWidth="1"/>
    <col min="8074" max="8076" width="13.85546875" style="3" customWidth="1"/>
    <col min="8077" max="8077" width="4.28515625" style="3" customWidth="1"/>
    <col min="8078" max="8082" width="13.7109375" style="3" customWidth="1"/>
    <col min="8083" max="8233" width="11.42578125" style="3"/>
    <col min="8234" max="8234" width="21.140625" style="3" customWidth="1"/>
    <col min="8235" max="8237" width="11.42578125" style="3" customWidth="1"/>
    <col min="8238" max="8238" width="12.28515625" style="3" customWidth="1"/>
    <col min="8239" max="8239" width="13.7109375" style="3" bestFit="1" customWidth="1"/>
    <col min="8240" max="8242" width="11.42578125" style="3"/>
    <col min="8243" max="8251" width="11.42578125" style="3" customWidth="1"/>
    <col min="8252" max="8255" width="12.7109375" style="3" bestFit="1" customWidth="1"/>
    <col min="8256" max="8256" width="13.7109375" style="3" bestFit="1" customWidth="1"/>
    <col min="8257" max="8258" width="11.42578125" style="3" customWidth="1"/>
    <col min="8259" max="8262" width="12.7109375" style="3" bestFit="1" customWidth="1"/>
    <col min="8263" max="8263" width="13.7109375" style="3" bestFit="1" customWidth="1"/>
    <col min="8264" max="8265" width="11.42578125" style="3" customWidth="1"/>
    <col min="8266" max="8267" width="13.85546875" style="3" bestFit="1" customWidth="1"/>
    <col min="8268" max="8268" width="12.85546875" style="3" bestFit="1" customWidth="1"/>
    <col min="8269" max="8269" width="13.85546875" style="3" bestFit="1" customWidth="1"/>
    <col min="8270" max="8270" width="13.7109375" style="3" bestFit="1" customWidth="1"/>
    <col min="8271" max="8274" width="11.42578125" style="3" customWidth="1"/>
    <col min="8275" max="8275" width="12.7109375" style="3" customWidth="1"/>
    <col min="8276" max="8276" width="11.42578125" style="3" customWidth="1"/>
    <col min="8277" max="8277" width="13.7109375" style="3" customWidth="1"/>
    <col min="8278" max="8278" width="12.7109375" style="3" customWidth="1"/>
    <col min="8279" max="8279" width="13.7109375" style="3" customWidth="1"/>
    <col min="8280" max="8280" width="11.42578125" style="3" customWidth="1"/>
    <col min="8281" max="8283" width="12.7109375" style="3" customWidth="1"/>
    <col min="8284" max="8284" width="11.42578125" style="3" customWidth="1"/>
    <col min="8285" max="8286" width="12.7109375" style="3" customWidth="1"/>
    <col min="8287" max="8287" width="13.7109375" style="3" customWidth="1"/>
    <col min="8288" max="8288" width="11.42578125" style="3" customWidth="1"/>
    <col min="8289" max="8292" width="13.7109375" style="3" customWidth="1"/>
    <col min="8293" max="8295" width="11.42578125" style="3" customWidth="1"/>
    <col min="8296" max="8296" width="13.7109375" style="3" customWidth="1"/>
    <col min="8297" max="8297" width="12.7109375" style="3" customWidth="1"/>
    <col min="8298" max="8298" width="13.7109375" style="3" customWidth="1"/>
    <col min="8299" max="8300" width="11.42578125" style="3" customWidth="1"/>
    <col min="8301" max="8302" width="12.7109375" style="3" customWidth="1"/>
    <col min="8303" max="8304" width="11.42578125" style="3" customWidth="1"/>
    <col min="8305" max="8306" width="12.7109375" style="3" customWidth="1"/>
    <col min="8307" max="8307" width="11.42578125" style="3" customWidth="1"/>
    <col min="8308" max="8308" width="13.7109375" style="3" customWidth="1"/>
    <col min="8309" max="8309" width="12.7109375" style="3" customWidth="1"/>
    <col min="8310" max="8310" width="13.7109375" style="3" customWidth="1"/>
    <col min="8311" max="8311" width="11.42578125" style="3" customWidth="1"/>
    <col min="8312" max="8313" width="13.7109375" style="3" customWidth="1"/>
    <col min="8314" max="8315" width="15.28515625" style="3" customWidth="1"/>
    <col min="8316" max="8316" width="11.42578125" style="3" customWidth="1"/>
    <col min="8317" max="8317" width="11.42578125" style="3"/>
    <col min="8318" max="8318" width="13.7109375" style="3" bestFit="1" customWidth="1"/>
    <col min="8319" max="8319" width="12.7109375" style="3" bestFit="1" customWidth="1"/>
    <col min="8320" max="8320" width="13.7109375" style="3" bestFit="1" customWidth="1"/>
    <col min="8321" max="8321" width="4.28515625" style="3" customWidth="1"/>
    <col min="8322" max="8324" width="13.7109375" style="3" customWidth="1"/>
    <col min="8325" max="8325" width="4.28515625" style="3" customWidth="1"/>
    <col min="8326" max="8328" width="13.7109375" style="3" customWidth="1"/>
    <col min="8329" max="8329" width="4.42578125" style="3" customWidth="1"/>
    <col min="8330" max="8332" width="13.85546875" style="3" customWidth="1"/>
    <col min="8333" max="8333" width="4.28515625" style="3" customWidth="1"/>
    <col min="8334" max="8338" width="13.7109375" style="3" customWidth="1"/>
    <col min="8339" max="8489" width="11.42578125" style="3"/>
    <col min="8490" max="8490" width="21.140625" style="3" customWidth="1"/>
    <col min="8491" max="8493" width="11.42578125" style="3" customWidth="1"/>
    <col min="8494" max="8494" width="12.28515625" style="3" customWidth="1"/>
    <col min="8495" max="8495" width="13.7109375" style="3" bestFit="1" customWidth="1"/>
    <col min="8496" max="8498" width="11.42578125" style="3"/>
    <col min="8499" max="8507" width="11.42578125" style="3" customWidth="1"/>
    <col min="8508" max="8511" width="12.7109375" style="3" bestFit="1" customWidth="1"/>
    <col min="8512" max="8512" width="13.7109375" style="3" bestFit="1" customWidth="1"/>
    <col min="8513" max="8514" width="11.42578125" style="3" customWidth="1"/>
    <col min="8515" max="8518" width="12.7109375" style="3" bestFit="1" customWidth="1"/>
    <col min="8519" max="8519" width="13.7109375" style="3" bestFit="1" customWidth="1"/>
    <col min="8520" max="8521" width="11.42578125" style="3" customWidth="1"/>
    <col min="8522" max="8523" width="13.85546875" style="3" bestFit="1" customWidth="1"/>
    <col min="8524" max="8524" width="12.85546875" style="3" bestFit="1" customWidth="1"/>
    <col min="8525" max="8525" width="13.85546875" style="3" bestFit="1" customWidth="1"/>
    <col min="8526" max="8526" width="13.7109375" style="3" bestFit="1" customWidth="1"/>
    <col min="8527" max="8530" width="11.42578125" style="3" customWidth="1"/>
    <col min="8531" max="8531" width="12.7109375" style="3" customWidth="1"/>
    <col min="8532" max="8532" width="11.42578125" style="3" customWidth="1"/>
    <col min="8533" max="8533" width="13.7109375" style="3" customWidth="1"/>
    <col min="8534" max="8534" width="12.7109375" style="3" customWidth="1"/>
    <col min="8535" max="8535" width="13.7109375" style="3" customWidth="1"/>
    <col min="8536" max="8536" width="11.42578125" style="3" customWidth="1"/>
    <col min="8537" max="8539" width="12.7109375" style="3" customWidth="1"/>
    <col min="8540" max="8540" width="11.42578125" style="3" customWidth="1"/>
    <col min="8541" max="8542" width="12.7109375" style="3" customWidth="1"/>
    <col min="8543" max="8543" width="13.7109375" style="3" customWidth="1"/>
    <col min="8544" max="8544" width="11.42578125" style="3" customWidth="1"/>
    <col min="8545" max="8548" width="13.7109375" style="3" customWidth="1"/>
    <col min="8549" max="8551" width="11.42578125" style="3" customWidth="1"/>
    <col min="8552" max="8552" width="13.7109375" style="3" customWidth="1"/>
    <col min="8553" max="8553" width="12.7109375" style="3" customWidth="1"/>
    <col min="8554" max="8554" width="13.7109375" style="3" customWidth="1"/>
    <col min="8555" max="8556" width="11.42578125" style="3" customWidth="1"/>
    <col min="8557" max="8558" width="12.7109375" style="3" customWidth="1"/>
    <col min="8559" max="8560" width="11.42578125" style="3" customWidth="1"/>
    <col min="8561" max="8562" width="12.7109375" style="3" customWidth="1"/>
    <col min="8563" max="8563" width="11.42578125" style="3" customWidth="1"/>
    <col min="8564" max="8564" width="13.7109375" style="3" customWidth="1"/>
    <col min="8565" max="8565" width="12.7109375" style="3" customWidth="1"/>
    <col min="8566" max="8566" width="13.7109375" style="3" customWidth="1"/>
    <col min="8567" max="8567" width="11.42578125" style="3" customWidth="1"/>
    <col min="8568" max="8569" width="13.7109375" style="3" customWidth="1"/>
    <col min="8570" max="8571" width="15.28515625" style="3" customWidth="1"/>
    <col min="8572" max="8572" width="11.42578125" style="3" customWidth="1"/>
    <col min="8573" max="8573" width="11.42578125" style="3"/>
    <col min="8574" max="8574" width="13.7109375" style="3" bestFit="1" customWidth="1"/>
    <col min="8575" max="8575" width="12.7109375" style="3" bestFit="1" customWidth="1"/>
    <col min="8576" max="8576" width="13.7109375" style="3" bestFit="1" customWidth="1"/>
    <col min="8577" max="8577" width="4.28515625" style="3" customWidth="1"/>
    <col min="8578" max="8580" width="13.7109375" style="3" customWidth="1"/>
    <col min="8581" max="8581" width="4.28515625" style="3" customWidth="1"/>
    <col min="8582" max="8584" width="13.7109375" style="3" customWidth="1"/>
    <col min="8585" max="8585" width="4.42578125" style="3" customWidth="1"/>
    <col min="8586" max="8588" width="13.85546875" style="3" customWidth="1"/>
    <col min="8589" max="8589" width="4.28515625" style="3" customWidth="1"/>
    <col min="8590" max="8594" width="13.7109375" style="3" customWidth="1"/>
    <col min="8595" max="8745" width="11.42578125" style="3"/>
    <col min="8746" max="8746" width="21.140625" style="3" customWidth="1"/>
    <col min="8747" max="8749" width="11.42578125" style="3" customWidth="1"/>
    <col min="8750" max="8750" width="12.28515625" style="3" customWidth="1"/>
    <col min="8751" max="8751" width="13.7109375" style="3" bestFit="1" customWidth="1"/>
    <col min="8752" max="8754" width="11.42578125" style="3"/>
    <col min="8755" max="8763" width="11.42578125" style="3" customWidth="1"/>
    <col min="8764" max="8767" width="12.7109375" style="3" bestFit="1" customWidth="1"/>
    <col min="8768" max="8768" width="13.7109375" style="3" bestFit="1" customWidth="1"/>
    <col min="8769" max="8770" width="11.42578125" style="3" customWidth="1"/>
    <col min="8771" max="8774" width="12.7109375" style="3" bestFit="1" customWidth="1"/>
    <col min="8775" max="8775" width="13.7109375" style="3" bestFit="1" customWidth="1"/>
    <col min="8776" max="8777" width="11.42578125" style="3" customWidth="1"/>
    <col min="8778" max="8779" width="13.85546875" style="3" bestFit="1" customWidth="1"/>
    <col min="8780" max="8780" width="12.85546875" style="3" bestFit="1" customWidth="1"/>
    <col min="8781" max="8781" width="13.85546875" style="3" bestFit="1" customWidth="1"/>
    <col min="8782" max="8782" width="13.7109375" style="3" bestFit="1" customWidth="1"/>
    <col min="8783" max="8786" width="11.42578125" style="3" customWidth="1"/>
    <col min="8787" max="8787" width="12.7109375" style="3" customWidth="1"/>
    <col min="8788" max="8788" width="11.42578125" style="3" customWidth="1"/>
    <col min="8789" max="8789" width="13.7109375" style="3" customWidth="1"/>
    <col min="8790" max="8790" width="12.7109375" style="3" customWidth="1"/>
    <col min="8791" max="8791" width="13.7109375" style="3" customWidth="1"/>
    <col min="8792" max="8792" width="11.42578125" style="3" customWidth="1"/>
    <col min="8793" max="8795" width="12.7109375" style="3" customWidth="1"/>
    <col min="8796" max="8796" width="11.42578125" style="3" customWidth="1"/>
    <col min="8797" max="8798" width="12.7109375" style="3" customWidth="1"/>
    <col min="8799" max="8799" width="13.7109375" style="3" customWidth="1"/>
    <col min="8800" max="8800" width="11.42578125" style="3" customWidth="1"/>
    <col min="8801" max="8804" width="13.7109375" style="3" customWidth="1"/>
    <col min="8805" max="8807" width="11.42578125" style="3" customWidth="1"/>
    <col min="8808" max="8808" width="13.7109375" style="3" customWidth="1"/>
    <col min="8809" max="8809" width="12.7109375" style="3" customWidth="1"/>
    <col min="8810" max="8810" width="13.7109375" style="3" customWidth="1"/>
    <col min="8811" max="8812" width="11.42578125" style="3" customWidth="1"/>
    <col min="8813" max="8814" width="12.7109375" style="3" customWidth="1"/>
    <col min="8815" max="8816" width="11.42578125" style="3" customWidth="1"/>
    <col min="8817" max="8818" width="12.7109375" style="3" customWidth="1"/>
    <col min="8819" max="8819" width="11.42578125" style="3" customWidth="1"/>
    <col min="8820" max="8820" width="13.7109375" style="3" customWidth="1"/>
    <col min="8821" max="8821" width="12.7109375" style="3" customWidth="1"/>
    <col min="8822" max="8822" width="13.7109375" style="3" customWidth="1"/>
    <col min="8823" max="8823" width="11.42578125" style="3" customWidth="1"/>
    <col min="8824" max="8825" width="13.7109375" style="3" customWidth="1"/>
    <col min="8826" max="8827" width="15.28515625" style="3" customWidth="1"/>
    <col min="8828" max="8828" width="11.42578125" style="3" customWidth="1"/>
    <col min="8829" max="8829" width="11.42578125" style="3"/>
    <col min="8830" max="8830" width="13.7109375" style="3" bestFit="1" customWidth="1"/>
    <col min="8831" max="8831" width="12.7109375" style="3" bestFit="1" customWidth="1"/>
    <col min="8832" max="8832" width="13.7109375" style="3" bestFit="1" customWidth="1"/>
    <col min="8833" max="8833" width="4.28515625" style="3" customWidth="1"/>
    <col min="8834" max="8836" width="13.7109375" style="3" customWidth="1"/>
    <col min="8837" max="8837" width="4.28515625" style="3" customWidth="1"/>
    <col min="8838" max="8840" width="13.7109375" style="3" customWidth="1"/>
    <col min="8841" max="8841" width="4.42578125" style="3" customWidth="1"/>
    <col min="8842" max="8844" width="13.85546875" style="3" customWidth="1"/>
    <col min="8845" max="8845" width="4.28515625" style="3" customWidth="1"/>
    <col min="8846" max="8850" width="13.7109375" style="3" customWidth="1"/>
    <col min="8851" max="9001" width="11.42578125" style="3"/>
    <col min="9002" max="9002" width="21.140625" style="3" customWidth="1"/>
    <col min="9003" max="9005" width="11.42578125" style="3" customWidth="1"/>
    <col min="9006" max="9006" width="12.28515625" style="3" customWidth="1"/>
    <col min="9007" max="9007" width="13.7109375" style="3" bestFit="1" customWidth="1"/>
    <col min="9008" max="9010" width="11.42578125" style="3"/>
    <col min="9011" max="9019" width="11.42578125" style="3" customWidth="1"/>
    <col min="9020" max="9023" width="12.7109375" style="3" bestFit="1" customWidth="1"/>
    <col min="9024" max="9024" width="13.7109375" style="3" bestFit="1" customWidth="1"/>
    <col min="9025" max="9026" width="11.42578125" style="3" customWidth="1"/>
    <col min="9027" max="9030" width="12.7109375" style="3" bestFit="1" customWidth="1"/>
    <col min="9031" max="9031" width="13.7109375" style="3" bestFit="1" customWidth="1"/>
    <col min="9032" max="9033" width="11.42578125" style="3" customWidth="1"/>
    <col min="9034" max="9035" width="13.85546875" style="3" bestFit="1" customWidth="1"/>
    <col min="9036" max="9036" width="12.85546875" style="3" bestFit="1" customWidth="1"/>
    <col min="9037" max="9037" width="13.85546875" style="3" bestFit="1" customWidth="1"/>
    <col min="9038" max="9038" width="13.7109375" style="3" bestFit="1" customWidth="1"/>
    <col min="9039" max="9042" width="11.42578125" style="3" customWidth="1"/>
    <col min="9043" max="9043" width="12.7109375" style="3" customWidth="1"/>
    <col min="9044" max="9044" width="11.42578125" style="3" customWidth="1"/>
    <col min="9045" max="9045" width="13.7109375" style="3" customWidth="1"/>
    <col min="9046" max="9046" width="12.7109375" style="3" customWidth="1"/>
    <col min="9047" max="9047" width="13.7109375" style="3" customWidth="1"/>
    <col min="9048" max="9048" width="11.42578125" style="3" customWidth="1"/>
    <col min="9049" max="9051" width="12.7109375" style="3" customWidth="1"/>
    <col min="9052" max="9052" width="11.42578125" style="3" customWidth="1"/>
    <col min="9053" max="9054" width="12.7109375" style="3" customWidth="1"/>
    <col min="9055" max="9055" width="13.7109375" style="3" customWidth="1"/>
    <col min="9056" max="9056" width="11.42578125" style="3" customWidth="1"/>
    <col min="9057" max="9060" width="13.7109375" style="3" customWidth="1"/>
    <col min="9061" max="9063" width="11.42578125" style="3" customWidth="1"/>
    <col min="9064" max="9064" width="13.7109375" style="3" customWidth="1"/>
    <col min="9065" max="9065" width="12.7109375" style="3" customWidth="1"/>
    <col min="9066" max="9066" width="13.7109375" style="3" customWidth="1"/>
    <col min="9067" max="9068" width="11.42578125" style="3" customWidth="1"/>
    <col min="9069" max="9070" width="12.7109375" style="3" customWidth="1"/>
    <col min="9071" max="9072" width="11.42578125" style="3" customWidth="1"/>
    <col min="9073" max="9074" width="12.7109375" style="3" customWidth="1"/>
    <col min="9075" max="9075" width="11.42578125" style="3" customWidth="1"/>
    <col min="9076" max="9076" width="13.7109375" style="3" customWidth="1"/>
    <col min="9077" max="9077" width="12.7109375" style="3" customWidth="1"/>
    <col min="9078" max="9078" width="13.7109375" style="3" customWidth="1"/>
    <col min="9079" max="9079" width="11.42578125" style="3" customWidth="1"/>
    <col min="9080" max="9081" width="13.7109375" style="3" customWidth="1"/>
    <col min="9082" max="9083" width="15.28515625" style="3" customWidth="1"/>
    <col min="9084" max="9084" width="11.42578125" style="3" customWidth="1"/>
    <col min="9085" max="9085" width="11.42578125" style="3"/>
    <col min="9086" max="9086" width="13.7109375" style="3" bestFit="1" customWidth="1"/>
    <col min="9087" max="9087" width="12.7109375" style="3" bestFit="1" customWidth="1"/>
    <col min="9088" max="9088" width="13.7109375" style="3" bestFit="1" customWidth="1"/>
    <col min="9089" max="9089" width="4.28515625" style="3" customWidth="1"/>
    <col min="9090" max="9092" width="13.7109375" style="3" customWidth="1"/>
    <col min="9093" max="9093" width="4.28515625" style="3" customWidth="1"/>
    <col min="9094" max="9096" width="13.7109375" style="3" customWidth="1"/>
    <col min="9097" max="9097" width="4.42578125" style="3" customWidth="1"/>
    <col min="9098" max="9100" width="13.85546875" style="3" customWidth="1"/>
    <col min="9101" max="9101" width="4.28515625" style="3" customWidth="1"/>
    <col min="9102" max="9106" width="13.7109375" style="3" customWidth="1"/>
    <col min="9107" max="9257" width="11.42578125" style="3"/>
    <col min="9258" max="9258" width="21.140625" style="3" customWidth="1"/>
    <col min="9259" max="9261" width="11.42578125" style="3" customWidth="1"/>
    <col min="9262" max="9262" width="12.28515625" style="3" customWidth="1"/>
    <col min="9263" max="9263" width="13.7109375" style="3" bestFit="1" customWidth="1"/>
    <col min="9264" max="9266" width="11.42578125" style="3"/>
    <col min="9267" max="9275" width="11.42578125" style="3" customWidth="1"/>
    <col min="9276" max="9279" width="12.7109375" style="3" bestFit="1" customWidth="1"/>
    <col min="9280" max="9280" width="13.7109375" style="3" bestFit="1" customWidth="1"/>
    <col min="9281" max="9282" width="11.42578125" style="3" customWidth="1"/>
    <col min="9283" max="9286" width="12.7109375" style="3" bestFit="1" customWidth="1"/>
    <col min="9287" max="9287" width="13.7109375" style="3" bestFit="1" customWidth="1"/>
    <col min="9288" max="9289" width="11.42578125" style="3" customWidth="1"/>
    <col min="9290" max="9291" width="13.85546875" style="3" bestFit="1" customWidth="1"/>
    <col min="9292" max="9292" width="12.85546875" style="3" bestFit="1" customWidth="1"/>
    <col min="9293" max="9293" width="13.85546875" style="3" bestFit="1" customWidth="1"/>
    <col min="9294" max="9294" width="13.7109375" style="3" bestFit="1" customWidth="1"/>
    <col min="9295" max="9298" width="11.42578125" style="3" customWidth="1"/>
    <col min="9299" max="9299" width="12.7109375" style="3" customWidth="1"/>
    <col min="9300" max="9300" width="11.42578125" style="3" customWidth="1"/>
    <col min="9301" max="9301" width="13.7109375" style="3" customWidth="1"/>
    <col min="9302" max="9302" width="12.7109375" style="3" customWidth="1"/>
    <col min="9303" max="9303" width="13.7109375" style="3" customWidth="1"/>
    <col min="9304" max="9304" width="11.42578125" style="3" customWidth="1"/>
    <col min="9305" max="9307" width="12.7109375" style="3" customWidth="1"/>
    <col min="9308" max="9308" width="11.42578125" style="3" customWidth="1"/>
    <col min="9309" max="9310" width="12.7109375" style="3" customWidth="1"/>
    <col min="9311" max="9311" width="13.7109375" style="3" customWidth="1"/>
    <col min="9312" max="9312" width="11.42578125" style="3" customWidth="1"/>
    <col min="9313" max="9316" width="13.7109375" style="3" customWidth="1"/>
    <col min="9317" max="9319" width="11.42578125" style="3" customWidth="1"/>
    <col min="9320" max="9320" width="13.7109375" style="3" customWidth="1"/>
    <col min="9321" max="9321" width="12.7109375" style="3" customWidth="1"/>
    <col min="9322" max="9322" width="13.7109375" style="3" customWidth="1"/>
    <col min="9323" max="9324" width="11.42578125" style="3" customWidth="1"/>
    <col min="9325" max="9326" width="12.7109375" style="3" customWidth="1"/>
    <col min="9327" max="9328" width="11.42578125" style="3" customWidth="1"/>
    <col min="9329" max="9330" width="12.7109375" style="3" customWidth="1"/>
    <col min="9331" max="9331" width="11.42578125" style="3" customWidth="1"/>
    <col min="9332" max="9332" width="13.7109375" style="3" customWidth="1"/>
    <col min="9333" max="9333" width="12.7109375" style="3" customWidth="1"/>
    <col min="9334" max="9334" width="13.7109375" style="3" customWidth="1"/>
    <col min="9335" max="9335" width="11.42578125" style="3" customWidth="1"/>
    <col min="9336" max="9337" width="13.7109375" style="3" customWidth="1"/>
    <col min="9338" max="9339" width="15.28515625" style="3" customWidth="1"/>
    <col min="9340" max="9340" width="11.42578125" style="3" customWidth="1"/>
    <col min="9341" max="9341" width="11.42578125" style="3"/>
    <col min="9342" max="9342" width="13.7109375" style="3" bestFit="1" customWidth="1"/>
    <col min="9343" max="9343" width="12.7109375" style="3" bestFit="1" customWidth="1"/>
    <col min="9344" max="9344" width="13.7109375" style="3" bestFit="1" customWidth="1"/>
    <col min="9345" max="9345" width="4.28515625" style="3" customWidth="1"/>
    <col min="9346" max="9348" width="13.7109375" style="3" customWidth="1"/>
    <col min="9349" max="9349" width="4.28515625" style="3" customWidth="1"/>
    <col min="9350" max="9352" width="13.7109375" style="3" customWidth="1"/>
    <col min="9353" max="9353" width="4.42578125" style="3" customWidth="1"/>
    <col min="9354" max="9356" width="13.85546875" style="3" customWidth="1"/>
    <col min="9357" max="9357" width="4.28515625" style="3" customWidth="1"/>
    <col min="9358" max="9362" width="13.7109375" style="3" customWidth="1"/>
    <col min="9363" max="9513" width="11.42578125" style="3"/>
    <col min="9514" max="9514" width="21.140625" style="3" customWidth="1"/>
    <col min="9515" max="9517" width="11.42578125" style="3" customWidth="1"/>
    <col min="9518" max="9518" width="12.28515625" style="3" customWidth="1"/>
    <col min="9519" max="9519" width="13.7109375" style="3" bestFit="1" customWidth="1"/>
    <col min="9520" max="9522" width="11.42578125" style="3"/>
    <col min="9523" max="9531" width="11.42578125" style="3" customWidth="1"/>
    <col min="9532" max="9535" width="12.7109375" style="3" bestFit="1" customWidth="1"/>
    <col min="9536" max="9536" width="13.7109375" style="3" bestFit="1" customWidth="1"/>
    <col min="9537" max="9538" width="11.42578125" style="3" customWidth="1"/>
    <col min="9539" max="9542" width="12.7109375" style="3" bestFit="1" customWidth="1"/>
    <col min="9543" max="9543" width="13.7109375" style="3" bestFit="1" customWidth="1"/>
    <col min="9544" max="9545" width="11.42578125" style="3" customWidth="1"/>
    <col min="9546" max="9547" width="13.85546875" style="3" bestFit="1" customWidth="1"/>
    <col min="9548" max="9548" width="12.85546875" style="3" bestFit="1" customWidth="1"/>
    <col min="9549" max="9549" width="13.85546875" style="3" bestFit="1" customWidth="1"/>
    <col min="9550" max="9550" width="13.7109375" style="3" bestFit="1" customWidth="1"/>
    <col min="9551" max="9554" width="11.42578125" style="3" customWidth="1"/>
    <col min="9555" max="9555" width="12.7109375" style="3" customWidth="1"/>
    <col min="9556" max="9556" width="11.42578125" style="3" customWidth="1"/>
    <col min="9557" max="9557" width="13.7109375" style="3" customWidth="1"/>
    <col min="9558" max="9558" width="12.7109375" style="3" customWidth="1"/>
    <col min="9559" max="9559" width="13.7109375" style="3" customWidth="1"/>
    <col min="9560" max="9560" width="11.42578125" style="3" customWidth="1"/>
    <col min="9561" max="9563" width="12.7109375" style="3" customWidth="1"/>
    <col min="9564" max="9564" width="11.42578125" style="3" customWidth="1"/>
    <col min="9565" max="9566" width="12.7109375" style="3" customWidth="1"/>
    <col min="9567" max="9567" width="13.7109375" style="3" customWidth="1"/>
    <col min="9568" max="9568" width="11.42578125" style="3" customWidth="1"/>
    <col min="9569" max="9572" width="13.7109375" style="3" customWidth="1"/>
    <col min="9573" max="9575" width="11.42578125" style="3" customWidth="1"/>
    <col min="9576" max="9576" width="13.7109375" style="3" customWidth="1"/>
    <col min="9577" max="9577" width="12.7109375" style="3" customWidth="1"/>
    <col min="9578" max="9578" width="13.7109375" style="3" customWidth="1"/>
    <col min="9579" max="9580" width="11.42578125" style="3" customWidth="1"/>
    <col min="9581" max="9582" width="12.7109375" style="3" customWidth="1"/>
    <col min="9583" max="9584" width="11.42578125" style="3" customWidth="1"/>
    <col min="9585" max="9586" width="12.7109375" style="3" customWidth="1"/>
    <col min="9587" max="9587" width="11.42578125" style="3" customWidth="1"/>
    <col min="9588" max="9588" width="13.7109375" style="3" customWidth="1"/>
    <col min="9589" max="9589" width="12.7109375" style="3" customWidth="1"/>
    <col min="9590" max="9590" width="13.7109375" style="3" customWidth="1"/>
    <col min="9591" max="9591" width="11.42578125" style="3" customWidth="1"/>
    <col min="9592" max="9593" width="13.7109375" style="3" customWidth="1"/>
    <col min="9594" max="9595" width="15.28515625" style="3" customWidth="1"/>
    <col min="9596" max="9596" width="11.42578125" style="3" customWidth="1"/>
    <col min="9597" max="9597" width="11.42578125" style="3"/>
    <col min="9598" max="9598" width="13.7109375" style="3" bestFit="1" customWidth="1"/>
    <col min="9599" max="9599" width="12.7109375" style="3" bestFit="1" customWidth="1"/>
    <col min="9600" max="9600" width="13.7109375" style="3" bestFit="1" customWidth="1"/>
    <col min="9601" max="9601" width="4.28515625" style="3" customWidth="1"/>
    <col min="9602" max="9604" width="13.7109375" style="3" customWidth="1"/>
    <col min="9605" max="9605" width="4.28515625" style="3" customWidth="1"/>
    <col min="9606" max="9608" width="13.7109375" style="3" customWidth="1"/>
    <col min="9609" max="9609" width="4.42578125" style="3" customWidth="1"/>
    <col min="9610" max="9612" width="13.85546875" style="3" customWidth="1"/>
    <col min="9613" max="9613" width="4.28515625" style="3" customWidth="1"/>
    <col min="9614" max="9618" width="13.7109375" style="3" customWidth="1"/>
    <col min="9619" max="9769" width="11.42578125" style="3"/>
    <col min="9770" max="9770" width="21.140625" style="3" customWidth="1"/>
    <col min="9771" max="9773" width="11.42578125" style="3" customWidth="1"/>
    <col min="9774" max="9774" width="12.28515625" style="3" customWidth="1"/>
    <col min="9775" max="9775" width="13.7109375" style="3" bestFit="1" customWidth="1"/>
    <col min="9776" max="9778" width="11.42578125" style="3"/>
    <col min="9779" max="9787" width="11.42578125" style="3" customWidth="1"/>
    <col min="9788" max="9791" width="12.7109375" style="3" bestFit="1" customWidth="1"/>
    <col min="9792" max="9792" width="13.7109375" style="3" bestFit="1" customWidth="1"/>
    <col min="9793" max="9794" width="11.42578125" style="3" customWidth="1"/>
    <col min="9795" max="9798" width="12.7109375" style="3" bestFit="1" customWidth="1"/>
    <col min="9799" max="9799" width="13.7109375" style="3" bestFit="1" customWidth="1"/>
    <col min="9800" max="9801" width="11.42578125" style="3" customWidth="1"/>
    <col min="9802" max="9803" width="13.85546875" style="3" bestFit="1" customWidth="1"/>
    <col min="9804" max="9804" width="12.85546875" style="3" bestFit="1" customWidth="1"/>
    <col min="9805" max="9805" width="13.85546875" style="3" bestFit="1" customWidth="1"/>
    <col min="9806" max="9806" width="13.7109375" style="3" bestFit="1" customWidth="1"/>
    <col min="9807" max="9810" width="11.42578125" style="3" customWidth="1"/>
    <col min="9811" max="9811" width="12.7109375" style="3" customWidth="1"/>
    <col min="9812" max="9812" width="11.42578125" style="3" customWidth="1"/>
    <col min="9813" max="9813" width="13.7109375" style="3" customWidth="1"/>
    <col min="9814" max="9814" width="12.7109375" style="3" customWidth="1"/>
    <col min="9815" max="9815" width="13.7109375" style="3" customWidth="1"/>
    <col min="9816" max="9816" width="11.42578125" style="3" customWidth="1"/>
    <col min="9817" max="9819" width="12.7109375" style="3" customWidth="1"/>
    <col min="9820" max="9820" width="11.42578125" style="3" customWidth="1"/>
    <col min="9821" max="9822" width="12.7109375" style="3" customWidth="1"/>
    <col min="9823" max="9823" width="13.7109375" style="3" customWidth="1"/>
    <col min="9824" max="9824" width="11.42578125" style="3" customWidth="1"/>
    <col min="9825" max="9828" width="13.7109375" style="3" customWidth="1"/>
    <col min="9829" max="9831" width="11.42578125" style="3" customWidth="1"/>
    <col min="9832" max="9832" width="13.7109375" style="3" customWidth="1"/>
    <col min="9833" max="9833" width="12.7109375" style="3" customWidth="1"/>
    <col min="9834" max="9834" width="13.7109375" style="3" customWidth="1"/>
    <col min="9835" max="9836" width="11.42578125" style="3" customWidth="1"/>
    <col min="9837" max="9838" width="12.7109375" style="3" customWidth="1"/>
    <col min="9839" max="9840" width="11.42578125" style="3" customWidth="1"/>
    <col min="9841" max="9842" width="12.7109375" style="3" customWidth="1"/>
    <col min="9843" max="9843" width="11.42578125" style="3" customWidth="1"/>
    <col min="9844" max="9844" width="13.7109375" style="3" customWidth="1"/>
    <col min="9845" max="9845" width="12.7109375" style="3" customWidth="1"/>
    <col min="9846" max="9846" width="13.7109375" style="3" customWidth="1"/>
    <col min="9847" max="9847" width="11.42578125" style="3" customWidth="1"/>
    <col min="9848" max="9849" width="13.7109375" style="3" customWidth="1"/>
    <col min="9850" max="9851" width="15.28515625" style="3" customWidth="1"/>
    <col min="9852" max="9852" width="11.42578125" style="3" customWidth="1"/>
    <col min="9853" max="9853" width="11.42578125" style="3"/>
    <col min="9854" max="9854" width="13.7109375" style="3" bestFit="1" customWidth="1"/>
    <col min="9855" max="9855" width="12.7109375" style="3" bestFit="1" customWidth="1"/>
    <col min="9856" max="9856" width="13.7109375" style="3" bestFit="1" customWidth="1"/>
    <col min="9857" max="9857" width="4.28515625" style="3" customWidth="1"/>
    <col min="9858" max="9860" width="13.7109375" style="3" customWidth="1"/>
    <col min="9861" max="9861" width="4.28515625" style="3" customWidth="1"/>
    <col min="9862" max="9864" width="13.7109375" style="3" customWidth="1"/>
    <col min="9865" max="9865" width="4.42578125" style="3" customWidth="1"/>
    <col min="9866" max="9868" width="13.85546875" style="3" customWidth="1"/>
    <col min="9869" max="9869" width="4.28515625" style="3" customWidth="1"/>
    <col min="9870" max="9874" width="13.7109375" style="3" customWidth="1"/>
    <col min="9875" max="10025" width="11.42578125" style="3"/>
    <col min="10026" max="10026" width="21.140625" style="3" customWidth="1"/>
    <col min="10027" max="10029" width="11.42578125" style="3" customWidth="1"/>
    <col min="10030" max="10030" width="12.28515625" style="3" customWidth="1"/>
    <col min="10031" max="10031" width="13.7109375" style="3" bestFit="1" customWidth="1"/>
    <col min="10032" max="10034" width="11.42578125" style="3"/>
    <col min="10035" max="10043" width="11.42578125" style="3" customWidth="1"/>
    <col min="10044" max="10047" width="12.7109375" style="3" bestFit="1" customWidth="1"/>
    <col min="10048" max="10048" width="13.7109375" style="3" bestFit="1" customWidth="1"/>
    <col min="10049" max="10050" width="11.42578125" style="3" customWidth="1"/>
    <col min="10051" max="10054" width="12.7109375" style="3" bestFit="1" customWidth="1"/>
    <col min="10055" max="10055" width="13.7109375" style="3" bestFit="1" customWidth="1"/>
    <col min="10056" max="10057" width="11.42578125" style="3" customWidth="1"/>
    <col min="10058" max="10059" width="13.85546875" style="3" bestFit="1" customWidth="1"/>
    <col min="10060" max="10060" width="12.85546875" style="3" bestFit="1" customWidth="1"/>
    <col min="10061" max="10061" width="13.85546875" style="3" bestFit="1" customWidth="1"/>
    <col min="10062" max="10062" width="13.7109375" style="3" bestFit="1" customWidth="1"/>
    <col min="10063" max="10066" width="11.42578125" style="3" customWidth="1"/>
    <col min="10067" max="10067" width="12.7109375" style="3" customWidth="1"/>
    <col min="10068" max="10068" width="11.42578125" style="3" customWidth="1"/>
    <col min="10069" max="10069" width="13.7109375" style="3" customWidth="1"/>
    <col min="10070" max="10070" width="12.7109375" style="3" customWidth="1"/>
    <col min="10071" max="10071" width="13.7109375" style="3" customWidth="1"/>
    <col min="10072" max="10072" width="11.42578125" style="3" customWidth="1"/>
    <col min="10073" max="10075" width="12.7109375" style="3" customWidth="1"/>
    <col min="10076" max="10076" width="11.42578125" style="3" customWidth="1"/>
    <col min="10077" max="10078" width="12.7109375" style="3" customWidth="1"/>
    <col min="10079" max="10079" width="13.7109375" style="3" customWidth="1"/>
    <col min="10080" max="10080" width="11.42578125" style="3" customWidth="1"/>
    <col min="10081" max="10084" width="13.7109375" style="3" customWidth="1"/>
    <col min="10085" max="10087" width="11.42578125" style="3" customWidth="1"/>
    <col min="10088" max="10088" width="13.7109375" style="3" customWidth="1"/>
    <col min="10089" max="10089" width="12.7109375" style="3" customWidth="1"/>
    <col min="10090" max="10090" width="13.7109375" style="3" customWidth="1"/>
    <col min="10091" max="10092" width="11.42578125" style="3" customWidth="1"/>
    <col min="10093" max="10094" width="12.7109375" style="3" customWidth="1"/>
    <col min="10095" max="10096" width="11.42578125" style="3" customWidth="1"/>
    <col min="10097" max="10098" width="12.7109375" style="3" customWidth="1"/>
    <col min="10099" max="10099" width="11.42578125" style="3" customWidth="1"/>
    <col min="10100" max="10100" width="13.7109375" style="3" customWidth="1"/>
    <col min="10101" max="10101" width="12.7109375" style="3" customWidth="1"/>
    <col min="10102" max="10102" width="13.7109375" style="3" customWidth="1"/>
    <col min="10103" max="10103" width="11.42578125" style="3" customWidth="1"/>
    <col min="10104" max="10105" width="13.7109375" style="3" customWidth="1"/>
    <col min="10106" max="10107" width="15.28515625" style="3" customWidth="1"/>
    <col min="10108" max="10108" width="11.42578125" style="3" customWidth="1"/>
    <col min="10109" max="10109" width="11.42578125" style="3"/>
    <col min="10110" max="10110" width="13.7109375" style="3" bestFit="1" customWidth="1"/>
    <col min="10111" max="10111" width="12.7109375" style="3" bestFit="1" customWidth="1"/>
    <col min="10112" max="10112" width="13.7109375" style="3" bestFit="1" customWidth="1"/>
    <col min="10113" max="10113" width="4.28515625" style="3" customWidth="1"/>
    <col min="10114" max="10116" width="13.7109375" style="3" customWidth="1"/>
    <col min="10117" max="10117" width="4.28515625" style="3" customWidth="1"/>
    <col min="10118" max="10120" width="13.7109375" style="3" customWidth="1"/>
    <col min="10121" max="10121" width="4.42578125" style="3" customWidth="1"/>
    <col min="10122" max="10124" width="13.85546875" style="3" customWidth="1"/>
    <col min="10125" max="10125" width="4.28515625" style="3" customWidth="1"/>
    <col min="10126" max="10130" width="13.7109375" style="3" customWidth="1"/>
    <col min="10131" max="10281" width="11.42578125" style="3"/>
    <col min="10282" max="10282" width="21.140625" style="3" customWidth="1"/>
    <col min="10283" max="10285" width="11.42578125" style="3" customWidth="1"/>
    <col min="10286" max="10286" width="12.28515625" style="3" customWidth="1"/>
    <col min="10287" max="10287" width="13.7109375" style="3" bestFit="1" customWidth="1"/>
    <col min="10288" max="10290" width="11.42578125" style="3"/>
    <col min="10291" max="10299" width="11.42578125" style="3" customWidth="1"/>
    <col min="10300" max="10303" width="12.7109375" style="3" bestFit="1" customWidth="1"/>
    <col min="10304" max="10304" width="13.7109375" style="3" bestFit="1" customWidth="1"/>
    <col min="10305" max="10306" width="11.42578125" style="3" customWidth="1"/>
    <col min="10307" max="10310" width="12.7109375" style="3" bestFit="1" customWidth="1"/>
    <col min="10311" max="10311" width="13.7109375" style="3" bestFit="1" customWidth="1"/>
    <col min="10312" max="10313" width="11.42578125" style="3" customWidth="1"/>
    <col min="10314" max="10315" width="13.85546875" style="3" bestFit="1" customWidth="1"/>
    <col min="10316" max="10316" width="12.85546875" style="3" bestFit="1" customWidth="1"/>
    <col min="10317" max="10317" width="13.85546875" style="3" bestFit="1" customWidth="1"/>
    <col min="10318" max="10318" width="13.7109375" style="3" bestFit="1" customWidth="1"/>
    <col min="10319" max="10322" width="11.42578125" style="3" customWidth="1"/>
    <col min="10323" max="10323" width="12.7109375" style="3" customWidth="1"/>
    <col min="10324" max="10324" width="11.42578125" style="3" customWidth="1"/>
    <col min="10325" max="10325" width="13.7109375" style="3" customWidth="1"/>
    <col min="10326" max="10326" width="12.7109375" style="3" customWidth="1"/>
    <col min="10327" max="10327" width="13.7109375" style="3" customWidth="1"/>
    <col min="10328" max="10328" width="11.42578125" style="3" customWidth="1"/>
    <col min="10329" max="10331" width="12.7109375" style="3" customWidth="1"/>
    <col min="10332" max="10332" width="11.42578125" style="3" customWidth="1"/>
    <col min="10333" max="10334" width="12.7109375" style="3" customWidth="1"/>
    <col min="10335" max="10335" width="13.7109375" style="3" customWidth="1"/>
    <col min="10336" max="10336" width="11.42578125" style="3" customWidth="1"/>
    <col min="10337" max="10340" width="13.7109375" style="3" customWidth="1"/>
    <col min="10341" max="10343" width="11.42578125" style="3" customWidth="1"/>
    <col min="10344" max="10344" width="13.7109375" style="3" customWidth="1"/>
    <col min="10345" max="10345" width="12.7109375" style="3" customWidth="1"/>
    <col min="10346" max="10346" width="13.7109375" style="3" customWidth="1"/>
    <col min="10347" max="10348" width="11.42578125" style="3" customWidth="1"/>
    <col min="10349" max="10350" width="12.7109375" style="3" customWidth="1"/>
    <col min="10351" max="10352" width="11.42578125" style="3" customWidth="1"/>
    <col min="10353" max="10354" width="12.7109375" style="3" customWidth="1"/>
    <col min="10355" max="10355" width="11.42578125" style="3" customWidth="1"/>
    <col min="10356" max="10356" width="13.7109375" style="3" customWidth="1"/>
    <col min="10357" max="10357" width="12.7109375" style="3" customWidth="1"/>
    <col min="10358" max="10358" width="13.7109375" style="3" customWidth="1"/>
    <col min="10359" max="10359" width="11.42578125" style="3" customWidth="1"/>
    <col min="10360" max="10361" width="13.7109375" style="3" customWidth="1"/>
    <col min="10362" max="10363" width="15.28515625" style="3" customWidth="1"/>
    <col min="10364" max="10364" width="11.42578125" style="3" customWidth="1"/>
    <col min="10365" max="10365" width="11.42578125" style="3"/>
    <col min="10366" max="10366" width="13.7109375" style="3" bestFit="1" customWidth="1"/>
    <col min="10367" max="10367" width="12.7109375" style="3" bestFit="1" customWidth="1"/>
    <col min="10368" max="10368" width="13.7109375" style="3" bestFit="1" customWidth="1"/>
    <col min="10369" max="10369" width="4.28515625" style="3" customWidth="1"/>
    <col min="10370" max="10372" width="13.7109375" style="3" customWidth="1"/>
    <col min="10373" max="10373" width="4.28515625" style="3" customWidth="1"/>
    <col min="10374" max="10376" width="13.7109375" style="3" customWidth="1"/>
    <col min="10377" max="10377" width="4.42578125" style="3" customWidth="1"/>
    <col min="10378" max="10380" width="13.85546875" style="3" customWidth="1"/>
    <col min="10381" max="10381" width="4.28515625" style="3" customWidth="1"/>
    <col min="10382" max="10386" width="13.7109375" style="3" customWidth="1"/>
    <col min="10387" max="10537" width="11.42578125" style="3"/>
    <col min="10538" max="10538" width="21.140625" style="3" customWidth="1"/>
    <col min="10539" max="10541" width="11.42578125" style="3" customWidth="1"/>
    <col min="10542" max="10542" width="12.28515625" style="3" customWidth="1"/>
    <col min="10543" max="10543" width="13.7109375" style="3" bestFit="1" customWidth="1"/>
    <col min="10544" max="10546" width="11.42578125" style="3"/>
    <col min="10547" max="10555" width="11.42578125" style="3" customWidth="1"/>
    <col min="10556" max="10559" width="12.7109375" style="3" bestFit="1" customWidth="1"/>
    <col min="10560" max="10560" width="13.7109375" style="3" bestFit="1" customWidth="1"/>
    <col min="10561" max="10562" width="11.42578125" style="3" customWidth="1"/>
    <col min="10563" max="10566" width="12.7109375" style="3" bestFit="1" customWidth="1"/>
    <col min="10567" max="10567" width="13.7109375" style="3" bestFit="1" customWidth="1"/>
    <col min="10568" max="10569" width="11.42578125" style="3" customWidth="1"/>
    <col min="10570" max="10571" width="13.85546875" style="3" bestFit="1" customWidth="1"/>
    <col min="10572" max="10572" width="12.85546875" style="3" bestFit="1" customWidth="1"/>
    <col min="10573" max="10573" width="13.85546875" style="3" bestFit="1" customWidth="1"/>
    <col min="10574" max="10574" width="13.7109375" style="3" bestFit="1" customWidth="1"/>
    <col min="10575" max="10578" width="11.42578125" style="3" customWidth="1"/>
    <col min="10579" max="10579" width="12.7109375" style="3" customWidth="1"/>
    <col min="10580" max="10580" width="11.42578125" style="3" customWidth="1"/>
    <col min="10581" max="10581" width="13.7109375" style="3" customWidth="1"/>
    <col min="10582" max="10582" width="12.7109375" style="3" customWidth="1"/>
    <col min="10583" max="10583" width="13.7109375" style="3" customWidth="1"/>
    <col min="10584" max="10584" width="11.42578125" style="3" customWidth="1"/>
    <col min="10585" max="10587" width="12.7109375" style="3" customWidth="1"/>
    <col min="10588" max="10588" width="11.42578125" style="3" customWidth="1"/>
    <col min="10589" max="10590" width="12.7109375" style="3" customWidth="1"/>
    <col min="10591" max="10591" width="13.7109375" style="3" customWidth="1"/>
    <col min="10592" max="10592" width="11.42578125" style="3" customWidth="1"/>
    <col min="10593" max="10596" width="13.7109375" style="3" customWidth="1"/>
    <col min="10597" max="10599" width="11.42578125" style="3" customWidth="1"/>
    <col min="10600" max="10600" width="13.7109375" style="3" customWidth="1"/>
    <col min="10601" max="10601" width="12.7109375" style="3" customWidth="1"/>
    <col min="10602" max="10602" width="13.7109375" style="3" customWidth="1"/>
    <col min="10603" max="10604" width="11.42578125" style="3" customWidth="1"/>
    <col min="10605" max="10606" width="12.7109375" style="3" customWidth="1"/>
    <col min="10607" max="10608" width="11.42578125" style="3" customWidth="1"/>
    <col min="10609" max="10610" width="12.7109375" style="3" customWidth="1"/>
    <col min="10611" max="10611" width="11.42578125" style="3" customWidth="1"/>
    <col min="10612" max="10612" width="13.7109375" style="3" customWidth="1"/>
    <col min="10613" max="10613" width="12.7109375" style="3" customWidth="1"/>
    <col min="10614" max="10614" width="13.7109375" style="3" customWidth="1"/>
    <col min="10615" max="10615" width="11.42578125" style="3" customWidth="1"/>
    <col min="10616" max="10617" width="13.7109375" style="3" customWidth="1"/>
    <col min="10618" max="10619" width="15.28515625" style="3" customWidth="1"/>
    <col min="10620" max="10620" width="11.42578125" style="3" customWidth="1"/>
    <col min="10621" max="10621" width="11.42578125" style="3"/>
    <col min="10622" max="10622" width="13.7109375" style="3" bestFit="1" customWidth="1"/>
    <col min="10623" max="10623" width="12.7109375" style="3" bestFit="1" customWidth="1"/>
    <col min="10624" max="10624" width="13.7109375" style="3" bestFit="1" customWidth="1"/>
    <col min="10625" max="10625" width="4.28515625" style="3" customWidth="1"/>
    <col min="10626" max="10628" width="13.7109375" style="3" customWidth="1"/>
    <col min="10629" max="10629" width="4.28515625" style="3" customWidth="1"/>
    <col min="10630" max="10632" width="13.7109375" style="3" customWidth="1"/>
    <col min="10633" max="10633" width="4.42578125" style="3" customWidth="1"/>
    <col min="10634" max="10636" width="13.85546875" style="3" customWidth="1"/>
    <col min="10637" max="10637" width="4.28515625" style="3" customWidth="1"/>
    <col min="10638" max="10642" width="13.7109375" style="3" customWidth="1"/>
    <col min="10643" max="10793" width="11.42578125" style="3"/>
    <col min="10794" max="10794" width="21.140625" style="3" customWidth="1"/>
    <col min="10795" max="10797" width="11.42578125" style="3" customWidth="1"/>
    <col min="10798" max="10798" width="12.28515625" style="3" customWidth="1"/>
    <col min="10799" max="10799" width="13.7109375" style="3" bestFit="1" customWidth="1"/>
    <col min="10800" max="10802" width="11.42578125" style="3"/>
    <col min="10803" max="10811" width="11.42578125" style="3" customWidth="1"/>
    <col min="10812" max="10815" width="12.7109375" style="3" bestFit="1" customWidth="1"/>
    <col min="10816" max="10816" width="13.7109375" style="3" bestFit="1" customWidth="1"/>
    <col min="10817" max="10818" width="11.42578125" style="3" customWidth="1"/>
    <col min="10819" max="10822" width="12.7109375" style="3" bestFit="1" customWidth="1"/>
    <col min="10823" max="10823" width="13.7109375" style="3" bestFit="1" customWidth="1"/>
    <col min="10824" max="10825" width="11.42578125" style="3" customWidth="1"/>
    <col min="10826" max="10827" width="13.85546875" style="3" bestFit="1" customWidth="1"/>
    <col min="10828" max="10828" width="12.85546875" style="3" bestFit="1" customWidth="1"/>
    <col min="10829" max="10829" width="13.85546875" style="3" bestFit="1" customWidth="1"/>
    <col min="10830" max="10830" width="13.7109375" style="3" bestFit="1" customWidth="1"/>
    <col min="10831" max="10834" width="11.42578125" style="3" customWidth="1"/>
    <col min="10835" max="10835" width="12.7109375" style="3" customWidth="1"/>
    <col min="10836" max="10836" width="11.42578125" style="3" customWidth="1"/>
    <col min="10837" max="10837" width="13.7109375" style="3" customWidth="1"/>
    <col min="10838" max="10838" width="12.7109375" style="3" customWidth="1"/>
    <col min="10839" max="10839" width="13.7109375" style="3" customWidth="1"/>
    <col min="10840" max="10840" width="11.42578125" style="3" customWidth="1"/>
    <col min="10841" max="10843" width="12.7109375" style="3" customWidth="1"/>
    <col min="10844" max="10844" width="11.42578125" style="3" customWidth="1"/>
    <col min="10845" max="10846" width="12.7109375" style="3" customWidth="1"/>
    <col min="10847" max="10847" width="13.7109375" style="3" customWidth="1"/>
    <col min="10848" max="10848" width="11.42578125" style="3" customWidth="1"/>
    <col min="10849" max="10852" width="13.7109375" style="3" customWidth="1"/>
    <col min="10853" max="10855" width="11.42578125" style="3" customWidth="1"/>
    <col min="10856" max="10856" width="13.7109375" style="3" customWidth="1"/>
    <col min="10857" max="10857" width="12.7109375" style="3" customWidth="1"/>
    <col min="10858" max="10858" width="13.7109375" style="3" customWidth="1"/>
    <col min="10859" max="10860" width="11.42578125" style="3" customWidth="1"/>
    <col min="10861" max="10862" width="12.7109375" style="3" customWidth="1"/>
    <col min="10863" max="10864" width="11.42578125" style="3" customWidth="1"/>
    <col min="10865" max="10866" width="12.7109375" style="3" customWidth="1"/>
    <col min="10867" max="10867" width="11.42578125" style="3" customWidth="1"/>
    <col min="10868" max="10868" width="13.7109375" style="3" customWidth="1"/>
    <col min="10869" max="10869" width="12.7109375" style="3" customWidth="1"/>
    <col min="10870" max="10870" width="13.7109375" style="3" customWidth="1"/>
    <col min="10871" max="10871" width="11.42578125" style="3" customWidth="1"/>
    <col min="10872" max="10873" width="13.7109375" style="3" customWidth="1"/>
    <col min="10874" max="10875" width="15.28515625" style="3" customWidth="1"/>
    <col min="10876" max="10876" width="11.42578125" style="3" customWidth="1"/>
    <col min="10877" max="10877" width="11.42578125" style="3"/>
    <col min="10878" max="10878" width="13.7109375" style="3" bestFit="1" customWidth="1"/>
    <col min="10879" max="10879" width="12.7109375" style="3" bestFit="1" customWidth="1"/>
    <col min="10880" max="10880" width="13.7109375" style="3" bestFit="1" customWidth="1"/>
    <col min="10881" max="10881" width="4.28515625" style="3" customWidth="1"/>
    <col min="10882" max="10884" width="13.7109375" style="3" customWidth="1"/>
    <col min="10885" max="10885" width="4.28515625" style="3" customWidth="1"/>
    <col min="10886" max="10888" width="13.7109375" style="3" customWidth="1"/>
    <col min="10889" max="10889" width="4.42578125" style="3" customWidth="1"/>
    <col min="10890" max="10892" width="13.85546875" style="3" customWidth="1"/>
    <col min="10893" max="10893" width="4.28515625" style="3" customWidth="1"/>
    <col min="10894" max="10898" width="13.7109375" style="3" customWidth="1"/>
    <col min="10899" max="11049" width="11.42578125" style="3"/>
    <col min="11050" max="11050" width="21.140625" style="3" customWidth="1"/>
    <col min="11051" max="11053" width="11.42578125" style="3" customWidth="1"/>
    <col min="11054" max="11054" width="12.28515625" style="3" customWidth="1"/>
    <col min="11055" max="11055" width="13.7109375" style="3" bestFit="1" customWidth="1"/>
    <col min="11056" max="11058" width="11.42578125" style="3"/>
    <col min="11059" max="11067" width="11.42578125" style="3" customWidth="1"/>
    <col min="11068" max="11071" width="12.7109375" style="3" bestFit="1" customWidth="1"/>
    <col min="11072" max="11072" width="13.7109375" style="3" bestFit="1" customWidth="1"/>
    <col min="11073" max="11074" width="11.42578125" style="3" customWidth="1"/>
    <col min="11075" max="11078" width="12.7109375" style="3" bestFit="1" customWidth="1"/>
    <col min="11079" max="11079" width="13.7109375" style="3" bestFit="1" customWidth="1"/>
    <col min="11080" max="11081" width="11.42578125" style="3" customWidth="1"/>
    <col min="11082" max="11083" width="13.85546875" style="3" bestFit="1" customWidth="1"/>
    <col min="11084" max="11084" width="12.85546875" style="3" bestFit="1" customWidth="1"/>
    <col min="11085" max="11085" width="13.85546875" style="3" bestFit="1" customWidth="1"/>
    <col min="11086" max="11086" width="13.7109375" style="3" bestFit="1" customWidth="1"/>
    <col min="11087" max="11090" width="11.42578125" style="3" customWidth="1"/>
    <col min="11091" max="11091" width="12.7109375" style="3" customWidth="1"/>
    <col min="11092" max="11092" width="11.42578125" style="3" customWidth="1"/>
    <col min="11093" max="11093" width="13.7109375" style="3" customWidth="1"/>
    <col min="11094" max="11094" width="12.7109375" style="3" customWidth="1"/>
    <col min="11095" max="11095" width="13.7109375" style="3" customWidth="1"/>
    <col min="11096" max="11096" width="11.42578125" style="3" customWidth="1"/>
    <col min="11097" max="11099" width="12.7109375" style="3" customWidth="1"/>
    <col min="11100" max="11100" width="11.42578125" style="3" customWidth="1"/>
    <col min="11101" max="11102" width="12.7109375" style="3" customWidth="1"/>
    <col min="11103" max="11103" width="13.7109375" style="3" customWidth="1"/>
    <col min="11104" max="11104" width="11.42578125" style="3" customWidth="1"/>
    <col min="11105" max="11108" width="13.7109375" style="3" customWidth="1"/>
    <col min="11109" max="11111" width="11.42578125" style="3" customWidth="1"/>
    <col min="11112" max="11112" width="13.7109375" style="3" customWidth="1"/>
    <col min="11113" max="11113" width="12.7109375" style="3" customWidth="1"/>
    <col min="11114" max="11114" width="13.7109375" style="3" customWidth="1"/>
    <col min="11115" max="11116" width="11.42578125" style="3" customWidth="1"/>
    <col min="11117" max="11118" width="12.7109375" style="3" customWidth="1"/>
    <col min="11119" max="11120" width="11.42578125" style="3" customWidth="1"/>
    <col min="11121" max="11122" width="12.7109375" style="3" customWidth="1"/>
    <col min="11123" max="11123" width="11.42578125" style="3" customWidth="1"/>
    <col min="11124" max="11124" width="13.7109375" style="3" customWidth="1"/>
    <col min="11125" max="11125" width="12.7109375" style="3" customWidth="1"/>
    <col min="11126" max="11126" width="13.7109375" style="3" customWidth="1"/>
    <col min="11127" max="11127" width="11.42578125" style="3" customWidth="1"/>
    <col min="11128" max="11129" width="13.7109375" style="3" customWidth="1"/>
    <col min="11130" max="11131" width="15.28515625" style="3" customWidth="1"/>
    <col min="11132" max="11132" width="11.42578125" style="3" customWidth="1"/>
    <col min="11133" max="11133" width="11.42578125" style="3"/>
    <col min="11134" max="11134" width="13.7109375" style="3" bestFit="1" customWidth="1"/>
    <col min="11135" max="11135" width="12.7109375" style="3" bestFit="1" customWidth="1"/>
    <col min="11136" max="11136" width="13.7109375" style="3" bestFit="1" customWidth="1"/>
    <col min="11137" max="11137" width="4.28515625" style="3" customWidth="1"/>
    <col min="11138" max="11140" width="13.7109375" style="3" customWidth="1"/>
    <col min="11141" max="11141" width="4.28515625" style="3" customWidth="1"/>
    <col min="11142" max="11144" width="13.7109375" style="3" customWidth="1"/>
    <col min="11145" max="11145" width="4.42578125" style="3" customWidth="1"/>
    <col min="11146" max="11148" width="13.85546875" style="3" customWidth="1"/>
    <col min="11149" max="11149" width="4.28515625" style="3" customWidth="1"/>
    <col min="11150" max="11154" width="13.7109375" style="3" customWidth="1"/>
    <col min="11155" max="11305" width="11.42578125" style="3"/>
    <col min="11306" max="11306" width="21.140625" style="3" customWidth="1"/>
    <col min="11307" max="11309" width="11.42578125" style="3" customWidth="1"/>
    <col min="11310" max="11310" width="12.28515625" style="3" customWidth="1"/>
    <col min="11311" max="11311" width="13.7109375" style="3" bestFit="1" customWidth="1"/>
    <col min="11312" max="11314" width="11.42578125" style="3"/>
    <col min="11315" max="11323" width="11.42578125" style="3" customWidth="1"/>
    <col min="11324" max="11327" width="12.7109375" style="3" bestFit="1" customWidth="1"/>
    <col min="11328" max="11328" width="13.7109375" style="3" bestFit="1" customWidth="1"/>
    <col min="11329" max="11330" width="11.42578125" style="3" customWidth="1"/>
    <col min="11331" max="11334" width="12.7109375" style="3" bestFit="1" customWidth="1"/>
    <col min="11335" max="11335" width="13.7109375" style="3" bestFit="1" customWidth="1"/>
    <col min="11336" max="11337" width="11.42578125" style="3" customWidth="1"/>
    <col min="11338" max="11339" width="13.85546875" style="3" bestFit="1" customWidth="1"/>
    <col min="11340" max="11340" width="12.85546875" style="3" bestFit="1" customWidth="1"/>
    <col min="11341" max="11341" width="13.85546875" style="3" bestFit="1" customWidth="1"/>
    <col min="11342" max="11342" width="13.7109375" style="3" bestFit="1" customWidth="1"/>
    <col min="11343" max="11346" width="11.42578125" style="3" customWidth="1"/>
    <col min="11347" max="11347" width="12.7109375" style="3" customWidth="1"/>
    <col min="11348" max="11348" width="11.42578125" style="3" customWidth="1"/>
    <col min="11349" max="11349" width="13.7109375" style="3" customWidth="1"/>
    <col min="11350" max="11350" width="12.7109375" style="3" customWidth="1"/>
    <col min="11351" max="11351" width="13.7109375" style="3" customWidth="1"/>
    <col min="11352" max="11352" width="11.42578125" style="3" customWidth="1"/>
    <col min="11353" max="11355" width="12.7109375" style="3" customWidth="1"/>
    <col min="11356" max="11356" width="11.42578125" style="3" customWidth="1"/>
    <col min="11357" max="11358" width="12.7109375" style="3" customWidth="1"/>
    <col min="11359" max="11359" width="13.7109375" style="3" customWidth="1"/>
    <col min="11360" max="11360" width="11.42578125" style="3" customWidth="1"/>
    <col min="11361" max="11364" width="13.7109375" style="3" customWidth="1"/>
    <col min="11365" max="11367" width="11.42578125" style="3" customWidth="1"/>
    <col min="11368" max="11368" width="13.7109375" style="3" customWidth="1"/>
    <col min="11369" max="11369" width="12.7109375" style="3" customWidth="1"/>
    <col min="11370" max="11370" width="13.7109375" style="3" customWidth="1"/>
    <col min="11371" max="11372" width="11.42578125" style="3" customWidth="1"/>
    <col min="11373" max="11374" width="12.7109375" style="3" customWidth="1"/>
    <col min="11375" max="11376" width="11.42578125" style="3" customWidth="1"/>
    <col min="11377" max="11378" width="12.7109375" style="3" customWidth="1"/>
    <col min="11379" max="11379" width="11.42578125" style="3" customWidth="1"/>
    <col min="11380" max="11380" width="13.7109375" style="3" customWidth="1"/>
    <col min="11381" max="11381" width="12.7109375" style="3" customWidth="1"/>
    <col min="11382" max="11382" width="13.7109375" style="3" customWidth="1"/>
    <col min="11383" max="11383" width="11.42578125" style="3" customWidth="1"/>
    <col min="11384" max="11385" width="13.7109375" style="3" customWidth="1"/>
    <col min="11386" max="11387" width="15.28515625" style="3" customWidth="1"/>
    <col min="11388" max="11388" width="11.42578125" style="3" customWidth="1"/>
    <col min="11389" max="11389" width="11.42578125" style="3"/>
    <col min="11390" max="11390" width="13.7109375" style="3" bestFit="1" customWidth="1"/>
    <col min="11391" max="11391" width="12.7109375" style="3" bestFit="1" customWidth="1"/>
    <col min="11392" max="11392" width="13.7109375" style="3" bestFit="1" customWidth="1"/>
    <col min="11393" max="11393" width="4.28515625" style="3" customWidth="1"/>
    <col min="11394" max="11396" width="13.7109375" style="3" customWidth="1"/>
    <col min="11397" max="11397" width="4.28515625" style="3" customWidth="1"/>
    <col min="11398" max="11400" width="13.7109375" style="3" customWidth="1"/>
    <col min="11401" max="11401" width="4.42578125" style="3" customWidth="1"/>
    <col min="11402" max="11404" width="13.85546875" style="3" customWidth="1"/>
    <col min="11405" max="11405" width="4.28515625" style="3" customWidth="1"/>
    <col min="11406" max="11410" width="13.7109375" style="3" customWidth="1"/>
    <col min="11411" max="11561" width="11.42578125" style="3"/>
    <col min="11562" max="11562" width="21.140625" style="3" customWidth="1"/>
    <col min="11563" max="11565" width="11.42578125" style="3" customWidth="1"/>
    <col min="11566" max="11566" width="12.28515625" style="3" customWidth="1"/>
    <col min="11567" max="11567" width="13.7109375" style="3" bestFit="1" customWidth="1"/>
    <col min="11568" max="11570" width="11.42578125" style="3"/>
    <col min="11571" max="11579" width="11.42578125" style="3" customWidth="1"/>
    <col min="11580" max="11583" width="12.7109375" style="3" bestFit="1" customWidth="1"/>
    <col min="11584" max="11584" width="13.7109375" style="3" bestFit="1" customWidth="1"/>
    <col min="11585" max="11586" width="11.42578125" style="3" customWidth="1"/>
    <col min="11587" max="11590" width="12.7109375" style="3" bestFit="1" customWidth="1"/>
    <col min="11591" max="11591" width="13.7109375" style="3" bestFit="1" customWidth="1"/>
    <col min="11592" max="11593" width="11.42578125" style="3" customWidth="1"/>
    <col min="11594" max="11595" width="13.85546875" style="3" bestFit="1" customWidth="1"/>
    <col min="11596" max="11596" width="12.85546875" style="3" bestFit="1" customWidth="1"/>
    <col min="11597" max="11597" width="13.85546875" style="3" bestFit="1" customWidth="1"/>
    <col min="11598" max="11598" width="13.7109375" style="3" bestFit="1" customWidth="1"/>
    <col min="11599" max="11602" width="11.42578125" style="3" customWidth="1"/>
    <col min="11603" max="11603" width="12.7109375" style="3" customWidth="1"/>
    <col min="11604" max="11604" width="11.42578125" style="3" customWidth="1"/>
    <col min="11605" max="11605" width="13.7109375" style="3" customWidth="1"/>
    <col min="11606" max="11606" width="12.7109375" style="3" customWidth="1"/>
    <col min="11607" max="11607" width="13.7109375" style="3" customWidth="1"/>
    <col min="11608" max="11608" width="11.42578125" style="3" customWidth="1"/>
    <col min="11609" max="11611" width="12.7109375" style="3" customWidth="1"/>
    <col min="11612" max="11612" width="11.42578125" style="3" customWidth="1"/>
    <col min="11613" max="11614" width="12.7109375" style="3" customWidth="1"/>
    <col min="11615" max="11615" width="13.7109375" style="3" customWidth="1"/>
    <col min="11616" max="11616" width="11.42578125" style="3" customWidth="1"/>
    <col min="11617" max="11620" width="13.7109375" style="3" customWidth="1"/>
    <col min="11621" max="11623" width="11.42578125" style="3" customWidth="1"/>
    <col min="11624" max="11624" width="13.7109375" style="3" customWidth="1"/>
    <col min="11625" max="11625" width="12.7109375" style="3" customWidth="1"/>
    <col min="11626" max="11626" width="13.7109375" style="3" customWidth="1"/>
    <col min="11627" max="11628" width="11.42578125" style="3" customWidth="1"/>
    <col min="11629" max="11630" width="12.7109375" style="3" customWidth="1"/>
    <col min="11631" max="11632" width="11.42578125" style="3" customWidth="1"/>
    <col min="11633" max="11634" width="12.7109375" style="3" customWidth="1"/>
    <col min="11635" max="11635" width="11.42578125" style="3" customWidth="1"/>
    <col min="11636" max="11636" width="13.7109375" style="3" customWidth="1"/>
    <col min="11637" max="11637" width="12.7109375" style="3" customWidth="1"/>
    <col min="11638" max="11638" width="13.7109375" style="3" customWidth="1"/>
    <col min="11639" max="11639" width="11.42578125" style="3" customWidth="1"/>
    <col min="11640" max="11641" width="13.7109375" style="3" customWidth="1"/>
    <col min="11642" max="11643" width="15.28515625" style="3" customWidth="1"/>
    <col min="11644" max="11644" width="11.42578125" style="3" customWidth="1"/>
    <col min="11645" max="11645" width="11.42578125" style="3"/>
    <col min="11646" max="11646" width="13.7109375" style="3" bestFit="1" customWidth="1"/>
    <col min="11647" max="11647" width="12.7109375" style="3" bestFit="1" customWidth="1"/>
    <col min="11648" max="11648" width="13.7109375" style="3" bestFit="1" customWidth="1"/>
    <col min="11649" max="11649" width="4.28515625" style="3" customWidth="1"/>
    <col min="11650" max="11652" width="13.7109375" style="3" customWidth="1"/>
    <col min="11653" max="11653" width="4.28515625" style="3" customWidth="1"/>
    <col min="11654" max="11656" width="13.7109375" style="3" customWidth="1"/>
    <col min="11657" max="11657" width="4.42578125" style="3" customWidth="1"/>
    <col min="11658" max="11660" width="13.85546875" style="3" customWidth="1"/>
    <col min="11661" max="11661" width="4.28515625" style="3" customWidth="1"/>
    <col min="11662" max="11666" width="13.7109375" style="3" customWidth="1"/>
    <col min="11667" max="11817" width="11.42578125" style="3"/>
    <col min="11818" max="11818" width="21.140625" style="3" customWidth="1"/>
    <col min="11819" max="11821" width="11.42578125" style="3" customWidth="1"/>
    <col min="11822" max="11822" width="12.28515625" style="3" customWidth="1"/>
    <col min="11823" max="11823" width="13.7109375" style="3" bestFit="1" customWidth="1"/>
    <col min="11824" max="11826" width="11.42578125" style="3"/>
    <col min="11827" max="11835" width="11.42578125" style="3" customWidth="1"/>
    <col min="11836" max="11839" width="12.7109375" style="3" bestFit="1" customWidth="1"/>
    <col min="11840" max="11840" width="13.7109375" style="3" bestFit="1" customWidth="1"/>
    <col min="11841" max="11842" width="11.42578125" style="3" customWidth="1"/>
    <col min="11843" max="11846" width="12.7109375" style="3" bestFit="1" customWidth="1"/>
    <col min="11847" max="11847" width="13.7109375" style="3" bestFit="1" customWidth="1"/>
    <col min="11848" max="11849" width="11.42578125" style="3" customWidth="1"/>
    <col min="11850" max="11851" width="13.85546875" style="3" bestFit="1" customWidth="1"/>
    <col min="11852" max="11852" width="12.85546875" style="3" bestFit="1" customWidth="1"/>
    <col min="11853" max="11853" width="13.85546875" style="3" bestFit="1" customWidth="1"/>
    <col min="11854" max="11854" width="13.7109375" style="3" bestFit="1" customWidth="1"/>
    <col min="11855" max="11858" width="11.42578125" style="3" customWidth="1"/>
    <col min="11859" max="11859" width="12.7109375" style="3" customWidth="1"/>
    <col min="11860" max="11860" width="11.42578125" style="3" customWidth="1"/>
    <col min="11861" max="11861" width="13.7109375" style="3" customWidth="1"/>
    <col min="11862" max="11862" width="12.7109375" style="3" customWidth="1"/>
    <col min="11863" max="11863" width="13.7109375" style="3" customWidth="1"/>
    <col min="11864" max="11864" width="11.42578125" style="3" customWidth="1"/>
    <col min="11865" max="11867" width="12.7109375" style="3" customWidth="1"/>
    <col min="11868" max="11868" width="11.42578125" style="3" customWidth="1"/>
    <col min="11869" max="11870" width="12.7109375" style="3" customWidth="1"/>
    <col min="11871" max="11871" width="13.7109375" style="3" customWidth="1"/>
    <col min="11872" max="11872" width="11.42578125" style="3" customWidth="1"/>
    <col min="11873" max="11876" width="13.7109375" style="3" customWidth="1"/>
    <col min="11877" max="11879" width="11.42578125" style="3" customWidth="1"/>
    <col min="11880" max="11880" width="13.7109375" style="3" customWidth="1"/>
    <col min="11881" max="11881" width="12.7109375" style="3" customWidth="1"/>
    <col min="11882" max="11882" width="13.7109375" style="3" customWidth="1"/>
    <col min="11883" max="11884" width="11.42578125" style="3" customWidth="1"/>
    <col min="11885" max="11886" width="12.7109375" style="3" customWidth="1"/>
    <col min="11887" max="11888" width="11.42578125" style="3" customWidth="1"/>
    <col min="11889" max="11890" width="12.7109375" style="3" customWidth="1"/>
    <col min="11891" max="11891" width="11.42578125" style="3" customWidth="1"/>
    <col min="11892" max="11892" width="13.7109375" style="3" customWidth="1"/>
    <col min="11893" max="11893" width="12.7109375" style="3" customWidth="1"/>
    <col min="11894" max="11894" width="13.7109375" style="3" customWidth="1"/>
    <col min="11895" max="11895" width="11.42578125" style="3" customWidth="1"/>
    <col min="11896" max="11897" width="13.7109375" style="3" customWidth="1"/>
    <col min="11898" max="11899" width="15.28515625" style="3" customWidth="1"/>
    <col min="11900" max="11900" width="11.42578125" style="3" customWidth="1"/>
    <col min="11901" max="11901" width="11.42578125" style="3"/>
    <col min="11902" max="11902" width="13.7109375" style="3" bestFit="1" customWidth="1"/>
    <col min="11903" max="11903" width="12.7109375" style="3" bestFit="1" customWidth="1"/>
    <col min="11904" max="11904" width="13.7109375" style="3" bestFit="1" customWidth="1"/>
    <col min="11905" max="11905" width="4.28515625" style="3" customWidth="1"/>
    <col min="11906" max="11908" width="13.7109375" style="3" customWidth="1"/>
    <col min="11909" max="11909" width="4.28515625" style="3" customWidth="1"/>
    <col min="11910" max="11912" width="13.7109375" style="3" customWidth="1"/>
    <col min="11913" max="11913" width="4.42578125" style="3" customWidth="1"/>
    <col min="11914" max="11916" width="13.85546875" style="3" customWidth="1"/>
    <col min="11917" max="11917" width="4.28515625" style="3" customWidth="1"/>
    <col min="11918" max="11922" width="13.7109375" style="3" customWidth="1"/>
    <col min="11923" max="12073" width="11.42578125" style="3"/>
    <col min="12074" max="12074" width="21.140625" style="3" customWidth="1"/>
    <col min="12075" max="12077" width="11.42578125" style="3" customWidth="1"/>
    <col min="12078" max="12078" width="12.28515625" style="3" customWidth="1"/>
    <col min="12079" max="12079" width="13.7109375" style="3" bestFit="1" customWidth="1"/>
    <col min="12080" max="12082" width="11.42578125" style="3"/>
    <col min="12083" max="12091" width="11.42578125" style="3" customWidth="1"/>
    <col min="12092" max="12095" width="12.7109375" style="3" bestFit="1" customWidth="1"/>
    <col min="12096" max="12096" width="13.7109375" style="3" bestFit="1" customWidth="1"/>
    <col min="12097" max="12098" width="11.42578125" style="3" customWidth="1"/>
    <col min="12099" max="12102" width="12.7109375" style="3" bestFit="1" customWidth="1"/>
    <col min="12103" max="12103" width="13.7109375" style="3" bestFit="1" customWidth="1"/>
    <col min="12104" max="12105" width="11.42578125" style="3" customWidth="1"/>
    <col min="12106" max="12107" width="13.85546875" style="3" bestFit="1" customWidth="1"/>
    <col min="12108" max="12108" width="12.85546875" style="3" bestFit="1" customWidth="1"/>
    <col min="12109" max="12109" width="13.85546875" style="3" bestFit="1" customWidth="1"/>
    <col min="12110" max="12110" width="13.7109375" style="3" bestFit="1" customWidth="1"/>
    <col min="12111" max="12114" width="11.42578125" style="3" customWidth="1"/>
    <col min="12115" max="12115" width="12.7109375" style="3" customWidth="1"/>
    <col min="12116" max="12116" width="11.42578125" style="3" customWidth="1"/>
    <col min="12117" max="12117" width="13.7109375" style="3" customWidth="1"/>
    <col min="12118" max="12118" width="12.7109375" style="3" customWidth="1"/>
    <col min="12119" max="12119" width="13.7109375" style="3" customWidth="1"/>
    <col min="12120" max="12120" width="11.42578125" style="3" customWidth="1"/>
    <col min="12121" max="12123" width="12.7109375" style="3" customWidth="1"/>
    <col min="12124" max="12124" width="11.42578125" style="3" customWidth="1"/>
    <col min="12125" max="12126" width="12.7109375" style="3" customWidth="1"/>
    <col min="12127" max="12127" width="13.7109375" style="3" customWidth="1"/>
    <col min="12128" max="12128" width="11.42578125" style="3" customWidth="1"/>
    <col min="12129" max="12132" width="13.7109375" style="3" customWidth="1"/>
    <col min="12133" max="12135" width="11.42578125" style="3" customWidth="1"/>
    <col min="12136" max="12136" width="13.7109375" style="3" customWidth="1"/>
    <col min="12137" max="12137" width="12.7109375" style="3" customWidth="1"/>
    <col min="12138" max="12138" width="13.7109375" style="3" customWidth="1"/>
    <col min="12139" max="12140" width="11.42578125" style="3" customWidth="1"/>
    <col min="12141" max="12142" width="12.7109375" style="3" customWidth="1"/>
    <col min="12143" max="12144" width="11.42578125" style="3" customWidth="1"/>
    <col min="12145" max="12146" width="12.7109375" style="3" customWidth="1"/>
    <col min="12147" max="12147" width="11.42578125" style="3" customWidth="1"/>
    <col min="12148" max="12148" width="13.7109375" style="3" customWidth="1"/>
    <col min="12149" max="12149" width="12.7109375" style="3" customWidth="1"/>
    <col min="12150" max="12150" width="13.7109375" style="3" customWidth="1"/>
    <col min="12151" max="12151" width="11.42578125" style="3" customWidth="1"/>
    <col min="12152" max="12153" width="13.7109375" style="3" customWidth="1"/>
    <col min="12154" max="12155" width="15.28515625" style="3" customWidth="1"/>
    <col min="12156" max="12156" width="11.42578125" style="3" customWidth="1"/>
    <col min="12157" max="12157" width="11.42578125" style="3"/>
    <col min="12158" max="12158" width="13.7109375" style="3" bestFit="1" customWidth="1"/>
    <col min="12159" max="12159" width="12.7109375" style="3" bestFit="1" customWidth="1"/>
    <col min="12160" max="12160" width="13.7109375" style="3" bestFit="1" customWidth="1"/>
    <col min="12161" max="12161" width="4.28515625" style="3" customWidth="1"/>
    <col min="12162" max="12164" width="13.7109375" style="3" customWidth="1"/>
    <col min="12165" max="12165" width="4.28515625" style="3" customWidth="1"/>
    <col min="12166" max="12168" width="13.7109375" style="3" customWidth="1"/>
    <col min="12169" max="12169" width="4.42578125" style="3" customWidth="1"/>
    <col min="12170" max="12172" width="13.85546875" style="3" customWidth="1"/>
    <col min="12173" max="12173" width="4.28515625" style="3" customWidth="1"/>
    <col min="12174" max="12178" width="13.7109375" style="3" customWidth="1"/>
    <col min="12179" max="12329" width="11.42578125" style="3"/>
    <col min="12330" max="12330" width="21.140625" style="3" customWidth="1"/>
    <col min="12331" max="12333" width="11.42578125" style="3" customWidth="1"/>
    <col min="12334" max="12334" width="12.28515625" style="3" customWidth="1"/>
    <col min="12335" max="12335" width="13.7109375" style="3" bestFit="1" customWidth="1"/>
    <col min="12336" max="12338" width="11.42578125" style="3"/>
    <col min="12339" max="12347" width="11.42578125" style="3" customWidth="1"/>
    <col min="12348" max="12351" width="12.7109375" style="3" bestFit="1" customWidth="1"/>
    <col min="12352" max="12352" width="13.7109375" style="3" bestFit="1" customWidth="1"/>
    <col min="12353" max="12354" width="11.42578125" style="3" customWidth="1"/>
    <col min="12355" max="12358" width="12.7109375" style="3" bestFit="1" customWidth="1"/>
    <col min="12359" max="12359" width="13.7109375" style="3" bestFit="1" customWidth="1"/>
    <col min="12360" max="12361" width="11.42578125" style="3" customWidth="1"/>
    <col min="12362" max="12363" width="13.85546875" style="3" bestFit="1" customWidth="1"/>
    <col min="12364" max="12364" width="12.85546875" style="3" bestFit="1" customWidth="1"/>
    <col min="12365" max="12365" width="13.85546875" style="3" bestFit="1" customWidth="1"/>
    <col min="12366" max="12366" width="13.7109375" style="3" bestFit="1" customWidth="1"/>
    <col min="12367" max="12370" width="11.42578125" style="3" customWidth="1"/>
    <col min="12371" max="12371" width="12.7109375" style="3" customWidth="1"/>
    <col min="12372" max="12372" width="11.42578125" style="3" customWidth="1"/>
    <col min="12373" max="12373" width="13.7109375" style="3" customWidth="1"/>
    <col min="12374" max="12374" width="12.7109375" style="3" customWidth="1"/>
    <col min="12375" max="12375" width="13.7109375" style="3" customWidth="1"/>
    <col min="12376" max="12376" width="11.42578125" style="3" customWidth="1"/>
    <col min="12377" max="12379" width="12.7109375" style="3" customWidth="1"/>
    <col min="12380" max="12380" width="11.42578125" style="3" customWidth="1"/>
    <col min="12381" max="12382" width="12.7109375" style="3" customWidth="1"/>
    <col min="12383" max="12383" width="13.7109375" style="3" customWidth="1"/>
    <col min="12384" max="12384" width="11.42578125" style="3" customWidth="1"/>
    <col min="12385" max="12388" width="13.7109375" style="3" customWidth="1"/>
    <col min="12389" max="12391" width="11.42578125" style="3" customWidth="1"/>
    <col min="12392" max="12392" width="13.7109375" style="3" customWidth="1"/>
    <col min="12393" max="12393" width="12.7109375" style="3" customWidth="1"/>
    <col min="12394" max="12394" width="13.7109375" style="3" customWidth="1"/>
    <col min="12395" max="12396" width="11.42578125" style="3" customWidth="1"/>
    <col min="12397" max="12398" width="12.7109375" style="3" customWidth="1"/>
    <col min="12399" max="12400" width="11.42578125" style="3" customWidth="1"/>
    <col min="12401" max="12402" width="12.7109375" style="3" customWidth="1"/>
    <col min="12403" max="12403" width="11.42578125" style="3" customWidth="1"/>
    <col min="12404" max="12404" width="13.7109375" style="3" customWidth="1"/>
    <col min="12405" max="12405" width="12.7109375" style="3" customWidth="1"/>
    <col min="12406" max="12406" width="13.7109375" style="3" customWidth="1"/>
    <col min="12407" max="12407" width="11.42578125" style="3" customWidth="1"/>
    <col min="12408" max="12409" width="13.7109375" style="3" customWidth="1"/>
    <col min="12410" max="12411" width="15.28515625" style="3" customWidth="1"/>
    <col min="12412" max="12412" width="11.42578125" style="3" customWidth="1"/>
    <col min="12413" max="12413" width="11.42578125" style="3"/>
    <col min="12414" max="12414" width="13.7109375" style="3" bestFit="1" customWidth="1"/>
    <col min="12415" max="12415" width="12.7109375" style="3" bestFit="1" customWidth="1"/>
    <col min="12416" max="12416" width="13.7109375" style="3" bestFit="1" customWidth="1"/>
    <col min="12417" max="12417" width="4.28515625" style="3" customWidth="1"/>
    <col min="12418" max="12420" width="13.7109375" style="3" customWidth="1"/>
    <col min="12421" max="12421" width="4.28515625" style="3" customWidth="1"/>
    <col min="12422" max="12424" width="13.7109375" style="3" customWidth="1"/>
    <col min="12425" max="12425" width="4.42578125" style="3" customWidth="1"/>
    <col min="12426" max="12428" width="13.85546875" style="3" customWidth="1"/>
    <col min="12429" max="12429" width="4.28515625" style="3" customWidth="1"/>
    <col min="12430" max="12434" width="13.7109375" style="3" customWidth="1"/>
    <col min="12435" max="12585" width="11.42578125" style="3"/>
    <col min="12586" max="12586" width="21.140625" style="3" customWidth="1"/>
    <col min="12587" max="12589" width="11.42578125" style="3" customWidth="1"/>
    <col min="12590" max="12590" width="12.28515625" style="3" customWidth="1"/>
    <col min="12591" max="12591" width="13.7109375" style="3" bestFit="1" customWidth="1"/>
    <col min="12592" max="12594" width="11.42578125" style="3"/>
    <col min="12595" max="12603" width="11.42578125" style="3" customWidth="1"/>
    <col min="12604" max="12607" width="12.7109375" style="3" bestFit="1" customWidth="1"/>
    <col min="12608" max="12608" width="13.7109375" style="3" bestFit="1" customWidth="1"/>
    <col min="12609" max="12610" width="11.42578125" style="3" customWidth="1"/>
    <col min="12611" max="12614" width="12.7109375" style="3" bestFit="1" customWidth="1"/>
    <col min="12615" max="12615" width="13.7109375" style="3" bestFit="1" customWidth="1"/>
    <col min="12616" max="12617" width="11.42578125" style="3" customWidth="1"/>
    <col min="12618" max="12619" width="13.85546875" style="3" bestFit="1" customWidth="1"/>
    <col min="12620" max="12620" width="12.85546875" style="3" bestFit="1" customWidth="1"/>
    <col min="12621" max="12621" width="13.85546875" style="3" bestFit="1" customWidth="1"/>
    <col min="12622" max="12622" width="13.7109375" style="3" bestFit="1" customWidth="1"/>
    <col min="12623" max="12626" width="11.42578125" style="3" customWidth="1"/>
    <col min="12627" max="12627" width="12.7109375" style="3" customWidth="1"/>
    <col min="12628" max="12628" width="11.42578125" style="3" customWidth="1"/>
    <col min="12629" max="12629" width="13.7109375" style="3" customWidth="1"/>
    <col min="12630" max="12630" width="12.7109375" style="3" customWidth="1"/>
    <col min="12631" max="12631" width="13.7109375" style="3" customWidth="1"/>
    <col min="12632" max="12632" width="11.42578125" style="3" customWidth="1"/>
    <col min="12633" max="12635" width="12.7109375" style="3" customWidth="1"/>
    <col min="12636" max="12636" width="11.42578125" style="3" customWidth="1"/>
    <col min="12637" max="12638" width="12.7109375" style="3" customWidth="1"/>
    <col min="12639" max="12639" width="13.7109375" style="3" customWidth="1"/>
    <col min="12640" max="12640" width="11.42578125" style="3" customWidth="1"/>
    <col min="12641" max="12644" width="13.7109375" style="3" customWidth="1"/>
    <col min="12645" max="12647" width="11.42578125" style="3" customWidth="1"/>
    <col min="12648" max="12648" width="13.7109375" style="3" customWidth="1"/>
    <col min="12649" max="12649" width="12.7109375" style="3" customWidth="1"/>
    <col min="12650" max="12650" width="13.7109375" style="3" customWidth="1"/>
    <col min="12651" max="12652" width="11.42578125" style="3" customWidth="1"/>
    <col min="12653" max="12654" width="12.7109375" style="3" customWidth="1"/>
    <col min="12655" max="12656" width="11.42578125" style="3" customWidth="1"/>
    <col min="12657" max="12658" width="12.7109375" style="3" customWidth="1"/>
    <col min="12659" max="12659" width="11.42578125" style="3" customWidth="1"/>
    <col min="12660" max="12660" width="13.7109375" style="3" customWidth="1"/>
    <col min="12661" max="12661" width="12.7109375" style="3" customWidth="1"/>
    <col min="12662" max="12662" width="13.7109375" style="3" customWidth="1"/>
    <col min="12663" max="12663" width="11.42578125" style="3" customWidth="1"/>
    <col min="12664" max="12665" width="13.7109375" style="3" customWidth="1"/>
    <col min="12666" max="12667" width="15.28515625" style="3" customWidth="1"/>
    <col min="12668" max="12668" width="11.42578125" style="3" customWidth="1"/>
    <col min="12669" max="12669" width="11.42578125" style="3"/>
    <col min="12670" max="12670" width="13.7109375" style="3" bestFit="1" customWidth="1"/>
    <col min="12671" max="12671" width="12.7109375" style="3" bestFit="1" customWidth="1"/>
    <col min="12672" max="12672" width="13.7109375" style="3" bestFit="1" customWidth="1"/>
    <col min="12673" max="12673" width="4.28515625" style="3" customWidth="1"/>
    <col min="12674" max="12676" width="13.7109375" style="3" customWidth="1"/>
    <col min="12677" max="12677" width="4.28515625" style="3" customWidth="1"/>
    <col min="12678" max="12680" width="13.7109375" style="3" customWidth="1"/>
    <col min="12681" max="12681" width="4.42578125" style="3" customWidth="1"/>
    <col min="12682" max="12684" width="13.85546875" style="3" customWidth="1"/>
    <col min="12685" max="12685" width="4.28515625" style="3" customWidth="1"/>
    <col min="12686" max="12690" width="13.7109375" style="3" customWidth="1"/>
    <col min="12691" max="12841" width="11.42578125" style="3"/>
    <col min="12842" max="12842" width="21.140625" style="3" customWidth="1"/>
    <col min="12843" max="12845" width="11.42578125" style="3" customWidth="1"/>
    <col min="12846" max="12846" width="12.28515625" style="3" customWidth="1"/>
    <col min="12847" max="12847" width="13.7109375" style="3" bestFit="1" customWidth="1"/>
    <col min="12848" max="12850" width="11.42578125" style="3"/>
    <col min="12851" max="12859" width="11.42578125" style="3" customWidth="1"/>
    <col min="12860" max="12863" width="12.7109375" style="3" bestFit="1" customWidth="1"/>
    <col min="12864" max="12864" width="13.7109375" style="3" bestFit="1" customWidth="1"/>
    <col min="12865" max="12866" width="11.42578125" style="3" customWidth="1"/>
    <col min="12867" max="12870" width="12.7109375" style="3" bestFit="1" customWidth="1"/>
    <col min="12871" max="12871" width="13.7109375" style="3" bestFit="1" customWidth="1"/>
    <col min="12872" max="12873" width="11.42578125" style="3" customWidth="1"/>
    <col min="12874" max="12875" width="13.85546875" style="3" bestFit="1" customWidth="1"/>
    <col min="12876" max="12876" width="12.85546875" style="3" bestFit="1" customWidth="1"/>
    <col min="12877" max="12877" width="13.85546875" style="3" bestFit="1" customWidth="1"/>
    <col min="12878" max="12878" width="13.7109375" style="3" bestFit="1" customWidth="1"/>
    <col min="12879" max="12882" width="11.42578125" style="3" customWidth="1"/>
    <col min="12883" max="12883" width="12.7109375" style="3" customWidth="1"/>
    <col min="12884" max="12884" width="11.42578125" style="3" customWidth="1"/>
    <col min="12885" max="12885" width="13.7109375" style="3" customWidth="1"/>
    <col min="12886" max="12886" width="12.7109375" style="3" customWidth="1"/>
    <col min="12887" max="12887" width="13.7109375" style="3" customWidth="1"/>
    <col min="12888" max="12888" width="11.42578125" style="3" customWidth="1"/>
    <col min="12889" max="12891" width="12.7109375" style="3" customWidth="1"/>
    <col min="12892" max="12892" width="11.42578125" style="3" customWidth="1"/>
    <col min="12893" max="12894" width="12.7109375" style="3" customWidth="1"/>
    <col min="12895" max="12895" width="13.7109375" style="3" customWidth="1"/>
    <col min="12896" max="12896" width="11.42578125" style="3" customWidth="1"/>
    <col min="12897" max="12900" width="13.7109375" style="3" customWidth="1"/>
    <col min="12901" max="12903" width="11.42578125" style="3" customWidth="1"/>
    <col min="12904" max="12904" width="13.7109375" style="3" customWidth="1"/>
    <col min="12905" max="12905" width="12.7109375" style="3" customWidth="1"/>
    <col min="12906" max="12906" width="13.7109375" style="3" customWidth="1"/>
    <col min="12907" max="12908" width="11.42578125" style="3" customWidth="1"/>
    <col min="12909" max="12910" width="12.7109375" style="3" customWidth="1"/>
    <col min="12911" max="12912" width="11.42578125" style="3" customWidth="1"/>
    <col min="12913" max="12914" width="12.7109375" style="3" customWidth="1"/>
    <col min="12915" max="12915" width="11.42578125" style="3" customWidth="1"/>
    <col min="12916" max="12916" width="13.7109375" style="3" customWidth="1"/>
    <col min="12917" max="12917" width="12.7109375" style="3" customWidth="1"/>
    <col min="12918" max="12918" width="13.7109375" style="3" customWidth="1"/>
    <col min="12919" max="12919" width="11.42578125" style="3" customWidth="1"/>
    <col min="12920" max="12921" width="13.7109375" style="3" customWidth="1"/>
    <col min="12922" max="12923" width="15.28515625" style="3" customWidth="1"/>
    <col min="12924" max="12924" width="11.42578125" style="3" customWidth="1"/>
    <col min="12925" max="12925" width="11.42578125" style="3"/>
    <col min="12926" max="12926" width="13.7109375" style="3" bestFit="1" customWidth="1"/>
    <col min="12927" max="12927" width="12.7109375" style="3" bestFit="1" customWidth="1"/>
    <col min="12928" max="12928" width="13.7109375" style="3" bestFit="1" customWidth="1"/>
    <col min="12929" max="12929" width="4.28515625" style="3" customWidth="1"/>
    <col min="12930" max="12932" width="13.7109375" style="3" customWidth="1"/>
    <col min="12933" max="12933" width="4.28515625" style="3" customWidth="1"/>
    <col min="12934" max="12936" width="13.7109375" style="3" customWidth="1"/>
    <col min="12937" max="12937" width="4.42578125" style="3" customWidth="1"/>
    <col min="12938" max="12940" width="13.85546875" style="3" customWidth="1"/>
    <col min="12941" max="12941" width="4.28515625" style="3" customWidth="1"/>
    <col min="12942" max="12946" width="13.7109375" style="3" customWidth="1"/>
    <col min="12947" max="13097" width="11.42578125" style="3"/>
    <col min="13098" max="13098" width="21.140625" style="3" customWidth="1"/>
    <col min="13099" max="13101" width="11.42578125" style="3" customWidth="1"/>
    <col min="13102" max="13102" width="12.28515625" style="3" customWidth="1"/>
    <col min="13103" max="13103" width="13.7109375" style="3" bestFit="1" customWidth="1"/>
    <col min="13104" max="13106" width="11.42578125" style="3"/>
    <col min="13107" max="13115" width="11.42578125" style="3" customWidth="1"/>
    <col min="13116" max="13119" width="12.7109375" style="3" bestFit="1" customWidth="1"/>
    <col min="13120" max="13120" width="13.7109375" style="3" bestFit="1" customWidth="1"/>
    <col min="13121" max="13122" width="11.42578125" style="3" customWidth="1"/>
    <col min="13123" max="13126" width="12.7109375" style="3" bestFit="1" customWidth="1"/>
    <col min="13127" max="13127" width="13.7109375" style="3" bestFit="1" customWidth="1"/>
    <col min="13128" max="13129" width="11.42578125" style="3" customWidth="1"/>
    <col min="13130" max="13131" width="13.85546875" style="3" bestFit="1" customWidth="1"/>
    <col min="13132" max="13132" width="12.85546875" style="3" bestFit="1" customWidth="1"/>
    <col min="13133" max="13133" width="13.85546875" style="3" bestFit="1" customWidth="1"/>
    <col min="13134" max="13134" width="13.7109375" style="3" bestFit="1" customWidth="1"/>
    <col min="13135" max="13138" width="11.42578125" style="3" customWidth="1"/>
    <col min="13139" max="13139" width="12.7109375" style="3" customWidth="1"/>
    <col min="13140" max="13140" width="11.42578125" style="3" customWidth="1"/>
    <col min="13141" max="13141" width="13.7109375" style="3" customWidth="1"/>
    <col min="13142" max="13142" width="12.7109375" style="3" customWidth="1"/>
    <col min="13143" max="13143" width="13.7109375" style="3" customWidth="1"/>
    <col min="13144" max="13144" width="11.42578125" style="3" customWidth="1"/>
    <col min="13145" max="13147" width="12.7109375" style="3" customWidth="1"/>
    <col min="13148" max="13148" width="11.42578125" style="3" customWidth="1"/>
    <col min="13149" max="13150" width="12.7109375" style="3" customWidth="1"/>
    <col min="13151" max="13151" width="13.7109375" style="3" customWidth="1"/>
    <col min="13152" max="13152" width="11.42578125" style="3" customWidth="1"/>
    <col min="13153" max="13156" width="13.7109375" style="3" customWidth="1"/>
    <col min="13157" max="13159" width="11.42578125" style="3" customWidth="1"/>
    <col min="13160" max="13160" width="13.7109375" style="3" customWidth="1"/>
    <col min="13161" max="13161" width="12.7109375" style="3" customWidth="1"/>
    <col min="13162" max="13162" width="13.7109375" style="3" customWidth="1"/>
    <col min="13163" max="13164" width="11.42578125" style="3" customWidth="1"/>
    <col min="13165" max="13166" width="12.7109375" style="3" customWidth="1"/>
    <col min="13167" max="13168" width="11.42578125" style="3" customWidth="1"/>
    <col min="13169" max="13170" width="12.7109375" style="3" customWidth="1"/>
    <col min="13171" max="13171" width="11.42578125" style="3" customWidth="1"/>
    <col min="13172" max="13172" width="13.7109375" style="3" customWidth="1"/>
    <col min="13173" max="13173" width="12.7109375" style="3" customWidth="1"/>
    <col min="13174" max="13174" width="13.7109375" style="3" customWidth="1"/>
    <col min="13175" max="13175" width="11.42578125" style="3" customWidth="1"/>
    <col min="13176" max="13177" width="13.7109375" style="3" customWidth="1"/>
    <col min="13178" max="13179" width="15.28515625" style="3" customWidth="1"/>
    <col min="13180" max="13180" width="11.42578125" style="3" customWidth="1"/>
    <col min="13181" max="13181" width="11.42578125" style="3"/>
    <col min="13182" max="13182" width="13.7109375" style="3" bestFit="1" customWidth="1"/>
    <col min="13183" max="13183" width="12.7109375" style="3" bestFit="1" customWidth="1"/>
    <col min="13184" max="13184" width="13.7109375" style="3" bestFit="1" customWidth="1"/>
    <col min="13185" max="13185" width="4.28515625" style="3" customWidth="1"/>
    <col min="13186" max="13188" width="13.7109375" style="3" customWidth="1"/>
    <col min="13189" max="13189" width="4.28515625" style="3" customWidth="1"/>
    <col min="13190" max="13192" width="13.7109375" style="3" customWidth="1"/>
    <col min="13193" max="13193" width="4.42578125" style="3" customWidth="1"/>
    <col min="13194" max="13196" width="13.85546875" style="3" customWidth="1"/>
    <col min="13197" max="13197" width="4.28515625" style="3" customWidth="1"/>
    <col min="13198" max="13202" width="13.7109375" style="3" customWidth="1"/>
    <col min="13203" max="13353" width="11.42578125" style="3"/>
    <col min="13354" max="13354" width="21.140625" style="3" customWidth="1"/>
    <col min="13355" max="13357" width="11.42578125" style="3" customWidth="1"/>
    <col min="13358" max="13358" width="12.28515625" style="3" customWidth="1"/>
    <col min="13359" max="13359" width="13.7109375" style="3" bestFit="1" customWidth="1"/>
    <col min="13360" max="13362" width="11.42578125" style="3"/>
    <col min="13363" max="13371" width="11.42578125" style="3" customWidth="1"/>
    <col min="13372" max="13375" width="12.7109375" style="3" bestFit="1" customWidth="1"/>
    <col min="13376" max="13376" width="13.7109375" style="3" bestFit="1" customWidth="1"/>
    <col min="13377" max="13378" width="11.42578125" style="3" customWidth="1"/>
    <col min="13379" max="13382" width="12.7109375" style="3" bestFit="1" customWidth="1"/>
    <col min="13383" max="13383" width="13.7109375" style="3" bestFit="1" customWidth="1"/>
    <col min="13384" max="13385" width="11.42578125" style="3" customWidth="1"/>
    <col min="13386" max="13387" width="13.85546875" style="3" bestFit="1" customWidth="1"/>
    <col min="13388" max="13388" width="12.85546875" style="3" bestFit="1" customWidth="1"/>
    <col min="13389" max="13389" width="13.85546875" style="3" bestFit="1" customWidth="1"/>
    <col min="13390" max="13390" width="13.7109375" style="3" bestFit="1" customWidth="1"/>
    <col min="13391" max="13394" width="11.42578125" style="3" customWidth="1"/>
    <col min="13395" max="13395" width="12.7109375" style="3" customWidth="1"/>
    <col min="13396" max="13396" width="11.42578125" style="3" customWidth="1"/>
    <col min="13397" max="13397" width="13.7109375" style="3" customWidth="1"/>
    <col min="13398" max="13398" width="12.7109375" style="3" customWidth="1"/>
    <col min="13399" max="13399" width="13.7109375" style="3" customWidth="1"/>
    <col min="13400" max="13400" width="11.42578125" style="3" customWidth="1"/>
    <col min="13401" max="13403" width="12.7109375" style="3" customWidth="1"/>
    <col min="13404" max="13404" width="11.42578125" style="3" customWidth="1"/>
    <col min="13405" max="13406" width="12.7109375" style="3" customWidth="1"/>
    <col min="13407" max="13407" width="13.7109375" style="3" customWidth="1"/>
    <col min="13408" max="13408" width="11.42578125" style="3" customWidth="1"/>
    <col min="13409" max="13412" width="13.7109375" style="3" customWidth="1"/>
    <col min="13413" max="13415" width="11.42578125" style="3" customWidth="1"/>
    <col min="13416" max="13416" width="13.7109375" style="3" customWidth="1"/>
    <col min="13417" max="13417" width="12.7109375" style="3" customWidth="1"/>
    <col min="13418" max="13418" width="13.7109375" style="3" customWidth="1"/>
    <col min="13419" max="13420" width="11.42578125" style="3" customWidth="1"/>
    <col min="13421" max="13422" width="12.7109375" style="3" customWidth="1"/>
    <col min="13423" max="13424" width="11.42578125" style="3" customWidth="1"/>
    <col min="13425" max="13426" width="12.7109375" style="3" customWidth="1"/>
    <col min="13427" max="13427" width="11.42578125" style="3" customWidth="1"/>
    <col min="13428" max="13428" width="13.7109375" style="3" customWidth="1"/>
    <col min="13429" max="13429" width="12.7109375" style="3" customWidth="1"/>
    <col min="13430" max="13430" width="13.7109375" style="3" customWidth="1"/>
    <col min="13431" max="13431" width="11.42578125" style="3" customWidth="1"/>
    <col min="13432" max="13433" width="13.7109375" style="3" customWidth="1"/>
    <col min="13434" max="13435" width="15.28515625" style="3" customWidth="1"/>
    <col min="13436" max="13436" width="11.42578125" style="3" customWidth="1"/>
    <col min="13437" max="13437" width="11.42578125" style="3"/>
    <col min="13438" max="13438" width="13.7109375" style="3" bestFit="1" customWidth="1"/>
    <col min="13439" max="13439" width="12.7109375" style="3" bestFit="1" customWidth="1"/>
    <col min="13440" max="13440" width="13.7109375" style="3" bestFit="1" customWidth="1"/>
    <col min="13441" max="13441" width="4.28515625" style="3" customWidth="1"/>
    <col min="13442" max="13444" width="13.7109375" style="3" customWidth="1"/>
    <col min="13445" max="13445" width="4.28515625" style="3" customWidth="1"/>
    <col min="13446" max="13448" width="13.7109375" style="3" customWidth="1"/>
    <col min="13449" max="13449" width="4.42578125" style="3" customWidth="1"/>
    <col min="13450" max="13452" width="13.85546875" style="3" customWidth="1"/>
    <col min="13453" max="13453" width="4.28515625" style="3" customWidth="1"/>
    <col min="13454" max="13458" width="13.7109375" style="3" customWidth="1"/>
    <col min="13459" max="13609" width="11.42578125" style="3"/>
    <col min="13610" max="13610" width="21.140625" style="3" customWidth="1"/>
    <col min="13611" max="13613" width="11.42578125" style="3" customWidth="1"/>
    <col min="13614" max="13614" width="12.28515625" style="3" customWidth="1"/>
    <col min="13615" max="13615" width="13.7109375" style="3" bestFit="1" customWidth="1"/>
    <col min="13616" max="13618" width="11.42578125" style="3"/>
    <col min="13619" max="13627" width="11.42578125" style="3" customWidth="1"/>
    <col min="13628" max="13631" width="12.7109375" style="3" bestFit="1" customWidth="1"/>
    <col min="13632" max="13632" width="13.7109375" style="3" bestFit="1" customWidth="1"/>
    <col min="13633" max="13634" width="11.42578125" style="3" customWidth="1"/>
    <col min="13635" max="13638" width="12.7109375" style="3" bestFit="1" customWidth="1"/>
    <col min="13639" max="13639" width="13.7109375" style="3" bestFit="1" customWidth="1"/>
    <col min="13640" max="13641" width="11.42578125" style="3" customWidth="1"/>
    <col min="13642" max="13643" width="13.85546875" style="3" bestFit="1" customWidth="1"/>
    <col min="13644" max="13644" width="12.85546875" style="3" bestFit="1" customWidth="1"/>
    <col min="13645" max="13645" width="13.85546875" style="3" bestFit="1" customWidth="1"/>
    <col min="13646" max="13646" width="13.7109375" style="3" bestFit="1" customWidth="1"/>
    <col min="13647" max="13650" width="11.42578125" style="3" customWidth="1"/>
    <col min="13651" max="13651" width="12.7109375" style="3" customWidth="1"/>
    <col min="13652" max="13652" width="11.42578125" style="3" customWidth="1"/>
    <col min="13653" max="13653" width="13.7109375" style="3" customWidth="1"/>
    <col min="13654" max="13654" width="12.7109375" style="3" customWidth="1"/>
    <col min="13655" max="13655" width="13.7109375" style="3" customWidth="1"/>
    <col min="13656" max="13656" width="11.42578125" style="3" customWidth="1"/>
    <col min="13657" max="13659" width="12.7109375" style="3" customWidth="1"/>
    <col min="13660" max="13660" width="11.42578125" style="3" customWidth="1"/>
    <col min="13661" max="13662" width="12.7109375" style="3" customWidth="1"/>
    <col min="13663" max="13663" width="13.7109375" style="3" customWidth="1"/>
    <col min="13664" max="13664" width="11.42578125" style="3" customWidth="1"/>
    <col min="13665" max="13668" width="13.7109375" style="3" customWidth="1"/>
    <col min="13669" max="13671" width="11.42578125" style="3" customWidth="1"/>
    <col min="13672" max="13672" width="13.7109375" style="3" customWidth="1"/>
    <col min="13673" max="13673" width="12.7109375" style="3" customWidth="1"/>
    <col min="13674" max="13674" width="13.7109375" style="3" customWidth="1"/>
    <col min="13675" max="13676" width="11.42578125" style="3" customWidth="1"/>
    <col min="13677" max="13678" width="12.7109375" style="3" customWidth="1"/>
    <col min="13679" max="13680" width="11.42578125" style="3" customWidth="1"/>
    <col min="13681" max="13682" width="12.7109375" style="3" customWidth="1"/>
    <col min="13683" max="13683" width="11.42578125" style="3" customWidth="1"/>
    <col min="13684" max="13684" width="13.7109375" style="3" customWidth="1"/>
    <col min="13685" max="13685" width="12.7109375" style="3" customWidth="1"/>
    <col min="13686" max="13686" width="13.7109375" style="3" customWidth="1"/>
    <col min="13687" max="13687" width="11.42578125" style="3" customWidth="1"/>
    <col min="13688" max="13689" width="13.7109375" style="3" customWidth="1"/>
    <col min="13690" max="13691" width="15.28515625" style="3" customWidth="1"/>
    <col min="13692" max="13692" width="11.42578125" style="3" customWidth="1"/>
    <col min="13693" max="13693" width="11.42578125" style="3"/>
    <col min="13694" max="13694" width="13.7109375" style="3" bestFit="1" customWidth="1"/>
    <col min="13695" max="13695" width="12.7109375" style="3" bestFit="1" customWidth="1"/>
    <col min="13696" max="13696" width="13.7109375" style="3" bestFit="1" customWidth="1"/>
    <col min="13697" max="13697" width="4.28515625" style="3" customWidth="1"/>
    <col min="13698" max="13700" width="13.7109375" style="3" customWidth="1"/>
    <col min="13701" max="13701" width="4.28515625" style="3" customWidth="1"/>
    <col min="13702" max="13704" width="13.7109375" style="3" customWidth="1"/>
    <col min="13705" max="13705" width="4.42578125" style="3" customWidth="1"/>
    <col min="13706" max="13708" width="13.85546875" style="3" customWidth="1"/>
    <col min="13709" max="13709" width="4.28515625" style="3" customWidth="1"/>
    <col min="13710" max="13714" width="13.7109375" style="3" customWidth="1"/>
    <col min="13715" max="13865" width="11.42578125" style="3"/>
    <col min="13866" max="13866" width="21.140625" style="3" customWidth="1"/>
    <col min="13867" max="13869" width="11.42578125" style="3" customWidth="1"/>
    <col min="13870" max="13870" width="12.28515625" style="3" customWidth="1"/>
    <col min="13871" max="13871" width="13.7109375" style="3" bestFit="1" customWidth="1"/>
    <col min="13872" max="13874" width="11.42578125" style="3"/>
    <col min="13875" max="13883" width="11.42578125" style="3" customWidth="1"/>
    <col min="13884" max="13887" width="12.7109375" style="3" bestFit="1" customWidth="1"/>
    <col min="13888" max="13888" width="13.7109375" style="3" bestFit="1" customWidth="1"/>
    <col min="13889" max="13890" width="11.42578125" style="3" customWidth="1"/>
    <col min="13891" max="13894" width="12.7109375" style="3" bestFit="1" customWidth="1"/>
    <col min="13895" max="13895" width="13.7109375" style="3" bestFit="1" customWidth="1"/>
    <col min="13896" max="13897" width="11.42578125" style="3" customWidth="1"/>
    <col min="13898" max="13899" width="13.85546875" style="3" bestFit="1" customWidth="1"/>
    <col min="13900" max="13900" width="12.85546875" style="3" bestFit="1" customWidth="1"/>
    <col min="13901" max="13901" width="13.85546875" style="3" bestFit="1" customWidth="1"/>
    <col min="13902" max="13902" width="13.7109375" style="3" bestFit="1" customWidth="1"/>
    <col min="13903" max="13906" width="11.42578125" style="3" customWidth="1"/>
    <col min="13907" max="13907" width="12.7109375" style="3" customWidth="1"/>
    <col min="13908" max="13908" width="11.42578125" style="3" customWidth="1"/>
    <col min="13909" max="13909" width="13.7109375" style="3" customWidth="1"/>
    <col min="13910" max="13910" width="12.7109375" style="3" customWidth="1"/>
    <col min="13911" max="13911" width="13.7109375" style="3" customWidth="1"/>
    <col min="13912" max="13912" width="11.42578125" style="3" customWidth="1"/>
    <col min="13913" max="13915" width="12.7109375" style="3" customWidth="1"/>
    <col min="13916" max="13916" width="11.42578125" style="3" customWidth="1"/>
    <col min="13917" max="13918" width="12.7109375" style="3" customWidth="1"/>
    <col min="13919" max="13919" width="13.7109375" style="3" customWidth="1"/>
    <col min="13920" max="13920" width="11.42578125" style="3" customWidth="1"/>
    <col min="13921" max="13924" width="13.7109375" style="3" customWidth="1"/>
    <col min="13925" max="13927" width="11.42578125" style="3" customWidth="1"/>
    <col min="13928" max="13928" width="13.7109375" style="3" customWidth="1"/>
    <col min="13929" max="13929" width="12.7109375" style="3" customWidth="1"/>
    <col min="13930" max="13930" width="13.7109375" style="3" customWidth="1"/>
    <col min="13931" max="13932" width="11.42578125" style="3" customWidth="1"/>
    <col min="13933" max="13934" width="12.7109375" style="3" customWidth="1"/>
    <col min="13935" max="13936" width="11.42578125" style="3" customWidth="1"/>
    <col min="13937" max="13938" width="12.7109375" style="3" customWidth="1"/>
    <col min="13939" max="13939" width="11.42578125" style="3" customWidth="1"/>
    <col min="13940" max="13940" width="13.7109375" style="3" customWidth="1"/>
    <col min="13941" max="13941" width="12.7109375" style="3" customWidth="1"/>
    <col min="13942" max="13942" width="13.7109375" style="3" customWidth="1"/>
    <col min="13943" max="13943" width="11.42578125" style="3" customWidth="1"/>
    <col min="13944" max="13945" width="13.7109375" style="3" customWidth="1"/>
    <col min="13946" max="13947" width="15.28515625" style="3" customWidth="1"/>
    <col min="13948" max="13948" width="11.42578125" style="3" customWidth="1"/>
    <col min="13949" max="13949" width="11.42578125" style="3"/>
    <col min="13950" max="13950" width="13.7109375" style="3" bestFit="1" customWidth="1"/>
    <col min="13951" max="13951" width="12.7109375" style="3" bestFit="1" customWidth="1"/>
    <col min="13952" max="13952" width="13.7109375" style="3" bestFit="1" customWidth="1"/>
    <col min="13953" max="13953" width="4.28515625" style="3" customWidth="1"/>
    <col min="13954" max="13956" width="13.7109375" style="3" customWidth="1"/>
    <col min="13957" max="13957" width="4.28515625" style="3" customWidth="1"/>
    <col min="13958" max="13960" width="13.7109375" style="3" customWidth="1"/>
    <col min="13961" max="13961" width="4.42578125" style="3" customWidth="1"/>
    <col min="13962" max="13964" width="13.85546875" style="3" customWidth="1"/>
    <col min="13965" max="13965" width="4.28515625" style="3" customWidth="1"/>
    <col min="13966" max="13970" width="13.7109375" style="3" customWidth="1"/>
    <col min="13971" max="14121" width="11.42578125" style="3"/>
    <col min="14122" max="14122" width="21.140625" style="3" customWidth="1"/>
    <col min="14123" max="14125" width="11.42578125" style="3" customWidth="1"/>
    <col min="14126" max="14126" width="12.28515625" style="3" customWidth="1"/>
    <col min="14127" max="14127" width="13.7109375" style="3" bestFit="1" customWidth="1"/>
    <col min="14128" max="14130" width="11.42578125" style="3"/>
    <col min="14131" max="14139" width="11.42578125" style="3" customWidth="1"/>
    <col min="14140" max="14143" width="12.7109375" style="3" bestFit="1" customWidth="1"/>
    <col min="14144" max="14144" width="13.7109375" style="3" bestFit="1" customWidth="1"/>
    <col min="14145" max="14146" width="11.42578125" style="3" customWidth="1"/>
    <col min="14147" max="14150" width="12.7109375" style="3" bestFit="1" customWidth="1"/>
    <col min="14151" max="14151" width="13.7109375" style="3" bestFit="1" customWidth="1"/>
    <col min="14152" max="14153" width="11.42578125" style="3" customWidth="1"/>
    <col min="14154" max="14155" width="13.85546875" style="3" bestFit="1" customWidth="1"/>
    <col min="14156" max="14156" width="12.85546875" style="3" bestFit="1" customWidth="1"/>
    <col min="14157" max="14157" width="13.85546875" style="3" bestFit="1" customWidth="1"/>
    <col min="14158" max="14158" width="13.7109375" style="3" bestFit="1" customWidth="1"/>
    <col min="14159" max="14162" width="11.42578125" style="3" customWidth="1"/>
    <col min="14163" max="14163" width="12.7109375" style="3" customWidth="1"/>
    <col min="14164" max="14164" width="11.42578125" style="3" customWidth="1"/>
    <col min="14165" max="14165" width="13.7109375" style="3" customWidth="1"/>
    <col min="14166" max="14166" width="12.7109375" style="3" customWidth="1"/>
    <col min="14167" max="14167" width="13.7109375" style="3" customWidth="1"/>
    <col min="14168" max="14168" width="11.42578125" style="3" customWidth="1"/>
    <col min="14169" max="14171" width="12.7109375" style="3" customWidth="1"/>
    <col min="14172" max="14172" width="11.42578125" style="3" customWidth="1"/>
    <col min="14173" max="14174" width="12.7109375" style="3" customWidth="1"/>
    <col min="14175" max="14175" width="13.7109375" style="3" customWidth="1"/>
    <col min="14176" max="14176" width="11.42578125" style="3" customWidth="1"/>
    <col min="14177" max="14180" width="13.7109375" style="3" customWidth="1"/>
    <col min="14181" max="14183" width="11.42578125" style="3" customWidth="1"/>
    <col min="14184" max="14184" width="13.7109375" style="3" customWidth="1"/>
    <col min="14185" max="14185" width="12.7109375" style="3" customWidth="1"/>
    <col min="14186" max="14186" width="13.7109375" style="3" customWidth="1"/>
    <col min="14187" max="14188" width="11.42578125" style="3" customWidth="1"/>
    <col min="14189" max="14190" width="12.7109375" style="3" customWidth="1"/>
    <col min="14191" max="14192" width="11.42578125" style="3" customWidth="1"/>
    <col min="14193" max="14194" width="12.7109375" style="3" customWidth="1"/>
    <col min="14195" max="14195" width="11.42578125" style="3" customWidth="1"/>
    <col min="14196" max="14196" width="13.7109375" style="3" customWidth="1"/>
    <col min="14197" max="14197" width="12.7109375" style="3" customWidth="1"/>
    <col min="14198" max="14198" width="13.7109375" style="3" customWidth="1"/>
    <col min="14199" max="14199" width="11.42578125" style="3" customWidth="1"/>
    <col min="14200" max="14201" width="13.7109375" style="3" customWidth="1"/>
    <col min="14202" max="14203" width="15.28515625" style="3" customWidth="1"/>
    <col min="14204" max="14204" width="11.42578125" style="3" customWidth="1"/>
    <col min="14205" max="14205" width="11.42578125" style="3"/>
    <col min="14206" max="14206" width="13.7109375" style="3" bestFit="1" customWidth="1"/>
    <col min="14207" max="14207" width="12.7109375" style="3" bestFit="1" customWidth="1"/>
    <col min="14208" max="14208" width="13.7109375" style="3" bestFit="1" customWidth="1"/>
    <col min="14209" max="14209" width="4.28515625" style="3" customWidth="1"/>
    <col min="14210" max="14212" width="13.7109375" style="3" customWidth="1"/>
    <col min="14213" max="14213" width="4.28515625" style="3" customWidth="1"/>
    <col min="14214" max="14216" width="13.7109375" style="3" customWidth="1"/>
    <col min="14217" max="14217" width="4.42578125" style="3" customWidth="1"/>
    <col min="14218" max="14220" width="13.85546875" style="3" customWidth="1"/>
    <col min="14221" max="14221" width="4.28515625" style="3" customWidth="1"/>
    <col min="14222" max="14226" width="13.7109375" style="3" customWidth="1"/>
    <col min="14227" max="14377" width="11.42578125" style="3"/>
    <col min="14378" max="14378" width="21.140625" style="3" customWidth="1"/>
    <col min="14379" max="14381" width="11.42578125" style="3" customWidth="1"/>
    <col min="14382" max="14382" width="12.28515625" style="3" customWidth="1"/>
    <col min="14383" max="14383" width="13.7109375" style="3" bestFit="1" customWidth="1"/>
    <col min="14384" max="14386" width="11.42578125" style="3"/>
    <col min="14387" max="14395" width="11.42578125" style="3" customWidth="1"/>
    <col min="14396" max="14399" width="12.7109375" style="3" bestFit="1" customWidth="1"/>
    <col min="14400" max="14400" width="13.7109375" style="3" bestFit="1" customWidth="1"/>
    <col min="14401" max="14402" width="11.42578125" style="3" customWidth="1"/>
    <col min="14403" max="14406" width="12.7109375" style="3" bestFit="1" customWidth="1"/>
    <col min="14407" max="14407" width="13.7109375" style="3" bestFit="1" customWidth="1"/>
    <col min="14408" max="14409" width="11.42578125" style="3" customWidth="1"/>
    <col min="14410" max="14411" width="13.85546875" style="3" bestFit="1" customWidth="1"/>
    <col min="14412" max="14412" width="12.85546875" style="3" bestFit="1" customWidth="1"/>
    <col min="14413" max="14413" width="13.85546875" style="3" bestFit="1" customWidth="1"/>
    <col min="14414" max="14414" width="13.7109375" style="3" bestFit="1" customWidth="1"/>
    <col min="14415" max="14418" width="11.42578125" style="3" customWidth="1"/>
    <col min="14419" max="14419" width="12.7109375" style="3" customWidth="1"/>
    <col min="14420" max="14420" width="11.42578125" style="3" customWidth="1"/>
    <col min="14421" max="14421" width="13.7109375" style="3" customWidth="1"/>
    <col min="14422" max="14422" width="12.7109375" style="3" customWidth="1"/>
    <col min="14423" max="14423" width="13.7109375" style="3" customWidth="1"/>
    <col min="14424" max="14424" width="11.42578125" style="3" customWidth="1"/>
    <col min="14425" max="14427" width="12.7109375" style="3" customWidth="1"/>
    <col min="14428" max="14428" width="11.42578125" style="3" customWidth="1"/>
    <col min="14429" max="14430" width="12.7109375" style="3" customWidth="1"/>
    <col min="14431" max="14431" width="13.7109375" style="3" customWidth="1"/>
    <col min="14432" max="14432" width="11.42578125" style="3" customWidth="1"/>
    <col min="14433" max="14436" width="13.7109375" style="3" customWidth="1"/>
    <col min="14437" max="14439" width="11.42578125" style="3" customWidth="1"/>
    <col min="14440" max="14440" width="13.7109375" style="3" customWidth="1"/>
    <col min="14441" max="14441" width="12.7109375" style="3" customWidth="1"/>
    <col min="14442" max="14442" width="13.7109375" style="3" customWidth="1"/>
    <col min="14443" max="14444" width="11.42578125" style="3" customWidth="1"/>
    <col min="14445" max="14446" width="12.7109375" style="3" customWidth="1"/>
    <col min="14447" max="14448" width="11.42578125" style="3" customWidth="1"/>
    <col min="14449" max="14450" width="12.7109375" style="3" customWidth="1"/>
    <col min="14451" max="14451" width="11.42578125" style="3" customWidth="1"/>
    <col min="14452" max="14452" width="13.7109375" style="3" customWidth="1"/>
    <col min="14453" max="14453" width="12.7109375" style="3" customWidth="1"/>
    <col min="14454" max="14454" width="13.7109375" style="3" customWidth="1"/>
    <col min="14455" max="14455" width="11.42578125" style="3" customWidth="1"/>
    <col min="14456" max="14457" width="13.7109375" style="3" customWidth="1"/>
    <col min="14458" max="14459" width="15.28515625" style="3" customWidth="1"/>
    <col min="14460" max="14460" width="11.42578125" style="3" customWidth="1"/>
    <col min="14461" max="14461" width="11.42578125" style="3"/>
    <col min="14462" max="14462" width="13.7109375" style="3" bestFit="1" customWidth="1"/>
    <col min="14463" max="14463" width="12.7109375" style="3" bestFit="1" customWidth="1"/>
    <col min="14464" max="14464" width="13.7109375" style="3" bestFit="1" customWidth="1"/>
    <col min="14465" max="14465" width="4.28515625" style="3" customWidth="1"/>
    <col min="14466" max="14468" width="13.7109375" style="3" customWidth="1"/>
    <col min="14469" max="14469" width="4.28515625" style="3" customWidth="1"/>
    <col min="14470" max="14472" width="13.7109375" style="3" customWidth="1"/>
    <col min="14473" max="14473" width="4.42578125" style="3" customWidth="1"/>
    <col min="14474" max="14476" width="13.85546875" style="3" customWidth="1"/>
    <col min="14477" max="14477" width="4.28515625" style="3" customWidth="1"/>
    <col min="14478" max="14482" width="13.7109375" style="3" customWidth="1"/>
    <col min="14483" max="14633" width="11.42578125" style="3"/>
    <col min="14634" max="14634" width="21.140625" style="3" customWidth="1"/>
    <col min="14635" max="14637" width="11.42578125" style="3" customWidth="1"/>
    <col min="14638" max="14638" width="12.28515625" style="3" customWidth="1"/>
    <col min="14639" max="14639" width="13.7109375" style="3" bestFit="1" customWidth="1"/>
    <col min="14640" max="14642" width="11.42578125" style="3"/>
    <col min="14643" max="14651" width="11.42578125" style="3" customWidth="1"/>
    <col min="14652" max="14655" width="12.7109375" style="3" bestFit="1" customWidth="1"/>
    <col min="14656" max="14656" width="13.7109375" style="3" bestFit="1" customWidth="1"/>
    <col min="14657" max="14658" width="11.42578125" style="3" customWidth="1"/>
    <col min="14659" max="14662" width="12.7109375" style="3" bestFit="1" customWidth="1"/>
    <col min="14663" max="14663" width="13.7109375" style="3" bestFit="1" customWidth="1"/>
    <col min="14664" max="14665" width="11.42578125" style="3" customWidth="1"/>
    <col min="14666" max="14667" width="13.85546875" style="3" bestFit="1" customWidth="1"/>
    <col min="14668" max="14668" width="12.85546875" style="3" bestFit="1" customWidth="1"/>
    <col min="14669" max="14669" width="13.85546875" style="3" bestFit="1" customWidth="1"/>
    <col min="14670" max="14670" width="13.7109375" style="3" bestFit="1" customWidth="1"/>
    <col min="14671" max="14674" width="11.42578125" style="3" customWidth="1"/>
    <col min="14675" max="14675" width="12.7109375" style="3" customWidth="1"/>
    <col min="14676" max="14676" width="11.42578125" style="3" customWidth="1"/>
    <col min="14677" max="14677" width="13.7109375" style="3" customWidth="1"/>
    <col min="14678" max="14678" width="12.7109375" style="3" customWidth="1"/>
    <col min="14679" max="14679" width="13.7109375" style="3" customWidth="1"/>
    <col min="14680" max="14680" width="11.42578125" style="3" customWidth="1"/>
    <col min="14681" max="14683" width="12.7109375" style="3" customWidth="1"/>
    <col min="14684" max="14684" width="11.42578125" style="3" customWidth="1"/>
    <col min="14685" max="14686" width="12.7109375" style="3" customWidth="1"/>
    <col min="14687" max="14687" width="13.7109375" style="3" customWidth="1"/>
    <col min="14688" max="14688" width="11.42578125" style="3" customWidth="1"/>
    <col min="14689" max="14692" width="13.7109375" style="3" customWidth="1"/>
    <col min="14693" max="14695" width="11.42578125" style="3" customWidth="1"/>
    <col min="14696" max="14696" width="13.7109375" style="3" customWidth="1"/>
    <col min="14697" max="14697" width="12.7109375" style="3" customWidth="1"/>
    <col min="14698" max="14698" width="13.7109375" style="3" customWidth="1"/>
    <col min="14699" max="14700" width="11.42578125" style="3" customWidth="1"/>
    <col min="14701" max="14702" width="12.7109375" style="3" customWidth="1"/>
    <col min="14703" max="14704" width="11.42578125" style="3" customWidth="1"/>
    <col min="14705" max="14706" width="12.7109375" style="3" customWidth="1"/>
    <col min="14707" max="14707" width="11.42578125" style="3" customWidth="1"/>
    <col min="14708" max="14708" width="13.7109375" style="3" customWidth="1"/>
    <col min="14709" max="14709" width="12.7109375" style="3" customWidth="1"/>
    <col min="14710" max="14710" width="13.7109375" style="3" customWidth="1"/>
    <col min="14711" max="14711" width="11.42578125" style="3" customWidth="1"/>
    <col min="14712" max="14713" width="13.7109375" style="3" customWidth="1"/>
    <col min="14714" max="14715" width="15.28515625" style="3" customWidth="1"/>
    <col min="14716" max="14716" width="11.42578125" style="3" customWidth="1"/>
    <col min="14717" max="14717" width="11.42578125" style="3"/>
    <col min="14718" max="14718" width="13.7109375" style="3" bestFit="1" customWidth="1"/>
    <col min="14719" max="14719" width="12.7109375" style="3" bestFit="1" customWidth="1"/>
    <col min="14720" max="14720" width="13.7109375" style="3" bestFit="1" customWidth="1"/>
    <col min="14721" max="14721" width="4.28515625" style="3" customWidth="1"/>
    <col min="14722" max="14724" width="13.7109375" style="3" customWidth="1"/>
    <col min="14725" max="14725" width="4.28515625" style="3" customWidth="1"/>
    <col min="14726" max="14728" width="13.7109375" style="3" customWidth="1"/>
    <col min="14729" max="14729" width="4.42578125" style="3" customWidth="1"/>
    <col min="14730" max="14732" width="13.85546875" style="3" customWidth="1"/>
    <col min="14733" max="14733" width="4.28515625" style="3" customWidth="1"/>
    <col min="14734" max="14738" width="13.7109375" style="3" customWidth="1"/>
    <col min="14739" max="14889" width="11.42578125" style="3"/>
    <col min="14890" max="14890" width="21.140625" style="3" customWidth="1"/>
    <col min="14891" max="14893" width="11.42578125" style="3" customWidth="1"/>
    <col min="14894" max="14894" width="12.28515625" style="3" customWidth="1"/>
    <col min="14895" max="14895" width="13.7109375" style="3" bestFit="1" customWidth="1"/>
    <col min="14896" max="14898" width="11.42578125" style="3"/>
    <col min="14899" max="14907" width="11.42578125" style="3" customWidth="1"/>
    <col min="14908" max="14911" width="12.7109375" style="3" bestFit="1" customWidth="1"/>
    <col min="14912" max="14912" width="13.7109375" style="3" bestFit="1" customWidth="1"/>
    <col min="14913" max="14914" width="11.42578125" style="3" customWidth="1"/>
    <col min="14915" max="14918" width="12.7109375" style="3" bestFit="1" customWidth="1"/>
    <col min="14919" max="14919" width="13.7109375" style="3" bestFit="1" customWidth="1"/>
    <col min="14920" max="14921" width="11.42578125" style="3" customWidth="1"/>
    <col min="14922" max="14923" width="13.85546875" style="3" bestFit="1" customWidth="1"/>
    <col min="14924" max="14924" width="12.85546875" style="3" bestFit="1" customWidth="1"/>
    <col min="14925" max="14925" width="13.85546875" style="3" bestFit="1" customWidth="1"/>
    <col min="14926" max="14926" width="13.7109375" style="3" bestFit="1" customWidth="1"/>
    <col min="14927" max="14930" width="11.42578125" style="3" customWidth="1"/>
    <col min="14931" max="14931" width="12.7109375" style="3" customWidth="1"/>
    <col min="14932" max="14932" width="11.42578125" style="3" customWidth="1"/>
    <col min="14933" max="14933" width="13.7109375" style="3" customWidth="1"/>
    <col min="14934" max="14934" width="12.7109375" style="3" customWidth="1"/>
    <col min="14935" max="14935" width="13.7109375" style="3" customWidth="1"/>
    <col min="14936" max="14936" width="11.42578125" style="3" customWidth="1"/>
    <col min="14937" max="14939" width="12.7109375" style="3" customWidth="1"/>
    <col min="14940" max="14940" width="11.42578125" style="3" customWidth="1"/>
    <col min="14941" max="14942" width="12.7109375" style="3" customWidth="1"/>
    <col min="14943" max="14943" width="13.7109375" style="3" customWidth="1"/>
    <col min="14944" max="14944" width="11.42578125" style="3" customWidth="1"/>
    <col min="14945" max="14948" width="13.7109375" style="3" customWidth="1"/>
    <col min="14949" max="14951" width="11.42578125" style="3" customWidth="1"/>
    <col min="14952" max="14952" width="13.7109375" style="3" customWidth="1"/>
    <col min="14953" max="14953" width="12.7109375" style="3" customWidth="1"/>
    <col min="14954" max="14954" width="13.7109375" style="3" customWidth="1"/>
    <col min="14955" max="14956" width="11.42578125" style="3" customWidth="1"/>
    <col min="14957" max="14958" width="12.7109375" style="3" customWidth="1"/>
    <col min="14959" max="14960" width="11.42578125" style="3" customWidth="1"/>
    <col min="14961" max="14962" width="12.7109375" style="3" customWidth="1"/>
    <col min="14963" max="14963" width="11.42578125" style="3" customWidth="1"/>
    <col min="14964" max="14964" width="13.7109375" style="3" customWidth="1"/>
    <col min="14965" max="14965" width="12.7109375" style="3" customWidth="1"/>
    <col min="14966" max="14966" width="13.7109375" style="3" customWidth="1"/>
    <col min="14967" max="14967" width="11.42578125" style="3" customWidth="1"/>
    <col min="14968" max="14969" width="13.7109375" style="3" customWidth="1"/>
    <col min="14970" max="14971" width="15.28515625" style="3" customWidth="1"/>
    <col min="14972" max="14972" width="11.42578125" style="3" customWidth="1"/>
    <col min="14973" max="14973" width="11.42578125" style="3"/>
    <col min="14974" max="14974" width="13.7109375" style="3" bestFit="1" customWidth="1"/>
    <col min="14975" max="14975" width="12.7109375" style="3" bestFit="1" customWidth="1"/>
    <col min="14976" max="14976" width="13.7109375" style="3" bestFit="1" customWidth="1"/>
    <col min="14977" max="14977" width="4.28515625" style="3" customWidth="1"/>
    <col min="14978" max="14980" width="13.7109375" style="3" customWidth="1"/>
    <col min="14981" max="14981" width="4.28515625" style="3" customWidth="1"/>
    <col min="14982" max="14984" width="13.7109375" style="3" customWidth="1"/>
    <col min="14985" max="14985" width="4.42578125" style="3" customWidth="1"/>
    <col min="14986" max="14988" width="13.85546875" style="3" customWidth="1"/>
    <col min="14989" max="14989" width="4.28515625" style="3" customWidth="1"/>
    <col min="14990" max="14994" width="13.7109375" style="3" customWidth="1"/>
    <col min="14995" max="15145" width="11.42578125" style="3"/>
    <col min="15146" max="15146" width="21.140625" style="3" customWidth="1"/>
    <col min="15147" max="15149" width="11.42578125" style="3" customWidth="1"/>
    <col min="15150" max="15150" width="12.28515625" style="3" customWidth="1"/>
    <col min="15151" max="15151" width="13.7109375" style="3" bestFit="1" customWidth="1"/>
    <col min="15152" max="15154" width="11.42578125" style="3"/>
    <col min="15155" max="15163" width="11.42578125" style="3" customWidth="1"/>
    <col min="15164" max="15167" width="12.7109375" style="3" bestFit="1" customWidth="1"/>
    <col min="15168" max="15168" width="13.7109375" style="3" bestFit="1" customWidth="1"/>
    <col min="15169" max="15170" width="11.42578125" style="3" customWidth="1"/>
    <col min="15171" max="15174" width="12.7109375" style="3" bestFit="1" customWidth="1"/>
    <col min="15175" max="15175" width="13.7109375" style="3" bestFit="1" customWidth="1"/>
    <col min="15176" max="15177" width="11.42578125" style="3" customWidth="1"/>
    <col min="15178" max="15179" width="13.85546875" style="3" bestFit="1" customWidth="1"/>
    <col min="15180" max="15180" width="12.85546875" style="3" bestFit="1" customWidth="1"/>
    <col min="15181" max="15181" width="13.85546875" style="3" bestFit="1" customWidth="1"/>
    <col min="15182" max="15182" width="13.7109375" style="3" bestFit="1" customWidth="1"/>
    <col min="15183" max="15186" width="11.42578125" style="3" customWidth="1"/>
    <col min="15187" max="15187" width="12.7109375" style="3" customWidth="1"/>
    <col min="15188" max="15188" width="11.42578125" style="3" customWidth="1"/>
    <col min="15189" max="15189" width="13.7109375" style="3" customWidth="1"/>
    <col min="15190" max="15190" width="12.7109375" style="3" customWidth="1"/>
    <col min="15191" max="15191" width="13.7109375" style="3" customWidth="1"/>
    <col min="15192" max="15192" width="11.42578125" style="3" customWidth="1"/>
    <col min="15193" max="15195" width="12.7109375" style="3" customWidth="1"/>
    <col min="15196" max="15196" width="11.42578125" style="3" customWidth="1"/>
    <col min="15197" max="15198" width="12.7109375" style="3" customWidth="1"/>
    <col min="15199" max="15199" width="13.7109375" style="3" customWidth="1"/>
    <col min="15200" max="15200" width="11.42578125" style="3" customWidth="1"/>
    <col min="15201" max="15204" width="13.7109375" style="3" customWidth="1"/>
    <col min="15205" max="15207" width="11.42578125" style="3" customWidth="1"/>
    <col min="15208" max="15208" width="13.7109375" style="3" customWidth="1"/>
    <col min="15209" max="15209" width="12.7109375" style="3" customWidth="1"/>
    <col min="15210" max="15210" width="13.7109375" style="3" customWidth="1"/>
    <col min="15211" max="15212" width="11.42578125" style="3" customWidth="1"/>
    <col min="15213" max="15214" width="12.7109375" style="3" customWidth="1"/>
    <col min="15215" max="15216" width="11.42578125" style="3" customWidth="1"/>
    <col min="15217" max="15218" width="12.7109375" style="3" customWidth="1"/>
    <col min="15219" max="15219" width="11.42578125" style="3" customWidth="1"/>
    <col min="15220" max="15220" width="13.7109375" style="3" customWidth="1"/>
    <col min="15221" max="15221" width="12.7109375" style="3" customWidth="1"/>
    <col min="15222" max="15222" width="13.7109375" style="3" customWidth="1"/>
    <col min="15223" max="15223" width="11.42578125" style="3" customWidth="1"/>
    <col min="15224" max="15225" width="13.7109375" style="3" customWidth="1"/>
    <col min="15226" max="15227" width="15.28515625" style="3" customWidth="1"/>
    <col min="15228" max="15228" width="11.42578125" style="3" customWidth="1"/>
    <col min="15229" max="15229" width="11.42578125" style="3"/>
    <col min="15230" max="15230" width="13.7109375" style="3" bestFit="1" customWidth="1"/>
    <col min="15231" max="15231" width="12.7109375" style="3" bestFit="1" customWidth="1"/>
    <col min="15232" max="15232" width="13.7109375" style="3" bestFit="1" customWidth="1"/>
    <col min="15233" max="15233" width="4.28515625" style="3" customWidth="1"/>
    <col min="15234" max="15236" width="13.7109375" style="3" customWidth="1"/>
    <col min="15237" max="15237" width="4.28515625" style="3" customWidth="1"/>
    <col min="15238" max="15240" width="13.7109375" style="3" customWidth="1"/>
    <col min="15241" max="15241" width="4.42578125" style="3" customWidth="1"/>
    <col min="15242" max="15244" width="13.85546875" style="3" customWidth="1"/>
    <col min="15245" max="15245" width="4.28515625" style="3" customWidth="1"/>
    <col min="15246" max="15250" width="13.7109375" style="3" customWidth="1"/>
    <col min="15251" max="15401" width="11.42578125" style="3"/>
    <col min="15402" max="15402" width="21.140625" style="3" customWidth="1"/>
    <col min="15403" max="15405" width="11.42578125" style="3" customWidth="1"/>
    <col min="15406" max="15406" width="12.28515625" style="3" customWidth="1"/>
    <col min="15407" max="15407" width="13.7109375" style="3" bestFit="1" customWidth="1"/>
    <col min="15408" max="15410" width="11.42578125" style="3"/>
    <col min="15411" max="15419" width="11.42578125" style="3" customWidth="1"/>
    <col min="15420" max="15423" width="12.7109375" style="3" bestFit="1" customWidth="1"/>
    <col min="15424" max="15424" width="13.7109375" style="3" bestFit="1" customWidth="1"/>
    <col min="15425" max="15426" width="11.42578125" style="3" customWidth="1"/>
    <col min="15427" max="15430" width="12.7109375" style="3" bestFit="1" customWidth="1"/>
    <col min="15431" max="15431" width="13.7109375" style="3" bestFit="1" customWidth="1"/>
    <col min="15432" max="15433" width="11.42578125" style="3" customWidth="1"/>
    <col min="15434" max="15435" width="13.85546875" style="3" bestFit="1" customWidth="1"/>
    <col min="15436" max="15436" width="12.85546875" style="3" bestFit="1" customWidth="1"/>
    <col min="15437" max="15437" width="13.85546875" style="3" bestFit="1" customWidth="1"/>
    <col min="15438" max="15438" width="13.7109375" style="3" bestFit="1" customWidth="1"/>
    <col min="15439" max="15442" width="11.42578125" style="3" customWidth="1"/>
    <col min="15443" max="15443" width="12.7109375" style="3" customWidth="1"/>
    <col min="15444" max="15444" width="11.42578125" style="3" customWidth="1"/>
    <col min="15445" max="15445" width="13.7109375" style="3" customWidth="1"/>
    <col min="15446" max="15446" width="12.7109375" style="3" customWidth="1"/>
    <col min="15447" max="15447" width="13.7109375" style="3" customWidth="1"/>
    <col min="15448" max="15448" width="11.42578125" style="3" customWidth="1"/>
    <col min="15449" max="15451" width="12.7109375" style="3" customWidth="1"/>
    <col min="15452" max="15452" width="11.42578125" style="3" customWidth="1"/>
    <col min="15453" max="15454" width="12.7109375" style="3" customWidth="1"/>
    <col min="15455" max="15455" width="13.7109375" style="3" customWidth="1"/>
    <col min="15456" max="15456" width="11.42578125" style="3" customWidth="1"/>
    <col min="15457" max="15460" width="13.7109375" style="3" customWidth="1"/>
    <col min="15461" max="15463" width="11.42578125" style="3" customWidth="1"/>
    <col min="15464" max="15464" width="13.7109375" style="3" customWidth="1"/>
    <col min="15465" max="15465" width="12.7109375" style="3" customWidth="1"/>
    <col min="15466" max="15466" width="13.7109375" style="3" customWidth="1"/>
    <col min="15467" max="15468" width="11.42578125" style="3" customWidth="1"/>
    <col min="15469" max="15470" width="12.7109375" style="3" customWidth="1"/>
    <col min="15471" max="15472" width="11.42578125" style="3" customWidth="1"/>
    <col min="15473" max="15474" width="12.7109375" style="3" customWidth="1"/>
    <col min="15475" max="15475" width="11.42578125" style="3" customWidth="1"/>
    <col min="15476" max="15476" width="13.7109375" style="3" customWidth="1"/>
    <col min="15477" max="15477" width="12.7109375" style="3" customWidth="1"/>
    <col min="15478" max="15478" width="13.7109375" style="3" customWidth="1"/>
    <col min="15479" max="15479" width="11.42578125" style="3" customWidth="1"/>
    <col min="15480" max="15481" width="13.7109375" style="3" customWidth="1"/>
    <col min="15482" max="15483" width="15.28515625" style="3" customWidth="1"/>
    <col min="15484" max="15484" width="11.42578125" style="3" customWidth="1"/>
    <col min="15485" max="15485" width="11.42578125" style="3"/>
    <col min="15486" max="15486" width="13.7109375" style="3" bestFit="1" customWidth="1"/>
    <col min="15487" max="15487" width="12.7109375" style="3" bestFit="1" customWidth="1"/>
    <col min="15488" max="15488" width="13.7109375" style="3" bestFit="1" customWidth="1"/>
    <col min="15489" max="15489" width="4.28515625" style="3" customWidth="1"/>
    <col min="15490" max="15492" width="13.7109375" style="3" customWidth="1"/>
    <col min="15493" max="15493" width="4.28515625" style="3" customWidth="1"/>
    <col min="15494" max="15496" width="13.7109375" style="3" customWidth="1"/>
    <col min="15497" max="15497" width="4.42578125" style="3" customWidth="1"/>
    <col min="15498" max="15500" width="13.85546875" style="3" customWidth="1"/>
    <col min="15501" max="15501" width="4.28515625" style="3" customWidth="1"/>
    <col min="15502" max="15506" width="13.7109375" style="3" customWidth="1"/>
    <col min="15507" max="15657" width="11.42578125" style="3"/>
    <col min="15658" max="15658" width="21.140625" style="3" customWidth="1"/>
    <col min="15659" max="15661" width="11.42578125" style="3" customWidth="1"/>
    <col min="15662" max="15662" width="12.28515625" style="3" customWidth="1"/>
    <col min="15663" max="15663" width="13.7109375" style="3" bestFit="1" customWidth="1"/>
    <col min="15664" max="15666" width="11.42578125" style="3"/>
    <col min="15667" max="15675" width="11.42578125" style="3" customWidth="1"/>
    <col min="15676" max="15679" width="12.7109375" style="3" bestFit="1" customWidth="1"/>
    <col min="15680" max="15680" width="13.7109375" style="3" bestFit="1" customWidth="1"/>
    <col min="15681" max="15682" width="11.42578125" style="3" customWidth="1"/>
    <col min="15683" max="15686" width="12.7109375" style="3" bestFit="1" customWidth="1"/>
    <col min="15687" max="15687" width="13.7109375" style="3" bestFit="1" customWidth="1"/>
    <col min="15688" max="15689" width="11.42578125" style="3" customWidth="1"/>
    <col min="15690" max="15691" width="13.85546875" style="3" bestFit="1" customWidth="1"/>
    <col min="15692" max="15692" width="12.85546875" style="3" bestFit="1" customWidth="1"/>
    <col min="15693" max="15693" width="13.85546875" style="3" bestFit="1" customWidth="1"/>
    <col min="15694" max="15694" width="13.7109375" style="3" bestFit="1" customWidth="1"/>
    <col min="15695" max="15698" width="11.42578125" style="3" customWidth="1"/>
    <col min="15699" max="15699" width="12.7109375" style="3" customWidth="1"/>
    <col min="15700" max="15700" width="11.42578125" style="3" customWidth="1"/>
    <col min="15701" max="15701" width="13.7109375" style="3" customWidth="1"/>
    <col min="15702" max="15702" width="12.7109375" style="3" customWidth="1"/>
    <col min="15703" max="15703" width="13.7109375" style="3" customWidth="1"/>
    <col min="15704" max="15704" width="11.42578125" style="3" customWidth="1"/>
    <col min="15705" max="15707" width="12.7109375" style="3" customWidth="1"/>
    <col min="15708" max="15708" width="11.42578125" style="3" customWidth="1"/>
    <col min="15709" max="15710" width="12.7109375" style="3" customWidth="1"/>
    <col min="15711" max="15711" width="13.7109375" style="3" customWidth="1"/>
    <col min="15712" max="15712" width="11.42578125" style="3" customWidth="1"/>
    <col min="15713" max="15716" width="13.7109375" style="3" customWidth="1"/>
    <col min="15717" max="15719" width="11.42578125" style="3" customWidth="1"/>
    <col min="15720" max="15720" width="13.7109375" style="3" customWidth="1"/>
    <col min="15721" max="15721" width="12.7109375" style="3" customWidth="1"/>
    <col min="15722" max="15722" width="13.7109375" style="3" customWidth="1"/>
    <col min="15723" max="15724" width="11.42578125" style="3" customWidth="1"/>
    <col min="15725" max="15726" width="12.7109375" style="3" customWidth="1"/>
    <col min="15727" max="15728" width="11.42578125" style="3" customWidth="1"/>
    <col min="15729" max="15730" width="12.7109375" style="3" customWidth="1"/>
    <col min="15731" max="15731" width="11.42578125" style="3" customWidth="1"/>
    <col min="15732" max="15732" width="13.7109375" style="3" customWidth="1"/>
    <col min="15733" max="15733" width="12.7109375" style="3" customWidth="1"/>
    <col min="15734" max="15734" width="13.7109375" style="3" customWidth="1"/>
    <col min="15735" max="15735" width="11.42578125" style="3" customWidth="1"/>
    <col min="15736" max="15737" width="13.7109375" style="3" customWidth="1"/>
    <col min="15738" max="15739" width="15.28515625" style="3" customWidth="1"/>
    <col min="15740" max="15740" width="11.42578125" style="3" customWidth="1"/>
    <col min="15741" max="15741" width="11.42578125" style="3"/>
    <col min="15742" max="15742" width="13.7109375" style="3" bestFit="1" customWidth="1"/>
    <col min="15743" max="15743" width="12.7109375" style="3" bestFit="1" customWidth="1"/>
    <col min="15744" max="15744" width="13.7109375" style="3" bestFit="1" customWidth="1"/>
    <col min="15745" max="15745" width="4.28515625" style="3" customWidth="1"/>
    <col min="15746" max="15748" width="13.7109375" style="3" customWidth="1"/>
    <col min="15749" max="15749" width="4.28515625" style="3" customWidth="1"/>
    <col min="15750" max="15752" width="13.7109375" style="3" customWidth="1"/>
    <col min="15753" max="15753" width="4.42578125" style="3" customWidth="1"/>
    <col min="15754" max="15756" width="13.85546875" style="3" customWidth="1"/>
    <col min="15757" max="15757" width="4.28515625" style="3" customWidth="1"/>
    <col min="15758" max="15762" width="13.7109375" style="3" customWidth="1"/>
    <col min="15763" max="15913" width="11.42578125" style="3"/>
    <col min="15914" max="15914" width="21.140625" style="3" customWidth="1"/>
    <col min="15915" max="15917" width="11.42578125" style="3" customWidth="1"/>
    <col min="15918" max="15918" width="12.28515625" style="3" customWidth="1"/>
    <col min="15919" max="15919" width="13.7109375" style="3" bestFit="1" customWidth="1"/>
    <col min="15920" max="15922" width="11.42578125" style="3"/>
    <col min="15923" max="15931" width="11.42578125" style="3" customWidth="1"/>
    <col min="15932" max="15935" width="12.7109375" style="3" bestFit="1" customWidth="1"/>
    <col min="15936" max="15936" width="13.7109375" style="3" bestFit="1" customWidth="1"/>
    <col min="15937" max="15938" width="11.42578125" style="3" customWidth="1"/>
    <col min="15939" max="15942" width="12.7109375" style="3" bestFit="1" customWidth="1"/>
    <col min="15943" max="15943" width="13.7109375" style="3" bestFit="1" customWidth="1"/>
    <col min="15944" max="15945" width="11.42578125" style="3" customWidth="1"/>
    <col min="15946" max="15947" width="13.85546875" style="3" bestFit="1" customWidth="1"/>
    <col min="15948" max="15948" width="12.85546875" style="3" bestFit="1" customWidth="1"/>
    <col min="15949" max="15949" width="13.85546875" style="3" bestFit="1" customWidth="1"/>
    <col min="15950" max="15950" width="13.7109375" style="3" bestFit="1" customWidth="1"/>
    <col min="15951" max="15954" width="11.42578125" style="3" customWidth="1"/>
    <col min="15955" max="15955" width="12.7109375" style="3" customWidth="1"/>
    <col min="15956" max="15956" width="11.42578125" style="3" customWidth="1"/>
    <col min="15957" max="15957" width="13.7109375" style="3" customWidth="1"/>
    <col min="15958" max="15958" width="12.7109375" style="3" customWidth="1"/>
    <col min="15959" max="15959" width="13.7109375" style="3" customWidth="1"/>
    <col min="15960" max="15960" width="11.42578125" style="3" customWidth="1"/>
    <col min="15961" max="15963" width="12.7109375" style="3" customWidth="1"/>
    <col min="15964" max="15964" width="11.42578125" style="3" customWidth="1"/>
    <col min="15965" max="15966" width="12.7109375" style="3" customWidth="1"/>
    <col min="15967" max="15967" width="13.7109375" style="3" customWidth="1"/>
    <col min="15968" max="15968" width="11.42578125" style="3" customWidth="1"/>
    <col min="15969" max="15972" width="13.7109375" style="3" customWidth="1"/>
    <col min="15973" max="15975" width="11.42578125" style="3" customWidth="1"/>
    <col min="15976" max="15976" width="13.7109375" style="3" customWidth="1"/>
    <col min="15977" max="15977" width="12.7109375" style="3" customWidth="1"/>
    <col min="15978" max="15978" width="13.7109375" style="3" customWidth="1"/>
    <col min="15979" max="15980" width="11.42578125" style="3" customWidth="1"/>
    <col min="15981" max="15982" width="12.7109375" style="3" customWidth="1"/>
    <col min="15983" max="15984" width="11.42578125" style="3" customWidth="1"/>
    <col min="15985" max="15986" width="12.7109375" style="3" customWidth="1"/>
    <col min="15987" max="15987" width="11.42578125" style="3" customWidth="1"/>
    <col min="15988" max="15988" width="13.7109375" style="3" customWidth="1"/>
    <col min="15989" max="15989" width="12.7109375" style="3" customWidth="1"/>
    <col min="15990" max="15990" width="13.7109375" style="3" customWidth="1"/>
    <col min="15991" max="15991" width="11.42578125" style="3" customWidth="1"/>
    <col min="15992" max="15993" width="13.7109375" style="3" customWidth="1"/>
    <col min="15994" max="15995" width="15.28515625" style="3" customWidth="1"/>
    <col min="15996" max="15996" width="11.42578125" style="3" customWidth="1"/>
    <col min="15997" max="15997" width="11.42578125" style="3"/>
    <col min="15998" max="15998" width="13.7109375" style="3" bestFit="1" customWidth="1"/>
    <col min="15999" max="15999" width="12.7109375" style="3" bestFit="1" customWidth="1"/>
    <col min="16000" max="16000" width="13.7109375" style="3" bestFit="1" customWidth="1"/>
    <col min="16001" max="16001" width="4.28515625" style="3" customWidth="1"/>
    <col min="16002" max="16004" width="13.7109375" style="3" customWidth="1"/>
    <col min="16005" max="16005" width="4.28515625" style="3" customWidth="1"/>
    <col min="16006" max="16008" width="13.7109375" style="3" customWidth="1"/>
    <col min="16009" max="16009" width="4.42578125" style="3" customWidth="1"/>
    <col min="16010" max="16012" width="13.85546875" style="3" customWidth="1"/>
    <col min="16013" max="16013" width="4.28515625" style="3" customWidth="1"/>
    <col min="16014" max="16018" width="13.7109375" style="3" customWidth="1"/>
    <col min="16019" max="16384" width="11.42578125" style="3"/>
  </cols>
  <sheetData>
    <row r="1" spans="1:14" x14ac:dyDescent="0.2">
      <c r="A1" s="101" t="s">
        <v>46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 x14ac:dyDescent="0.2">
      <c r="A2" s="101" t="s">
        <v>138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5" spans="1:14" x14ac:dyDescent="0.2">
      <c r="B5" s="41">
        <v>2007</v>
      </c>
      <c r="C5" s="41">
        <v>2008</v>
      </c>
      <c r="D5" s="41">
        <v>2009</v>
      </c>
      <c r="E5" s="41">
        <v>2010</v>
      </c>
      <c r="F5" s="41">
        <v>2011</v>
      </c>
      <c r="G5" s="4">
        <v>2012</v>
      </c>
      <c r="H5" s="4">
        <v>2013</v>
      </c>
      <c r="I5" s="4">
        <v>2014</v>
      </c>
      <c r="J5" s="4">
        <v>2015</v>
      </c>
      <c r="K5" s="40">
        <v>2016</v>
      </c>
      <c r="L5" s="74">
        <v>2017</v>
      </c>
      <c r="M5" s="75">
        <v>2018</v>
      </c>
      <c r="N5" s="100">
        <v>2019</v>
      </c>
    </row>
    <row r="6" spans="1:14" x14ac:dyDescent="0.2">
      <c r="A6" s="3" t="s">
        <v>47</v>
      </c>
      <c r="B6" s="8">
        <v>30.540042870448548</v>
      </c>
      <c r="C6" s="8">
        <v>16.654584043210601</v>
      </c>
      <c r="D6" s="8">
        <v>8.5227141040083652</v>
      </c>
      <c r="E6" s="8">
        <v>2.1317015852997056E-3</v>
      </c>
      <c r="F6" s="8">
        <v>0</v>
      </c>
      <c r="G6" s="2">
        <v>1.2217863093807579</v>
      </c>
      <c r="H6" s="2">
        <v>2.8763938896588535</v>
      </c>
      <c r="I6" s="2">
        <v>51.913183912191471</v>
      </c>
      <c r="J6" s="2">
        <v>37.372057426173804</v>
      </c>
      <c r="K6" s="2">
        <v>19.489881006604136</v>
      </c>
      <c r="L6" s="2">
        <v>18.04618611722605</v>
      </c>
      <c r="M6" s="2">
        <v>16.525475355070739</v>
      </c>
      <c r="N6" s="2">
        <v>11.991943669382573</v>
      </c>
    </row>
    <row r="7" spans="1:14" x14ac:dyDescent="0.2">
      <c r="A7" s="5" t="s">
        <v>48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2">
        <v>0.29618606658688273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2">
      <c r="A8" s="5" t="s">
        <v>143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2">
        <v>0</v>
      </c>
      <c r="H8" s="2">
        <v>0</v>
      </c>
      <c r="I8" s="2">
        <v>4.5988853074681826E-2</v>
      </c>
      <c r="J8" s="2">
        <v>4.4262432332494418E-2</v>
      </c>
      <c r="K8" s="2">
        <v>6.6428747923240924E-2</v>
      </c>
      <c r="L8" s="2">
        <v>6.1508099928926765E-2</v>
      </c>
      <c r="M8" s="2">
        <v>0</v>
      </c>
      <c r="N8" s="2">
        <v>8.9149055456506487E-3</v>
      </c>
    </row>
    <row r="9" spans="1:14" x14ac:dyDescent="0.2">
      <c r="A9" s="3" t="s">
        <v>49</v>
      </c>
      <c r="B9" s="8">
        <v>1.1236008548867631</v>
      </c>
      <c r="C9" s="8">
        <v>15.3631359861217</v>
      </c>
      <c r="D9" s="8">
        <v>7.8618364416068989</v>
      </c>
      <c r="E9" s="8">
        <v>5.4268588076222834E-4</v>
      </c>
      <c r="F9" s="8">
        <v>0</v>
      </c>
      <c r="G9" s="2">
        <v>7.9121152867900344</v>
      </c>
      <c r="H9" s="2">
        <v>5.1445687315208151</v>
      </c>
      <c r="I9" s="2">
        <v>17.472281140046235</v>
      </c>
      <c r="J9" s="2">
        <v>7.2032256603419533</v>
      </c>
      <c r="K9" s="2">
        <v>10.985355777315196</v>
      </c>
      <c r="L9" s="2">
        <v>10.171625719736291</v>
      </c>
      <c r="M9" s="2">
        <v>8.6673194145415948</v>
      </c>
      <c r="N9" s="2">
        <v>3.6101104927824239</v>
      </c>
    </row>
    <row r="10" spans="1:14" x14ac:dyDescent="0.2">
      <c r="A10" s="3" t="s">
        <v>50</v>
      </c>
      <c r="B10" s="8">
        <v>4.1353983154588034E-2</v>
      </c>
      <c r="C10" s="8">
        <v>0.78529817772256905</v>
      </c>
      <c r="D10" s="8">
        <v>0.40186364533412761</v>
      </c>
      <c r="E10" s="8">
        <v>1.1598790211502996E-3</v>
      </c>
      <c r="F10" s="8">
        <v>0</v>
      </c>
      <c r="G10" s="2">
        <v>0.28051501441996429</v>
      </c>
      <c r="H10" s="2">
        <v>0.34933624908579836</v>
      </c>
      <c r="I10" s="2">
        <v>4.4285806425432037</v>
      </c>
      <c r="J10" s="2">
        <v>3.1032171694607209</v>
      </c>
      <c r="K10" s="2">
        <v>4.6572865574276996</v>
      </c>
      <c r="L10" s="2">
        <v>4.3123023679886101</v>
      </c>
      <c r="M10" s="2">
        <v>0.377414874363241</v>
      </c>
      <c r="N10" s="2">
        <v>0.85226744433790558</v>
      </c>
    </row>
    <row r="11" spans="1:14" x14ac:dyDescent="0.2">
      <c r="A11" s="3" t="s">
        <v>51</v>
      </c>
      <c r="B11" s="8">
        <v>2.5571433738776759</v>
      </c>
      <c r="C11" s="8">
        <v>1.58413271030951</v>
      </c>
      <c r="D11" s="8">
        <v>0.81065430140716788</v>
      </c>
      <c r="E11" s="8">
        <v>0</v>
      </c>
      <c r="F11" s="8">
        <v>0</v>
      </c>
      <c r="G11" s="2">
        <v>0</v>
      </c>
      <c r="H11" s="2">
        <v>1.1422915743939988</v>
      </c>
      <c r="I11" s="2">
        <v>2.5643131394331702</v>
      </c>
      <c r="J11" s="2">
        <v>9.5751278579810639E-2</v>
      </c>
      <c r="K11" s="2">
        <v>0.1437028471532216</v>
      </c>
      <c r="L11" s="2">
        <v>0.13305819180853851</v>
      </c>
      <c r="M11" s="2">
        <v>0</v>
      </c>
      <c r="N11" s="2">
        <v>5.2912175391227834E-2</v>
      </c>
    </row>
    <row r="12" spans="1:14" x14ac:dyDescent="0.2">
      <c r="A12" s="3" t="s">
        <v>52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2">
        <v>1.2506643473905639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3" t="s">
        <v>53</v>
      </c>
      <c r="B13" s="8">
        <v>4.4761345952096683</v>
      </c>
      <c r="C13" s="8">
        <v>28.542512121802002</v>
      </c>
      <c r="D13" s="8">
        <v>14.606169087932203</v>
      </c>
      <c r="E13" s="8">
        <v>8.2623905800152297E-6</v>
      </c>
      <c r="F13" s="8">
        <v>0</v>
      </c>
      <c r="G13" s="2">
        <v>0</v>
      </c>
      <c r="H13" s="2">
        <v>0.34576794853555864</v>
      </c>
      <c r="I13" s="2">
        <v>1.3946232014737756</v>
      </c>
      <c r="J13" s="2">
        <v>0.16924109616840105</v>
      </c>
      <c r="K13" s="2">
        <v>0.29782058631615088</v>
      </c>
      <c r="L13" s="2">
        <v>0.27575980214458418</v>
      </c>
      <c r="M13" s="2">
        <v>0.52419989419168445</v>
      </c>
      <c r="N13" s="2">
        <v>0.40152676637698037</v>
      </c>
    </row>
    <row r="14" spans="1:14" x14ac:dyDescent="0.2">
      <c r="A14" s="3" t="s">
        <v>54</v>
      </c>
      <c r="B14" s="8">
        <v>2.8220820750856395E-2</v>
      </c>
      <c r="C14" s="8">
        <v>7.1017547995746902E-2</v>
      </c>
      <c r="D14" s="8">
        <v>3.6342081937626294E-2</v>
      </c>
      <c r="E14" s="8">
        <v>0</v>
      </c>
      <c r="F14" s="8">
        <v>0</v>
      </c>
      <c r="G14" s="2">
        <v>1.962070773128725</v>
      </c>
      <c r="H14" s="2">
        <v>8.3282605746577323E-2</v>
      </c>
      <c r="I14" s="2">
        <v>7.9488713069436182E-2</v>
      </c>
      <c r="J14" s="2">
        <v>7.6504708167422039E-2</v>
      </c>
      <c r="K14" s="2">
        <v>0.11481772930187242</v>
      </c>
      <c r="L14" s="2">
        <v>0.10631271231654851</v>
      </c>
      <c r="M14" s="2">
        <v>0</v>
      </c>
      <c r="N14" s="2">
        <v>0.11202343129749037</v>
      </c>
    </row>
    <row r="15" spans="1:14" x14ac:dyDescent="0.2">
      <c r="A15" s="3" t="s">
        <v>55</v>
      </c>
      <c r="B15" s="8">
        <v>0.15488154267615656</v>
      </c>
      <c r="C15" s="8">
        <v>0.59122465715001105</v>
      </c>
      <c r="D15" s="8">
        <v>0.30254965906422859</v>
      </c>
      <c r="E15" s="8">
        <v>0</v>
      </c>
      <c r="F15" s="8">
        <v>2.0816717294040399</v>
      </c>
      <c r="G15" s="2">
        <v>8.96308959996861</v>
      </c>
      <c r="H15" s="2">
        <v>2.4620583628489356</v>
      </c>
      <c r="I15" s="2">
        <v>7.6330515171194957</v>
      </c>
      <c r="J15" s="2">
        <v>3.9517222324483279</v>
      </c>
      <c r="K15" s="2">
        <v>6.904643073508554</v>
      </c>
      <c r="L15" s="2">
        <v>6.3931880310264377</v>
      </c>
      <c r="M15" s="2">
        <v>4.930394112977206</v>
      </c>
      <c r="N15" s="2">
        <v>1.5252849970516837</v>
      </c>
    </row>
    <row r="16" spans="1:14" x14ac:dyDescent="0.2">
      <c r="A16" s="5" t="s">
        <v>56</v>
      </c>
      <c r="B16" s="46">
        <v>0</v>
      </c>
      <c r="C16" s="46">
        <v>8.2199719520825207E-2</v>
      </c>
      <c r="D16" s="46">
        <v>4.2064377416334238E-2</v>
      </c>
      <c r="E16" s="46">
        <v>0</v>
      </c>
      <c r="F16" s="4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9.7036968928113695E-4</v>
      </c>
    </row>
    <row r="17" spans="1:14" x14ac:dyDescent="0.2">
      <c r="A17" s="3" t="s">
        <v>57</v>
      </c>
      <c r="B17" s="8">
        <v>40.2590672303674</v>
      </c>
      <c r="C17" s="8">
        <v>32.981835663731502</v>
      </c>
      <c r="D17" s="8">
        <v>16.877921133188643</v>
      </c>
      <c r="E17" s="8">
        <v>2.8326615187981592E-3</v>
      </c>
      <c r="F17" s="8">
        <v>0</v>
      </c>
      <c r="G17" s="2">
        <v>1.2542436424184773</v>
      </c>
      <c r="H17" s="2">
        <v>15.369093136950481</v>
      </c>
      <c r="I17" s="2">
        <v>38.924836017979509</v>
      </c>
      <c r="J17" s="2">
        <v>3.0271157626087564</v>
      </c>
      <c r="K17" s="2">
        <v>1.6285860508082313</v>
      </c>
      <c r="L17" s="2">
        <v>1.5079500470446585</v>
      </c>
      <c r="M17" s="2">
        <v>1.9816206767171141</v>
      </c>
      <c r="N17" s="2">
        <v>4.1764566325451185</v>
      </c>
    </row>
    <row r="18" spans="1:14" x14ac:dyDescent="0.2">
      <c r="A18" s="3" t="s">
        <v>58</v>
      </c>
      <c r="B18" s="8">
        <v>3.8488549853203242</v>
      </c>
      <c r="C18" s="8">
        <v>0</v>
      </c>
      <c r="D18" s="8">
        <v>0</v>
      </c>
      <c r="E18" s="8">
        <v>0</v>
      </c>
      <c r="F18" s="8">
        <v>0</v>
      </c>
      <c r="G18" s="2">
        <v>0</v>
      </c>
      <c r="H18" s="2">
        <v>0</v>
      </c>
      <c r="I18" s="2">
        <v>0.21936321612502552</v>
      </c>
      <c r="J18" s="2">
        <v>0.21112832481829538</v>
      </c>
      <c r="K18" s="2">
        <v>0.31685990872477415</v>
      </c>
      <c r="L18" s="2">
        <v>0.29338880437479087</v>
      </c>
      <c r="M18" s="2">
        <v>0</v>
      </c>
      <c r="N18" s="2">
        <v>4.0851924329554534E-2</v>
      </c>
    </row>
    <row r="19" spans="1:14" x14ac:dyDescent="0.2">
      <c r="A19" s="3" t="s">
        <v>59</v>
      </c>
      <c r="B19" s="8">
        <v>0.83292831613821949</v>
      </c>
      <c r="C19" s="8">
        <v>2.58642927122591</v>
      </c>
      <c r="D19" s="8">
        <v>1.3235633607963531</v>
      </c>
      <c r="E19" s="8">
        <v>6.5032598522567794E-5</v>
      </c>
      <c r="F19" s="8">
        <v>0</v>
      </c>
      <c r="G19" s="2">
        <v>11.747818877356325</v>
      </c>
      <c r="H19" s="2">
        <v>8.2002707952771932</v>
      </c>
      <c r="I19" s="2">
        <v>12.364998694167728</v>
      </c>
      <c r="J19" s="2">
        <v>1.0939732715625476</v>
      </c>
      <c r="K19" s="2">
        <v>1.9251102038878614</v>
      </c>
      <c r="L19" s="2">
        <v>1.7825094480443162</v>
      </c>
      <c r="M19" s="2">
        <v>3.329817967458685</v>
      </c>
      <c r="N19" s="2">
        <v>0.92341267927155368</v>
      </c>
    </row>
    <row r="20" spans="1:14" x14ac:dyDescent="0.2">
      <c r="A20" s="3" t="s">
        <v>60</v>
      </c>
      <c r="B20" s="8">
        <v>1.1014872019245103</v>
      </c>
      <c r="C20" s="8">
        <v>1.5044414857879</v>
      </c>
      <c r="D20" s="8">
        <v>0.76987360574801111</v>
      </c>
      <c r="E20" s="8">
        <v>1.7348373080379037E-3</v>
      </c>
      <c r="F20" s="8">
        <v>3.4197016297798727E-2</v>
      </c>
      <c r="G20" s="2">
        <v>2.6261481131269795</v>
      </c>
      <c r="H20" s="2">
        <v>3.4332512399303701</v>
      </c>
      <c r="I20" s="2">
        <v>2.0242458369881322</v>
      </c>
      <c r="J20" s="2">
        <v>1.803699470595669</v>
      </c>
      <c r="K20" s="2">
        <v>0.38507929758091708</v>
      </c>
      <c r="L20" s="2">
        <v>0.35655490516751587</v>
      </c>
      <c r="M20" s="2">
        <v>1.4658866010454772</v>
      </c>
      <c r="N20" s="2">
        <v>0.46109542021236577</v>
      </c>
    </row>
    <row r="21" spans="1:14" x14ac:dyDescent="0.2">
      <c r="A21" s="3" t="s">
        <v>61</v>
      </c>
      <c r="B21" s="8">
        <v>0</v>
      </c>
      <c r="C21" s="8">
        <v>0.81047284661323005</v>
      </c>
      <c r="D21" s="8">
        <v>0.41474637510159018</v>
      </c>
      <c r="E21" s="8">
        <v>1.065960354915416E-3</v>
      </c>
      <c r="F21" s="8">
        <v>13.409059406857422</v>
      </c>
      <c r="G21" s="2">
        <v>1.8947905318725644</v>
      </c>
      <c r="H21" s="2">
        <v>22.045256277549647</v>
      </c>
      <c r="I21" s="2">
        <v>23.909769437143975</v>
      </c>
      <c r="J21" s="2">
        <v>19.272380769932504</v>
      </c>
      <c r="K21" s="2">
        <v>5.1566928297484065</v>
      </c>
      <c r="L21" s="2">
        <v>4.7747155831003765</v>
      </c>
      <c r="M21" s="2">
        <v>5.0140448325103897</v>
      </c>
      <c r="N21" s="2">
        <v>3.5599386594206122</v>
      </c>
    </row>
    <row r="22" spans="1:14" x14ac:dyDescent="0.2">
      <c r="A22" s="3" t="s">
        <v>62</v>
      </c>
      <c r="B22" s="8">
        <v>0.51360183265861503</v>
      </c>
      <c r="C22" s="8">
        <v>5.5179588470855396</v>
      </c>
      <c r="D22" s="8">
        <v>2.8237262227251518</v>
      </c>
      <c r="E22" s="8">
        <v>0</v>
      </c>
      <c r="F22" s="8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6.5139638469884922E-2</v>
      </c>
    </row>
    <row r="23" spans="1:14" x14ac:dyDescent="0.2">
      <c r="A23" s="3" t="s">
        <v>63</v>
      </c>
      <c r="B23" s="8">
        <v>8.1753732293054389E-3</v>
      </c>
      <c r="C23" s="8">
        <v>0</v>
      </c>
      <c r="D23" s="8">
        <v>0</v>
      </c>
      <c r="E23" s="8">
        <v>0</v>
      </c>
      <c r="F23" s="8">
        <v>0</v>
      </c>
      <c r="G23" s="2">
        <v>0</v>
      </c>
      <c r="H23" s="2">
        <v>0</v>
      </c>
      <c r="I23" s="2">
        <v>9.5792203936461096E-2</v>
      </c>
      <c r="J23" s="2">
        <v>0</v>
      </c>
      <c r="K23" s="2">
        <v>0</v>
      </c>
      <c r="L23" s="2">
        <v>0</v>
      </c>
      <c r="M23" s="2">
        <v>0</v>
      </c>
      <c r="N23" s="2">
        <v>7.9717838758281839E-3</v>
      </c>
    </row>
    <row r="24" spans="1:14" x14ac:dyDescent="0.2">
      <c r="A24" s="3" t="s">
        <v>64</v>
      </c>
      <c r="B24" s="8">
        <v>0</v>
      </c>
      <c r="C24" s="8">
        <v>0</v>
      </c>
      <c r="D24" s="8">
        <v>0</v>
      </c>
      <c r="E24" s="8">
        <v>3.0903498466318689E-4</v>
      </c>
      <c r="F24" s="8">
        <v>0</v>
      </c>
      <c r="G24" s="2">
        <v>0.48814868276069318</v>
      </c>
      <c r="H24" s="2">
        <v>0</v>
      </c>
      <c r="I24" s="2">
        <v>3.2008665980973721</v>
      </c>
      <c r="J24" s="2">
        <v>0</v>
      </c>
      <c r="K24" s="2">
        <v>0</v>
      </c>
      <c r="L24" s="2">
        <v>0</v>
      </c>
      <c r="M24" s="2">
        <v>0</v>
      </c>
      <c r="N24" s="2">
        <v>0.26637467024263051</v>
      </c>
    </row>
    <row r="25" spans="1:14" x14ac:dyDescent="0.2">
      <c r="A25" s="3" t="s">
        <v>65</v>
      </c>
      <c r="B25" s="8">
        <v>0</v>
      </c>
      <c r="C25" s="8">
        <v>0</v>
      </c>
      <c r="D25" s="8">
        <v>0</v>
      </c>
      <c r="E25" s="8">
        <v>0</v>
      </c>
      <c r="F25" s="8">
        <v>1.764115269663368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3" t="s">
        <v>66</v>
      </c>
      <c r="B26" s="8">
        <v>0.18349585420231099</v>
      </c>
      <c r="C26" s="8">
        <v>7.4990500875933899</v>
      </c>
      <c r="D26" s="8">
        <v>3.8375176337262999</v>
      </c>
      <c r="E26" s="8">
        <v>0</v>
      </c>
      <c r="F26" s="8">
        <v>0</v>
      </c>
      <c r="G26" s="2">
        <v>0</v>
      </c>
      <c r="H26" s="2">
        <v>0</v>
      </c>
      <c r="I26" s="2">
        <v>0.72187806898412532</v>
      </c>
      <c r="J26" s="2">
        <v>0.40971396704263385</v>
      </c>
      <c r="K26" s="2">
        <v>0.61489584740523806</v>
      </c>
      <c r="L26" s="2">
        <v>0.56934800685670184</v>
      </c>
      <c r="M26" s="2">
        <v>3.0960281586881728</v>
      </c>
      <c r="N26" s="2">
        <v>0.50408866951352205</v>
      </c>
    </row>
    <row r="27" spans="1:14" x14ac:dyDescent="0.2">
      <c r="A27" s="3" t="s">
        <v>67</v>
      </c>
      <c r="B27" s="8">
        <v>1.5234962556061016</v>
      </c>
      <c r="C27" s="8">
        <v>8.4097983620274306</v>
      </c>
      <c r="D27" s="8">
        <v>4.3035783377091503</v>
      </c>
      <c r="E27" s="8">
        <v>0</v>
      </c>
      <c r="F27" s="8">
        <v>0</v>
      </c>
      <c r="G27" s="2">
        <v>0</v>
      </c>
      <c r="H27" s="2">
        <v>0</v>
      </c>
      <c r="I27" s="2">
        <v>1.9845042490531495</v>
      </c>
      <c r="J27" s="2">
        <v>1.374896669244849</v>
      </c>
      <c r="K27" s="2">
        <v>2.0634352756687413</v>
      </c>
      <c r="L27" s="2">
        <v>1.9105882182117975</v>
      </c>
      <c r="M27" s="2">
        <v>0</v>
      </c>
      <c r="N27" s="2">
        <v>0.58826498688165574</v>
      </c>
    </row>
    <row r="28" spans="1:14" x14ac:dyDescent="0.2">
      <c r="A28" s="5" t="s">
        <v>68</v>
      </c>
      <c r="B28" s="46">
        <v>4.6063197363815415E-2</v>
      </c>
      <c r="C28" s="46">
        <v>0</v>
      </c>
      <c r="D28" s="46">
        <v>0</v>
      </c>
      <c r="E28" s="46">
        <v>0</v>
      </c>
      <c r="F28" s="46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3" t="s">
        <v>69</v>
      </c>
      <c r="B29" s="8">
        <v>13.963173709267814</v>
      </c>
      <c r="C29" s="8">
        <v>2.1072155457045598</v>
      </c>
      <c r="D29" s="8">
        <v>1.0783334849412327</v>
      </c>
      <c r="E29" s="8">
        <v>1.0395444231492647E-4</v>
      </c>
      <c r="F29" s="8">
        <v>0</v>
      </c>
      <c r="G29" s="2">
        <v>1.3277016742770167</v>
      </c>
      <c r="H29" s="2">
        <v>0.92682758802143528</v>
      </c>
      <c r="I29" s="2">
        <v>7.9670043596676114</v>
      </c>
      <c r="J29" s="2">
        <v>5.519465983125377</v>
      </c>
      <c r="K29" s="2">
        <v>9.0778189171097114</v>
      </c>
      <c r="L29" s="2">
        <v>8.4053878862126954</v>
      </c>
      <c r="M29" s="2">
        <v>6.5102822366497684</v>
      </c>
      <c r="N29" s="2">
        <v>2.1584156770996166</v>
      </c>
    </row>
    <row r="30" spans="1:14" x14ac:dyDescent="0.2">
      <c r="A30" s="3" t="s">
        <v>70</v>
      </c>
      <c r="B30" s="8">
        <v>0</v>
      </c>
      <c r="C30" s="8">
        <v>2.4980367333825099E-2</v>
      </c>
      <c r="D30" s="8">
        <v>1.2783299087321962E-2</v>
      </c>
      <c r="E30" s="8">
        <v>0</v>
      </c>
      <c r="F30" s="8">
        <v>0</v>
      </c>
      <c r="G30" s="2">
        <v>0</v>
      </c>
      <c r="H30" s="2">
        <v>0</v>
      </c>
      <c r="I30" s="2">
        <v>0.49574399434900956</v>
      </c>
      <c r="J30" s="2">
        <v>0.47713377344897701</v>
      </c>
      <c r="K30" s="2">
        <v>0.71607901987885714</v>
      </c>
      <c r="L30" s="2">
        <v>0.66303612951746027</v>
      </c>
      <c r="M30" s="2">
        <v>0</v>
      </c>
      <c r="N30" s="2">
        <v>9.2617100373350955E-2</v>
      </c>
    </row>
    <row r="31" spans="1:14" x14ac:dyDescent="0.2">
      <c r="A31" s="3" t="s">
        <v>71</v>
      </c>
      <c r="B31" s="8">
        <v>0</v>
      </c>
      <c r="C31" s="8">
        <v>6.2363246443282398E-3</v>
      </c>
      <c r="D31" s="8">
        <v>3.1913383045467595E-3</v>
      </c>
      <c r="E31" s="8">
        <v>0</v>
      </c>
      <c r="F31" s="8">
        <v>0</v>
      </c>
      <c r="G31" s="2">
        <v>0</v>
      </c>
      <c r="H31" s="2">
        <v>0</v>
      </c>
      <c r="I31" s="2">
        <v>0.13458578495200094</v>
      </c>
      <c r="J31" s="2">
        <v>0.12953343693263653</v>
      </c>
      <c r="K31" s="2">
        <v>0.1944028734117291</v>
      </c>
      <c r="L31" s="2">
        <v>0.18000266056641581</v>
      </c>
      <c r="M31" s="2">
        <v>0</v>
      </c>
      <c r="N31" s="2">
        <v>2.5137477067555702E-2</v>
      </c>
    </row>
    <row r="32" spans="1:14" x14ac:dyDescent="0.2">
      <c r="A32" s="3" t="s">
        <v>72</v>
      </c>
      <c r="B32" s="8">
        <v>27.090539220890349</v>
      </c>
      <c r="C32" s="8">
        <v>22.008893419141</v>
      </c>
      <c r="D32" s="8">
        <v>11.262695355840892</v>
      </c>
      <c r="E32" s="8">
        <v>0</v>
      </c>
      <c r="F32" s="8">
        <v>0</v>
      </c>
      <c r="G32" s="2">
        <v>10.133148297937048</v>
      </c>
      <c r="H32" s="2">
        <v>36.016160009149445</v>
      </c>
      <c r="I32" s="2">
        <v>47.752449053173756</v>
      </c>
      <c r="J32" s="2">
        <v>22.788448308090402</v>
      </c>
      <c r="K32" s="2">
        <v>35.277742347743931</v>
      </c>
      <c r="L32" s="2">
        <v>32.664576247911043</v>
      </c>
      <c r="M32" s="2">
        <v>24.351701897173026</v>
      </c>
      <c r="N32" s="2">
        <v>21.839134846282509</v>
      </c>
    </row>
    <row r="33" spans="1:14" x14ac:dyDescent="0.2">
      <c r="A33" s="3" t="s">
        <v>73</v>
      </c>
      <c r="B33" s="8">
        <v>351.8646602491292</v>
      </c>
      <c r="C33" s="8">
        <v>218.28821502406399</v>
      </c>
      <c r="D33" s="8">
        <v>111.70546463949746</v>
      </c>
      <c r="E33" s="8">
        <v>146.39814778311043</v>
      </c>
      <c r="F33" s="8">
        <v>160.03281813231766</v>
      </c>
      <c r="G33" s="2">
        <v>107.80384296753128</v>
      </c>
      <c r="H33" s="2">
        <v>593.26644922875744</v>
      </c>
      <c r="I33" s="2">
        <v>359.92483989397704</v>
      </c>
      <c r="J33" s="2">
        <v>153.25730829010996</v>
      </c>
      <c r="K33" s="2">
        <v>118.51548299375543</v>
      </c>
      <c r="L33" s="2">
        <v>109.73655832755132</v>
      </c>
      <c r="M33" s="2">
        <v>115.60359815152866</v>
      </c>
      <c r="N33" s="2">
        <v>82.588457323520799</v>
      </c>
    </row>
    <row r="34" spans="1:14" x14ac:dyDescent="0.2">
      <c r="A34" s="3" t="s">
        <v>74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2">
        <v>0</v>
      </c>
      <c r="H34" s="2">
        <v>0.93641721816052859</v>
      </c>
      <c r="I34" s="2">
        <v>0.16154033355769248</v>
      </c>
      <c r="J34" s="2">
        <v>0</v>
      </c>
      <c r="K34" s="2">
        <v>0</v>
      </c>
      <c r="L34" s="2">
        <v>0</v>
      </c>
      <c r="M34" s="2">
        <v>0</v>
      </c>
      <c r="N34" s="2">
        <v>7.4667534166901098E-2</v>
      </c>
    </row>
    <row r="35" spans="1:14" x14ac:dyDescent="0.2">
      <c r="A35" s="3" t="s">
        <v>75</v>
      </c>
      <c r="B35" s="8">
        <v>2.5491164902409505E-2</v>
      </c>
      <c r="C35" s="8">
        <v>0.21455677312288499</v>
      </c>
      <c r="D35" s="8">
        <v>0.10979595957849113</v>
      </c>
      <c r="E35" s="8">
        <v>0</v>
      </c>
      <c r="F35" s="8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2.5328479279746229E-3</v>
      </c>
    </row>
    <row r="36" spans="1:14" x14ac:dyDescent="0.2">
      <c r="A36" s="3" t="s">
        <v>76</v>
      </c>
      <c r="B36" s="8">
        <v>0</v>
      </c>
      <c r="C36" s="8">
        <v>4.8739654665036998</v>
      </c>
      <c r="D36" s="8">
        <v>2.4941730226372552</v>
      </c>
      <c r="E36" s="8">
        <v>0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5.7537280940477664E-2</v>
      </c>
    </row>
    <row r="37" spans="1:14" x14ac:dyDescent="0.2">
      <c r="A37" s="3" t="s">
        <v>77</v>
      </c>
      <c r="B37" s="8">
        <v>15.740328659567661</v>
      </c>
      <c r="C37" s="8">
        <v>11.2676080849144</v>
      </c>
      <c r="D37" s="8">
        <v>5.7660162568206808</v>
      </c>
      <c r="E37" s="8">
        <v>0.63223781251054711</v>
      </c>
      <c r="F37" s="8">
        <v>0</v>
      </c>
      <c r="G37" s="2">
        <v>4.1976602023188736</v>
      </c>
      <c r="H37" s="2">
        <v>95.01056119473958</v>
      </c>
      <c r="I37" s="2">
        <v>20.531877703229778</v>
      </c>
      <c r="J37" s="2">
        <v>8.2741460550908812</v>
      </c>
      <c r="K37" s="2">
        <v>14.560358477828899</v>
      </c>
      <c r="L37" s="2">
        <v>13.481813405397128</v>
      </c>
      <c r="M37" s="2">
        <v>10.598813793645702</v>
      </c>
      <c r="N37" s="2">
        <v>8.7746749130701982</v>
      </c>
    </row>
    <row r="38" spans="1:14" x14ac:dyDescent="0.2">
      <c r="A38" s="3" t="s">
        <v>78</v>
      </c>
      <c r="B38" s="8">
        <v>11.852574861714491</v>
      </c>
      <c r="C38" s="8">
        <v>0.79249008243391095</v>
      </c>
      <c r="D38" s="8">
        <v>0.40554398628764576</v>
      </c>
      <c r="E38" s="8">
        <v>1.7181851471171085E-3</v>
      </c>
      <c r="F38" s="8">
        <v>0</v>
      </c>
      <c r="G38" s="2">
        <v>2.5784647421092686</v>
      </c>
      <c r="H38" s="2">
        <v>2.8761338684821243</v>
      </c>
      <c r="I38" s="2">
        <v>34.09178294817584</v>
      </c>
      <c r="J38" s="2">
        <v>26.519698299873042</v>
      </c>
      <c r="K38" s="2">
        <v>15.448370602953936</v>
      </c>
      <c r="L38" s="2">
        <v>14.304046854586979</v>
      </c>
      <c r="M38" s="2">
        <v>11.488133336598224</v>
      </c>
      <c r="N38" s="2">
        <v>9.6292873900793552</v>
      </c>
    </row>
    <row r="39" spans="1:14" x14ac:dyDescent="0.2">
      <c r="A39" s="5" t="s">
        <v>79</v>
      </c>
      <c r="B39" s="46">
        <v>0</v>
      </c>
      <c r="C39" s="46">
        <v>1.27499542214313E-3</v>
      </c>
      <c r="D39" s="46">
        <v>6.5245829248285268E-4</v>
      </c>
      <c r="E39" s="46">
        <v>0</v>
      </c>
      <c r="F39" s="46">
        <v>0</v>
      </c>
      <c r="G39" s="2">
        <v>1.3218176720339663</v>
      </c>
      <c r="H39" s="2">
        <v>2.0521901114006882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0.11001612003701616</v>
      </c>
    </row>
    <row r="40" spans="1:14" x14ac:dyDescent="0.2">
      <c r="A40" s="3" t="s">
        <v>80</v>
      </c>
      <c r="B40" s="8">
        <v>1.2293118568657229</v>
      </c>
      <c r="C40" s="8">
        <v>0.98660848499517595</v>
      </c>
      <c r="D40" s="8">
        <v>0.50488094018958996</v>
      </c>
      <c r="E40" s="8">
        <v>4.0959446897238365E-4</v>
      </c>
      <c r="F40" s="8">
        <v>0.50453556327660298</v>
      </c>
      <c r="G40" s="2">
        <v>2.5200491354099488</v>
      </c>
      <c r="H40" s="2">
        <v>3.6371620884704989</v>
      </c>
      <c r="I40" s="2">
        <v>1.441490509415301</v>
      </c>
      <c r="J40" s="2">
        <v>0.91338446689555175</v>
      </c>
      <c r="K40" s="2">
        <v>1.5430658454005481</v>
      </c>
      <c r="L40" s="2">
        <v>1.4287646716671742</v>
      </c>
      <c r="M40" s="2">
        <v>1.4638467708141545</v>
      </c>
      <c r="N40" s="2">
        <v>0.43086414785721772</v>
      </c>
    </row>
    <row r="41" spans="1:14" x14ac:dyDescent="0.2">
      <c r="A41" s="3" t="s">
        <v>81</v>
      </c>
      <c r="B41" s="8">
        <v>6.4175782071731302E-2</v>
      </c>
      <c r="C41" s="8">
        <v>2.17644796483102E-2</v>
      </c>
      <c r="D41" s="8">
        <v>1.1137620560429072E-2</v>
      </c>
      <c r="E41" s="8">
        <v>0</v>
      </c>
      <c r="F41" s="8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2.5693021188893196E-4</v>
      </c>
    </row>
    <row r="42" spans="1:14" x14ac:dyDescent="0.2">
      <c r="A42" s="3" t="s">
        <v>82</v>
      </c>
      <c r="B42" s="8">
        <v>21.462997317243698</v>
      </c>
      <c r="C42" s="8">
        <v>8.3164172030180996</v>
      </c>
      <c r="D42" s="8">
        <v>4.2557920394219888</v>
      </c>
      <c r="E42" s="8">
        <v>1.1640073837016151E-3</v>
      </c>
      <c r="F42" s="8">
        <v>0.1430657635369052</v>
      </c>
      <c r="G42" s="2">
        <v>0</v>
      </c>
      <c r="H42" s="2">
        <v>30.987121228884519</v>
      </c>
      <c r="I42" s="2">
        <v>15.22696322985073</v>
      </c>
      <c r="J42" s="2">
        <v>0.81092960124318569</v>
      </c>
      <c r="K42" s="2">
        <v>1.4270265010754559</v>
      </c>
      <c r="L42" s="2">
        <v>1.3213208343291258</v>
      </c>
      <c r="M42" s="2">
        <v>1.2029056470105406</v>
      </c>
      <c r="N42" s="2">
        <v>1.9924145081696538</v>
      </c>
    </row>
    <row r="43" spans="1:14" x14ac:dyDescent="0.2">
      <c r="A43" s="3" t="s">
        <v>83</v>
      </c>
      <c r="B43" s="8">
        <v>0.2619606506086643</v>
      </c>
      <c r="C43" s="8">
        <v>4.7851832435737904</v>
      </c>
      <c r="D43" s="8">
        <v>2.4487401555307113</v>
      </c>
      <c r="E43" s="8">
        <v>1.8892299176678899E-3</v>
      </c>
      <c r="F43" s="8">
        <v>0</v>
      </c>
      <c r="G43" s="2">
        <v>0.50948313301936399</v>
      </c>
      <c r="H43" s="2">
        <v>1.6117739646479803E-2</v>
      </c>
      <c r="I43" s="2">
        <v>1.6405580915556448</v>
      </c>
      <c r="J43" s="2">
        <v>1.231051291443078</v>
      </c>
      <c r="K43" s="2">
        <v>1.5108207869079873</v>
      </c>
      <c r="L43" s="2">
        <v>1.3989081360259139</v>
      </c>
      <c r="M43" s="2">
        <v>1.3227249635128815</v>
      </c>
      <c r="N43" s="2">
        <v>0.39155424423701457</v>
      </c>
    </row>
    <row r="44" spans="1:14" x14ac:dyDescent="0.2">
      <c r="A44" s="3" t="s">
        <v>84</v>
      </c>
      <c r="B44" s="8">
        <v>1.0928802451528863</v>
      </c>
      <c r="C44" s="8">
        <v>3.7598912643595099E-2</v>
      </c>
      <c r="D44" s="8">
        <v>1.9240635626296455E-2</v>
      </c>
      <c r="E44" s="8">
        <v>0</v>
      </c>
      <c r="F44" s="8">
        <v>0</v>
      </c>
      <c r="G44" s="2">
        <v>0</v>
      </c>
      <c r="H44" s="2">
        <v>0</v>
      </c>
      <c r="I44" s="2">
        <v>2.5691295593849381</v>
      </c>
      <c r="J44" s="2">
        <v>0</v>
      </c>
      <c r="K44" s="2">
        <v>0</v>
      </c>
      <c r="L44" s="2">
        <v>0</v>
      </c>
      <c r="M44" s="2">
        <v>0.73338253980787638</v>
      </c>
      <c r="N44" s="2">
        <v>4.4385607873066512E-4</v>
      </c>
    </row>
    <row r="45" spans="1:14" x14ac:dyDescent="0.2">
      <c r="A45" s="3" t="s">
        <v>85</v>
      </c>
      <c r="B45" s="8">
        <v>1.3190560322460231E-2</v>
      </c>
      <c r="C45" s="8">
        <v>9.1678604328714997E-2</v>
      </c>
      <c r="D45" s="8">
        <v>4.6915043457159557E-2</v>
      </c>
      <c r="E45" s="8">
        <v>0</v>
      </c>
      <c r="F45" s="8">
        <v>0</v>
      </c>
      <c r="G45" s="2">
        <v>0.97032875620969883</v>
      </c>
      <c r="H45" s="2">
        <v>0.45045090524966602</v>
      </c>
      <c r="I45" s="2">
        <v>1.1029716997440862</v>
      </c>
      <c r="J45" s="2">
        <v>0.16500490616568317</v>
      </c>
      <c r="K45" s="2">
        <v>0.24763820558797736</v>
      </c>
      <c r="L45" s="2">
        <v>0.22929463480368273</v>
      </c>
      <c r="M45" s="2">
        <v>0</v>
      </c>
      <c r="N45" s="2">
        <v>0.21168384022085976</v>
      </c>
    </row>
    <row r="46" spans="1:14" x14ac:dyDescent="0.2">
      <c r="A46" s="3" t="s">
        <v>86</v>
      </c>
      <c r="B46" s="8">
        <v>0.48318741444853919</v>
      </c>
      <c r="C46" s="8">
        <v>10.695256000294201</v>
      </c>
      <c r="D46" s="8">
        <v>5.4731243316068703</v>
      </c>
      <c r="E46" s="8">
        <v>0</v>
      </c>
      <c r="F46" s="8">
        <v>0</v>
      </c>
      <c r="G46" s="2">
        <v>0</v>
      </c>
      <c r="H46" s="2">
        <v>0</v>
      </c>
      <c r="I46" s="2">
        <v>5.2943644465946571E-2</v>
      </c>
      <c r="J46" s="2">
        <v>3.7181085201125397E-2</v>
      </c>
      <c r="K46" s="2">
        <v>5.5801111827396756E-2</v>
      </c>
      <c r="L46" s="2">
        <v>5.166769613647848E-2</v>
      </c>
      <c r="M46" s="2">
        <v>0</v>
      </c>
      <c r="N46" s="2">
        <v>0.13954237207050788</v>
      </c>
    </row>
    <row r="47" spans="1:14" x14ac:dyDescent="0.2">
      <c r="A47" s="3" t="s">
        <v>87</v>
      </c>
      <c r="B47" s="8">
        <v>4.1517542277071371</v>
      </c>
      <c r="C47" s="8">
        <v>0.802416174825624</v>
      </c>
      <c r="D47" s="8">
        <v>0.41062350357880439</v>
      </c>
      <c r="E47" s="8">
        <v>0</v>
      </c>
      <c r="F47" s="8">
        <v>0</v>
      </c>
      <c r="G47" s="2">
        <v>0.59161356305719726</v>
      </c>
      <c r="H47" s="2">
        <v>0.18544368697694885</v>
      </c>
      <c r="I47" s="2">
        <v>3.7952352404386636</v>
      </c>
      <c r="J47" s="2">
        <v>2.6653050853691491</v>
      </c>
      <c r="K47" s="2">
        <v>4.0000711737782053</v>
      </c>
      <c r="L47" s="2">
        <v>3.7037696053501898</v>
      </c>
      <c r="M47" s="2">
        <v>3.1193205935160369</v>
      </c>
      <c r="N47" s="2">
        <v>1.3693101108995347</v>
      </c>
    </row>
    <row r="48" spans="1:14" x14ac:dyDescent="0.2">
      <c r="A48" s="3" t="s">
        <v>88</v>
      </c>
      <c r="B48" s="8">
        <v>16.453216513842985</v>
      </c>
      <c r="C48" s="8">
        <v>9.7419725440832501</v>
      </c>
      <c r="D48" s="8">
        <v>4.9852969360809549</v>
      </c>
      <c r="E48" s="8">
        <v>8.7450311819961004E-5</v>
      </c>
      <c r="F48" s="8">
        <v>0</v>
      </c>
      <c r="G48" s="2">
        <v>0.27681697435796826</v>
      </c>
      <c r="H48" s="2">
        <v>2.8804894943385273</v>
      </c>
      <c r="I48" s="2">
        <v>0.89849766792411201</v>
      </c>
      <c r="J48" s="2">
        <v>0.59601093525188731</v>
      </c>
      <c r="K48" s="2">
        <v>0.89448903033457539</v>
      </c>
      <c r="L48" s="2">
        <v>0.8282305836431253</v>
      </c>
      <c r="M48" s="2">
        <v>4.0783269249842107</v>
      </c>
      <c r="N48" s="2">
        <v>0.38661914435038303</v>
      </c>
    </row>
    <row r="49" spans="1:14" x14ac:dyDescent="0.2">
      <c r="A49" s="3" t="s">
        <v>89</v>
      </c>
      <c r="B49" s="8">
        <v>14.028342327880081</v>
      </c>
      <c r="C49" s="8">
        <v>11.4079882886214</v>
      </c>
      <c r="D49" s="8">
        <v>5.8378535563265155</v>
      </c>
      <c r="E49" s="8">
        <v>2.7743327191423185E-4</v>
      </c>
      <c r="F49" s="8">
        <v>28.662856020553466</v>
      </c>
      <c r="G49" s="2">
        <v>5.7731083687474065</v>
      </c>
      <c r="H49" s="2">
        <v>7.9456245126268152</v>
      </c>
      <c r="I49" s="2">
        <v>38.806571864965647</v>
      </c>
      <c r="J49" s="2">
        <v>4.1788238064582508</v>
      </c>
      <c r="K49" s="2">
        <v>4.3996793898141053</v>
      </c>
      <c r="L49" s="2">
        <v>4.0737772127908372</v>
      </c>
      <c r="M49" s="2">
        <v>6.8177393605574741</v>
      </c>
      <c r="N49" s="2">
        <v>4.6028388701588305</v>
      </c>
    </row>
    <row r="50" spans="1:14" x14ac:dyDescent="0.2">
      <c r="A50" s="3" t="s">
        <v>90</v>
      </c>
      <c r="B50" s="8">
        <v>0.27967377070681398</v>
      </c>
      <c r="C50" s="8">
        <v>0</v>
      </c>
      <c r="D50" s="8">
        <v>0</v>
      </c>
      <c r="E50" s="8">
        <v>3.6310044554601947E-5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3" t="s">
        <v>91</v>
      </c>
      <c r="B51" s="8">
        <v>3.5932399152114589E-2</v>
      </c>
      <c r="C51" s="8">
        <v>3.3316392807300102E-2</v>
      </c>
      <c r="D51" s="8">
        <v>1.7049125342113405E-2</v>
      </c>
      <c r="E51" s="8">
        <v>0</v>
      </c>
      <c r="F51" s="8">
        <v>0.31816102925092965</v>
      </c>
      <c r="G51" s="2">
        <v>0</v>
      </c>
      <c r="H51" s="2">
        <v>0</v>
      </c>
      <c r="I51" s="2">
        <v>0.42330548953924513</v>
      </c>
      <c r="J51" s="2">
        <v>0.34468275324034464</v>
      </c>
      <c r="K51" s="2">
        <v>0</v>
      </c>
      <c r="L51" s="2">
        <v>0</v>
      </c>
      <c r="M51" s="2">
        <v>0.46650113084036043</v>
      </c>
      <c r="N51" s="2">
        <v>8.3485370388099323E-3</v>
      </c>
    </row>
    <row r="52" spans="1:14" x14ac:dyDescent="0.2">
      <c r="A52" s="3" t="s">
        <v>92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3" t="s">
        <v>93</v>
      </c>
      <c r="B53" s="8">
        <v>0</v>
      </c>
      <c r="C53" s="8">
        <v>9.3963533649888999E-3</v>
      </c>
      <c r="D53" s="8">
        <v>4.8084319093327161E-3</v>
      </c>
      <c r="E53" s="8">
        <v>4.969280861219259E-5</v>
      </c>
      <c r="F53" s="8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1.1092418013482422E-4</v>
      </c>
    </row>
    <row r="54" spans="1:14" x14ac:dyDescent="0.2">
      <c r="A54" s="3" t="s">
        <v>118</v>
      </c>
      <c r="B54" s="8">
        <v>0</v>
      </c>
      <c r="C54" s="8">
        <v>5.8404692776196799E-3</v>
      </c>
      <c r="D54" s="8">
        <v>2.9887657210321446E-3</v>
      </c>
      <c r="E54" s="8">
        <v>0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6.8946881950661659E-5</v>
      </c>
    </row>
    <row r="55" spans="1:14" x14ac:dyDescent="0.2">
      <c r="A55" s="3" t="s">
        <v>139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2">
        <v>0</v>
      </c>
      <c r="H55" s="2">
        <v>0.14238703061040756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">
      <c r="A56" s="3" t="s">
        <v>94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3" t="s">
        <v>95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5" t="s">
        <v>96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2">
        <v>0</v>
      </c>
      <c r="H58" s="2">
        <v>9.5717422071620234E-2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">
      <c r="A59" s="3" t="s">
        <v>97</v>
      </c>
      <c r="B59" s="8">
        <v>2.0041502244799871</v>
      </c>
      <c r="C59" s="8">
        <v>3.8966718070431701</v>
      </c>
      <c r="D59" s="8">
        <v>1.9940587938080054</v>
      </c>
      <c r="E59" s="8">
        <v>1.5896196444266207E-5</v>
      </c>
      <c r="F59" s="8">
        <v>11.57844436480668</v>
      </c>
      <c r="G59" s="2">
        <v>111.61708564937828</v>
      </c>
      <c r="H59" s="2">
        <v>11.929460585081131</v>
      </c>
      <c r="I59" s="2">
        <v>17.729286376360157</v>
      </c>
      <c r="J59" s="2">
        <v>4.9634516716019759</v>
      </c>
      <c r="K59" s="2">
        <v>2.3300869162808713</v>
      </c>
      <c r="L59" s="2">
        <v>2.1574878854452511</v>
      </c>
      <c r="M59" s="2">
        <v>8.4936878283202333</v>
      </c>
      <c r="N59" s="2">
        <v>4.7761123670601195</v>
      </c>
    </row>
    <row r="60" spans="1:14" x14ac:dyDescent="0.2">
      <c r="A60" s="3" t="s">
        <v>98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3" t="s">
        <v>99</v>
      </c>
      <c r="B61" s="8">
        <v>0</v>
      </c>
      <c r="C61" s="8">
        <v>0</v>
      </c>
      <c r="D61" s="8">
        <v>0</v>
      </c>
      <c r="E61" s="8">
        <v>2.3783744604205809E-3</v>
      </c>
      <c r="F61" s="8">
        <v>3.1821283493316064</v>
      </c>
      <c r="G61" s="2">
        <v>10.114392916896632</v>
      </c>
      <c r="H61" s="2">
        <v>49.485772694318129</v>
      </c>
      <c r="I61" s="2">
        <v>5.3645734515262511</v>
      </c>
      <c r="J61" s="2">
        <v>0.94187097295649169</v>
      </c>
      <c r="K61" s="2">
        <v>0.92322968881130119</v>
      </c>
      <c r="L61" s="2">
        <v>0.8548423044549085</v>
      </c>
      <c r="M61" s="2">
        <v>1.090652965869642</v>
      </c>
      <c r="N61" s="2">
        <v>1.6510890886585516</v>
      </c>
    </row>
    <row r="62" spans="1:14" x14ac:dyDescent="0.2">
      <c r="A62" s="3" t="s">
        <v>100</v>
      </c>
      <c r="B62" s="8">
        <v>0</v>
      </c>
      <c r="C62" s="8">
        <v>1.87404250690157</v>
      </c>
      <c r="D62" s="8">
        <v>0.95901095239855672</v>
      </c>
      <c r="E62" s="8">
        <v>0</v>
      </c>
      <c r="F62" s="8">
        <v>0</v>
      </c>
      <c r="G62" s="2">
        <v>0</v>
      </c>
      <c r="H62" s="2">
        <v>33.459225804682312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2.2123117398971191E-2</v>
      </c>
    </row>
    <row r="63" spans="1:14" x14ac:dyDescent="0.2">
      <c r="A63" s="3" t="s">
        <v>140</v>
      </c>
      <c r="B63" s="8">
        <v>1.2660170411369237E-2</v>
      </c>
      <c r="C63" s="8">
        <v>1.76163178715457E-2</v>
      </c>
      <c r="D63" s="8">
        <v>9.0148658408387376E-3</v>
      </c>
      <c r="E63" s="8">
        <v>0</v>
      </c>
      <c r="F63" s="8">
        <v>0</v>
      </c>
      <c r="G63" s="2">
        <v>0</v>
      </c>
      <c r="H63" s="2">
        <v>0</v>
      </c>
      <c r="I63" s="2">
        <v>1.3240951699650561</v>
      </c>
      <c r="J63" s="2">
        <v>0</v>
      </c>
      <c r="K63" s="2">
        <v>0</v>
      </c>
      <c r="L63" s="2">
        <v>0</v>
      </c>
      <c r="M63" s="2">
        <v>0</v>
      </c>
      <c r="N63" s="2">
        <v>0.11039856209369915</v>
      </c>
    </row>
    <row r="64" spans="1:14" x14ac:dyDescent="0.2">
      <c r="A64" s="3" t="s">
        <v>101</v>
      </c>
      <c r="B64" s="8">
        <v>12.229586298488259</v>
      </c>
      <c r="C64" s="8">
        <v>16.4253296022138</v>
      </c>
      <c r="D64" s="8">
        <v>8.4053968505350465</v>
      </c>
      <c r="E64" s="8">
        <v>0</v>
      </c>
      <c r="F64" s="8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3" t="s">
        <v>102</v>
      </c>
      <c r="B65" s="8">
        <v>0.50817659788977565</v>
      </c>
      <c r="C65" s="8">
        <v>0.74002060608178499</v>
      </c>
      <c r="D65" s="8">
        <v>0.37869358011863097</v>
      </c>
      <c r="E65" s="8">
        <v>1.7449670342982364E-5</v>
      </c>
      <c r="F65" s="8">
        <v>3.9141723316331887</v>
      </c>
      <c r="G65" s="2">
        <v>9.5381524411134126</v>
      </c>
      <c r="H65" s="2">
        <v>178.36941487561413</v>
      </c>
      <c r="I65" s="2">
        <v>15.927115389499841</v>
      </c>
      <c r="J65" s="2">
        <v>3.1584162273979239</v>
      </c>
      <c r="K65" s="2">
        <v>1.4246498715970839</v>
      </c>
      <c r="L65" s="2">
        <v>1.3191202514787812</v>
      </c>
      <c r="M65" s="2">
        <v>3.4961094772822534</v>
      </c>
      <c r="N65" s="2">
        <v>2.1199228850711593</v>
      </c>
    </row>
    <row r="66" spans="1:14" x14ac:dyDescent="0.2">
      <c r="A66" s="3" t="s">
        <v>103</v>
      </c>
      <c r="B66" s="8">
        <v>1.5361654374501486</v>
      </c>
      <c r="C66" s="8">
        <v>0</v>
      </c>
      <c r="D66" s="8">
        <v>0</v>
      </c>
      <c r="E66" s="8">
        <v>0</v>
      </c>
      <c r="F66" s="8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">
      <c r="A67" s="3" t="s">
        <v>104</v>
      </c>
      <c r="B67" s="8">
        <v>13.490536530767876</v>
      </c>
      <c r="C67" s="8">
        <v>0.96637066609633004</v>
      </c>
      <c r="D67" s="8">
        <v>0.49452456358384245</v>
      </c>
      <c r="E67" s="8">
        <v>8.9175308046480345E-5</v>
      </c>
      <c r="F67" s="8">
        <v>2.0001803996623679</v>
      </c>
      <c r="G67" s="2">
        <v>5.0858553951816372</v>
      </c>
      <c r="H67" s="2">
        <v>5.5022851977813776</v>
      </c>
      <c r="I67" s="2">
        <v>3.2985711853101027</v>
      </c>
      <c r="J67" s="2">
        <v>0.89772035938878569</v>
      </c>
      <c r="K67" s="2">
        <v>1.3472924174485417</v>
      </c>
      <c r="L67" s="2">
        <v>1.2474929791190201</v>
      </c>
      <c r="M67" s="2">
        <v>1.0111489345993654</v>
      </c>
      <c r="N67" s="2">
        <v>0.63621924790678197</v>
      </c>
    </row>
    <row r="68" spans="1:14" x14ac:dyDescent="0.2">
      <c r="A68" s="3" t="s">
        <v>105</v>
      </c>
      <c r="B68" s="8">
        <v>0.13563541736787674</v>
      </c>
      <c r="C68" s="8">
        <v>0.14751502177123299</v>
      </c>
      <c r="D68" s="8">
        <v>7.5488427290701945E-2</v>
      </c>
      <c r="E68" s="8">
        <v>0</v>
      </c>
      <c r="F68" s="8">
        <v>0</v>
      </c>
      <c r="G68" s="2">
        <v>0</v>
      </c>
      <c r="H68" s="2">
        <v>0</v>
      </c>
      <c r="I68" s="2">
        <v>0.67375845899529874</v>
      </c>
      <c r="J68" s="2">
        <v>0</v>
      </c>
      <c r="K68" s="2">
        <v>0</v>
      </c>
      <c r="L68" s="2">
        <v>0</v>
      </c>
      <c r="M68" s="2">
        <v>0</v>
      </c>
      <c r="N68" s="2">
        <v>5.7811292575486804E-2</v>
      </c>
    </row>
    <row r="69" spans="1:14" x14ac:dyDescent="0.2">
      <c r="A69" s="3" t="s">
        <v>106</v>
      </c>
      <c r="B69" s="8">
        <v>0.40504997081233884</v>
      </c>
      <c r="C69" s="8">
        <v>3.0041295918690198</v>
      </c>
      <c r="D69" s="8">
        <v>1.5373147462862291</v>
      </c>
      <c r="E69" s="8">
        <v>0</v>
      </c>
      <c r="F69" s="8">
        <v>0</v>
      </c>
      <c r="G69" s="2">
        <v>0</v>
      </c>
      <c r="H69" s="2">
        <v>0</v>
      </c>
      <c r="I69" s="2">
        <v>0.12992176041311015</v>
      </c>
      <c r="J69" s="2">
        <v>0</v>
      </c>
      <c r="K69" s="2">
        <v>0</v>
      </c>
      <c r="L69" s="2">
        <v>0</v>
      </c>
      <c r="M69" s="2">
        <v>0</v>
      </c>
      <c r="N69" s="2">
        <v>4.6275853063613571E-2</v>
      </c>
    </row>
    <row r="70" spans="1:14" x14ac:dyDescent="0.2">
      <c r="A70" s="3" t="s">
        <v>107</v>
      </c>
      <c r="B70" s="8">
        <v>0.16946248136840403</v>
      </c>
      <c r="C70" s="8">
        <v>0.69656161504105396</v>
      </c>
      <c r="D70" s="8">
        <v>0.35645414412144055</v>
      </c>
      <c r="E70" s="8">
        <v>0</v>
      </c>
      <c r="F70" s="8">
        <v>0</v>
      </c>
      <c r="G70" s="2">
        <v>0</v>
      </c>
      <c r="H70" s="2">
        <v>0.30204609790136722</v>
      </c>
      <c r="I70" s="2">
        <v>9.6377794929096872E-2</v>
      </c>
      <c r="J70" s="2">
        <v>8.768209967866706E-3</v>
      </c>
      <c r="K70" s="2">
        <v>1.31592680067395E-2</v>
      </c>
      <c r="L70" s="2">
        <v>1.2184507413647684E-2</v>
      </c>
      <c r="M70" s="2">
        <v>0</v>
      </c>
      <c r="N70" s="2">
        <v>1.833725068218376E-2</v>
      </c>
    </row>
    <row r="71" spans="1:14" x14ac:dyDescent="0.2">
      <c r="A71" s="3" t="s">
        <v>108</v>
      </c>
      <c r="B71" s="8">
        <v>5.1334119464529968E-2</v>
      </c>
      <c r="C71" s="8">
        <v>1.0300237937410699</v>
      </c>
      <c r="D71" s="8">
        <v>0.52709802247867588</v>
      </c>
      <c r="E71" s="8">
        <v>0</v>
      </c>
      <c r="F71" s="8">
        <v>0</v>
      </c>
      <c r="G71" s="2">
        <v>0</v>
      </c>
      <c r="H71" s="2">
        <v>0</v>
      </c>
      <c r="I71" s="2">
        <v>7.5787128140298768E-2</v>
      </c>
      <c r="J71" s="2">
        <v>5.1873994869349044E-2</v>
      </c>
      <c r="K71" s="2">
        <v>7.7852127579932415E-2</v>
      </c>
      <c r="L71" s="2">
        <v>7.2085303314752228E-2</v>
      </c>
      <c r="M71" s="2">
        <v>0</v>
      </c>
      <c r="N71" s="2">
        <v>3.0693773385162843E-2</v>
      </c>
    </row>
    <row r="72" spans="1:14" x14ac:dyDescent="0.2">
      <c r="A72" s="3" t="s">
        <v>109</v>
      </c>
      <c r="B72" s="8">
        <v>5.5409732703824717E-2</v>
      </c>
      <c r="C72" s="8">
        <v>8.8565537067543304E-2</v>
      </c>
      <c r="D72" s="8">
        <v>4.532198161996942E-2</v>
      </c>
      <c r="E72" s="8">
        <v>0</v>
      </c>
      <c r="F72" s="8">
        <v>0</v>
      </c>
      <c r="G72" s="2">
        <v>0</v>
      </c>
      <c r="H72" s="2">
        <v>0</v>
      </c>
      <c r="I72" s="2">
        <v>0.1374360134115559</v>
      </c>
      <c r="J72" s="2">
        <v>3.6913064898887404E-2</v>
      </c>
      <c r="K72" s="2">
        <v>5.5398868838083939E-2</v>
      </c>
      <c r="L72" s="2">
        <v>5.1295248924151791E-2</v>
      </c>
      <c r="M72" s="2">
        <v>0</v>
      </c>
      <c r="N72" s="2">
        <v>8.1879504658969662E-3</v>
      </c>
    </row>
    <row r="73" spans="1:14" x14ac:dyDescent="0.2">
      <c r="A73" s="3" t="s">
        <v>144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2">
        <v>0</v>
      </c>
      <c r="H73" s="2">
        <v>0</v>
      </c>
      <c r="I73" s="2">
        <v>5.9052929403417993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3" t="s">
        <v>110</v>
      </c>
      <c r="B74" s="8">
        <v>14.9442552751521</v>
      </c>
      <c r="C74" s="8">
        <v>0.34826794031991498</v>
      </c>
      <c r="D74" s="8">
        <v>0.17822048747885075</v>
      </c>
      <c r="E74" s="8">
        <v>0</v>
      </c>
      <c r="F74" s="8">
        <v>0</v>
      </c>
      <c r="G74" s="2">
        <v>0</v>
      </c>
      <c r="H74" s="2">
        <v>0.91303548886182784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4.1113115106092115E-3</v>
      </c>
    </row>
    <row r="75" spans="1:14" x14ac:dyDescent="0.2">
      <c r="A75" s="3" t="s">
        <v>111</v>
      </c>
      <c r="B75" s="8">
        <v>9.3437773456540807</v>
      </c>
      <c r="C75" s="8">
        <v>6.7943359601574</v>
      </c>
      <c r="D75" s="8">
        <v>3.4768915732008741</v>
      </c>
      <c r="E75" s="8">
        <v>7.7775673528721395E-5</v>
      </c>
      <c r="F75" s="8">
        <v>0</v>
      </c>
      <c r="G75" s="2">
        <v>0</v>
      </c>
      <c r="H75" s="2">
        <v>32.859901472906188</v>
      </c>
      <c r="I75" s="2">
        <v>1.7775274099691041</v>
      </c>
      <c r="J75" s="2">
        <v>1.2724215108396453</v>
      </c>
      <c r="K75" s="2">
        <v>0</v>
      </c>
      <c r="L75" s="2">
        <v>0</v>
      </c>
      <c r="M75" s="2">
        <v>1.0014207174703511</v>
      </c>
      <c r="N75" s="2">
        <v>0.12640277694226884</v>
      </c>
    </row>
    <row r="76" spans="1:14" x14ac:dyDescent="0.2">
      <c r="A76" s="3" t="s">
        <v>112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3" t="s">
        <v>113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3" t="s">
        <v>114</v>
      </c>
      <c r="B78" s="8">
        <v>1.9144679423716788</v>
      </c>
      <c r="C78" s="8">
        <v>1.6229964488190101</v>
      </c>
      <c r="D78" s="8">
        <v>0.83054219121996908</v>
      </c>
      <c r="E78" s="8">
        <v>1.8129527629072583E-5</v>
      </c>
      <c r="F78" s="8">
        <v>0</v>
      </c>
      <c r="G78" s="2">
        <v>0</v>
      </c>
      <c r="H78" s="2">
        <v>3.8672924832567769E-2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3" t="s">
        <v>115</v>
      </c>
      <c r="B79" s="8">
        <v>2.6207771700105856E-2</v>
      </c>
      <c r="C79" s="8">
        <v>0</v>
      </c>
      <c r="D79" s="8">
        <v>0</v>
      </c>
      <c r="E79" s="8">
        <v>2.9466856059300052E-5</v>
      </c>
      <c r="F79" s="8">
        <v>0</v>
      </c>
      <c r="G79" s="2">
        <v>0</v>
      </c>
      <c r="H79" s="2">
        <v>0</v>
      </c>
      <c r="I79" s="2">
        <v>0.76642585496496751</v>
      </c>
      <c r="J79" s="2">
        <v>0.53824298083836764</v>
      </c>
      <c r="K79" s="2">
        <v>0.80779128961959479</v>
      </c>
      <c r="L79" s="2">
        <v>0.74795489779592117</v>
      </c>
      <c r="M79" s="2">
        <v>0</v>
      </c>
      <c r="N79" s="2">
        <v>0.19231150962599458</v>
      </c>
    </row>
    <row r="80" spans="1:14" x14ac:dyDescent="0.2">
      <c r="A80" s="3" t="s">
        <v>141</v>
      </c>
      <c r="B80" s="8">
        <v>0.84468688510388623</v>
      </c>
      <c r="C80" s="8">
        <v>0.49789550879157501</v>
      </c>
      <c r="D80" s="8">
        <v>0.25478997638672624</v>
      </c>
      <c r="E80" s="8">
        <v>4.0192936134558568E-5</v>
      </c>
      <c r="F80" s="8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5.87766859761791E-3</v>
      </c>
    </row>
    <row r="81" spans="1:14" x14ac:dyDescent="0.2">
      <c r="A81" s="3" t="s">
        <v>116</v>
      </c>
      <c r="B81" s="8">
        <v>0</v>
      </c>
      <c r="C81" s="8">
        <v>2.3147886314984301</v>
      </c>
      <c r="D81" s="8">
        <v>1.1845556554450432</v>
      </c>
      <c r="E81" s="8">
        <v>0</v>
      </c>
      <c r="F81" s="8">
        <v>0</v>
      </c>
      <c r="G81" s="2">
        <v>0</v>
      </c>
      <c r="H81" s="2">
        <v>4.4927039294909106</v>
      </c>
      <c r="I81" s="2">
        <v>3.0088761647267207E-2</v>
      </c>
      <c r="J81" s="2">
        <v>2.1130634690684488E-2</v>
      </c>
      <c r="K81" s="2">
        <v>3.1712708302636228E-2</v>
      </c>
      <c r="L81" s="2">
        <v>2.9363618798737248E-2</v>
      </c>
      <c r="M81" s="2">
        <v>0</v>
      </c>
      <c r="N81" s="2">
        <v>3.4876005610758036E-2</v>
      </c>
    </row>
    <row r="82" spans="1:14" x14ac:dyDescent="0.2">
      <c r="A82" s="3" t="s">
        <v>117</v>
      </c>
      <c r="B82" s="8">
        <v>6.266393050410592</v>
      </c>
      <c r="C82" s="8">
        <v>2.26256842796887</v>
      </c>
      <c r="D82" s="8">
        <v>1.1578328106126019</v>
      </c>
      <c r="E82" s="8">
        <v>1.4178868441386231E-4</v>
      </c>
      <c r="F82" s="8">
        <v>0.514137624403745</v>
      </c>
      <c r="G82" s="2">
        <v>117.53872470910829</v>
      </c>
      <c r="H82" s="2">
        <v>4.4648776368829743</v>
      </c>
      <c r="I82" s="2">
        <v>2.868739529681656</v>
      </c>
      <c r="J82" s="2">
        <v>0.99219205513232966</v>
      </c>
      <c r="K82" s="2">
        <v>0.36938382673225872</v>
      </c>
      <c r="L82" s="2">
        <v>0.34202206178912847</v>
      </c>
      <c r="M82" s="2">
        <v>1.2375008422549219</v>
      </c>
      <c r="N82" s="2">
        <v>0.32735147864292924</v>
      </c>
    </row>
    <row r="83" spans="1:14" x14ac:dyDescent="0.2">
      <c r="G83" s="2"/>
      <c r="H83" s="2"/>
      <c r="I83" s="2"/>
      <c r="J83" s="2"/>
      <c r="K83" s="2"/>
      <c r="L83" s="2"/>
    </row>
    <row r="84" spans="1:14" ht="13.5" thickBot="1" x14ac:dyDescent="0.25">
      <c r="A84" s="6" t="s">
        <v>142</v>
      </c>
      <c r="B84" s="7">
        <f>SUM(B6:B83)</f>
        <v>631.26989447088636</v>
      </c>
      <c r="C84" s="7">
        <f t="shared" ref="C84:N84" si="0">SUM(C6:C83)</f>
        <v>472.23266474591804</v>
      </c>
      <c r="D84" s="7">
        <f t="shared" si="0"/>
        <v>241.65743087676788</v>
      </c>
      <c r="E84" s="7">
        <f t="shared" si="0"/>
        <v>147.04877975837334</v>
      </c>
      <c r="F84" s="7">
        <f t="shared" si="0"/>
        <v>228.13954300099573</v>
      </c>
      <c r="G84" s="7">
        <f t="shared" si="0"/>
        <v>431.79582384388789</v>
      </c>
      <c r="H84" s="7">
        <f t="shared" si="0"/>
        <v>1160.6942208474381</v>
      </c>
      <c r="I84" s="7">
        <f t="shared" si="0"/>
        <v>762.10025373494932</v>
      </c>
      <c r="J84" s="7">
        <f t="shared" si="0"/>
        <v>320.00000000000006</v>
      </c>
      <c r="K84" s="7">
        <f t="shared" si="0"/>
        <v>270.00000000000011</v>
      </c>
      <c r="L84" s="7">
        <f t="shared" si="0"/>
        <v>250.00000000000003</v>
      </c>
      <c r="M84" s="7">
        <f t="shared" si="0"/>
        <v>249.99999999999997</v>
      </c>
      <c r="N84" s="7">
        <f t="shared" si="0"/>
        <v>174.20418639883096</v>
      </c>
    </row>
    <row r="85" spans="1:14" ht="13.5" thickTop="1" x14ac:dyDescent="0.2">
      <c r="G85" s="8"/>
      <c r="H85" s="8"/>
      <c r="I85" s="8"/>
      <c r="J85" s="8"/>
      <c r="K85" s="8"/>
      <c r="L85" s="8"/>
    </row>
    <row r="86" spans="1:14" x14ac:dyDescent="0.2"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8"/>
    </row>
    <row r="87" spans="1:14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4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4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4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4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4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4" spans="1:14" ht="18" x14ac:dyDescent="0.25">
      <c r="B94" s="80"/>
    </row>
    <row r="95" spans="1:14" ht="18" x14ac:dyDescent="0.25">
      <c r="B95" s="80"/>
    </row>
    <row r="96" spans="1:14" ht="18" x14ac:dyDescent="0.25">
      <c r="B96" s="80"/>
    </row>
    <row r="97" spans="2:2" ht="18" x14ac:dyDescent="0.25">
      <c r="B97" s="80"/>
    </row>
    <row r="98" spans="2:2" ht="18" x14ac:dyDescent="0.25">
      <c r="B98" s="80"/>
    </row>
    <row r="99" spans="2:2" ht="15" x14ac:dyDescent="0.25">
      <c r="B99" s="81"/>
    </row>
    <row r="100" spans="2:2" ht="18" x14ac:dyDescent="0.25">
      <c r="B100" s="80"/>
    </row>
    <row r="101" spans="2:2" ht="18" x14ac:dyDescent="0.25">
      <c r="B101" s="80"/>
    </row>
    <row r="102" spans="2:2" ht="18" x14ac:dyDescent="0.25">
      <c r="B102" s="80"/>
    </row>
    <row r="103" spans="2:2" ht="15" x14ac:dyDescent="0.25">
      <c r="B103" s="81"/>
    </row>
    <row r="104" spans="2:2" ht="18" x14ac:dyDescent="0.25">
      <c r="B104" s="80"/>
    </row>
    <row r="105" spans="2:2" ht="18" x14ac:dyDescent="0.25">
      <c r="B105" s="80"/>
    </row>
    <row r="106" spans="2:2" ht="18" x14ac:dyDescent="0.25">
      <c r="B106" s="80"/>
    </row>
    <row r="107" spans="2:2" ht="18" x14ac:dyDescent="0.25">
      <c r="B107" s="80"/>
    </row>
    <row r="108" spans="2:2" ht="18" x14ac:dyDescent="0.25">
      <c r="B108" s="80"/>
    </row>
    <row r="109" spans="2:2" ht="18" x14ac:dyDescent="0.25">
      <c r="B109" s="80"/>
    </row>
    <row r="110" spans="2:2" ht="18" x14ac:dyDescent="0.25">
      <c r="B110" s="80"/>
    </row>
    <row r="111" spans="2:2" ht="15" x14ac:dyDescent="0.25">
      <c r="B111" s="81"/>
    </row>
    <row r="112" spans="2:2" ht="18" x14ac:dyDescent="0.25">
      <c r="B112" s="80"/>
    </row>
    <row r="113" spans="2:2" ht="18" x14ac:dyDescent="0.25">
      <c r="B113" s="80"/>
    </row>
  </sheetData>
  <autoFilter ref="A5:N5"/>
  <mergeCells count="2">
    <mergeCell ref="A1:N1"/>
    <mergeCell ref="A2:N2"/>
  </mergeCells>
  <pageMargins left="0.75" right="0.75" top="1" bottom="1" header="0" footer="0"/>
  <pageSetup orientation="portrait" r:id="rId1"/>
  <headerFooter alignWithMargins="0"/>
  <ignoredErrors>
    <ignoredError sqref="B84:L8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52"/>
  <sheetViews>
    <sheetView showGridLines="0" workbookViewId="0"/>
  </sheetViews>
  <sheetFormatPr baseColWidth="10" defaultRowHeight="15" x14ac:dyDescent="0.25"/>
  <cols>
    <col min="1" max="1" width="4.28515625" customWidth="1"/>
    <col min="2" max="2" width="14.28515625" customWidth="1"/>
    <col min="3" max="3" width="15.140625" customWidth="1"/>
    <col min="4" max="5" width="14.28515625" customWidth="1"/>
    <col min="6" max="6" width="15.140625" customWidth="1"/>
    <col min="7" max="7" width="14.28515625" customWidth="1"/>
    <col min="8" max="8" width="15.140625" customWidth="1"/>
    <col min="9" max="9" width="14.28515625" customWidth="1"/>
    <col min="10" max="10" width="15.140625" customWidth="1"/>
    <col min="11" max="11" width="16.85546875" bestFit="1" customWidth="1"/>
    <col min="12" max="12" width="14.28515625" bestFit="1" customWidth="1"/>
  </cols>
  <sheetData>
    <row r="5" spans="2:18" x14ac:dyDescent="0.25">
      <c r="B5" t="s">
        <v>152</v>
      </c>
    </row>
    <row r="6" spans="2:18" s="48" customFormat="1" ht="30" x14ac:dyDescent="0.25">
      <c r="B6" s="50" t="s">
        <v>42</v>
      </c>
      <c r="C6" s="50" t="s">
        <v>0</v>
      </c>
      <c r="D6" s="50" t="s">
        <v>1</v>
      </c>
      <c r="E6" s="50" t="s">
        <v>2</v>
      </c>
      <c r="F6" s="50" t="s">
        <v>3</v>
      </c>
      <c r="G6" s="50" t="s">
        <v>154</v>
      </c>
      <c r="H6" s="50" t="s">
        <v>4</v>
      </c>
      <c r="I6" s="65" t="s">
        <v>5</v>
      </c>
      <c r="J6" s="50" t="s">
        <v>6</v>
      </c>
      <c r="K6" s="50" t="s">
        <v>7</v>
      </c>
    </row>
    <row r="7" spans="2:18" x14ac:dyDescent="0.25">
      <c r="B7" s="54" t="s">
        <v>8</v>
      </c>
      <c r="C7" s="57">
        <v>0</v>
      </c>
      <c r="D7" s="57">
        <v>4603108.0999999996</v>
      </c>
      <c r="E7" s="57">
        <v>795058.5</v>
      </c>
      <c r="F7" s="57">
        <v>33550200</v>
      </c>
      <c r="G7" s="57">
        <v>2143634</v>
      </c>
      <c r="H7" s="57">
        <v>1000000</v>
      </c>
      <c r="I7" s="57">
        <v>0</v>
      </c>
      <c r="J7" s="57">
        <v>9000000</v>
      </c>
      <c r="K7" s="56">
        <f t="shared" ref="K7:K40" si="0">SUM(C7:J7)</f>
        <v>51092000.600000001</v>
      </c>
      <c r="L7" s="69"/>
      <c r="O7" s="88"/>
    </row>
    <row r="8" spans="2:18" x14ac:dyDescent="0.25">
      <c r="B8" s="54" t="s">
        <v>43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375000</v>
      </c>
      <c r="K8" s="56">
        <f t="shared" si="0"/>
        <v>375000</v>
      </c>
      <c r="L8" s="69"/>
    </row>
    <row r="9" spans="2:18" x14ac:dyDescent="0.25">
      <c r="B9" s="54" t="s">
        <v>44</v>
      </c>
      <c r="C9" s="57">
        <v>0</v>
      </c>
      <c r="D9" s="57">
        <v>0</v>
      </c>
      <c r="E9" s="57">
        <v>0</v>
      </c>
      <c r="F9" s="57">
        <v>0</v>
      </c>
      <c r="G9" s="57">
        <v>10072.717414942645</v>
      </c>
      <c r="H9" s="57">
        <v>0</v>
      </c>
      <c r="I9" s="57">
        <v>0</v>
      </c>
      <c r="J9" s="57">
        <v>0</v>
      </c>
      <c r="K9" s="56">
        <f t="shared" si="0"/>
        <v>10072.717414942645</v>
      </c>
      <c r="L9" s="69"/>
      <c r="O9" s="88"/>
      <c r="Q9" s="57"/>
      <c r="R9" s="57"/>
    </row>
    <row r="10" spans="2:18" x14ac:dyDescent="0.25">
      <c r="B10" s="54" t="s">
        <v>10</v>
      </c>
      <c r="C10" s="57">
        <v>0</v>
      </c>
      <c r="D10" s="57">
        <v>0</v>
      </c>
      <c r="E10" s="57">
        <v>0</v>
      </c>
      <c r="F10" s="57">
        <v>-4443367</v>
      </c>
      <c r="G10" s="57">
        <v>-7181067</v>
      </c>
      <c r="H10" s="57">
        <v>0</v>
      </c>
      <c r="I10" s="57">
        <v>0</v>
      </c>
      <c r="J10" s="57">
        <v>0</v>
      </c>
      <c r="K10" s="56">
        <f t="shared" si="0"/>
        <v>-11624434</v>
      </c>
      <c r="L10" s="69"/>
    </row>
    <row r="11" spans="2:18" x14ac:dyDescent="0.25">
      <c r="B11" s="54" t="s">
        <v>11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-997164.5</v>
      </c>
      <c r="I11" s="57">
        <v>0</v>
      </c>
      <c r="J11" s="57">
        <v>0</v>
      </c>
      <c r="K11" s="56">
        <f t="shared" si="0"/>
        <v>-997164.5</v>
      </c>
      <c r="L11" s="69"/>
    </row>
    <row r="12" spans="2:18" x14ac:dyDescent="0.25">
      <c r="B12" s="54" t="s">
        <v>12</v>
      </c>
      <c r="C12" s="57">
        <v>0</v>
      </c>
      <c r="D12" s="57">
        <v>0</v>
      </c>
      <c r="E12" s="57">
        <v>0</v>
      </c>
      <c r="F12" s="57">
        <v>-7926553.5</v>
      </c>
      <c r="G12" s="57">
        <v>0</v>
      </c>
      <c r="H12" s="57">
        <v>0</v>
      </c>
      <c r="I12" s="57">
        <v>0</v>
      </c>
      <c r="J12" s="57">
        <v>0</v>
      </c>
      <c r="K12" s="56">
        <f t="shared" si="0"/>
        <v>-7926553.5</v>
      </c>
      <c r="L12" s="69"/>
      <c r="O12" s="88"/>
    </row>
    <row r="13" spans="2:18" x14ac:dyDescent="0.25">
      <c r="B13" s="54" t="s">
        <v>13</v>
      </c>
      <c r="C13" s="57">
        <v>0</v>
      </c>
      <c r="D13" s="57">
        <v>0</v>
      </c>
      <c r="E13" s="57">
        <v>0</v>
      </c>
      <c r="F13" s="57">
        <v>39649190</v>
      </c>
      <c r="G13" s="57">
        <v>1119999.99999998</v>
      </c>
      <c r="H13" s="57">
        <v>0</v>
      </c>
      <c r="I13" s="57">
        <v>-10123247.1</v>
      </c>
      <c r="J13" s="57">
        <v>375000</v>
      </c>
      <c r="K13" s="56">
        <f t="shared" si="0"/>
        <v>31020942.899999976</v>
      </c>
      <c r="L13" s="69"/>
      <c r="O13" s="88"/>
    </row>
    <row r="14" spans="2:18" x14ac:dyDescent="0.25">
      <c r="B14" s="54" t="s">
        <v>14</v>
      </c>
      <c r="C14" s="57">
        <v>0</v>
      </c>
      <c r="D14" s="57">
        <v>0</v>
      </c>
      <c r="E14" s="57">
        <v>0</v>
      </c>
      <c r="F14" s="57">
        <v>-483167.14684126794</v>
      </c>
      <c r="G14" s="57">
        <v>0</v>
      </c>
      <c r="H14" s="57">
        <v>1000000.096946311</v>
      </c>
      <c r="I14" s="57">
        <v>0</v>
      </c>
      <c r="J14" s="57">
        <v>0</v>
      </c>
      <c r="K14" s="56">
        <f t="shared" si="0"/>
        <v>516832.95010504301</v>
      </c>
      <c r="L14" s="69"/>
      <c r="O14" s="88"/>
      <c r="Q14" s="57"/>
      <c r="R14" s="57"/>
    </row>
    <row r="15" spans="2:18" x14ac:dyDescent="0.25">
      <c r="B15" s="54" t="s">
        <v>15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403191.1</v>
      </c>
      <c r="J15" s="57">
        <v>0</v>
      </c>
      <c r="K15" s="56">
        <f t="shared" si="0"/>
        <v>403191.1</v>
      </c>
      <c r="L15" s="69"/>
      <c r="O15" s="88"/>
    </row>
    <row r="16" spans="2:18" x14ac:dyDescent="0.25">
      <c r="B16" s="54" t="s">
        <v>16</v>
      </c>
      <c r="C16" s="57">
        <v>0</v>
      </c>
      <c r="D16" s="57">
        <v>0</v>
      </c>
      <c r="E16" s="33">
        <v>2452847.9097965402</v>
      </c>
      <c r="F16" s="70">
        <v>23023735.4065574</v>
      </c>
      <c r="G16" s="57">
        <v>0</v>
      </c>
      <c r="H16" s="71">
        <v>25000000</v>
      </c>
      <c r="I16" s="57">
        <v>0</v>
      </c>
      <c r="J16" s="57">
        <v>-1274184</v>
      </c>
      <c r="K16" s="56">
        <f t="shared" si="0"/>
        <v>49202399.316353939</v>
      </c>
      <c r="L16" s="69"/>
      <c r="O16" s="88"/>
    </row>
    <row r="17" spans="2:18" x14ac:dyDescent="0.25">
      <c r="B17" s="54" t="s">
        <v>160</v>
      </c>
      <c r="C17" s="57">
        <v>0</v>
      </c>
      <c r="D17" s="57">
        <v>0</v>
      </c>
      <c r="E17" s="57">
        <v>0</v>
      </c>
      <c r="F17" s="57">
        <v>-85738.450138099332</v>
      </c>
      <c r="G17" s="57">
        <v>0</v>
      </c>
      <c r="H17" s="57">
        <v>0</v>
      </c>
      <c r="I17" s="57">
        <v>0</v>
      </c>
      <c r="J17" s="57">
        <v>0</v>
      </c>
      <c r="K17" s="56">
        <f t="shared" si="0"/>
        <v>-85738.450138099332</v>
      </c>
      <c r="L17" s="69"/>
      <c r="O17" s="88"/>
      <c r="Q17" s="57"/>
      <c r="R17" s="57"/>
    </row>
    <row r="18" spans="2:18" x14ac:dyDescent="0.25">
      <c r="B18" s="54" t="s">
        <v>17</v>
      </c>
      <c r="C18" s="57">
        <v>0</v>
      </c>
      <c r="D18" s="57">
        <v>0</v>
      </c>
      <c r="E18" s="57">
        <v>0</v>
      </c>
      <c r="F18" s="57">
        <v>-5732506</v>
      </c>
      <c r="G18" s="57">
        <v>0</v>
      </c>
      <c r="H18" s="57">
        <v>0</v>
      </c>
      <c r="I18" s="57">
        <v>0</v>
      </c>
      <c r="J18" s="57">
        <v>0</v>
      </c>
      <c r="K18" s="56">
        <f t="shared" si="0"/>
        <v>-5732506</v>
      </c>
      <c r="L18" s="69"/>
    </row>
    <row r="19" spans="2:18" x14ac:dyDescent="0.25">
      <c r="B19" s="54" t="s">
        <v>18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400000</v>
      </c>
      <c r="I19" s="57">
        <v>0</v>
      </c>
      <c r="J19" s="57">
        <v>0</v>
      </c>
      <c r="K19" s="56">
        <f t="shared" si="0"/>
        <v>400000</v>
      </c>
      <c r="L19" s="69"/>
    </row>
    <row r="20" spans="2:18" x14ac:dyDescent="0.25">
      <c r="B20" s="54" t="s">
        <v>19</v>
      </c>
      <c r="C20" s="57">
        <v>142000</v>
      </c>
      <c r="D20" s="57">
        <v>0</v>
      </c>
      <c r="E20" s="57">
        <v>11582360</v>
      </c>
      <c r="F20" s="57">
        <v>1263741</v>
      </c>
      <c r="G20" s="57">
        <v>4820372</v>
      </c>
      <c r="H20" s="57">
        <v>0</v>
      </c>
      <c r="I20" s="57">
        <v>0</v>
      </c>
      <c r="J20" s="57">
        <v>45833334</v>
      </c>
      <c r="K20" s="56">
        <f t="shared" si="0"/>
        <v>63641807</v>
      </c>
      <c r="L20" s="69"/>
      <c r="O20" s="88"/>
    </row>
    <row r="21" spans="2:18" x14ac:dyDescent="0.25">
      <c r="B21" s="54" t="s">
        <v>20</v>
      </c>
      <c r="C21" s="57">
        <v>0</v>
      </c>
      <c r="D21" s="57">
        <v>0</v>
      </c>
      <c r="E21" s="57">
        <v>0</v>
      </c>
      <c r="F21" s="57">
        <v>-32707</v>
      </c>
      <c r="G21" s="57">
        <v>1999999.99999998</v>
      </c>
      <c r="H21" s="57">
        <v>66000000</v>
      </c>
      <c r="I21" s="57">
        <v>0</v>
      </c>
      <c r="J21" s="57">
        <v>50848339</v>
      </c>
      <c r="K21" s="56">
        <f t="shared" si="0"/>
        <v>118815631.99999999</v>
      </c>
      <c r="L21" s="69"/>
      <c r="O21" s="88"/>
    </row>
    <row r="22" spans="2:18" x14ac:dyDescent="0.25">
      <c r="B22" s="54" t="s">
        <v>21</v>
      </c>
      <c r="C22" s="57">
        <v>513268968.70006156</v>
      </c>
      <c r="D22" s="57">
        <v>6353466.1632649349</v>
      </c>
      <c r="E22" s="57">
        <v>60778730.623225302</v>
      </c>
      <c r="F22" s="57">
        <v>478848999.66496617</v>
      </c>
      <c r="G22" s="57">
        <v>7113456.9813683396</v>
      </c>
      <c r="H22" s="57">
        <v>95048929.70844014</v>
      </c>
      <c r="I22" s="57">
        <v>42058698.800000027</v>
      </c>
      <c r="J22" s="57">
        <v>148067736.09999999</v>
      </c>
      <c r="K22" s="56">
        <f t="shared" si="0"/>
        <v>1351538986.7413261</v>
      </c>
      <c r="L22" s="69"/>
      <c r="O22" s="88"/>
      <c r="Q22" s="57"/>
      <c r="R22" s="57"/>
    </row>
    <row r="23" spans="2:18" x14ac:dyDescent="0.25">
      <c r="B23" s="54" t="s">
        <v>22</v>
      </c>
      <c r="C23" s="57">
        <v>0</v>
      </c>
      <c r="D23" s="57">
        <v>0</v>
      </c>
      <c r="E23" s="57">
        <v>2000000</v>
      </c>
      <c r="F23" s="57">
        <v>10021781.984256346</v>
      </c>
      <c r="G23" s="57">
        <v>0</v>
      </c>
      <c r="H23" s="57">
        <v>0</v>
      </c>
      <c r="I23" s="57">
        <v>0</v>
      </c>
      <c r="J23" s="57">
        <v>7589792</v>
      </c>
      <c r="K23" s="56">
        <f t="shared" si="0"/>
        <v>19611573.984256346</v>
      </c>
      <c r="L23" s="69"/>
      <c r="O23" s="88"/>
    </row>
    <row r="24" spans="2:18" x14ac:dyDescent="0.25">
      <c r="B24" s="54" t="s">
        <v>23</v>
      </c>
      <c r="C24" s="57">
        <v>0</v>
      </c>
      <c r="D24" s="57">
        <v>5000000</v>
      </c>
      <c r="E24" s="57">
        <v>-13824556</v>
      </c>
      <c r="F24" s="57">
        <v>-796733.09</v>
      </c>
      <c r="G24" s="57">
        <v>637247.99999999895</v>
      </c>
      <c r="H24" s="57">
        <v>0</v>
      </c>
      <c r="I24" s="57">
        <v>0</v>
      </c>
      <c r="J24" s="57">
        <v>0</v>
      </c>
      <c r="K24" s="56">
        <f t="shared" si="0"/>
        <v>-8984041.0900000017</v>
      </c>
      <c r="L24" s="69"/>
      <c r="O24" s="88"/>
    </row>
    <row r="25" spans="2:18" x14ac:dyDescent="0.25">
      <c r="B25" s="54" t="s">
        <v>24</v>
      </c>
      <c r="C25" s="57">
        <v>0</v>
      </c>
      <c r="D25" s="57">
        <v>0</v>
      </c>
      <c r="E25" s="57">
        <v>1051000</v>
      </c>
      <c r="F25" s="57">
        <v>11602599.9856949</v>
      </c>
      <c r="G25" s="57">
        <v>0</v>
      </c>
      <c r="H25" s="57">
        <v>50000</v>
      </c>
      <c r="I25" s="57">
        <v>0</v>
      </c>
      <c r="J25" s="57">
        <v>3250000</v>
      </c>
      <c r="K25" s="56">
        <f t="shared" si="0"/>
        <v>15953599.9856949</v>
      </c>
      <c r="L25" s="69"/>
      <c r="O25" s="88"/>
    </row>
    <row r="26" spans="2:18" x14ac:dyDescent="0.25">
      <c r="B26" s="54" t="s">
        <v>25</v>
      </c>
      <c r="C26" s="57">
        <v>0</v>
      </c>
      <c r="D26" s="57">
        <v>0</v>
      </c>
      <c r="E26" s="57">
        <v>200000.00542426298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6">
        <f t="shared" si="0"/>
        <v>200000.00542426298</v>
      </c>
      <c r="L26" s="69"/>
      <c r="O26" s="88"/>
      <c r="Q26" s="57"/>
      <c r="R26" s="57"/>
    </row>
    <row r="27" spans="2:18" x14ac:dyDescent="0.25">
      <c r="B27" s="54" t="s">
        <v>26</v>
      </c>
      <c r="C27" s="57">
        <v>0</v>
      </c>
      <c r="D27" s="57">
        <v>0</v>
      </c>
      <c r="E27" s="57">
        <v>0</v>
      </c>
      <c r="F27" s="57">
        <v>-2027932</v>
      </c>
      <c r="G27" s="57">
        <v>0</v>
      </c>
      <c r="H27" s="57">
        <v>0</v>
      </c>
      <c r="I27" s="57">
        <v>0</v>
      </c>
      <c r="J27" s="57">
        <v>0</v>
      </c>
      <c r="K27" s="56">
        <f t="shared" si="0"/>
        <v>-2027932</v>
      </c>
      <c r="L27" s="69"/>
    </row>
    <row r="28" spans="2:18" x14ac:dyDescent="0.25">
      <c r="B28" s="54" t="s">
        <v>158</v>
      </c>
      <c r="C28" s="57">
        <v>0</v>
      </c>
      <c r="D28" s="57">
        <v>6000000</v>
      </c>
      <c r="E28" s="57">
        <v>-6565000</v>
      </c>
      <c r="F28" s="57">
        <v>19176598.917566098</v>
      </c>
      <c r="G28" s="57">
        <v>0</v>
      </c>
      <c r="H28" s="72">
        <v>274787</v>
      </c>
      <c r="I28" s="57">
        <v>-3877457</v>
      </c>
      <c r="J28" s="57">
        <v>0</v>
      </c>
      <c r="K28" s="56">
        <f t="shared" si="0"/>
        <v>15008928.917566098</v>
      </c>
      <c r="L28" s="69"/>
      <c r="O28" s="88"/>
    </row>
    <row r="29" spans="2:18" x14ac:dyDescent="0.25">
      <c r="B29" s="54" t="s">
        <v>27</v>
      </c>
      <c r="C29" s="57">
        <v>0</v>
      </c>
      <c r="D29" s="57">
        <v>0</v>
      </c>
      <c r="E29" s="57">
        <v>0</v>
      </c>
      <c r="F29" s="57">
        <v>100000</v>
      </c>
      <c r="G29" s="57">
        <v>0</v>
      </c>
      <c r="H29" s="57">
        <v>500000</v>
      </c>
      <c r="I29" s="57">
        <v>0</v>
      </c>
      <c r="J29" s="57">
        <v>1000000</v>
      </c>
      <c r="K29" s="56">
        <f t="shared" si="0"/>
        <v>1600000</v>
      </c>
      <c r="L29" s="69"/>
      <c r="O29" s="88"/>
    </row>
    <row r="30" spans="2:18" x14ac:dyDescent="0.25">
      <c r="B30" s="54" t="s">
        <v>28</v>
      </c>
      <c r="C30" s="57">
        <v>0</v>
      </c>
      <c r="D30" s="57">
        <v>19201471</v>
      </c>
      <c r="E30" s="57">
        <v>0</v>
      </c>
      <c r="F30" s="57">
        <v>0</v>
      </c>
      <c r="G30" s="57">
        <v>0</v>
      </c>
      <c r="H30" s="57">
        <v>0</v>
      </c>
      <c r="I30" s="57">
        <v>35060.092499805003</v>
      </c>
      <c r="J30" s="57">
        <v>0</v>
      </c>
      <c r="K30" s="56">
        <f t="shared" si="0"/>
        <v>19236531.092499804</v>
      </c>
      <c r="L30" s="69"/>
    </row>
    <row r="31" spans="2:18" x14ac:dyDescent="0.25">
      <c r="B31" s="54" t="s">
        <v>29</v>
      </c>
      <c r="C31" s="57">
        <v>0</v>
      </c>
      <c r="D31" s="57">
        <v>0</v>
      </c>
      <c r="E31" s="57">
        <v>0</v>
      </c>
      <c r="F31" s="57">
        <v>3465727.61135943</v>
      </c>
      <c r="G31" s="57">
        <v>139017.00000000099</v>
      </c>
      <c r="H31" s="57">
        <v>0</v>
      </c>
      <c r="I31" s="57">
        <v>0</v>
      </c>
      <c r="J31" s="57">
        <v>3774222</v>
      </c>
      <c r="K31" s="56">
        <f t="shared" si="0"/>
        <v>7378966.6113594305</v>
      </c>
      <c r="L31" s="69"/>
      <c r="O31" s="88"/>
    </row>
    <row r="32" spans="2:18" x14ac:dyDescent="0.25">
      <c r="B32" s="54" t="s">
        <v>30</v>
      </c>
      <c r="C32" s="57">
        <v>-301557</v>
      </c>
      <c r="D32" s="57">
        <v>0</v>
      </c>
      <c r="E32" s="57">
        <v>0</v>
      </c>
      <c r="F32" s="57">
        <v>-549690</v>
      </c>
      <c r="G32" s="57">
        <v>1045040</v>
      </c>
      <c r="H32" s="57">
        <v>-250583.124811243</v>
      </c>
      <c r="I32" s="57">
        <v>0</v>
      </c>
      <c r="J32" s="57">
        <v>0</v>
      </c>
      <c r="K32" s="56">
        <f t="shared" si="0"/>
        <v>-56790.124811243004</v>
      </c>
      <c r="L32" s="69"/>
      <c r="O32" s="88"/>
    </row>
    <row r="33" spans="2:15" x14ac:dyDescent="0.25">
      <c r="B33" s="54" t="s">
        <v>31</v>
      </c>
      <c r="C33" s="57">
        <v>0</v>
      </c>
      <c r="D33" s="57">
        <v>0</v>
      </c>
      <c r="E33" s="57">
        <v>2000000</v>
      </c>
      <c r="F33" s="57">
        <v>7798157.4607443996</v>
      </c>
      <c r="G33" s="57">
        <v>500486.99999999598</v>
      </c>
      <c r="H33" s="57">
        <v>-7354466.5829013297</v>
      </c>
      <c r="I33" s="57">
        <v>0</v>
      </c>
      <c r="J33" s="57">
        <v>13000000</v>
      </c>
      <c r="K33" s="56">
        <f t="shared" si="0"/>
        <v>15944177.877843067</v>
      </c>
      <c r="L33" s="69"/>
      <c r="O33" s="88"/>
    </row>
    <row r="34" spans="2:15" x14ac:dyDescent="0.25">
      <c r="B34" s="54" t="s">
        <v>33</v>
      </c>
      <c r="C34" s="57">
        <v>0</v>
      </c>
      <c r="D34" s="57">
        <v>-366406</v>
      </c>
      <c r="E34" s="57">
        <v>0</v>
      </c>
      <c r="F34" s="57">
        <v>-82251</v>
      </c>
      <c r="G34" s="57">
        <v>0</v>
      </c>
      <c r="H34" s="57">
        <v>0</v>
      </c>
      <c r="I34" s="57">
        <v>0</v>
      </c>
      <c r="J34" s="57">
        <v>0</v>
      </c>
      <c r="K34" s="56">
        <f t="shared" si="0"/>
        <v>-448657</v>
      </c>
      <c r="L34" s="69"/>
    </row>
    <row r="35" spans="2:15" x14ac:dyDescent="0.25">
      <c r="B35" s="54" t="s">
        <v>34</v>
      </c>
      <c r="C35" s="57">
        <v>465222.00481169298</v>
      </c>
      <c r="D35" s="57">
        <v>-257718</v>
      </c>
      <c r="E35" s="57">
        <v>-369309</v>
      </c>
      <c r="F35" s="57">
        <v>1674651.7481289301</v>
      </c>
      <c r="G35" s="57">
        <v>18459975</v>
      </c>
      <c r="H35" s="57">
        <v>-779756.17686432903</v>
      </c>
      <c r="I35" s="57">
        <v>0</v>
      </c>
      <c r="J35" s="57">
        <v>0</v>
      </c>
      <c r="K35" s="56">
        <f t="shared" si="0"/>
        <v>19193065.576076295</v>
      </c>
      <c r="L35" s="69"/>
      <c r="O35" s="88"/>
    </row>
    <row r="36" spans="2:15" x14ac:dyDescent="0.25">
      <c r="B36" s="54" t="s">
        <v>35</v>
      </c>
      <c r="C36" s="57">
        <v>0</v>
      </c>
      <c r="D36" s="57">
        <v>0</v>
      </c>
      <c r="E36" s="57">
        <v>0</v>
      </c>
      <c r="F36" s="57">
        <v>7957950</v>
      </c>
      <c r="G36" s="57">
        <v>0</v>
      </c>
      <c r="H36" s="57">
        <v>0</v>
      </c>
      <c r="I36" s="57">
        <v>0</v>
      </c>
      <c r="J36" s="57">
        <v>0</v>
      </c>
      <c r="K36" s="56">
        <f t="shared" si="0"/>
        <v>7957950</v>
      </c>
      <c r="L36" s="69"/>
    </row>
    <row r="37" spans="2:15" x14ac:dyDescent="0.25">
      <c r="B37" s="54" t="s">
        <v>38</v>
      </c>
      <c r="C37" s="57">
        <v>7009</v>
      </c>
      <c r="D37" s="57">
        <v>0</v>
      </c>
      <c r="E37" s="57">
        <v>35472341</v>
      </c>
      <c r="F37" s="57">
        <v>43419395.052492201</v>
      </c>
      <c r="G37" s="57">
        <v>0</v>
      </c>
      <c r="H37" s="57">
        <v>0</v>
      </c>
      <c r="I37" s="57">
        <v>0</v>
      </c>
      <c r="J37" s="57">
        <v>0</v>
      </c>
      <c r="K37" s="56">
        <f t="shared" si="0"/>
        <v>78898745.052492201</v>
      </c>
      <c r="L37" s="69"/>
      <c r="O37" s="88"/>
    </row>
    <row r="38" spans="2:15" x14ac:dyDescent="0.25">
      <c r="B38" s="54" t="s">
        <v>45</v>
      </c>
      <c r="C38" s="57">
        <v>1545866.7888190099</v>
      </c>
      <c r="D38" s="57">
        <v>0</v>
      </c>
      <c r="E38" s="57">
        <v>0</v>
      </c>
      <c r="F38" s="57">
        <v>0</v>
      </c>
      <c r="G38" s="57">
        <v>11816</v>
      </c>
      <c r="H38" s="57">
        <v>0</v>
      </c>
      <c r="I38" s="57">
        <v>0</v>
      </c>
      <c r="J38" s="57">
        <v>0</v>
      </c>
      <c r="K38" s="56">
        <f t="shared" si="0"/>
        <v>1557682.7888190099</v>
      </c>
      <c r="L38" s="69"/>
      <c r="O38" s="88"/>
    </row>
    <row r="39" spans="2:15" x14ac:dyDescent="0.25">
      <c r="B39" s="54" t="s">
        <v>39</v>
      </c>
      <c r="C39" s="57">
        <v>0</v>
      </c>
      <c r="D39" s="57">
        <v>-366406</v>
      </c>
      <c r="E39" s="57">
        <v>5200000</v>
      </c>
      <c r="F39" s="57">
        <v>279132.86920682102</v>
      </c>
      <c r="G39" s="57">
        <v>2495785.0000000098</v>
      </c>
      <c r="H39" s="57">
        <v>50000</v>
      </c>
      <c r="I39" s="57">
        <v>0</v>
      </c>
      <c r="J39" s="57">
        <v>10000000</v>
      </c>
      <c r="K39" s="56">
        <f t="shared" si="0"/>
        <v>17658511.869206831</v>
      </c>
      <c r="L39" s="69"/>
      <c r="O39" s="88"/>
    </row>
    <row r="40" spans="2:15" x14ac:dyDescent="0.25">
      <c r="B40" s="54" t="s">
        <v>161</v>
      </c>
      <c r="C40" s="57">
        <v>4448549.5954411626</v>
      </c>
      <c r="D40" s="57">
        <v>-16017221.75478939</v>
      </c>
      <c r="E40" s="57">
        <v>-3604757.7694714069</v>
      </c>
      <c r="F40" s="57">
        <v>26059436.98651427</v>
      </c>
      <c r="G40" s="57">
        <v>-129099.45673213154</v>
      </c>
      <c r="H40" s="57">
        <v>-12437719.363131404</v>
      </c>
      <c r="I40" s="57">
        <v>375804.23652249947</v>
      </c>
      <c r="J40" s="57">
        <v>-319263.28116804361</v>
      </c>
      <c r="K40" s="56">
        <f t="shared" si="0"/>
        <v>-1624270.8068144433</v>
      </c>
      <c r="L40" s="69"/>
    </row>
    <row r="41" spans="2:15" x14ac:dyDescent="0.25">
      <c r="B41" s="54" t="s">
        <v>7</v>
      </c>
      <c r="C41" s="56">
        <f>SUM(C7:C40)</f>
        <v>519576059.08913344</v>
      </c>
      <c r="D41" s="56">
        <f t="shared" ref="D41:J41" si="1">SUM(D7:D40)</f>
        <v>24150293.50847555</v>
      </c>
      <c r="E41" s="56">
        <f t="shared" si="1"/>
        <v>97168715.268974692</v>
      </c>
      <c r="F41" s="56">
        <f t="shared" si="1"/>
        <v>685730653.50050735</v>
      </c>
      <c r="G41" s="56">
        <f t="shared" si="1"/>
        <v>33186737.242051117</v>
      </c>
      <c r="H41" s="56">
        <f t="shared" si="1"/>
        <v>167504027.05767816</v>
      </c>
      <c r="I41" s="56">
        <f t="shared" si="1"/>
        <v>28872050.12902233</v>
      </c>
      <c r="J41" s="56">
        <f t="shared" si="1"/>
        <v>291519975.81883198</v>
      </c>
      <c r="K41" s="56">
        <f>SUM(K7:K40)</f>
        <v>1847708511.6146746</v>
      </c>
    </row>
    <row r="42" spans="2:15" x14ac:dyDescent="0.25">
      <c r="K42" s="57"/>
    </row>
    <row r="43" spans="2:15" x14ac:dyDescent="0.25">
      <c r="C43" s="56"/>
      <c r="D43" s="56"/>
      <c r="E43" s="56"/>
      <c r="F43" s="56"/>
      <c r="G43" s="56"/>
      <c r="H43" s="56"/>
      <c r="I43" s="56"/>
      <c r="J43" s="56"/>
      <c r="K43" s="56"/>
    </row>
    <row r="44" spans="2:15" x14ac:dyDescent="0.25">
      <c r="C44" s="95"/>
      <c r="D44" s="95"/>
      <c r="E44" s="95"/>
      <c r="F44" s="95"/>
      <c r="G44" s="95"/>
      <c r="H44" s="95"/>
      <c r="I44" s="95"/>
      <c r="J44" s="95"/>
      <c r="K44" s="95"/>
    </row>
    <row r="45" spans="2:15" x14ac:dyDescent="0.25">
      <c r="C45" s="66"/>
      <c r="D45" s="66"/>
      <c r="E45" s="66"/>
      <c r="F45" s="66"/>
      <c r="G45" s="66"/>
      <c r="H45" s="66"/>
      <c r="I45" s="66"/>
      <c r="J45" s="66"/>
      <c r="K45" s="67"/>
    </row>
    <row r="47" spans="2:15" x14ac:dyDescent="0.25">
      <c r="C47" s="68"/>
      <c r="D47" s="68"/>
      <c r="E47" s="68"/>
      <c r="F47" s="68"/>
      <c r="G47" s="68"/>
      <c r="H47" s="68"/>
      <c r="I47" s="68"/>
      <c r="J47" s="68"/>
      <c r="K47" s="68"/>
    </row>
    <row r="51" spans="3:11" x14ac:dyDescent="0.25">
      <c r="C51" s="68"/>
      <c r="D51" s="68"/>
      <c r="E51" s="68"/>
      <c r="F51" s="68"/>
      <c r="G51" s="68"/>
      <c r="H51" s="68"/>
      <c r="I51" s="68"/>
      <c r="J51" s="68"/>
      <c r="K51" s="68"/>
    </row>
    <row r="52" spans="3:11" x14ac:dyDescent="0.25">
      <c r="F52" s="66"/>
    </row>
  </sheetData>
  <autoFilter ref="B6:K4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49"/>
  <sheetViews>
    <sheetView showGridLines="0" workbookViewId="0"/>
  </sheetViews>
  <sheetFormatPr baseColWidth="10" defaultRowHeight="15" x14ac:dyDescent="0.25"/>
  <cols>
    <col min="1" max="1" width="4.28515625" customWidth="1"/>
    <col min="2" max="2" width="14.28515625" customWidth="1"/>
    <col min="3" max="3" width="15.140625" customWidth="1"/>
    <col min="4" max="5" width="14.28515625" customWidth="1"/>
    <col min="6" max="6" width="15.140625" customWidth="1"/>
    <col min="7" max="7" width="14.28515625" customWidth="1"/>
    <col min="8" max="8" width="15.140625" customWidth="1"/>
    <col min="9" max="9" width="14.28515625" customWidth="1"/>
    <col min="10" max="10" width="15.140625" customWidth="1"/>
    <col min="11" max="11" width="18" bestFit="1" customWidth="1"/>
    <col min="13" max="13" width="11.5703125" bestFit="1" customWidth="1"/>
    <col min="14" max="14" width="15.140625" bestFit="1" customWidth="1"/>
    <col min="15" max="15" width="14.7109375" bestFit="1" customWidth="1"/>
    <col min="16" max="16" width="11.5703125" bestFit="1" customWidth="1"/>
    <col min="17" max="17" width="16.85546875" bestFit="1" customWidth="1"/>
    <col min="19" max="19" width="16.85546875" bestFit="1" customWidth="1"/>
    <col min="20" max="20" width="12.7109375" bestFit="1" customWidth="1"/>
    <col min="21" max="21" width="14.85546875" bestFit="1" customWidth="1"/>
  </cols>
  <sheetData>
    <row r="5" spans="2:15" x14ac:dyDescent="0.25">
      <c r="B5" t="s">
        <v>152</v>
      </c>
    </row>
    <row r="6" spans="2:15" ht="30" x14ac:dyDescent="0.25">
      <c r="B6" s="50" t="s">
        <v>42</v>
      </c>
      <c r="C6" s="50" t="s">
        <v>0</v>
      </c>
      <c r="D6" s="50" t="s">
        <v>1</v>
      </c>
      <c r="E6" s="50" t="s">
        <v>2</v>
      </c>
      <c r="F6" s="50" t="s">
        <v>3</v>
      </c>
      <c r="G6" s="50" t="s">
        <v>154</v>
      </c>
      <c r="H6" s="50" t="s">
        <v>4</v>
      </c>
      <c r="I6" s="65" t="s">
        <v>5</v>
      </c>
      <c r="J6" s="50" t="s">
        <v>6</v>
      </c>
      <c r="K6" s="50" t="s">
        <v>7</v>
      </c>
    </row>
    <row r="7" spans="2:15" x14ac:dyDescent="0.25">
      <c r="B7" s="54" t="s">
        <v>8</v>
      </c>
      <c r="C7" s="57">
        <v>0</v>
      </c>
      <c r="D7" s="57">
        <v>5958767.9014300201</v>
      </c>
      <c r="E7" s="57">
        <v>1630256.2742711897</v>
      </c>
      <c r="F7" s="57">
        <v>1289374.49241697</v>
      </c>
      <c r="G7" s="57">
        <v>0</v>
      </c>
      <c r="H7" s="57">
        <v>0</v>
      </c>
      <c r="I7" s="57">
        <v>0</v>
      </c>
      <c r="J7" s="57">
        <v>0</v>
      </c>
      <c r="K7" s="56">
        <f>SUM(C7:J7)</f>
        <v>8878398.6681181807</v>
      </c>
      <c r="O7" s="86"/>
    </row>
    <row r="8" spans="2:15" x14ac:dyDescent="0.25">
      <c r="B8" s="54" t="s">
        <v>43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371427.2049677074</v>
      </c>
      <c r="K8" s="56">
        <f t="shared" ref="K8:K42" si="0">SUM(C8:J8)</f>
        <v>371427.2049677074</v>
      </c>
      <c r="O8" s="86"/>
    </row>
    <row r="9" spans="2:15" x14ac:dyDescent="0.25">
      <c r="B9" s="54" t="s">
        <v>9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-254610</v>
      </c>
      <c r="I9" s="57">
        <v>0</v>
      </c>
      <c r="J9" s="57">
        <v>0</v>
      </c>
      <c r="K9" s="56">
        <f t="shared" si="0"/>
        <v>-254610</v>
      </c>
      <c r="O9" s="86"/>
    </row>
    <row r="10" spans="2:15" x14ac:dyDescent="0.25">
      <c r="B10" s="54" t="s">
        <v>10</v>
      </c>
      <c r="C10" s="57">
        <v>0</v>
      </c>
      <c r="D10" s="57">
        <v>0</v>
      </c>
      <c r="E10" s="57">
        <v>0</v>
      </c>
      <c r="F10" s="57">
        <v>28679141.326441735</v>
      </c>
      <c r="G10" s="57">
        <v>0</v>
      </c>
      <c r="H10" s="57">
        <v>0</v>
      </c>
      <c r="I10" s="57">
        <v>0</v>
      </c>
      <c r="J10" s="57">
        <v>0</v>
      </c>
      <c r="K10" s="56">
        <f t="shared" si="0"/>
        <v>28679141.326441735</v>
      </c>
      <c r="O10" s="86"/>
    </row>
    <row r="11" spans="2:15" x14ac:dyDescent="0.25">
      <c r="B11" s="54" t="s">
        <v>40</v>
      </c>
      <c r="C11" s="57">
        <v>0</v>
      </c>
      <c r="D11" s="57">
        <v>0</v>
      </c>
      <c r="E11" s="57">
        <v>0</v>
      </c>
      <c r="F11" s="57">
        <v>-1.9539925233402755E-8</v>
      </c>
      <c r="G11" s="57">
        <v>0</v>
      </c>
      <c r="H11" s="57">
        <v>0</v>
      </c>
      <c r="I11" s="57">
        <v>0</v>
      </c>
      <c r="J11" s="57">
        <v>0</v>
      </c>
      <c r="K11" s="56">
        <f t="shared" si="0"/>
        <v>-1.9539925233402755E-8</v>
      </c>
      <c r="O11" s="86"/>
    </row>
    <row r="12" spans="2:15" x14ac:dyDescent="0.25">
      <c r="B12" s="54" t="s">
        <v>11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-797347.6431001015</v>
      </c>
      <c r="I12" s="57">
        <v>0</v>
      </c>
      <c r="J12" s="57">
        <v>0</v>
      </c>
      <c r="K12" s="56">
        <f t="shared" si="0"/>
        <v>-797347.6431001015</v>
      </c>
      <c r="O12" s="86"/>
    </row>
    <row r="13" spans="2:15" x14ac:dyDescent="0.25">
      <c r="B13" s="54" t="s">
        <v>12</v>
      </c>
      <c r="C13" s="57">
        <v>0</v>
      </c>
      <c r="D13" s="57">
        <v>0</v>
      </c>
      <c r="E13" s="57">
        <v>0</v>
      </c>
      <c r="F13" s="57">
        <v>-5156076.2887288108</v>
      </c>
      <c r="G13" s="57">
        <v>0</v>
      </c>
      <c r="H13" s="57">
        <v>0</v>
      </c>
      <c r="I13" s="57">
        <v>0</v>
      </c>
      <c r="J13" s="57">
        <v>0</v>
      </c>
      <c r="K13" s="56">
        <f t="shared" si="0"/>
        <v>-5156076.2887288108</v>
      </c>
      <c r="O13" s="86"/>
    </row>
    <row r="14" spans="2:15" x14ac:dyDescent="0.25">
      <c r="B14" s="54" t="s">
        <v>13</v>
      </c>
      <c r="C14" s="57">
        <v>0</v>
      </c>
      <c r="D14" s="57">
        <v>0</v>
      </c>
      <c r="E14" s="57">
        <v>0</v>
      </c>
      <c r="F14" s="57">
        <v>11727232.720000001</v>
      </c>
      <c r="G14" s="57">
        <v>200000</v>
      </c>
      <c r="H14" s="57">
        <v>0</v>
      </c>
      <c r="I14" s="57">
        <v>3425677.7484195</v>
      </c>
      <c r="J14" s="57">
        <v>375000</v>
      </c>
      <c r="K14" s="56">
        <f t="shared" si="0"/>
        <v>15727910.4684195</v>
      </c>
      <c r="O14" s="86"/>
    </row>
    <row r="15" spans="2:15" x14ac:dyDescent="0.25">
      <c r="B15" s="54" t="s">
        <v>14</v>
      </c>
      <c r="C15" s="57">
        <v>0</v>
      </c>
      <c r="D15" s="57">
        <v>0</v>
      </c>
      <c r="E15" s="57">
        <v>0</v>
      </c>
      <c r="F15" s="57">
        <v>280384.58725268394</v>
      </c>
      <c r="G15" s="57">
        <v>0</v>
      </c>
      <c r="H15" s="57">
        <v>1000000</v>
      </c>
      <c r="I15" s="57">
        <v>0</v>
      </c>
      <c r="J15" s="57">
        <v>0</v>
      </c>
      <c r="K15" s="56">
        <f t="shared" si="0"/>
        <v>1280384.5872526839</v>
      </c>
      <c r="O15" s="86"/>
    </row>
    <row r="16" spans="2:15" x14ac:dyDescent="0.25">
      <c r="B16" s="54" t="s">
        <v>15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2829508.4073816412</v>
      </c>
      <c r="J16" s="57">
        <v>0</v>
      </c>
      <c r="K16" s="56">
        <f t="shared" si="0"/>
        <v>2829508.4073816412</v>
      </c>
      <c r="O16" s="86"/>
    </row>
    <row r="17" spans="2:21" x14ac:dyDescent="0.25">
      <c r="B17" s="54" t="s">
        <v>16</v>
      </c>
      <c r="C17" s="57">
        <v>0</v>
      </c>
      <c r="D17" s="57">
        <v>0</v>
      </c>
      <c r="E17" s="57">
        <v>3872713.9813188999</v>
      </c>
      <c r="F17" s="57">
        <v>-2930459.0698240502</v>
      </c>
      <c r="G17" s="57">
        <v>0</v>
      </c>
      <c r="H17" s="57">
        <v>5000000</v>
      </c>
      <c r="I17" s="57">
        <v>0</v>
      </c>
      <c r="J17" s="57">
        <v>0</v>
      </c>
      <c r="K17" s="56">
        <f t="shared" si="0"/>
        <v>5942254.9114948492</v>
      </c>
      <c r="O17" s="86"/>
    </row>
    <row r="18" spans="2:21" x14ac:dyDescent="0.25">
      <c r="B18" s="54" t="s">
        <v>119</v>
      </c>
      <c r="C18" s="57">
        <v>0</v>
      </c>
      <c r="D18" s="57">
        <v>0</v>
      </c>
      <c r="E18" s="57">
        <v>0</v>
      </c>
      <c r="F18" s="57">
        <v>-3962173.243833812</v>
      </c>
      <c r="G18" s="57">
        <v>0</v>
      </c>
      <c r="H18" s="57">
        <v>0</v>
      </c>
      <c r="I18" s="57">
        <v>0</v>
      </c>
      <c r="J18" s="57">
        <v>0</v>
      </c>
      <c r="K18" s="56">
        <f t="shared" si="0"/>
        <v>-3962173.243833812</v>
      </c>
      <c r="O18" s="86"/>
    </row>
    <row r="19" spans="2:21" x14ac:dyDescent="0.25">
      <c r="B19" s="54" t="s">
        <v>17</v>
      </c>
      <c r="C19" s="57">
        <v>115135.19450886548</v>
      </c>
      <c r="D19" s="57">
        <v>0</v>
      </c>
      <c r="E19" s="57">
        <v>0</v>
      </c>
      <c r="F19" s="57">
        <v>-2947822.0183345135</v>
      </c>
      <c r="G19" s="57">
        <v>4004870.7429172136</v>
      </c>
      <c r="H19" s="57">
        <v>-3955755.9999999702</v>
      </c>
      <c r="I19" s="57">
        <v>0</v>
      </c>
      <c r="J19" s="57">
        <v>0</v>
      </c>
      <c r="K19" s="56">
        <f t="shared" si="0"/>
        <v>-2783572.0809084047</v>
      </c>
      <c r="O19" s="86"/>
    </row>
    <row r="20" spans="2:21" x14ac:dyDescent="0.25">
      <c r="B20" s="54" t="s">
        <v>18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400000</v>
      </c>
      <c r="I20" s="57">
        <v>0</v>
      </c>
      <c r="J20" s="57">
        <v>0</v>
      </c>
      <c r="K20" s="56">
        <f t="shared" si="0"/>
        <v>400000</v>
      </c>
      <c r="O20" s="86"/>
    </row>
    <row r="21" spans="2:21" x14ac:dyDescent="0.25">
      <c r="B21" s="54" t="s">
        <v>19</v>
      </c>
      <c r="C21" s="57">
        <v>-10239969.031807439</v>
      </c>
      <c r="D21" s="57">
        <v>0</v>
      </c>
      <c r="E21" s="57">
        <v>20229440.317552883</v>
      </c>
      <c r="F21" s="57">
        <v>1980172.1331514302</v>
      </c>
      <c r="G21" s="57">
        <v>0</v>
      </c>
      <c r="H21" s="57">
        <v>0</v>
      </c>
      <c r="I21" s="57">
        <v>0</v>
      </c>
      <c r="J21" s="57">
        <v>7532458.6919566989</v>
      </c>
      <c r="K21" s="56">
        <f t="shared" si="0"/>
        <v>19502102.110853575</v>
      </c>
      <c r="O21" s="86"/>
      <c r="Q21" s="57"/>
      <c r="R21" s="57"/>
    </row>
    <row r="22" spans="2:21" x14ac:dyDescent="0.25">
      <c r="B22" s="54" t="s">
        <v>20</v>
      </c>
      <c r="C22" s="57">
        <v>0</v>
      </c>
      <c r="D22" s="57">
        <v>0</v>
      </c>
      <c r="E22" s="57">
        <v>0</v>
      </c>
      <c r="F22" s="57">
        <v>29386.509861528571</v>
      </c>
      <c r="G22" s="57">
        <v>0</v>
      </c>
      <c r="H22" s="57">
        <v>4186112.5158872609</v>
      </c>
      <c r="I22" s="57">
        <v>0</v>
      </c>
      <c r="J22" s="57">
        <v>63505282</v>
      </c>
      <c r="K22" s="56">
        <f t="shared" si="0"/>
        <v>67720781.025748789</v>
      </c>
      <c r="O22" s="86"/>
      <c r="Q22" s="57"/>
      <c r="R22" s="57"/>
    </row>
    <row r="23" spans="2:21" x14ac:dyDescent="0.25">
      <c r="B23" s="54" t="s">
        <v>21</v>
      </c>
      <c r="C23" s="57">
        <v>159060707.72001198</v>
      </c>
      <c r="D23" s="57">
        <v>6134696.9650537521</v>
      </c>
      <c r="E23" s="57">
        <v>-11644855.704232741</v>
      </c>
      <c r="F23" s="57">
        <v>328344155.09346974</v>
      </c>
      <c r="G23" s="57">
        <v>25036041.886750799</v>
      </c>
      <c r="H23" s="57">
        <v>293383351.99125904</v>
      </c>
      <c r="I23" s="57">
        <v>62471890.891359448</v>
      </c>
      <c r="J23" s="57">
        <v>144962336.13291299</v>
      </c>
      <c r="K23" s="56">
        <f t="shared" si="0"/>
        <v>1007748324.976585</v>
      </c>
      <c r="M23" s="67"/>
      <c r="O23" s="86"/>
      <c r="P23" s="67"/>
      <c r="Q23" s="67"/>
      <c r="R23" s="67"/>
      <c r="S23" s="67"/>
      <c r="T23" s="67"/>
      <c r="U23" s="67"/>
    </row>
    <row r="24" spans="2:21" x14ac:dyDescent="0.25">
      <c r="B24" s="54" t="s">
        <v>22</v>
      </c>
      <c r="C24" s="57">
        <v>0</v>
      </c>
      <c r="D24" s="57">
        <v>0</v>
      </c>
      <c r="E24" s="57">
        <v>1000000</v>
      </c>
      <c r="F24" s="57">
        <v>-79559.417003543887</v>
      </c>
      <c r="G24" s="57">
        <v>1224520.0699339001</v>
      </c>
      <c r="H24" s="57">
        <v>-1997</v>
      </c>
      <c r="I24" s="57">
        <v>0</v>
      </c>
      <c r="J24" s="57">
        <v>0</v>
      </c>
      <c r="K24" s="56">
        <f t="shared" si="0"/>
        <v>2142963.6529303561</v>
      </c>
      <c r="O24" s="86"/>
    </row>
    <row r="25" spans="2:21" x14ac:dyDescent="0.25">
      <c r="B25" s="54" t="s">
        <v>23</v>
      </c>
      <c r="C25" s="57">
        <v>0</v>
      </c>
      <c r="D25" s="57">
        <v>5000000</v>
      </c>
      <c r="E25" s="57">
        <v>-2891330</v>
      </c>
      <c r="F25" s="57">
        <v>3246137.5</v>
      </c>
      <c r="G25" s="57">
        <v>-112469</v>
      </c>
      <c r="H25" s="57">
        <v>0</v>
      </c>
      <c r="I25" s="57">
        <v>0</v>
      </c>
      <c r="J25" s="57">
        <v>0</v>
      </c>
      <c r="K25" s="56">
        <f t="shared" si="0"/>
        <v>5242338.5</v>
      </c>
      <c r="O25" s="86"/>
    </row>
    <row r="26" spans="2:21" x14ac:dyDescent="0.25">
      <c r="B26" s="54" t="s">
        <v>24</v>
      </c>
      <c r="C26" s="57">
        <v>0</v>
      </c>
      <c r="D26" s="57">
        <v>0</v>
      </c>
      <c r="E26" s="57">
        <v>2483056.0426022927</v>
      </c>
      <c r="F26" s="57">
        <v>19427691.000081364</v>
      </c>
      <c r="G26" s="57">
        <v>0</v>
      </c>
      <c r="H26" s="57">
        <v>49247.442336419932</v>
      </c>
      <c r="I26" s="57">
        <v>0</v>
      </c>
      <c r="J26" s="57">
        <v>335574.0188289166</v>
      </c>
      <c r="K26" s="56">
        <f t="shared" si="0"/>
        <v>22295568.503848996</v>
      </c>
      <c r="O26" s="86"/>
      <c r="Q26" s="57"/>
      <c r="R26" s="57"/>
    </row>
    <row r="27" spans="2:21" x14ac:dyDescent="0.25">
      <c r="B27" s="54" t="s">
        <v>25</v>
      </c>
      <c r="C27" s="57">
        <v>0</v>
      </c>
      <c r="D27" s="57">
        <v>0</v>
      </c>
      <c r="E27" s="57">
        <v>400000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6">
        <f t="shared" si="0"/>
        <v>400000</v>
      </c>
      <c r="O27" s="86"/>
    </row>
    <row r="28" spans="2:21" x14ac:dyDescent="0.25">
      <c r="B28" s="54" t="s">
        <v>120</v>
      </c>
      <c r="C28" s="57">
        <v>0</v>
      </c>
      <c r="D28" s="57">
        <v>0</v>
      </c>
      <c r="E28" s="57">
        <v>0</v>
      </c>
      <c r="F28" s="57">
        <v>-1617114</v>
      </c>
      <c r="G28" s="57">
        <v>0</v>
      </c>
      <c r="H28" s="57">
        <v>0</v>
      </c>
      <c r="I28" s="57">
        <v>0</v>
      </c>
      <c r="J28" s="57">
        <v>0</v>
      </c>
      <c r="K28" s="56">
        <f t="shared" si="0"/>
        <v>-1617114</v>
      </c>
      <c r="O28" s="86"/>
    </row>
    <row r="29" spans="2:21" x14ac:dyDescent="0.25">
      <c r="B29" s="54" t="s">
        <v>27</v>
      </c>
      <c r="C29" s="57">
        <v>0</v>
      </c>
      <c r="D29" s="57">
        <v>0</v>
      </c>
      <c r="E29" s="57">
        <v>0</v>
      </c>
      <c r="F29" s="57">
        <v>16799.342629399383</v>
      </c>
      <c r="G29" s="57">
        <v>0</v>
      </c>
      <c r="H29" s="57">
        <v>472647.45861241245</v>
      </c>
      <c r="I29" s="57">
        <v>0</v>
      </c>
      <c r="J29" s="57">
        <v>2000000</v>
      </c>
      <c r="K29" s="56">
        <f t="shared" si="0"/>
        <v>2489446.8012418118</v>
      </c>
      <c r="O29" s="86"/>
      <c r="Q29" s="57"/>
      <c r="R29" s="57"/>
    </row>
    <row r="30" spans="2:21" x14ac:dyDescent="0.25">
      <c r="B30" s="54" t="s">
        <v>28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9864840.0411832929</v>
      </c>
      <c r="I30" s="57">
        <v>140667.48621419581</v>
      </c>
      <c r="J30" s="57">
        <v>0</v>
      </c>
      <c r="K30" s="56">
        <f t="shared" si="0"/>
        <v>10005507.527397489</v>
      </c>
      <c r="O30" s="86"/>
    </row>
    <row r="31" spans="2:21" x14ac:dyDescent="0.25">
      <c r="B31" s="54" t="s">
        <v>29</v>
      </c>
      <c r="C31" s="57">
        <v>0</v>
      </c>
      <c r="D31" s="57">
        <v>0</v>
      </c>
      <c r="E31" s="57">
        <v>1055347</v>
      </c>
      <c r="F31" s="57">
        <v>-7113994.1224155398</v>
      </c>
      <c r="G31" s="57">
        <v>0</v>
      </c>
      <c r="H31" s="57">
        <v>0</v>
      </c>
      <c r="I31" s="57">
        <v>0</v>
      </c>
      <c r="J31" s="57">
        <v>10464857.481333401</v>
      </c>
      <c r="K31" s="56">
        <f t="shared" si="0"/>
        <v>4406210.3589178612</v>
      </c>
      <c r="O31" s="86"/>
    </row>
    <row r="32" spans="2:21" x14ac:dyDescent="0.25">
      <c r="B32" s="54" t="s">
        <v>30</v>
      </c>
      <c r="C32" s="57">
        <v>37577</v>
      </c>
      <c r="D32" s="57">
        <v>0</v>
      </c>
      <c r="E32" s="57">
        <v>0</v>
      </c>
      <c r="F32" s="57">
        <v>-1943585</v>
      </c>
      <c r="G32" s="57">
        <v>0</v>
      </c>
      <c r="H32" s="57">
        <v>0</v>
      </c>
      <c r="I32" s="57">
        <v>0</v>
      </c>
      <c r="J32" s="57">
        <v>0</v>
      </c>
      <c r="K32" s="56">
        <f t="shared" si="0"/>
        <v>-1906008</v>
      </c>
      <c r="O32" s="86"/>
    </row>
    <row r="33" spans="2:18" x14ac:dyDescent="0.25">
      <c r="B33" s="54" t="s">
        <v>31</v>
      </c>
      <c r="C33" s="57">
        <v>0</v>
      </c>
      <c r="D33" s="57">
        <v>0</v>
      </c>
      <c r="E33" s="57">
        <v>998211.62658726913</v>
      </c>
      <c r="F33" s="57">
        <v>-15784087.68416716</v>
      </c>
      <c r="G33" s="57">
        <v>-4051.9451430760455</v>
      </c>
      <c r="H33" s="57">
        <v>5547120.9034314221</v>
      </c>
      <c r="I33" s="57">
        <v>0</v>
      </c>
      <c r="J33" s="57">
        <v>14000000</v>
      </c>
      <c r="K33" s="56">
        <f t="shared" si="0"/>
        <v>4757192.9007084556</v>
      </c>
      <c r="O33" s="86"/>
      <c r="Q33" s="57"/>
      <c r="R33" s="57"/>
    </row>
    <row r="34" spans="2:18" x14ac:dyDescent="0.25">
      <c r="B34" s="54" t="s">
        <v>32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-337664.17062759958</v>
      </c>
      <c r="J34" s="57">
        <v>0</v>
      </c>
      <c r="K34" s="56">
        <f t="shared" si="0"/>
        <v>-337664.17062759958</v>
      </c>
      <c r="O34" s="86"/>
    </row>
    <row r="35" spans="2:18" x14ac:dyDescent="0.25">
      <c r="B35" s="54" t="s">
        <v>33</v>
      </c>
      <c r="C35" s="57">
        <v>0</v>
      </c>
      <c r="D35" s="57">
        <v>0</v>
      </c>
      <c r="E35" s="57">
        <v>0</v>
      </c>
      <c r="F35" s="57">
        <v>1149378.8123368621</v>
      </c>
      <c r="G35" s="57">
        <v>0</v>
      </c>
      <c r="H35" s="57">
        <v>0</v>
      </c>
      <c r="I35" s="57">
        <v>0</v>
      </c>
      <c r="J35" s="57">
        <v>0</v>
      </c>
      <c r="K35" s="56">
        <f t="shared" si="0"/>
        <v>1149378.8123368621</v>
      </c>
      <c r="O35" s="86"/>
    </row>
    <row r="36" spans="2:18" x14ac:dyDescent="0.25">
      <c r="B36" s="54" t="s">
        <v>34</v>
      </c>
      <c r="C36" s="57">
        <v>1455166.6519603743</v>
      </c>
      <c r="D36" s="57">
        <v>22255.104230372777</v>
      </c>
      <c r="E36" s="57">
        <v>-1664971.3682240213</v>
      </c>
      <c r="F36" s="57">
        <v>18761294.99226889</v>
      </c>
      <c r="G36" s="57">
        <v>0</v>
      </c>
      <c r="H36" s="57">
        <v>3083209.9294931544</v>
      </c>
      <c r="I36" s="57">
        <v>0</v>
      </c>
      <c r="J36" s="57">
        <v>0</v>
      </c>
      <c r="K36" s="56">
        <f t="shared" si="0"/>
        <v>21656955.309728771</v>
      </c>
      <c r="O36" s="86"/>
      <c r="Q36" s="57"/>
      <c r="R36" s="57"/>
    </row>
    <row r="37" spans="2:18" x14ac:dyDescent="0.25">
      <c r="B37" s="54" t="s">
        <v>35</v>
      </c>
      <c r="C37" s="57">
        <v>0</v>
      </c>
      <c r="D37" s="57">
        <v>0</v>
      </c>
      <c r="E37" s="57">
        <v>0</v>
      </c>
      <c r="F37" s="57">
        <v>193800</v>
      </c>
      <c r="G37" s="57">
        <v>0</v>
      </c>
      <c r="H37" s="57">
        <v>0</v>
      </c>
      <c r="I37" s="57">
        <v>0</v>
      </c>
      <c r="J37" s="57">
        <v>0</v>
      </c>
      <c r="K37" s="56">
        <f t="shared" si="0"/>
        <v>193800</v>
      </c>
      <c r="O37" s="86"/>
    </row>
    <row r="38" spans="2:18" x14ac:dyDescent="0.25">
      <c r="B38" s="54" t="s">
        <v>121</v>
      </c>
      <c r="C38" s="57">
        <v>0</v>
      </c>
      <c r="D38" s="57">
        <v>943800</v>
      </c>
      <c r="E38" s="57">
        <v>2141553</v>
      </c>
      <c r="F38" s="57">
        <v>5398014.1025861399</v>
      </c>
      <c r="G38" s="57">
        <v>0</v>
      </c>
      <c r="H38" s="57">
        <v>0</v>
      </c>
      <c r="I38" s="57">
        <v>18416489.616719171</v>
      </c>
      <c r="J38" s="57">
        <v>0</v>
      </c>
      <c r="K38" s="56">
        <f t="shared" si="0"/>
        <v>26899856.71930531</v>
      </c>
      <c r="O38" s="86"/>
    </row>
    <row r="39" spans="2:18" x14ac:dyDescent="0.25">
      <c r="B39" s="54" t="s">
        <v>38</v>
      </c>
      <c r="C39" s="57">
        <v>-18026.577299028893</v>
      </c>
      <c r="D39" s="57">
        <v>0</v>
      </c>
      <c r="E39" s="57">
        <v>-12721788.413785502</v>
      </c>
      <c r="F39" s="57">
        <v>-23025915.504560698</v>
      </c>
      <c r="G39" s="57">
        <v>0</v>
      </c>
      <c r="H39" s="57">
        <v>0</v>
      </c>
      <c r="I39" s="57">
        <v>0</v>
      </c>
      <c r="J39" s="57">
        <v>0</v>
      </c>
      <c r="K39" s="56">
        <f t="shared" si="0"/>
        <v>-35765730.495645225</v>
      </c>
      <c r="O39" s="86"/>
      <c r="Q39" s="57"/>
      <c r="R39" s="57"/>
    </row>
    <row r="40" spans="2:18" x14ac:dyDescent="0.25">
      <c r="B40" s="54" t="s">
        <v>45</v>
      </c>
      <c r="C40" s="57">
        <v>177047.18999999881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6">
        <f t="shared" si="0"/>
        <v>177047.18999999881</v>
      </c>
      <c r="O40" s="86"/>
      <c r="Q40" s="57"/>
      <c r="R40" s="57"/>
    </row>
    <row r="41" spans="2:18" x14ac:dyDescent="0.25">
      <c r="B41" s="54" t="s">
        <v>39</v>
      </c>
      <c r="C41" s="57">
        <v>0</v>
      </c>
      <c r="D41" s="57">
        <v>0</v>
      </c>
      <c r="E41" s="57">
        <v>2200000</v>
      </c>
      <c r="F41" s="57">
        <v>-4665995.2395187197</v>
      </c>
      <c r="G41" s="57">
        <v>0</v>
      </c>
      <c r="H41" s="57">
        <v>50000</v>
      </c>
      <c r="I41" s="57">
        <v>0</v>
      </c>
      <c r="J41" s="57">
        <v>10000000</v>
      </c>
      <c r="K41" s="56">
        <f t="shared" si="0"/>
        <v>7584004.7604812803</v>
      </c>
      <c r="O41" s="86"/>
    </row>
    <row r="42" spans="2:18" x14ac:dyDescent="0.25">
      <c r="B42" s="54" t="s">
        <v>154</v>
      </c>
      <c r="C42" s="57">
        <v>0</v>
      </c>
      <c r="D42" s="57">
        <v>-4532983.0056603877</v>
      </c>
      <c r="E42" s="57">
        <v>-9498688.8540041111</v>
      </c>
      <c r="F42" s="57">
        <v>0</v>
      </c>
      <c r="G42" s="57">
        <v>43733.730207435787</v>
      </c>
      <c r="H42" s="57">
        <v>0</v>
      </c>
      <c r="I42" s="57">
        <v>0</v>
      </c>
      <c r="J42" s="57">
        <v>0</v>
      </c>
      <c r="K42" s="56">
        <f t="shared" si="0"/>
        <v>-13987938.129457064</v>
      </c>
    </row>
    <row r="43" spans="2:18" x14ac:dyDescent="0.25">
      <c r="B43" s="54" t="s">
        <v>7</v>
      </c>
      <c r="C43" s="56">
        <f>SUM(C7:C42)</f>
        <v>150587638.14737475</v>
      </c>
      <c r="D43" s="56">
        <f t="shared" ref="D43:J43" si="1">SUM(D7:D42)</f>
        <v>13526536.965053756</v>
      </c>
      <c r="E43" s="56">
        <f t="shared" si="1"/>
        <v>-2411056.0979138426</v>
      </c>
      <c r="F43" s="56">
        <f t="shared" si="1"/>
        <v>351296181.0241099</v>
      </c>
      <c r="G43" s="56">
        <f t="shared" si="1"/>
        <v>30392645.484666269</v>
      </c>
      <c r="H43" s="56">
        <f t="shared" si="1"/>
        <v>318026819.63910294</v>
      </c>
      <c r="I43" s="56">
        <f t="shared" si="1"/>
        <v>86946569.979466364</v>
      </c>
      <c r="J43" s="56">
        <f t="shared" si="1"/>
        <v>253546935.52999973</v>
      </c>
      <c r="K43" s="56">
        <f>SUM(K7:K42)</f>
        <v>1201912270.6718602</v>
      </c>
    </row>
    <row r="44" spans="2:18" x14ac:dyDescent="0.25">
      <c r="K44" s="56"/>
    </row>
    <row r="45" spans="2:18" s="67" customFormat="1" x14ac:dyDescent="0.25"/>
    <row r="46" spans="2:18" s="67" customFormat="1" x14ac:dyDescent="0.25">
      <c r="C46" s="94"/>
      <c r="D46" s="94"/>
      <c r="E46" s="97"/>
      <c r="F46" s="94"/>
      <c r="G46" s="94"/>
      <c r="H46" s="94"/>
      <c r="I46" s="94"/>
      <c r="J46" s="94"/>
      <c r="K46" s="94"/>
    </row>
    <row r="47" spans="2:18" s="67" customFormat="1" x14ac:dyDescent="0.25"/>
    <row r="48" spans="2:18" s="67" customFormat="1" x14ac:dyDescent="0.25"/>
    <row r="49" s="67" customFormat="1" x14ac:dyDescent="0.25"/>
  </sheetData>
  <autoFilter ref="B6:K4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62"/>
  <sheetViews>
    <sheetView showGridLines="0" workbookViewId="0"/>
  </sheetViews>
  <sheetFormatPr baseColWidth="10" defaultRowHeight="15" x14ac:dyDescent="0.25"/>
  <cols>
    <col min="1" max="1" width="4.140625" style="42" customWidth="1"/>
    <col min="2" max="10" width="14.28515625" style="42" customWidth="1"/>
    <col min="11" max="11" width="17.140625" style="42" bestFit="1" customWidth="1"/>
    <col min="12" max="12" width="11.42578125" style="42"/>
    <col min="13" max="13" width="11.5703125" style="42" bestFit="1" customWidth="1"/>
    <col min="14" max="14" width="15.140625" style="42" bestFit="1" customWidth="1"/>
    <col min="15" max="15" width="15.42578125" style="42" bestFit="1" customWidth="1"/>
    <col min="16" max="16" width="11.42578125" style="42"/>
    <col min="17" max="17" width="16.85546875" style="42" bestFit="1" customWidth="1"/>
    <col min="18" max="18" width="11.42578125" style="42"/>
    <col min="19" max="19" width="16.85546875" style="42" bestFit="1" customWidth="1"/>
    <col min="20" max="20" width="11.42578125" style="42"/>
    <col min="21" max="21" width="15.140625" style="42" bestFit="1" customWidth="1"/>
    <col min="22" max="16384" width="11.42578125" style="42"/>
  </cols>
  <sheetData>
    <row r="5" spans="2:18" x14ac:dyDescent="0.25">
      <c r="B5" s="42" t="s">
        <v>152</v>
      </c>
    </row>
    <row r="6" spans="2:18" s="61" customFormat="1" ht="30" x14ac:dyDescent="0.25">
      <c r="B6" s="59"/>
      <c r="C6" s="59" t="s">
        <v>0</v>
      </c>
      <c r="D6" s="59" t="s">
        <v>1</v>
      </c>
      <c r="E6" s="59" t="s">
        <v>2</v>
      </c>
      <c r="F6" s="59" t="s">
        <v>3</v>
      </c>
      <c r="G6" s="59" t="s">
        <v>154</v>
      </c>
      <c r="H6" s="59" t="s">
        <v>4</v>
      </c>
      <c r="I6" s="60" t="s">
        <v>5</v>
      </c>
      <c r="J6" s="59" t="s">
        <v>6</v>
      </c>
      <c r="K6" s="59" t="s">
        <v>7</v>
      </c>
    </row>
    <row r="7" spans="2:18" x14ac:dyDescent="0.25">
      <c r="B7" s="44" t="s">
        <v>8</v>
      </c>
      <c r="C7" s="43">
        <v>444114.55118641362</v>
      </c>
      <c r="D7" s="43">
        <v>0</v>
      </c>
      <c r="E7" s="43">
        <v>4373886.7552459948</v>
      </c>
      <c r="F7" s="43">
        <v>15540174.610912805</v>
      </c>
      <c r="G7" s="43">
        <v>0</v>
      </c>
      <c r="H7" s="43">
        <v>-522018.78261837701</v>
      </c>
      <c r="I7" s="43">
        <v>0</v>
      </c>
      <c r="J7" s="43">
        <v>0</v>
      </c>
      <c r="K7" s="45">
        <f>+SUM(C7:J7)</f>
        <v>19836157.134726837</v>
      </c>
      <c r="L7" s="62"/>
      <c r="O7" s="89"/>
      <c r="Q7" s="43"/>
      <c r="R7" s="43"/>
    </row>
    <row r="8" spans="2:18" x14ac:dyDescent="0.25">
      <c r="B8" s="44" t="s">
        <v>44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23557.707359702115</v>
      </c>
      <c r="K8" s="45">
        <f t="shared" ref="K8:K47" si="0">+SUM(C8:J8)</f>
        <v>23557.707359702115</v>
      </c>
      <c r="O8" s="89"/>
    </row>
    <row r="9" spans="2:18" x14ac:dyDescent="0.25">
      <c r="B9" s="44" t="s">
        <v>9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251358</v>
      </c>
      <c r="I9" s="43">
        <v>0</v>
      </c>
      <c r="J9" s="43">
        <v>0</v>
      </c>
      <c r="K9" s="45">
        <f t="shared" si="0"/>
        <v>251358</v>
      </c>
      <c r="O9" s="89"/>
    </row>
    <row r="10" spans="2:18" x14ac:dyDescent="0.25">
      <c r="B10" s="44" t="s">
        <v>122</v>
      </c>
      <c r="C10" s="43">
        <v>0</v>
      </c>
      <c r="D10" s="43">
        <v>0</v>
      </c>
      <c r="E10" s="43">
        <v>0</v>
      </c>
      <c r="F10" s="43">
        <v>-329100.11981058493</v>
      </c>
      <c r="G10" s="43">
        <v>0</v>
      </c>
      <c r="H10" s="43">
        <v>0</v>
      </c>
      <c r="I10" s="43">
        <v>0</v>
      </c>
      <c r="J10" s="43">
        <v>0</v>
      </c>
      <c r="K10" s="45">
        <f t="shared" si="0"/>
        <v>-329100.11981058493</v>
      </c>
      <c r="O10" s="89"/>
    </row>
    <row r="11" spans="2:18" x14ac:dyDescent="0.25">
      <c r="B11" s="44" t="s">
        <v>40</v>
      </c>
      <c r="C11" s="43">
        <v>55000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5">
        <f t="shared" si="0"/>
        <v>55000</v>
      </c>
      <c r="O11" s="89"/>
    </row>
    <row r="12" spans="2:18" x14ac:dyDescent="0.25">
      <c r="B12" s="44" t="s">
        <v>123</v>
      </c>
      <c r="C12" s="43">
        <v>0</v>
      </c>
      <c r="D12" s="43">
        <v>0</v>
      </c>
      <c r="E12" s="43">
        <v>318519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5">
        <f t="shared" si="0"/>
        <v>318519</v>
      </c>
      <c r="O12" s="89"/>
    </row>
    <row r="13" spans="2:18" x14ac:dyDescent="0.25">
      <c r="B13" s="44" t="s">
        <v>11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-93032.183419995243</v>
      </c>
      <c r="I13" s="43">
        <v>0</v>
      </c>
      <c r="J13" s="43">
        <v>0</v>
      </c>
      <c r="K13" s="45">
        <f t="shared" si="0"/>
        <v>-93032.183419995243</v>
      </c>
      <c r="O13" s="89"/>
    </row>
    <row r="14" spans="2:18" x14ac:dyDescent="0.25">
      <c r="B14" s="44" t="s">
        <v>12</v>
      </c>
      <c r="C14" s="43">
        <v>0</v>
      </c>
      <c r="D14" s="43">
        <v>0</v>
      </c>
      <c r="E14" s="43">
        <v>0</v>
      </c>
      <c r="F14" s="43">
        <v>-5858693.0915449793</v>
      </c>
      <c r="G14" s="43">
        <v>0</v>
      </c>
      <c r="H14" s="43">
        <v>0</v>
      </c>
      <c r="I14" s="43">
        <v>0</v>
      </c>
      <c r="J14" s="43">
        <v>0</v>
      </c>
      <c r="K14" s="45">
        <f t="shared" si="0"/>
        <v>-5858693.0915449793</v>
      </c>
      <c r="O14" s="89"/>
    </row>
    <row r="15" spans="2:18" x14ac:dyDescent="0.25">
      <c r="B15" s="44" t="s">
        <v>13</v>
      </c>
      <c r="C15" s="43">
        <v>0</v>
      </c>
      <c r="D15" s="43">
        <v>0</v>
      </c>
      <c r="E15" s="43">
        <v>0</v>
      </c>
      <c r="F15" s="43">
        <v>14299103.656026967</v>
      </c>
      <c r="G15" s="43">
        <v>1675134.5840297029</v>
      </c>
      <c r="H15" s="43">
        <v>0</v>
      </c>
      <c r="I15" s="43">
        <v>31247151.55700174</v>
      </c>
      <c r="J15" s="43">
        <v>0</v>
      </c>
      <c r="K15" s="45">
        <f t="shared" si="0"/>
        <v>47221389.797058411</v>
      </c>
      <c r="O15" s="89"/>
      <c r="Q15" s="43"/>
      <c r="R15" s="43"/>
    </row>
    <row r="16" spans="2:18" x14ac:dyDescent="0.25">
      <c r="B16" s="44" t="s">
        <v>14</v>
      </c>
      <c r="C16" s="43">
        <v>0</v>
      </c>
      <c r="D16" s="43">
        <v>0</v>
      </c>
      <c r="E16" s="43">
        <v>611770.13748513127</v>
      </c>
      <c r="F16" s="43">
        <v>-7956857.5409222981</v>
      </c>
      <c r="G16" s="43">
        <v>10040273.74959467</v>
      </c>
      <c r="H16" s="43">
        <v>0</v>
      </c>
      <c r="I16" s="43">
        <v>0</v>
      </c>
      <c r="J16" s="43">
        <v>0</v>
      </c>
      <c r="K16" s="45">
        <f t="shared" si="0"/>
        <v>2695186.3461575033</v>
      </c>
      <c r="O16" s="89"/>
      <c r="Q16" s="43"/>
      <c r="R16" s="43"/>
    </row>
    <row r="17" spans="2:24" x14ac:dyDescent="0.25">
      <c r="B17" s="44" t="s">
        <v>15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786305.99563937949</v>
      </c>
      <c r="J17" s="43">
        <v>0</v>
      </c>
      <c r="K17" s="45">
        <f t="shared" si="0"/>
        <v>786305.99563937949</v>
      </c>
      <c r="O17" s="89"/>
    </row>
    <row r="18" spans="2:24" x14ac:dyDescent="0.25">
      <c r="B18" s="44" t="s">
        <v>16</v>
      </c>
      <c r="C18" s="43">
        <v>392876.52669935382</v>
      </c>
      <c r="D18" s="43">
        <v>-190900.27599808172</v>
      </c>
      <c r="E18" s="43">
        <v>2622468.3339677309</v>
      </c>
      <c r="F18" s="43">
        <v>65389763.367461197</v>
      </c>
      <c r="G18" s="43">
        <v>0</v>
      </c>
      <c r="H18" s="43">
        <v>0</v>
      </c>
      <c r="I18" s="43">
        <v>0</v>
      </c>
      <c r="J18" s="43">
        <v>30105873.434149574</v>
      </c>
      <c r="K18" s="45">
        <f t="shared" si="0"/>
        <v>98320081.386279777</v>
      </c>
      <c r="O18" s="89"/>
      <c r="Q18" s="43"/>
      <c r="R18" s="43"/>
    </row>
    <row r="19" spans="2:24" x14ac:dyDescent="0.25">
      <c r="B19" s="44" t="s">
        <v>119</v>
      </c>
      <c r="C19" s="43">
        <v>0</v>
      </c>
      <c r="D19" s="43">
        <v>0</v>
      </c>
      <c r="E19" s="43">
        <v>0</v>
      </c>
      <c r="F19" s="43">
        <v>617140.41101803957</v>
      </c>
      <c r="G19" s="43">
        <v>0</v>
      </c>
      <c r="H19" s="43">
        <v>0</v>
      </c>
      <c r="I19" s="43">
        <v>0</v>
      </c>
      <c r="J19" s="43">
        <v>0</v>
      </c>
      <c r="K19" s="45">
        <f t="shared" si="0"/>
        <v>617140.41101803957</v>
      </c>
      <c r="O19" s="89"/>
    </row>
    <row r="20" spans="2:24" x14ac:dyDescent="0.25">
      <c r="B20" s="44" t="s">
        <v>17</v>
      </c>
      <c r="C20" s="43">
        <v>0</v>
      </c>
      <c r="D20" s="43">
        <v>0</v>
      </c>
      <c r="E20" s="43">
        <v>0</v>
      </c>
      <c r="F20" s="43">
        <v>-8915516</v>
      </c>
      <c r="G20" s="43">
        <v>0</v>
      </c>
      <c r="H20" s="43">
        <v>0</v>
      </c>
      <c r="I20" s="43">
        <v>0</v>
      </c>
      <c r="J20" s="43">
        <v>0</v>
      </c>
      <c r="K20" s="45">
        <f t="shared" si="0"/>
        <v>-8915516</v>
      </c>
      <c r="O20" s="89"/>
    </row>
    <row r="21" spans="2:24" x14ac:dyDescent="0.25">
      <c r="B21" s="44" t="s">
        <v>19</v>
      </c>
      <c r="C21" s="43">
        <v>-195417.26146229965</v>
      </c>
      <c r="D21" s="43">
        <v>0</v>
      </c>
      <c r="E21" s="43">
        <v>112310.94730996544</v>
      </c>
      <c r="F21" s="43">
        <v>85299.301925737731</v>
      </c>
      <c r="G21" s="43">
        <v>9958.8619589864265</v>
      </c>
      <c r="H21" s="43">
        <v>0</v>
      </c>
      <c r="I21" s="43">
        <v>0</v>
      </c>
      <c r="J21" s="43">
        <v>0</v>
      </c>
      <c r="K21" s="45">
        <f t="shared" si="0"/>
        <v>12151.849732389952</v>
      </c>
      <c r="O21" s="89"/>
      <c r="Q21" s="43"/>
      <c r="R21" s="43"/>
    </row>
    <row r="22" spans="2:24" x14ac:dyDescent="0.25">
      <c r="B22" s="44" t="s">
        <v>20</v>
      </c>
      <c r="C22" s="43">
        <v>0</v>
      </c>
      <c r="D22" s="43">
        <v>849751.23709184676</v>
      </c>
      <c r="E22" s="43">
        <v>0</v>
      </c>
      <c r="F22" s="43">
        <v>0</v>
      </c>
      <c r="G22" s="43">
        <v>0</v>
      </c>
      <c r="H22" s="43">
        <v>19031473.809999999</v>
      </c>
      <c r="I22" s="43">
        <v>0</v>
      </c>
      <c r="J22" s="43">
        <v>8515248.4596573077</v>
      </c>
      <c r="K22" s="45">
        <f t="shared" si="0"/>
        <v>28396473.506749153</v>
      </c>
      <c r="O22" s="89"/>
    </row>
    <row r="23" spans="2:24" x14ac:dyDescent="0.25">
      <c r="B23" s="44" t="s">
        <v>21</v>
      </c>
      <c r="C23" s="43">
        <v>-11873541.869926937</v>
      </c>
      <c r="D23" s="43">
        <v>36211006.972849794</v>
      </c>
      <c r="E23" s="43">
        <v>23760382.265289094</v>
      </c>
      <c r="F23" s="43">
        <v>919559343.52042878</v>
      </c>
      <c r="G23" s="43">
        <v>964718.8151399754</v>
      </c>
      <c r="H23" s="43">
        <v>86516949.039790094</v>
      </c>
      <c r="I23" s="43">
        <v>16092235.415733637</v>
      </c>
      <c r="J23" s="43">
        <v>35856904.311599158</v>
      </c>
      <c r="K23" s="45">
        <f t="shared" si="0"/>
        <v>1107087998.4709036</v>
      </c>
      <c r="M23" s="63"/>
      <c r="O23" s="89"/>
      <c r="P23" s="63"/>
      <c r="Q23" s="63"/>
      <c r="R23" s="63"/>
      <c r="S23" s="63"/>
      <c r="T23" s="63"/>
      <c r="U23" s="63"/>
      <c r="V23" s="63"/>
      <c r="W23" s="63"/>
      <c r="X23" s="63"/>
    </row>
    <row r="24" spans="2:24" x14ac:dyDescent="0.25">
      <c r="B24" s="44" t="s">
        <v>22</v>
      </c>
      <c r="C24" s="43">
        <v>0</v>
      </c>
      <c r="D24" s="43">
        <v>0</v>
      </c>
      <c r="E24" s="43">
        <v>0</v>
      </c>
      <c r="F24" s="43">
        <v>-2282452.8425737112</v>
      </c>
      <c r="G24" s="43">
        <v>1675119.8514140199</v>
      </c>
      <c r="H24" s="43">
        <v>-778572.06512293569</v>
      </c>
      <c r="I24" s="43">
        <v>0</v>
      </c>
      <c r="J24" s="43">
        <v>0</v>
      </c>
      <c r="K24" s="45">
        <f t="shared" si="0"/>
        <v>-1385905.0562826269</v>
      </c>
      <c r="O24" s="89"/>
      <c r="Q24" s="43"/>
      <c r="R24" s="43"/>
    </row>
    <row r="25" spans="2:24" x14ac:dyDescent="0.25">
      <c r="B25" s="44" t="s">
        <v>23</v>
      </c>
      <c r="C25" s="43">
        <v>3843271.341022769</v>
      </c>
      <c r="D25" s="43">
        <v>0</v>
      </c>
      <c r="E25" s="43">
        <v>-84367.255503697612</v>
      </c>
      <c r="F25" s="43">
        <v>28546926.404380482</v>
      </c>
      <c r="G25" s="43">
        <v>908508.05430628895</v>
      </c>
      <c r="H25" s="43">
        <v>0</v>
      </c>
      <c r="I25" s="43">
        <v>0</v>
      </c>
      <c r="J25" s="43">
        <v>0</v>
      </c>
      <c r="K25" s="45">
        <f t="shared" si="0"/>
        <v>33214338.544205841</v>
      </c>
      <c r="O25" s="89"/>
      <c r="Q25" s="43"/>
      <c r="R25" s="43"/>
    </row>
    <row r="26" spans="2:24" x14ac:dyDescent="0.25">
      <c r="B26" s="44" t="s">
        <v>24</v>
      </c>
      <c r="C26" s="43">
        <v>-615361.29338263872</v>
      </c>
      <c r="D26" s="43">
        <v>-7153.9498166751473</v>
      </c>
      <c r="E26" s="43">
        <v>1584987.9689029488</v>
      </c>
      <c r="F26" s="43">
        <v>2465312.9325385406</v>
      </c>
      <c r="G26" s="43">
        <v>0</v>
      </c>
      <c r="H26" s="43">
        <v>2117135.692911759</v>
      </c>
      <c r="I26" s="43">
        <v>0</v>
      </c>
      <c r="J26" s="43">
        <v>1447940.3585703752</v>
      </c>
      <c r="K26" s="45">
        <f t="shared" si="0"/>
        <v>6992861.7097243099</v>
      </c>
      <c r="O26" s="89"/>
      <c r="Q26" s="43"/>
      <c r="R26" s="43"/>
    </row>
    <row r="27" spans="2:24" x14ac:dyDescent="0.25">
      <c r="B27" s="44" t="s">
        <v>25</v>
      </c>
      <c r="C27" s="43">
        <v>0</v>
      </c>
      <c r="D27" s="43">
        <v>0</v>
      </c>
      <c r="E27" s="43">
        <v>12620091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5">
        <f t="shared" si="0"/>
        <v>12620091</v>
      </c>
      <c r="O27" s="89"/>
    </row>
    <row r="28" spans="2:24" x14ac:dyDescent="0.25">
      <c r="B28" s="44" t="s">
        <v>26</v>
      </c>
      <c r="C28" s="43">
        <v>0</v>
      </c>
      <c r="D28" s="43">
        <v>0</v>
      </c>
      <c r="E28" s="43">
        <v>0</v>
      </c>
      <c r="F28" s="43">
        <v>-4138126.1859388878</v>
      </c>
      <c r="G28" s="43">
        <v>0</v>
      </c>
      <c r="H28" s="43">
        <v>410932.52952475037</v>
      </c>
      <c r="I28" s="43">
        <v>0</v>
      </c>
      <c r="J28" s="43">
        <v>0</v>
      </c>
      <c r="K28" s="45">
        <f t="shared" si="0"/>
        <v>-3727193.6564141372</v>
      </c>
      <c r="O28" s="89"/>
    </row>
    <row r="29" spans="2:24" x14ac:dyDescent="0.25">
      <c r="B29" s="44" t="s">
        <v>120</v>
      </c>
      <c r="C29" s="43">
        <v>20159</v>
      </c>
      <c r="D29" s="43">
        <v>0</v>
      </c>
      <c r="E29" s="43">
        <v>0</v>
      </c>
      <c r="F29" s="43">
        <v>301526.51997794001</v>
      </c>
      <c r="G29" s="43">
        <v>0</v>
      </c>
      <c r="H29" s="43">
        <v>382556.81113668001</v>
      </c>
      <c r="I29" s="43">
        <v>0</v>
      </c>
      <c r="J29" s="43">
        <v>0</v>
      </c>
      <c r="K29" s="45">
        <f t="shared" si="0"/>
        <v>704242.33111461997</v>
      </c>
      <c r="O29" s="89"/>
    </row>
    <row r="30" spans="2:24" x14ac:dyDescent="0.25">
      <c r="B30" s="44" t="s">
        <v>27</v>
      </c>
      <c r="C30" s="43">
        <v>0</v>
      </c>
      <c r="D30" s="43">
        <v>478697.49158473301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5">
        <f t="shared" si="0"/>
        <v>478697.49158473301</v>
      </c>
      <c r="O30" s="89"/>
    </row>
    <row r="31" spans="2:24" x14ac:dyDescent="0.25">
      <c r="B31" s="44" t="s">
        <v>28</v>
      </c>
      <c r="C31" s="43">
        <v>0</v>
      </c>
      <c r="D31" s="43">
        <v>0</v>
      </c>
      <c r="E31" s="43">
        <v>987212.03948843712</v>
      </c>
      <c r="F31" s="43">
        <v>0</v>
      </c>
      <c r="G31" s="43">
        <v>0</v>
      </c>
      <c r="H31" s="43">
        <v>0</v>
      </c>
      <c r="I31" s="43">
        <v>68374.514403424313</v>
      </c>
      <c r="J31" s="43">
        <v>0</v>
      </c>
      <c r="K31" s="45">
        <f t="shared" si="0"/>
        <v>1055586.5538918613</v>
      </c>
      <c r="O31" s="89"/>
    </row>
    <row r="32" spans="2:24" x14ac:dyDescent="0.25">
      <c r="B32" s="44" t="s">
        <v>29</v>
      </c>
      <c r="C32" s="43">
        <v>0</v>
      </c>
      <c r="D32" s="43">
        <v>0</v>
      </c>
      <c r="E32" s="43">
        <v>0</v>
      </c>
      <c r="F32" s="43">
        <v>-1843475.569134644</v>
      </c>
      <c r="G32" s="43">
        <v>0</v>
      </c>
      <c r="H32" s="43">
        <v>0</v>
      </c>
      <c r="I32" s="43">
        <v>0</v>
      </c>
      <c r="J32" s="43">
        <v>0</v>
      </c>
      <c r="K32" s="45">
        <f t="shared" si="0"/>
        <v>-1843475.569134644</v>
      </c>
      <c r="O32" s="89"/>
    </row>
    <row r="33" spans="2:18" x14ac:dyDescent="0.25">
      <c r="B33" s="1" t="s">
        <v>124</v>
      </c>
      <c r="C33" s="33">
        <v>0</v>
      </c>
      <c r="D33" s="33">
        <v>0</v>
      </c>
      <c r="E33" s="43">
        <v>3554808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5">
        <f t="shared" si="0"/>
        <v>3554808</v>
      </c>
      <c r="O33" s="89"/>
    </row>
    <row r="34" spans="2:18" x14ac:dyDescent="0.25">
      <c r="B34" s="44" t="s">
        <v>30</v>
      </c>
      <c r="C34" s="43">
        <v>-221047</v>
      </c>
      <c r="D34" s="43">
        <v>-112565.78390000001</v>
      </c>
      <c r="E34" s="43">
        <v>0</v>
      </c>
      <c r="F34" s="43">
        <v>1119587</v>
      </c>
      <c r="G34" s="43">
        <v>0</v>
      </c>
      <c r="H34" s="43">
        <v>0</v>
      </c>
      <c r="I34" s="43">
        <v>0</v>
      </c>
      <c r="J34" s="43">
        <v>0</v>
      </c>
      <c r="K34" s="45">
        <f t="shared" si="0"/>
        <v>785974.21609999996</v>
      </c>
      <c r="O34" s="89"/>
    </row>
    <row r="35" spans="2:18" x14ac:dyDescent="0.25">
      <c r="B35" s="44" t="s">
        <v>125</v>
      </c>
      <c r="C35" s="43">
        <v>0</v>
      </c>
      <c r="D35" s="43">
        <v>0</v>
      </c>
      <c r="E35" s="43">
        <v>0</v>
      </c>
      <c r="F35" s="43">
        <v>1378000</v>
      </c>
      <c r="G35" s="43">
        <v>0</v>
      </c>
      <c r="H35" s="43">
        <v>2867829.7468214333</v>
      </c>
      <c r="I35" s="43">
        <v>0</v>
      </c>
      <c r="J35" s="43">
        <v>0</v>
      </c>
      <c r="K35" s="45">
        <f t="shared" si="0"/>
        <v>4245829.7468214333</v>
      </c>
      <c r="O35" s="89"/>
    </row>
    <row r="36" spans="2:18" x14ac:dyDescent="0.25">
      <c r="B36" s="44" t="s">
        <v>126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978198.93882053054</v>
      </c>
      <c r="I36" s="43">
        <v>0</v>
      </c>
      <c r="J36" s="43">
        <v>0</v>
      </c>
      <c r="K36" s="45">
        <f t="shared" si="0"/>
        <v>978198.93882053054</v>
      </c>
      <c r="O36" s="89"/>
    </row>
    <row r="37" spans="2:18" x14ac:dyDescent="0.25">
      <c r="B37" s="44" t="s">
        <v>31</v>
      </c>
      <c r="C37" s="43">
        <v>0</v>
      </c>
      <c r="D37" s="43">
        <v>0</v>
      </c>
      <c r="E37" s="43">
        <v>3963289.4745640201</v>
      </c>
      <c r="F37" s="43">
        <v>36370804.42901504</v>
      </c>
      <c r="G37" s="43">
        <v>0</v>
      </c>
      <c r="H37" s="43">
        <v>26529.53273871787</v>
      </c>
      <c r="I37" s="43">
        <v>0</v>
      </c>
      <c r="J37" s="43">
        <v>0</v>
      </c>
      <c r="K37" s="45">
        <f t="shared" si="0"/>
        <v>40360623.436317779</v>
      </c>
      <c r="O37" s="89"/>
    </row>
    <row r="38" spans="2:18" x14ac:dyDescent="0.25">
      <c r="B38" s="44" t="s">
        <v>32</v>
      </c>
      <c r="C38" s="43">
        <v>0</v>
      </c>
      <c r="D38" s="43">
        <v>6174491.3876908934</v>
      </c>
      <c r="E38" s="43">
        <v>0</v>
      </c>
      <c r="F38" s="43">
        <v>0</v>
      </c>
      <c r="G38" s="43">
        <v>1090831.1348721001</v>
      </c>
      <c r="H38" s="43">
        <v>0</v>
      </c>
      <c r="I38" s="43">
        <v>5023549.2528539952</v>
      </c>
      <c r="J38" s="43">
        <v>0</v>
      </c>
      <c r="K38" s="45">
        <f t="shared" si="0"/>
        <v>12288871.775416989</v>
      </c>
      <c r="O38" s="89"/>
      <c r="Q38" s="43"/>
      <c r="R38" s="43"/>
    </row>
    <row r="39" spans="2:18" x14ac:dyDescent="0.25">
      <c r="B39" s="44" t="s">
        <v>33</v>
      </c>
      <c r="C39" s="43">
        <v>0</v>
      </c>
      <c r="D39" s="43">
        <v>0</v>
      </c>
      <c r="E39" s="43">
        <v>0</v>
      </c>
      <c r="F39" s="43">
        <v>-1422709.1239999998</v>
      </c>
      <c r="G39" s="43">
        <v>0</v>
      </c>
      <c r="H39" s="43">
        <v>0</v>
      </c>
      <c r="I39" s="43">
        <v>0</v>
      </c>
      <c r="J39" s="43">
        <v>0</v>
      </c>
      <c r="K39" s="45">
        <f t="shared" si="0"/>
        <v>-1422709.1239999998</v>
      </c>
      <c r="O39" s="89"/>
    </row>
    <row r="40" spans="2:18" x14ac:dyDescent="0.25">
      <c r="B40" s="44" t="s">
        <v>34</v>
      </c>
      <c r="C40" s="43">
        <v>489909.23876234394</v>
      </c>
      <c r="D40" s="43">
        <v>3525724.1054440322</v>
      </c>
      <c r="E40" s="43">
        <v>4388336.8294394733</v>
      </c>
      <c r="F40" s="43">
        <v>28691274.590838313</v>
      </c>
      <c r="G40" s="43">
        <v>0</v>
      </c>
      <c r="H40" s="43">
        <v>70436.019661709506</v>
      </c>
      <c r="I40" s="43">
        <v>0</v>
      </c>
      <c r="J40" s="43">
        <v>0</v>
      </c>
      <c r="K40" s="45">
        <f t="shared" si="0"/>
        <v>37165680.784145877</v>
      </c>
      <c r="O40" s="89"/>
      <c r="Q40" s="43"/>
      <c r="R40" s="43"/>
    </row>
    <row r="41" spans="2:18" x14ac:dyDescent="0.25">
      <c r="B41" s="44" t="s">
        <v>35</v>
      </c>
      <c r="C41" s="43">
        <v>0</v>
      </c>
      <c r="D41" s="43">
        <v>0</v>
      </c>
      <c r="E41" s="43">
        <v>2986366.519597589</v>
      </c>
      <c r="F41" s="43">
        <v>226970.64663000111</v>
      </c>
      <c r="G41" s="43">
        <v>0</v>
      </c>
      <c r="H41" s="43">
        <v>0</v>
      </c>
      <c r="I41" s="43">
        <v>0</v>
      </c>
      <c r="J41" s="43">
        <v>0</v>
      </c>
      <c r="K41" s="45">
        <f t="shared" si="0"/>
        <v>3213337.1662275903</v>
      </c>
      <c r="O41" s="89"/>
    </row>
    <row r="42" spans="2:18" x14ac:dyDescent="0.25">
      <c r="B42" s="44" t="s">
        <v>121</v>
      </c>
      <c r="C42" s="43">
        <v>0</v>
      </c>
      <c r="D42" s="43">
        <v>0</v>
      </c>
      <c r="E42" s="43">
        <v>-1703973.494473919</v>
      </c>
      <c r="F42" s="43">
        <v>3299494.7239386225</v>
      </c>
      <c r="G42" s="43">
        <v>0</v>
      </c>
      <c r="H42" s="43">
        <v>-4245462.8052502647</v>
      </c>
      <c r="I42" s="43">
        <v>16796204.999999993</v>
      </c>
      <c r="J42" s="43">
        <v>0</v>
      </c>
      <c r="K42" s="45">
        <f t="shared" si="0"/>
        <v>14146263.42421443</v>
      </c>
      <c r="O42" s="89"/>
      <c r="Q42" s="43"/>
      <c r="R42" s="43"/>
    </row>
    <row r="43" spans="2:18" x14ac:dyDescent="0.25">
      <c r="B43" s="44" t="s">
        <v>36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88425.970370652096</v>
      </c>
      <c r="I43" s="43">
        <v>0</v>
      </c>
      <c r="J43" s="43">
        <v>0</v>
      </c>
      <c r="K43" s="45">
        <f t="shared" si="0"/>
        <v>88425.970370652096</v>
      </c>
      <c r="O43" s="89"/>
    </row>
    <row r="44" spans="2:18" x14ac:dyDescent="0.25">
      <c r="B44" s="44" t="s">
        <v>38</v>
      </c>
      <c r="C44" s="43">
        <v>6333.21986193256</v>
      </c>
      <c r="D44" s="43">
        <v>0</v>
      </c>
      <c r="E44" s="43">
        <v>1659000</v>
      </c>
      <c r="F44" s="43">
        <v>65032564.065700591</v>
      </c>
      <c r="G44" s="43">
        <v>0</v>
      </c>
      <c r="H44" s="43">
        <v>94445.453853907107</v>
      </c>
      <c r="I44" s="43">
        <v>0</v>
      </c>
      <c r="J44" s="43">
        <v>908709.96814467176</v>
      </c>
      <c r="K44" s="45">
        <f t="shared" si="0"/>
        <v>67701052.707561105</v>
      </c>
      <c r="O44" s="89"/>
    </row>
    <row r="45" spans="2:18" x14ac:dyDescent="0.25">
      <c r="B45" s="44" t="s">
        <v>45</v>
      </c>
      <c r="C45" s="43">
        <v>-248944.212007683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5">
        <f t="shared" si="0"/>
        <v>-248944.212007683</v>
      </c>
      <c r="O45" s="89"/>
    </row>
    <row r="46" spans="2:18" x14ac:dyDescent="0.25">
      <c r="B46" s="44" t="s">
        <v>127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541290.01032847166</v>
      </c>
      <c r="K46" s="45">
        <f t="shared" si="0"/>
        <v>541290.01032847166</v>
      </c>
      <c r="O46" s="89"/>
    </row>
    <row r="47" spans="2:18" x14ac:dyDescent="0.25">
      <c r="B47" s="44" t="s">
        <v>39</v>
      </c>
      <c r="C47" s="43">
        <v>0</v>
      </c>
      <c r="D47" s="43">
        <v>0</v>
      </c>
      <c r="E47" s="43">
        <v>13512829.759028977</v>
      </c>
      <c r="F47" s="43">
        <v>-2572926.9010098977</v>
      </c>
      <c r="G47" s="43">
        <v>0</v>
      </c>
      <c r="H47" s="43">
        <v>0</v>
      </c>
      <c r="I47" s="43">
        <v>0</v>
      </c>
      <c r="J47" s="43">
        <v>3623637.5051501892</v>
      </c>
      <c r="K47" s="45">
        <f t="shared" si="0"/>
        <v>14563540.36316927</v>
      </c>
      <c r="O47" s="89"/>
      <c r="Q47" s="43"/>
      <c r="R47" s="43"/>
    </row>
    <row r="48" spans="2:18" x14ac:dyDescent="0.25">
      <c r="B48" s="44" t="s">
        <v>7</v>
      </c>
      <c r="C48" s="45">
        <f>+SUM(C7:C47)</f>
        <v>-7902647.7592467451</v>
      </c>
      <c r="D48" s="45">
        <f t="shared" ref="D48:K48" si="1">+SUM(D7:D47)</f>
        <v>46929051.184946544</v>
      </c>
      <c r="E48" s="45">
        <f t="shared" si="1"/>
        <v>75267918.280341744</v>
      </c>
      <c r="F48" s="45">
        <f t="shared" si="1"/>
        <v>1147603428.8058584</v>
      </c>
      <c r="G48" s="45">
        <f t="shared" si="1"/>
        <v>16364545.051315742</v>
      </c>
      <c r="H48" s="45">
        <f t="shared" si="1"/>
        <v>107197185.70921865</v>
      </c>
      <c r="I48" s="45">
        <f t="shared" si="1"/>
        <v>70013821.735632181</v>
      </c>
      <c r="J48" s="45">
        <f t="shared" si="1"/>
        <v>81023161.754959449</v>
      </c>
      <c r="K48" s="45">
        <f t="shared" si="1"/>
        <v>1536496464.7630258</v>
      </c>
    </row>
    <row r="49" spans="3:11" x14ac:dyDescent="0.25">
      <c r="K49" s="45"/>
    </row>
    <row r="50" spans="3:11" x14ac:dyDescent="0.25">
      <c r="C50" s="64"/>
      <c r="D50" s="64"/>
      <c r="E50" s="64"/>
      <c r="F50" s="43"/>
      <c r="G50" s="43"/>
      <c r="H50" s="43"/>
      <c r="I50" s="43"/>
      <c r="J50" s="43"/>
      <c r="K50" s="45"/>
    </row>
    <row r="51" spans="3:11" x14ac:dyDescent="0.25">
      <c r="C51" s="98"/>
      <c r="D51" s="98"/>
      <c r="E51" s="98"/>
      <c r="F51" s="98"/>
      <c r="G51" s="98"/>
      <c r="H51" s="98"/>
      <c r="I51" s="98"/>
      <c r="J51" s="98"/>
      <c r="K51" s="98"/>
    </row>
    <row r="52" spans="3:11" x14ac:dyDescent="0.25">
      <c r="C52" s="43"/>
      <c r="F52" s="43"/>
      <c r="K52" s="63"/>
    </row>
    <row r="53" spans="3:11" x14ac:dyDescent="0.25">
      <c r="C53" s="43"/>
      <c r="D53" s="43"/>
      <c r="E53" s="43"/>
      <c r="F53" s="43"/>
      <c r="G53" s="43"/>
      <c r="H53" s="43"/>
      <c r="I53" s="43"/>
      <c r="J53" s="43"/>
      <c r="K53" s="43"/>
    </row>
    <row r="54" spans="3:11" x14ac:dyDescent="0.25">
      <c r="D54" s="43"/>
      <c r="G54" s="43"/>
      <c r="H54" s="43"/>
    </row>
    <row r="55" spans="3:11" x14ac:dyDescent="0.25">
      <c r="E55" s="43"/>
    </row>
    <row r="57" spans="3:11" x14ac:dyDescent="0.25">
      <c r="C57" s="43"/>
      <c r="D57" s="43"/>
      <c r="E57" s="43"/>
      <c r="F57" s="43"/>
      <c r="G57" s="43"/>
      <c r="H57" s="43"/>
    </row>
    <row r="59" spans="3:11" x14ac:dyDescent="0.25">
      <c r="J59" s="43"/>
    </row>
    <row r="62" spans="3:11" x14ac:dyDescent="0.25">
      <c r="F62" s="43"/>
    </row>
  </sheetData>
  <autoFilter ref="B6:K4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67"/>
  <sheetViews>
    <sheetView showGridLines="0" workbookViewId="0"/>
  </sheetViews>
  <sheetFormatPr baseColWidth="10" defaultRowHeight="15" x14ac:dyDescent="0.25"/>
  <cols>
    <col min="1" max="1" width="4.28515625" customWidth="1"/>
    <col min="2" max="2" width="14.28515625" style="54" customWidth="1"/>
    <col min="3" max="9" width="14.28515625" customWidth="1"/>
    <col min="10" max="10" width="12.7109375" customWidth="1"/>
    <col min="11" max="11" width="12.7109375" style="54" customWidth="1"/>
    <col min="12" max="12" width="11.42578125" customWidth="1"/>
    <col min="13" max="14" width="11.5703125" style="57" bestFit="1" customWidth="1"/>
    <col min="15" max="15" width="11.42578125" style="57"/>
    <col min="16" max="17" width="11.5703125" style="57" bestFit="1" customWidth="1"/>
    <col min="18" max="18" width="11.42578125" style="57"/>
    <col min="19" max="19" width="11.85546875" style="57" bestFit="1" customWidth="1"/>
    <col min="20" max="23" width="11.42578125" style="57"/>
  </cols>
  <sheetData>
    <row r="5" spans="2:23" s="48" customFormat="1" x14ac:dyDescent="0.25">
      <c r="B5" s="47" t="s">
        <v>152</v>
      </c>
      <c r="H5" s="49"/>
      <c r="K5" s="50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spans="2:23" s="48" customFormat="1" x14ac:dyDescent="0.25">
      <c r="B6" s="50" t="s">
        <v>153</v>
      </c>
      <c r="C6" s="52" t="s">
        <v>0</v>
      </c>
      <c r="D6" s="52" t="s">
        <v>1</v>
      </c>
      <c r="E6" s="52" t="s">
        <v>2</v>
      </c>
      <c r="F6" s="52" t="s">
        <v>3</v>
      </c>
      <c r="G6" s="52" t="s">
        <v>154</v>
      </c>
      <c r="H6" s="53" t="s">
        <v>4</v>
      </c>
      <c r="I6" s="52" t="s">
        <v>5</v>
      </c>
      <c r="J6" s="50" t="s">
        <v>6</v>
      </c>
      <c r="K6" s="50" t="s">
        <v>7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spans="2:23" x14ac:dyDescent="0.25">
      <c r="B7" s="54" t="s">
        <v>8</v>
      </c>
      <c r="C7" s="55">
        <v>87393.113568207875</v>
      </c>
      <c r="D7" s="55">
        <v>0</v>
      </c>
      <c r="E7" s="55">
        <v>834704.94811413693</v>
      </c>
      <c r="F7" s="55">
        <v>7907948.7366750808</v>
      </c>
      <c r="G7" s="55">
        <v>0</v>
      </c>
      <c r="H7" s="55">
        <v>150000</v>
      </c>
      <c r="I7" s="55">
        <v>0</v>
      </c>
      <c r="J7" s="55">
        <v>0</v>
      </c>
      <c r="K7" s="56">
        <f>SUM(C7:J7)</f>
        <v>8980046.7983574253</v>
      </c>
      <c r="O7" s="87"/>
    </row>
    <row r="8" spans="2:23" x14ac:dyDescent="0.25">
      <c r="B8" s="54" t="s">
        <v>43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6">
        <f t="shared" ref="K8:K57" si="0">SUM(C8:J8)</f>
        <v>0</v>
      </c>
    </row>
    <row r="9" spans="2:23" x14ac:dyDescent="0.25">
      <c r="B9" s="54" t="s">
        <v>44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6">
        <f t="shared" si="0"/>
        <v>0</v>
      </c>
      <c r="O9" s="87"/>
    </row>
    <row r="10" spans="2:23" x14ac:dyDescent="0.25">
      <c r="B10" s="54" t="s">
        <v>9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-96561</v>
      </c>
      <c r="I10" s="55">
        <v>0</v>
      </c>
      <c r="J10" s="55">
        <v>0</v>
      </c>
      <c r="K10" s="56">
        <f t="shared" si="0"/>
        <v>-96561</v>
      </c>
    </row>
    <row r="11" spans="2:23" x14ac:dyDescent="0.25">
      <c r="B11" s="54" t="s">
        <v>10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6">
        <f t="shared" si="0"/>
        <v>0</v>
      </c>
    </row>
    <row r="12" spans="2:23" x14ac:dyDescent="0.25">
      <c r="B12" s="54" t="s">
        <v>122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212000</v>
      </c>
      <c r="I12" s="55">
        <v>0</v>
      </c>
      <c r="J12" s="55">
        <v>0</v>
      </c>
      <c r="K12" s="56">
        <f t="shared" si="0"/>
        <v>212000</v>
      </c>
    </row>
    <row r="13" spans="2:23" x14ac:dyDescent="0.25">
      <c r="B13" s="54" t="s">
        <v>40</v>
      </c>
      <c r="C13" s="55">
        <v>6875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6">
        <f t="shared" si="0"/>
        <v>6875</v>
      </c>
      <c r="O13" s="87"/>
    </row>
    <row r="14" spans="2:23" x14ac:dyDescent="0.25">
      <c r="B14" s="54" t="s">
        <v>123</v>
      </c>
      <c r="C14" s="55">
        <v>0</v>
      </c>
      <c r="D14" s="55">
        <v>0</v>
      </c>
      <c r="E14" s="55">
        <v>1887886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6">
        <f t="shared" si="0"/>
        <v>1887886</v>
      </c>
    </row>
    <row r="15" spans="2:23" x14ac:dyDescent="0.25">
      <c r="B15" s="54" t="s">
        <v>11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-971019.96254717815</v>
      </c>
      <c r="I15" s="55">
        <v>0</v>
      </c>
      <c r="J15" s="55">
        <v>0</v>
      </c>
      <c r="K15" s="56">
        <f t="shared" si="0"/>
        <v>-971019.96254717815</v>
      </c>
    </row>
    <row r="16" spans="2:23" x14ac:dyDescent="0.25">
      <c r="B16" s="54" t="s">
        <v>12</v>
      </c>
      <c r="C16" s="55">
        <v>0</v>
      </c>
      <c r="D16" s="55">
        <v>0</v>
      </c>
      <c r="E16" s="55">
        <v>0</v>
      </c>
      <c r="F16" s="55">
        <v>5778539.2574177291</v>
      </c>
      <c r="G16" s="55">
        <v>0</v>
      </c>
      <c r="H16" s="55">
        <v>0</v>
      </c>
      <c r="I16" s="55">
        <v>0</v>
      </c>
      <c r="J16" s="55">
        <v>0</v>
      </c>
      <c r="K16" s="56">
        <f t="shared" si="0"/>
        <v>5778539.2574177291</v>
      </c>
      <c r="O16" s="87"/>
    </row>
    <row r="17" spans="2:15" x14ac:dyDescent="0.25">
      <c r="B17" s="54" t="s">
        <v>13</v>
      </c>
      <c r="C17" s="55">
        <v>0</v>
      </c>
      <c r="D17" s="55">
        <v>0</v>
      </c>
      <c r="E17" s="55">
        <v>0</v>
      </c>
      <c r="F17" s="55">
        <v>4849224.9817520389</v>
      </c>
      <c r="G17" s="55">
        <v>0</v>
      </c>
      <c r="H17" s="55">
        <v>452000</v>
      </c>
      <c r="I17" s="55">
        <v>37007127.963887021</v>
      </c>
      <c r="J17" s="55">
        <v>0</v>
      </c>
      <c r="K17" s="56">
        <f t="shared" si="0"/>
        <v>42308352.945639059</v>
      </c>
      <c r="O17" s="87"/>
    </row>
    <row r="18" spans="2:15" x14ac:dyDescent="0.25">
      <c r="B18" s="54" t="s">
        <v>14</v>
      </c>
      <c r="C18" s="55">
        <v>0</v>
      </c>
      <c r="D18" s="55">
        <v>0</v>
      </c>
      <c r="E18" s="55">
        <v>325483.40248157416</v>
      </c>
      <c r="F18" s="55">
        <v>0</v>
      </c>
      <c r="G18" s="55">
        <v>0</v>
      </c>
      <c r="H18" s="55">
        <v>1215372.448256332</v>
      </c>
      <c r="I18" s="55">
        <v>0</v>
      </c>
      <c r="J18" s="55">
        <v>0</v>
      </c>
      <c r="K18" s="56">
        <f t="shared" si="0"/>
        <v>1540855.8507379061</v>
      </c>
      <c r="O18" s="87"/>
    </row>
    <row r="19" spans="2:15" x14ac:dyDescent="0.25">
      <c r="B19" s="54" t="s">
        <v>15</v>
      </c>
      <c r="C19" s="55">
        <v>-79136.799430447354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998188.63054489344</v>
      </c>
      <c r="J19" s="55">
        <v>0</v>
      </c>
      <c r="K19" s="56">
        <f t="shared" si="0"/>
        <v>919051.83111444605</v>
      </c>
      <c r="O19" s="87"/>
    </row>
    <row r="20" spans="2:15" x14ac:dyDescent="0.25">
      <c r="B20" s="54" t="s">
        <v>16</v>
      </c>
      <c r="C20" s="55">
        <v>-59873.011592520576</v>
      </c>
      <c r="D20" s="55">
        <v>124986.26705691571</v>
      </c>
      <c r="E20" s="55">
        <v>30000000</v>
      </c>
      <c r="F20" s="55">
        <v>33700907.043636441</v>
      </c>
      <c r="G20" s="55">
        <v>0</v>
      </c>
      <c r="H20" s="55">
        <v>4689547.3814344164</v>
      </c>
      <c r="I20" s="55">
        <v>52295281.408695392</v>
      </c>
      <c r="J20" s="55">
        <v>17482805.084547855</v>
      </c>
      <c r="K20" s="56">
        <f t="shared" si="0"/>
        <v>138233654.17377847</v>
      </c>
      <c r="O20" s="87"/>
    </row>
    <row r="21" spans="2:15" x14ac:dyDescent="0.25">
      <c r="B21" s="54" t="s">
        <v>119</v>
      </c>
      <c r="C21" s="55">
        <v>0</v>
      </c>
      <c r="D21" s="55">
        <v>0</v>
      </c>
      <c r="E21" s="55">
        <v>0</v>
      </c>
      <c r="F21" s="55">
        <v>-357.75867380085401</v>
      </c>
      <c r="G21" s="55">
        <v>0</v>
      </c>
      <c r="H21" s="55">
        <v>0</v>
      </c>
      <c r="I21" s="55">
        <v>0</v>
      </c>
      <c r="J21" s="55">
        <v>0</v>
      </c>
      <c r="K21" s="56">
        <f t="shared" si="0"/>
        <v>-357.75867380085401</v>
      </c>
      <c r="O21" s="87"/>
    </row>
    <row r="22" spans="2:15" x14ac:dyDescent="0.25">
      <c r="B22" s="54" t="s">
        <v>128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259717.10244325685</v>
      </c>
      <c r="K22" s="56">
        <f t="shared" si="0"/>
        <v>259717.10244325685</v>
      </c>
    </row>
    <row r="23" spans="2:15" x14ac:dyDescent="0.25">
      <c r="B23" s="54" t="s">
        <v>17</v>
      </c>
      <c r="C23" s="55">
        <v>0</v>
      </c>
      <c r="D23" s="55">
        <v>0</v>
      </c>
      <c r="E23" s="55">
        <v>0</v>
      </c>
      <c r="F23" s="55">
        <v>5274202.9999999991</v>
      </c>
      <c r="G23" s="55">
        <v>0</v>
      </c>
      <c r="H23" s="55">
        <v>0</v>
      </c>
      <c r="I23" s="55">
        <v>0</v>
      </c>
      <c r="J23" s="55">
        <v>0</v>
      </c>
      <c r="K23" s="56">
        <f t="shared" si="0"/>
        <v>5274202.9999999991</v>
      </c>
    </row>
    <row r="24" spans="2:15" x14ac:dyDescent="0.25">
      <c r="B24" s="54" t="s">
        <v>18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1000000</v>
      </c>
      <c r="I24" s="55">
        <v>0</v>
      </c>
      <c r="J24" s="55">
        <v>0</v>
      </c>
      <c r="K24" s="56">
        <f t="shared" si="0"/>
        <v>1000000</v>
      </c>
      <c r="L24" s="57"/>
    </row>
    <row r="25" spans="2:15" x14ac:dyDescent="0.25">
      <c r="B25" s="54" t="s">
        <v>129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6">
        <f t="shared" si="0"/>
        <v>0</v>
      </c>
    </row>
    <row r="26" spans="2:15" x14ac:dyDescent="0.25">
      <c r="B26" s="54" t="s">
        <v>19</v>
      </c>
      <c r="C26" s="55">
        <v>31217160</v>
      </c>
      <c r="D26" s="55">
        <v>0</v>
      </c>
      <c r="E26" s="55">
        <v>2482828.0285381293</v>
      </c>
      <c r="F26" s="55">
        <v>3944436.3192449482</v>
      </c>
      <c r="G26" s="55">
        <v>0</v>
      </c>
      <c r="H26" s="55">
        <v>0</v>
      </c>
      <c r="I26" s="55">
        <v>0</v>
      </c>
      <c r="J26" s="55">
        <v>2379247.0015507527</v>
      </c>
      <c r="K26" s="56">
        <f t="shared" si="0"/>
        <v>40023671.349333838</v>
      </c>
      <c r="O26" s="87"/>
    </row>
    <row r="27" spans="2:15" x14ac:dyDescent="0.25">
      <c r="B27" s="54" t="s">
        <v>20</v>
      </c>
      <c r="C27" s="55">
        <v>0</v>
      </c>
      <c r="D27" s="55">
        <v>831493.6182415064</v>
      </c>
      <c r="E27" s="55">
        <v>0</v>
      </c>
      <c r="F27" s="55">
        <v>0</v>
      </c>
      <c r="G27" s="55">
        <v>0</v>
      </c>
      <c r="H27" s="55">
        <v>187791011.91894233</v>
      </c>
      <c r="I27" s="55">
        <v>0</v>
      </c>
      <c r="J27" s="55">
        <v>58787421.29255154</v>
      </c>
      <c r="K27" s="56">
        <f t="shared" si="0"/>
        <v>247409926.8297354</v>
      </c>
      <c r="O27" s="87"/>
    </row>
    <row r="28" spans="2:15" x14ac:dyDescent="0.25">
      <c r="B28" s="54" t="s">
        <v>21</v>
      </c>
      <c r="C28" s="55">
        <v>16993144.480578255</v>
      </c>
      <c r="D28" s="55">
        <v>6741898.0743720168</v>
      </c>
      <c r="E28" s="55">
        <v>302763171.94917089</v>
      </c>
      <c r="F28" s="55">
        <v>798429337.20064127</v>
      </c>
      <c r="G28" s="55">
        <v>2202852.5086624501</v>
      </c>
      <c r="H28" s="55">
        <v>347193704.73539996</v>
      </c>
      <c r="I28" s="55">
        <v>3046322.2058026856</v>
      </c>
      <c r="J28" s="55">
        <f>21275102.196086+10000</f>
        <v>21285102.196086001</v>
      </c>
      <c r="K28" s="56">
        <f t="shared" si="0"/>
        <v>1498655533.3507135</v>
      </c>
      <c r="O28" s="87"/>
    </row>
    <row r="29" spans="2:15" x14ac:dyDescent="0.25">
      <c r="B29" s="54" t="s">
        <v>22</v>
      </c>
      <c r="C29" s="55">
        <v>0</v>
      </c>
      <c r="D29" s="55">
        <v>0</v>
      </c>
      <c r="E29" s="55">
        <v>0</v>
      </c>
      <c r="F29" s="55">
        <v>284785.76414982323</v>
      </c>
      <c r="G29" s="55">
        <v>0</v>
      </c>
      <c r="H29" s="55">
        <v>-340677.50860261824</v>
      </c>
      <c r="I29" s="55">
        <v>0</v>
      </c>
      <c r="J29" s="55">
        <v>0</v>
      </c>
      <c r="K29" s="56">
        <f t="shared" si="0"/>
        <v>-55891.744452795014</v>
      </c>
      <c r="O29" s="87"/>
    </row>
    <row r="30" spans="2:15" x14ac:dyDescent="0.25">
      <c r="B30" s="54" t="s">
        <v>23</v>
      </c>
      <c r="C30" s="55">
        <v>-4260489.2457382428</v>
      </c>
      <c r="D30" s="55">
        <v>2092181</v>
      </c>
      <c r="E30" s="55">
        <v>27873.735316220336</v>
      </c>
      <c r="F30" s="55">
        <v>6736345.9788785893</v>
      </c>
      <c r="G30" s="55">
        <v>0</v>
      </c>
      <c r="H30" s="55">
        <v>150000</v>
      </c>
      <c r="I30" s="55">
        <v>0</v>
      </c>
      <c r="J30" s="55">
        <v>0</v>
      </c>
      <c r="K30" s="56">
        <f t="shared" si="0"/>
        <v>4745911.4684565663</v>
      </c>
      <c r="O30" s="87"/>
    </row>
    <row r="31" spans="2:15" x14ac:dyDescent="0.25">
      <c r="B31" s="54" t="s">
        <v>24</v>
      </c>
      <c r="C31" s="55">
        <v>382421.52945770213</v>
      </c>
      <c r="D31" s="55">
        <v>-554157.85112526198</v>
      </c>
      <c r="E31" s="55">
        <v>-2616328.5687248139</v>
      </c>
      <c r="F31" s="55">
        <v>29870726.085573331</v>
      </c>
      <c r="G31" s="55">
        <v>0</v>
      </c>
      <c r="H31" s="55">
        <v>2868529.571253411</v>
      </c>
      <c r="I31" s="55">
        <v>0</v>
      </c>
      <c r="J31" s="55">
        <v>50673.661619172526</v>
      </c>
      <c r="K31" s="56">
        <f t="shared" si="0"/>
        <v>30001864.428053539</v>
      </c>
      <c r="O31" s="87"/>
    </row>
    <row r="32" spans="2:15" x14ac:dyDescent="0.25">
      <c r="B32" s="54" t="s">
        <v>25</v>
      </c>
      <c r="C32" s="55">
        <v>0</v>
      </c>
      <c r="D32" s="55">
        <v>0</v>
      </c>
      <c r="E32" s="55">
        <v>6802360.6522409795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6">
        <f t="shared" si="0"/>
        <v>6802360.6522409795</v>
      </c>
      <c r="O32" s="87"/>
    </row>
    <row r="33" spans="2:15" x14ac:dyDescent="0.25">
      <c r="B33" s="54" t="s">
        <v>26</v>
      </c>
      <c r="C33" s="55">
        <v>0</v>
      </c>
      <c r="D33" s="55">
        <v>0</v>
      </c>
      <c r="E33" s="55">
        <v>0</v>
      </c>
      <c r="F33" s="55">
        <v>1028000</v>
      </c>
      <c r="G33" s="55">
        <v>0</v>
      </c>
      <c r="H33" s="55">
        <v>233070.28833603626</v>
      </c>
      <c r="I33" s="55">
        <v>0</v>
      </c>
      <c r="J33" s="55">
        <v>0</v>
      </c>
      <c r="K33" s="56">
        <f t="shared" si="0"/>
        <v>1261070.2883360363</v>
      </c>
    </row>
    <row r="34" spans="2:15" x14ac:dyDescent="0.25">
      <c r="B34" s="54" t="s">
        <v>120</v>
      </c>
      <c r="C34" s="55">
        <v>-871170.98821342399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6">
        <f t="shared" si="0"/>
        <v>-871170.98821342399</v>
      </c>
    </row>
    <row r="35" spans="2:15" x14ac:dyDescent="0.25">
      <c r="B35" s="54" t="s">
        <v>27</v>
      </c>
      <c r="C35" s="55">
        <v>0</v>
      </c>
      <c r="D35" s="55">
        <v>34543.766364751013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6">
        <f t="shared" si="0"/>
        <v>34543.766364751013</v>
      </c>
      <c r="O35" s="87"/>
    </row>
    <row r="36" spans="2:15" x14ac:dyDescent="0.25">
      <c r="B36" s="54" t="s">
        <v>28</v>
      </c>
      <c r="C36" s="55">
        <v>0</v>
      </c>
      <c r="D36" s="55">
        <v>0</v>
      </c>
      <c r="E36" s="55">
        <v>-138289.66301467389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6">
        <f t="shared" si="0"/>
        <v>-138289.66301467389</v>
      </c>
    </row>
    <row r="37" spans="2:15" x14ac:dyDescent="0.25">
      <c r="B37" s="54" t="s">
        <v>130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6">
        <f t="shared" si="0"/>
        <v>0</v>
      </c>
    </row>
    <row r="38" spans="2:15" x14ac:dyDescent="0.25">
      <c r="B38" s="54" t="s">
        <v>29</v>
      </c>
      <c r="C38" s="55">
        <v>0</v>
      </c>
      <c r="D38" s="55">
        <v>0</v>
      </c>
      <c r="E38" s="55">
        <v>0</v>
      </c>
      <c r="F38" s="55">
        <v>233753.64558660495</v>
      </c>
      <c r="G38" s="55">
        <v>0</v>
      </c>
      <c r="H38" s="55">
        <v>18204963</v>
      </c>
      <c r="I38" s="55">
        <v>0</v>
      </c>
      <c r="J38" s="55">
        <v>11480790.566122923</v>
      </c>
      <c r="K38" s="56">
        <f t="shared" si="0"/>
        <v>29919507.211709529</v>
      </c>
      <c r="O38" s="87"/>
    </row>
    <row r="39" spans="2:15" x14ac:dyDescent="0.25">
      <c r="B39" s="54" t="s">
        <v>124</v>
      </c>
      <c r="C39" s="55">
        <v>0</v>
      </c>
      <c r="D39" s="55">
        <v>0</v>
      </c>
      <c r="E39" s="55">
        <v>-1519644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6">
        <f t="shared" si="0"/>
        <v>-1519644</v>
      </c>
    </row>
    <row r="40" spans="2:15" x14ac:dyDescent="0.25">
      <c r="B40" s="54" t="s">
        <v>30</v>
      </c>
      <c r="C40" s="55">
        <v>0</v>
      </c>
      <c r="D40" s="55">
        <v>0</v>
      </c>
      <c r="E40" s="55">
        <v>0</v>
      </c>
      <c r="F40" s="55">
        <v>-1609000</v>
      </c>
      <c r="G40" s="55">
        <v>0</v>
      </c>
      <c r="H40" s="55">
        <v>150000</v>
      </c>
      <c r="I40" s="55">
        <v>0</v>
      </c>
      <c r="J40" s="55">
        <v>0</v>
      </c>
      <c r="K40" s="56">
        <f t="shared" si="0"/>
        <v>-1459000</v>
      </c>
      <c r="O40" s="87"/>
    </row>
    <row r="41" spans="2:15" x14ac:dyDescent="0.25">
      <c r="B41" s="54" t="s">
        <v>131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2000000</v>
      </c>
      <c r="I41" s="55">
        <v>0</v>
      </c>
      <c r="J41" s="55">
        <v>0</v>
      </c>
      <c r="K41" s="56">
        <f t="shared" si="0"/>
        <v>2000000</v>
      </c>
    </row>
    <row r="42" spans="2:15" x14ac:dyDescent="0.25">
      <c r="B42" s="54" t="s">
        <v>125</v>
      </c>
      <c r="C42" s="55">
        <v>0</v>
      </c>
      <c r="D42" s="55">
        <v>0</v>
      </c>
      <c r="E42" s="55">
        <v>0</v>
      </c>
      <c r="F42" s="55">
        <v>1309250</v>
      </c>
      <c r="G42" s="55">
        <v>0</v>
      </c>
      <c r="H42" s="55">
        <v>0</v>
      </c>
      <c r="I42" s="55">
        <v>0</v>
      </c>
      <c r="J42" s="55">
        <v>0</v>
      </c>
      <c r="K42" s="56">
        <f t="shared" si="0"/>
        <v>1309250</v>
      </c>
    </row>
    <row r="43" spans="2:15" x14ac:dyDescent="0.25">
      <c r="B43" s="54" t="s">
        <v>126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-2920258.0864612581</v>
      </c>
      <c r="I43" s="55">
        <v>0</v>
      </c>
      <c r="J43" s="55">
        <v>0</v>
      </c>
      <c r="K43" s="56">
        <f t="shared" si="0"/>
        <v>-2920258.0864612581</v>
      </c>
    </row>
    <row r="44" spans="2:15" x14ac:dyDescent="0.25">
      <c r="B44" s="54" t="s">
        <v>31</v>
      </c>
      <c r="C44" s="55">
        <v>0</v>
      </c>
      <c r="D44" s="55">
        <v>0</v>
      </c>
      <c r="E44" s="55">
        <v>459385.42985405296</v>
      </c>
      <c r="F44" s="55">
        <v>5777369.1834789682</v>
      </c>
      <c r="G44" s="55">
        <v>0</v>
      </c>
      <c r="H44" s="55">
        <v>165479806.60451981</v>
      </c>
      <c r="I44" s="55">
        <v>0</v>
      </c>
      <c r="J44" s="55">
        <v>100000</v>
      </c>
      <c r="K44" s="56">
        <f t="shared" si="0"/>
        <v>171816561.21785283</v>
      </c>
      <c r="O44" s="87"/>
    </row>
    <row r="45" spans="2:15" x14ac:dyDescent="0.25">
      <c r="B45" s="54" t="s">
        <v>32</v>
      </c>
      <c r="C45" s="55">
        <v>-5421054</v>
      </c>
      <c r="D45" s="55">
        <v>-594157.49728137499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6">
        <f t="shared" si="0"/>
        <v>-6015211.4972813753</v>
      </c>
      <c r="O45" s="87"/>
    </row>
    <row r="46" spans="2:15" x14ac:dyDescent="0.25">
      <c r="B46" s="54" t="s">
        <v>33</v>
      </c>
      <c r="C46" s="55">
        <v>0</v>
      </c>
      <c r="D46" s="55">
        <v>0</v>
      </c>
      <c r="E46" s="55">
        <v>0</v>
      </c>
      <c r="F46" s="55">
        <v>5250925.251378594</v>
      </c>
      <c r="G46" s="55">
        <v>0</v>
      </c>
      <c r="H46" s="55">
        <v>0</v>
      </c>
      <c r="I46" s="55">
        <v>0</v>
      </c>
      <c r="J46" s="55">
        <v>0</v>
      </c>
      <c r="K46" s="56">
        <f t="shared" si="0"/>
        <v>5250925.251378594</v>
      </c>
    </row>
    <row r="47" spans="2:15" x14ac:dyDescent="0.25">
      <c r="B47" s="54" t="s">
        <v>34</v>
      </c>
      <c r="C47" s="55">
        <v>-1611174.5618697759</v>
      </c>
      <c r="D47" s="55">
        <v>-1112103.8889838234</v>
      </c>
      <c r="E47" s="55">
        <v>2846439.4612905085</v>
      </c>
      <c r="F47" s="55">
        <v>-7098333.6163841449</v>
      </c>
      <c r="G47" s="55">
        <v>0</v>
      </c>
      <c r="H47" s="55">
        <v>3556.5890063468833</v>
      </c>
      <c r="I47" s="55">
        <v>0</v>
      </c>
      <c r="J47" s="55">
        <v>0</v>
      </c>
      <c r="K47" s="56">
        <f t="shared" si="0"/>
        <v>-6971616.0169408889</v>
      </c>
      <c r="O47" s="87"/>
    </row>
    <row r="48" spans="2:15" x14ac:dyDescent="0.25">
      <c r="B48" s="54" t="s">
        <v>35</v>
      </c>
      <c r="C48" s="55">
        <v>0</v>
      </c>
      <c r="D48" s="55">
        <v>0</v>
      </c>
      <c r="E48" s="55">
        <v>1490183.0747484937</v>
      </c>
      <c r="F48" s="55">
        <v>0</v>
      </c>
      <c r="G48" s="55">
        <v>0</v>
      </c>
      <c r="H48" s="55">
        <v>0</v>
      </c>
      <c r="I48" s="55">
        <v>0</v>
      </c>
      <c r="J48" s="55">
        <f>437184.53161639-10000</f>
        <v>427184.53161638998</v>
      </c>
      <c r="K48" s="56">
        <f t="shared" si="0"/>
        <v>1917367.6063648837</v>
      </c>
    </row>
    <row r="49" spans="2:23" x14ac:dyDescent="0.25">
      <c r="B49" s="54" t="s">
        <v>155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-1098406.0000000007</v>
      </c>
      <c r="I49" s="55">
        <v>0</v>
      </c>
      <c r="J49" s="55">
        <v>0</v>
      </c>
      <c r="K49" s="56">
        <f t="shared" si="0"/>
        <v>-1098406.0000000007</v>
      </c>
    </row>
    <row r="50" spans="2:23" x14ac:dyDescent="0.25">
      <c r="B50" s="54" t="s">
        <v>132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12197.899862655262</v>
      </c>
      <c r="I50" s="55">
        <v>0</v>
      </c>
      <c r="J50" s="55">
        <v>0</v>
      </c>
      <c r="K50" s="56">
        <f t="shared" si="0"/>
        <v>12197.899862655262</v>
      </c>
    </row>
    <row r="51" spans="2:23" x14ac:dyDescent="0.25">
      <c r="B51" s="54" t="s">
        <v>121</v>
      </c>
      <c r="C51" s="55">
        <v>0</v>
      </c>
      <c r="D51" s="55">
        <v>0</v>
      </c>
      <c r="E51" s="55">
        <v>-394375</v>
      </c>
      <c r="F51" s="55">
        <v>-37628061.43336118</v>
      </c>
      <c r="G51" s="55">
        <v>-145180.58972432069</v>
      </c>
      <c r="H51" s="55">
        <v>-7261016.1076612733</v>
      </c>
      <c r="I51" s="55">
        <v>14047000</v>
      </c>
      <c r="J51" s="55">
        <v>1055667.5737294119</v>
      </c>
      <c r="K51" s="56">
        <f t="shared" si="0"/>
        <v>-30325965.557017356</v>
      </c>
      <c r="O51" s="87"/>
    </row>
    <row r="52" spans="2:23" x14ac:dyDescent="0.25">
      <c r="B52" s="54" t="s">
        <v>36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8">
        <v>11053.246296331514</v>
      </c>
      <c r="I52" s="55">
        <v>0</v>
      </c>
      <c r="J52" s="55">
        <v>0</v>
      </c>
      <c r="K52" s="56">
        <f t="shared" si="0"/>
        <v>11053.246296331514</v>
      </c>
    </row>
    <row r="53" spans="2:23" x14ac:dyDescent="0.25">
      <c r="B53" s="54" t="s">
        <v>133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8">
        <v>178677.24552088926</v>
      </c>
      <c r="K53" s="56">
        <f t="shared" si="0"/>
        <v>178677.24552088926</v>
      </c>
    </row>
    <row r="54" spans="2:23" x14ac:dyDescent="0.25">
      <c r="B54" s="54" t="s">
        <v>38</v>
      </c>
      <c r="C54" s="55">
        <v>1849.8101491120501</v>
      </c>
      <c r="D54" s="55">
        <v>0</v>
      </c>
      <c r="E54" s="55">
        <v>3522963.4042637288</v>
      </c>
      <c r="F54" s="55">
        <v>1296037.3057404319</v>
      </c>
      <c r="G54" s="55">
        <v>0</v>
      </c>
      <c r="H54" s="55">
        <v>11805.681731738392</v>
      </c>
      <c r="I54" s="55">
        <v>0</v>
      </c>
      <c r="J54" s="58">
        <v>0</v>
      </c>
      <c r="K54" s="56">
        <f t="shared" si="0"/>
        <v>4832656.201885011</v>
      </c>
      <c r="O54" s="87"/>
    </row>
    <row r="55" spans="2:23" x14ac:dyDescent="0.25">
      <c r="B55" s="54" t="s">
        <v>45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6">
        <f t="shared" si="0"/>
        <v>0</v>
      </c>
      <c r="O55" s="87"/>
    </row>
    <row r="56" spans="2:23" x14ac:dyDescent="0.25">
      <c r="B56" s="54" t="s">
        <v>127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8">
        <v>0</v>
      </c>
      <c r="K56" s="56">
        <f t="shared" si="0"/>
        <v>0</v>
      </c>
    </row>
    <row r="57" spans="2:23" x14ac:dyDescent="0.25">
      <c r="B57" s="54" t="s">
        <v>39</v>
      </c>
      <c r="C57" s="55">
        <v>0</v>
      </c>
      <c r="D57" s="55">
        <v>0</v>
      </c>
      <c r="E57" s="55">
        <v>17618394.842520662</v>
      </c>
      <c r="F57" s="55">
        <v>14086783.130904341</v>
      </c>
      <c r="G57" s="55">
        <v>0</v>
      </c>
      <c r="H57" s="55">
        <v>1497611.7173594905</v>
      </c>
      <c r="I57" s="55">
        <v>0</v>
      </c>
      <c r="J57" s="58">
        <v>0</v>
      </c>
      <c r="K57" s="56">
        <f t="shared" si="0"/>
        <v>33202789.690784492</v>
      </c>
      <c r="O57" s="87"/>
    </row>
    <row r="58" spans="2:23" s="54" customFormat="1" x14ac:dyDescent="0.25">
      <c r="B58" s="54" t="s">
        <v>7</v>
      </c>
      <c r="C58" s="56">
        <f>SUM(C7:C57)</f>
        <v>36385945.326908857</v>
      </c>
      <c r="D58" s="56">
        <f t="shared" ref="D58:K58" si="1">SUM(D7:D57)</f>
        <v>7564683.4886447303</v>
      </c>
      <c r="E58" s="56">
        <f t="shared" si="1"/>
        <v>366393037.69679993</v>
      </c>
      <c r="F58" s="56">
        <f t="shared" si="1"/>
        <v>879422820.07663906</v>
      </c>
      <c r="G58" s="56">
        <f t="shared" si="1"/>
        <v>2057671.9189381294</v>
      </c>
      <c r="H58" s="56">
        <f t="shared" si="1"/>
        <v>720638292.41712642</v>
      </c>
      <c r="I58" s="56">
        <f t="shared" si="1"/>
        <v>107393920.20892999</v>
      </c>
      <c r="J58" s="56">
        <f t="shared" si="1"/>
        <v>113487286.25578819</v>
      </c>
      <c r="K58" s="56">
        <f t="shared" si="1"/>
        <v>2233343657.3897753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2:23" x14ac:dyDescent="0.25">
      <c r="K59" s="56"/>
    </row>
    <row r="60" spans="2:23" x14ac:dyDescent="0.25">
      <c r="C60" s="56"/>
      <c r="D60" s="56"/>
      <c r="E60" s="56"/>
      <c r="F60" s="56"/>
      <c r="G60" s="56"/>
      <c r="H60" s="56"/>
      <c r="I60" s="56"/>
      <c r="J60" s="56"/>
      <c r="K60" s="56"/>
    </row>
    <row r="61" spans="2:23" x14ac:dyDescent="0.25">
      <c r="C61" s="88"/>
      <c r="D61" s="88"/>
      <c r="E61" s="88"/>
      <c r="F61" s="88"/>
      <c r="G61" s="88"/>
      <c r="H61" s="88"/>
      <c r="I61" s="88"/>
      <c r="J61" s="88"/>
      <c r="K61" s="88"/>
    </row>
    <row r="62" spans="2:23" x14ac:dyDescent="0.25">
      <c r="C62" s="57"/>
      <c r="D62" s="57"/>
      <c r="E62" s="57"/>
      <c r="F62" s="57"/>
      <c r="G62" s="57"/>
      <c r="H62" s="57"/>
      <c r="I62" s="57"/>
      <c r="J62" s="57"/>
      <c r="K62" s="56"/>
    </row>
    <row r="63" spans="2:23" x14ac:dyDescent="0.25">
      <c r="K63" s="56"/>
    </row>
    <row r="64" spans="2:23" x14ac:dyDescent="0.25">
      <c r="F64" s="88"/>
    </row>
    <row r="67" spans="3:8" x14ac:dyDescent="0.25">
      <c r="C67" s="57"/>
      <c r="D67" s="57"/>
      <c r="E67" s="57"/>
      <c r="F67" s="57"/>
      <c r="G67" s="57"/>
      <c r="H67" s="57"/>
    </row>
  </sheetData>
  <autoFilter ref="B6:K5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7"/>
  <sheetViews>
    <sheetView showGridLines="0" workbookViewId="0"/>
  </sheetViews>
  <sheetFormatPr baseColWidth="10" defaultRowHeight="15" x14ac:dyDescent="0.25"/>
  <cols>
    <col min="1" max="1" width="4.28515625" style="21" customWidth="1"/>
    <col min="2" max="2" width="14.28515625" style="20" customWidth="1"/>
    <col min="3" max="8" width="14.28515625" style="21" customWidth="1"/>
    <col min="9" max="9" width="14.28515625" style="22" customWidth="1"/>
    <col min="10" max="10" width="14.28515625" style="23" customWidth="1"/>
    <col min="11" max="11" width="11.42578125" style="21"/>
    <col min="12" max="12" width="11.42578125" style="22"/>
    <col min="13" max="16384" width="11.42578125" style="21"/>
  </cols>
  <sheetData>
    <row r="3" spans="2:14" x14ac:dyDescent="0.25">
      <c r="I3" s="21"/>
      <c r="J3" s="20"/>
    </row>
    <row r="5" spans="2:14" x14ac:dyDescent="0.25">
      <c r="B5" s="24" t="s">
        <v>41</v>
      </c>
      <c r="C5" s="25"/>
      <c r="D5" s="25"/>
      <c r="E5" s="25"/>
      <c r="F5" s="25"/>
      <c r="G5" s="25"/>
      <c r="H5" s="25"/>
      <c r="I5" s="26"/>
      <c r="J5" s="27"/>
    </row>
    <row r="6" spans="2:14" s="24" customFormat="1" x14ac:dyDescent="0.25">
      <c r="B6" s="20" t="s">
        <v>42</v>
      </c>
      <c r="C6" s="20" t="s">
        <v>0</v>
      </c>
      <c r="D6" s="20" t="s">
        <v>1</v>
      </c>
      <c r="E6" s="20" t="s">
        <v>2</v>
      </c>
      <c r="F6" s="20" t="s">
        <v>3</v>
      </c>
      <c r="G6" s="20" t="s">
        <v>4</v>
      </c>
      <c r="H6" s="20" t="s">
        <v>5</v>
      </c>
      <c r="I6" s="23" t="s">
        <v>6</v>
      </c>
      <c r="J6" s="23" t="s">
        <v>7</v>
      </c>
      <c r="L6" s="27"/>
    </row>
    <row r="7" spans="2:14" x14ac:dyDescent="0.25">
      <c r="B7" s="20" t="s">
        <v>8</v>
      </c>
      <c r="C7" s="22">
        <v>257412.74093066086</v>
      </c>
      <c r="D7" s="22">
        <v>519133.88649391267</v>
      </c>
      <c r="E7" s="22">
        <v>-141196.01983604426</v>
      </c>
      <c r="F7" s="22">
        <v>-11669159.31563586</v>
      </c>
      <c r="G7" s="22">
        <v>0</v>
      </c>
      <c r="H7" s="22">
        <v>0</v>
      </c>
      <c r="I7" s="22">
        <v>0</v>
      </c>
      <c r="J7" s="23">
        <f t="shared" ref="J7:J48" si="0">SUM(C7:I7)</f>
        <v>-11033808.70804733</v>
      </c>
      <c r="N7" s="90"/>
    </row>
    <row r="8" spans="2:14" x14ac:dyDescent="0.25">
      <c r="B8" s="20" t="s">
        <v>44</v>
      </c>
      <c r="C8" s="22">
        <v>0</v>
      </c>
      <c r="D8" s="22">
        <v>0</v>
      </c>
      <c r="E8" s="22">
        <v>-762415.61766981287</v>
      </c>
      <c r="F8" s="22">
        <v>0</v>
      </c>
      <c r="G8" s="22">
        <v>0</v>
      </c>
      <c r="H8" s="22">
        <v>0</v>
      </c>
      <c r="I8" s="22">
        <v>0</v>
      </c>
      <c r="J8" s="23">
        <f t="shared" si="0"/>
        <v>-762415.61766981287</v>
      </c>
      <c r="N8" s="90"/>
    </row>
    <row r="9" spans="2:14" x14ac:dyDescent="0.25">
      <c r="B9" s="20" t="s">
        <v>10</v>
      </c>
      <c r="C9" s="22">
        <v>0</v>
      </c>
      <c r="D9" s="22">
        <v>0</v>
      </c>
      <c r="E9" s="22">
        <v>-208784.16333229298</v>
      </c>
      <c r="F9" s="22">
        <v>0</v>
      </c>
      <c r="G9" s="22">
        <v>0</v>
      </c>
      <c r="H9" s="22">
        <v>0</v>
      </c>
      <c r="I9" s="22">
        <v>0</v>
      </c>
      <c r="J9" s="23">
        <f t="shared" si="0"/>
        <v>-208784.16333229298</v>
      </c>
    </row>
    <row r="10" spans="2:14" x14ac:dyDescent="0.25">
      <c r="B10" s="20" t="s">
        <v>122</v>
      </c>
      <c r="C10" s="22">
        <v>0</v>
      </c>
      <c r="D10" s="22">
        <v>0</v>
      </c>
      <c r="E10" s="22">
        <v>0</v>
      </c>
      <c r="F10" s="22">
        <v>0</v>
      </c>
      <c r="G10" s="22">
        <v>81000</v>
      </c>
      <c r="H10" s="22">
        <v>0</v>
      </c>
      <c r="I10" s="22">
        <v>0</v>
      </c>
      <c r="J10" s="23">
        <f t="shared" si="0"/>
        <v>81000</v>
      </c>
    </row>
    <row r="11" spans="2:14" x14ac:dyDescent="0.25">
      <c r="B11" s="20" t="s">
        <v>40</v>
      </c>
      <c r="C11" s="22">
        <v>0</v>
      </c>
      <c r="D11" s="22">
        <v>0</v>
      </c>
      <c r="E11" s="22">
        <v>0</v>
      </c>
      <c r="F11" s="22">
        <v>11838655.774746584</v>
      </c>
      <c r="G11" s="22">
        <v>0</v>
      </c>
      <c r="H11" s="22">
        <v>0</v>
      </c>
      <c r="I11" s="22">
        <v>0</v>
      </c>
      <c r="J11" s="23">
        <f t="shared" si="0"/>
        <v>11838655.774746584</v>
      </c>
      <c r="N11" s="90"/>
    </row>
    <row r="12" spans="2:14" x14ac:dyDescent="0.25">
      <c r="B12" s="20" t="s">
        <v>11</v>
      </c>
      <c r="C12" s="22">
        <v>0</v>
      </c>
      <c r="D12" s="22">
        <v>0</v>
      </c>
      <c r="E12" s="22">
        <v>0</v>
      </c>
      <c r="F12" s="22">
        <v>0</v>
      </c>
      <c r="G12" s="22">
        <v>3867088.2341031195</v>
      </c>
      <c r="H12" s="22">
        <v>0</v>
      </c>
      <c r="I12" s="22">
        <v>0</v>
      </c>
      <c r="J12" s="23">
        <f t="shared" si="0"/>
        <v>3867088.2341031195</v>
      </c>
    </row>
    <row r="13" spans="2:14" x14ac:dyDescent="0.25">
      <c r="B13" s="20" t="s">
        <v>12</v>
      </c>
      <c r="C13" s="22">
        <v>0</v>
      </c>
      <c r="D13" s="22">
        <v>0</v>
      </c>
      <c r="E13" s="22">
        <v>0</v>
      </c>
      <c r="F13" s="22">
        <v>26011136.417454004</v>
      </c>
      <c r="G13" s="22">
        <v>50023081.801526956</v>
      </c>
      <c r="H13" s="22">
        <v>0</v>
      </c>
      <c r="I13" s="22">
        <v>4462537.5213356614</v>
      </c>
      <c r="J13" s="23">
        <f t="shared" si="0"/>
        <v>80496755.740316629</v>
      </c>
      <c r="N13" s="90"/>
    </row>
    <row r="14" spans="2:14" x14ac:dyDescent="0.25">
      <c r="B14" s="20" t="s">
        <v>13</v>
      </c>
      <c r="C14" s="22">
        <v>0</v>
      </c>
      <c r="D14" s="22">
        <v>0</v>
      </c>
      <c r="E14" s="22">
        <v>0</v>
      </c>
      <c r="F14" s="22">
        <v>-1414379.0031271335</v>
      </c>
      <c r="G14" s="22">
        <v>0</v>
      </c>
      <c r="H14" s="22">
        <v>7336977.4857321456</v>
      </c>
      <c r="I14" s="22">
        <v>0</v>
      </c>
      <c r="J14" s="23">
        <f t="shared" si="0"/>
        <v>5922598.4826050121</v>
      </c>
      <c r="N14" s="90"/>
    </row>
    <row r="15" spans="2:14" x14ac:dyDescent="0.25">
      <c r="B15" s="20" t="s">
        <v>14</v>
      </c>
      <c r="C15" s="22">
        <v>0</v>
      </c>
      <c r="D15" s="22">
        <v>0</v>
      </c>
      <c r="E15" s="22">
        <v>2594772.6254448881</v>
      </c>
      <c r="F15" s="22">
        <v>-14099647.319692872</v>
      </c>
      <c r="G15" s="22">
        <v>-5158790.641203477</v>
      </c>
      <c r="H15" s="22">
        <v>0</v>
      </c>
      <c r="I15" s="22">
        <v>0</v>
      </c>
      <c r="J15" s="23">
        <f t="shared" si="0"/>
        <v>-16663665.335451461</v>
      </c>
      <c r="N15" s="90"/>
    </row>
    <row r="16" spans="2:14" x14ac:dyDescent="0.25">
      <c r="B16" s="20" t="s">
        <v>15</v>
      </c>
      <c r="C16" s="22">
        <v>0</v>
      </c>
      <c r="D16" s="22">
        <v>0</v>
      </c>
      <c r="E16" s="22">
        <v>-104575.74564619642</v>
      </c>
      <c r="F16" s="22">
        <v>0</v>
      </c>
      <c r="G16" s="22">
        <v>0</v>
      </c>
      <c r="H16" s="22">
        <v>2157736.1417302936</v>
      </c>
      <c r="I16" s="22">
        <v>0</v>
      </c>
      <c r="J16" s="23">
        <f t="shared" si="0"/>
        <v>2053160.3960840972</v>
      </c>
      <c r="N16" s="90"/>
    </row>
    <row r="17" spans="2:14" x14ac:dyDescent="0.25">
      <c r="B17" s="20" t="s">
        <v>16</v>
      </c>
      <c r="C17" s="22">
        <v>-664087.78405558178</v>
      </c>
      <c r="D17" s="22">
        <v>-218266.72975160962</v>
      </c>
      <c r="E17" s="22">
        <v>8934364.1617345922</v>
      </c>
      <c r="F17" s="22">
        <v>21979408.985855829</v>
      </c>
      <c r="G17" s="22">
        <v>749261.34158708982</v>
      </c>
      <c r="H17" s="22">
        <v>60741971.002000645</v>
      </c>
      <c r="I17" s="22">
        <v>12276868.360980066</v>
      </c>
      <c r="J17" s="23">
        <f t="shared" si="0"/>
        <v>103799519.33835103</v>
      </c>
      <c r="N17" s="90"/>
    </row>
    <row r="18" spans="2:14" x14ac:dyDescent="0.25">
      <c r="B18" s="20" t="s">
        <v>119</v>
      </c>
      <c r="C18" s="22">
        <v>0</v>
      </c>
      <c r="D18" s="22">
        <v>0</v>
      </c>
      <c r="E18" s="22">
        <v>0</v>
      </c>
      <c r="F18" s="22">
        <v>15490539.695283281</v>
      </c>
      <c r="G18" s="22">
        <v>294523.20954437257</v>
      </c>
      <c r="H18" s="22">
        <v>0</v>
      </c>
      <c r="I18" s="22">
        <v>0</v>
      </c>
      <c r="J18" s="23">
        <f t="shared" si="0"/>
        <v>15785062.904827652</v>
      </c>
      <c r="N18" s="90"/>
    </row>
    <row r="19" spans="2:14" x14ac:dyDescent="0.25">
      <c r="B19" s="20" t="s">
        <v>17</v>
      </c>
      <c r="C19" s="22">
        <v>0</v>
      </c>
      <c r="D19" s="22">
        <v>0</v>
      </c>
      <c r="E19" s="22">
        <v>0</v>
      </c>
      <c r="F19" s="22">
        <v>2784278.7118875999</v>
      </c>
      <c r="G19" s="22">
        <v>0</v>
      </c>
      <c r="H19" s="22">
        <v>0</v>
      </c>
      <c r="I19" s="22">
        <v>0</v>
      </c>
      <c r="J19" s="23">
        <f t="shared" si="0"/>
        <v>2784278.7118875999</v>
      </c>
    </row>
    <row r="20" spans="2:14" x14ac:dyDescent="0.25">
      <c r="B20" s="20" t="s">
        <v>19</v>
      </c>
      <c r="C20" s="22">
        <v>-21696152.539213873</v>
      </c>
      <c r="D20" s="22">
        <v>0</v>
      </c>
      <c r="E20" s="22">
        <v>5835369.5926114628</v>
      </c>
      <c r="F20" s="22">
        <v>4042321.4602271421</v>
      </c>
      <c r="G20" s="22">
        <v>0</v>
      </c>
      <c r="H20" s="22">
        <v>0</v>
      </c>
      <c r="I20" s="22">
        <v>8852789.7156862728</v>
      </c>
      <c r="J20" s="23">
        <f t="shared" si="0"/>
        <v>-2965671.7706889957</v>
      </c>
      <c r="N20" s="90"/>
    </row>
    <row r="21" spans="2:14" x14ac:dyDescent="0.25">
      <c r="B21" s="20" t="s">
        <v>20</v>
      </c>
      <c r="C21" s="22">
        <v>0</v>
      </c>
      <c r="D21" s="22">
        <v>229012.24443599963</v>
      </c>
      <c r="E21" s="22">
        <v>0</v>
      </c>
      <c r="F21" s="22">
        <v>3700876.0926737385</v>
      </c>
      <c r="G21" s="22">
        <v>269801150.19978106</v>
      </c>
      <c r="H21" s="22">
        <v>0</v>
      </c>
      <c r="I21" s="22">
        <v>26985232.851840965</v>
      </c>
      <c r="J21" s="23">
        <f t="shared" si="0"/>
        <v>300716271.38873178</v>
      </c>
      <c r="N21" s="90"/>
    </row>
    <row r="22" spans="2:14" x14ac:dyDescent="0.25">
      <c r="B22" s="20" t="s">
        <v>21</v>
      </c>
      <c r="C22" s="22">
        <v>16638455.676918812</v>
      </c>
      <c r="D22" s="22">
        <v>-19704119.908965837</v>
      </c>
      <c r="E22" s="22">
        <v>106204792.93997793</v>
      </c>
      <c r="F22" s="22">
        <v>577570837.59195721</v>
      </c>
      <c r="G22" s="22">
        <v>174367091.9955444</v>
      </c>
      <c r="H22" s="22">
        <v>2411397.2782445932</v>
      </c>
      <c r="I22" s="22">
        <v>49783083.931018151</v>
      </c>
      <c r="J22" s="23">
        <f t="shared" si="0"/>
        <v>907271539.5046953</v>
      </c>
      <c r="N22" s="90"/>
    </row>
    <row r="23" spans="2:14" x14ac:dyDescent="0.25">
      <c r="B23" s="20" t="s">
        <v>22</v>
      </c>
      <c r="C23" s="22">
        <v>0</v>
      </c>
      <c r="D23" s="22">
        <v>0</v>
      </c>
      <c r="E23" s="22">
        <v>0</v>
      </c>
      <c r="F23" s="22">
        <v>-573183.98917439778</v>
      </c>
      <c r="G23" s="22">
        <v>1251699.0711647107</v>
      </c>
      <c r="H23" s="22">
        <v>0</v>
      </c>
      <c r="I23" s="22">
        <v>9932.0300000000007</v>
      </c>
      <c r="J23" s="23">
        <f t="shared" si="0"/>
        <v>688447.11199031293</v>
      </c>
      <c r="N23" s="90"/>
    </row>
    <row r="24" spans="2:14" x14ac:dyDescent="0.25">
      <c r="B24" s="20" t="s">
        <v>23</v>
      </c>
      <c r="C24" s="22">
        <v>0</v>
      </c>
      <c r="D24" s="22">
        <v>0</v>
      </c>
      <c r="E24" s="22">
        <v>-55640.866159619734</v>
      </c>
      <c r="F24" s="22">
        <v>7328624.715207357</v>
      </c>
      <c r="G24" s="22">
        <v>0</v>
      </c>
      <c r="H24" s="22">
        <v>0</v>
      </c>
      <c r="I24" s="22">
        <v>0</v>
      </c>
      <c r="J24" s="23">
        <f t="shared" si="0"/>
        <v>7272983.8490477372</v>
      </c>
      <c r="N24" s="90"/>
    </row>
    <row r="25" spans="2:14" x14ac:dyDescent="0.25">
      <c r="B25" s="20" t="s">
        <v>24</v>
      </c>
      <c r="C25" s="22">
        <v>-1356762.937267574</v>
      </c>
      <c r="D25" s="22">
        <v>0</v>
      </c>
      <c r="E25" s="22">
        <v>-9589687.0287799835</v>
      </c>
      <c r="F25" s="22">
        <v>-16930283.958525755</v>
      </c>
      <c r="G25" s="22">
        <v>59345491.818595663</v>
      </c>
      <c r="H25" s="22">
        <v>0</v>
      </c>
      <c r="I25" s="22">
        <v>96843.231855239617</v>
      </c>
      <c r="J25" s="23">
        <f t="shared" si="0"/>
        <v>31565601.125877593</v>
      </c>
      <c r="N25" s="90"/>
    </row>
    <row r="26" spans="2:14" x14ac:dyDescent="0.25">
      <c r="B26" s="20" t="s">
        <v>25</v>
      </c>
      <c r="C26" s="22">
        <v>0</v>
      </c>
      <c r="D26" s="22">
        <v>0</v>
      </c>
      <c r="E26" s="22">
        <v>-2971.4860154735902</v>
      </c>
      <c r="F26" s="22">
        <v>0</v>
      </c>
      <c r="G26" s="22">
        <v>0</v>
      </c>
      <c r="H26" s="22">
        <v>0</v>
      </c>
      <c r="I26" s="22">
        <v>0</v>
      </c>
      <c r="J26" s="23">
        <f t="shared" si="0"/>
        <v>-2971.4860154735902</v>
      </c>
      <c r="N26" s="90"/>
    </row>
    <row r="27" spans="2:14" x14ac:dyDescent="0.25">
      <c r="B27" s="20" t="s">
        <v>26</v>
      </c>
      <c r="C27" s="22">
        <v>0</v>
      </c>
      <c r="D27" s="22">
        <v>0</v>
      </c>
      <c r="E27" s="22">
        <v>0</v>
      </c>
      <c r="F27" s="22">
        <v>-5478670</v>
      </c>
      <c r="G27" s="22">
        <v>7184721.9412037302</v>
      </c>
      <c r="H27" s="22">
        <v>0</v>
      </c>
      <c r="I27" s="22">
        <v>0</v>
      </c>
      <c r="J27" s="23">
        <f t="shared" si="0"/>
        <v>1706051.9412037302</v>
      </c>
    </row>
    <row r="28" spans="2:14" x14ac:dyDescent="0.25">
      <c r="B28" s="20" t="s">
        <v>120</v>
      </c>
      <c r="C28" s="22">
        <v>4480610.0763517097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3">
        <f t="shared" si="0"/>
        <v>4480610.0763517097</v>
      </c>
    </row>
    <row r="29" spans="2:14" x14ac:dyDescent="0.25">
      <c r="B29" s="20" t="s">
        <v>27</v>
      </c>
      <c r="C29" s="22">
        <v>0</v>
      </c>
      <c r="D29" s="22">
        <v>441303.54225294769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3">
        <f t="shared" si="0"/>
        <v>441303.54225294769</v>
      </c>
      <c r="N29" s="90"/>
    </row>
    <row r="30" spans="2:14" x14ac:dyDescent="0.25">
      <c r="B30" s="20" t="s">
        <v>147</v>
      </c>
      <c r="C30" s="22">
        <v>0</v>
      </c>
      <c r="D30" s="22">
        <v>0</v>
      </c>
      <c r="E30" s="22">
        <v>-817895.00644225499</v>
      </c>
      <c r="F30" s="22">
        <v>0</v>
      </c>
      <c r="G30" s="22">
        <v>0</v>
      </c>
      <c r="H30" s="22">
        <v>0</v>
      </c>
      <c r="I30" s="22">
        <v>0</v>
      </c>
      <c r="J30" s="23">
        <f t="shared" si="0"/>
        <v>-817895.00644225499</v>
      </c>
    </row>
    <row r="31" spans="2:14" x14ac:dyDescent="0.25">
      <c r="B31" s="20" t="s">
        <v>29</v>
      </c>
      <c r="C31" s="22">
        <v>0</v>
      </c>
      <c r="D31" s="22">
        <v>0</v>
      </c>
      <c r="E31" s="22">
        <v>0</v>
      </c>
      <c r="F31" s="22">
        <v>7023709.5570129855</v>
      </c>
      <c r="G31" s="22">
        <v>100526858.88730133</v>
      </c>
      <c r="H31" s="22">
        <v>0</v>
      </c>
      <c r="I31" s="22">
        <v>1322392.7639689804</v>
      </c>
      <c r="J31" s="23">
        <f t="shared" si="0"/>
        <v>108872961.20828329</v>
      </c>
      <c r="N31" s="90"/>
    </row>
    <row r="32" spans="2:14" x14ac:dyDescent="0.25">
      <c r="B32" s="20" t="s">
        <v>124</v>
      </c>
      <c r="C32" s="22">
        <v>0</v>
      </c>
      <c r="D32" s="22">
        <v>0</v>
      </c>
      <c r="E32" s="22">
        <v>3709369.8366677072</v>
      </c>
      <c r="F32" s="22">
        <v>0</v>
      </c>
      <c r="G32" s="22">
        <v>0</v>
      </c>
      <c r="H32" s="22">
        <v>0</v>
      </c>
      <c r="I32" s="22">
        <v>0</v>
      </c>
      <c r="J32" s="23">
        <f t="shared" si="0"/>
        <v>3709369.8366677072</v>
      </c>
    </row>
    <row r="33" spans="2:14" x14ac:dyDescent="0.25">
      <c r="B33" s="20" t="s">
        <v>30</v>
      </c>
      <c r="C33" s="22">
        <v>0</v>
      </c>
      <c r="D33" s="22">
        <v>-997126.72959573206</v>
      </c>
      <c r="E33" s="22">
        <v>0</v>
      </c>
      <c r="F33" s="22">
        <v>-8893301.6167614665</v>
      </c>
      <c r="G33" s="22">
        <v>-272585.86975814955</v>
      </c>
      <c r="H33" s="22">
        <v>0</v>
      </c>
      <c r="I33" s="22">
        <v>0</v>
      </c>
      <c r="J33" s="23">
        <f t="shared" si="0"/>
        <v>-10163014.216115348</v>
      </c>
      <c r="N33" s="90"/>
    </row>
    <row r="34" spans="2:14" x14ac:dyDescent="0.25">
      <c r="B34" s="20" t="s">
        <v>125</v>
      </c>
      <c r="C34" s="22">
        <v>0</v>
      </c>
      <c r="D34" s="22">
        <v>0</v>
      </c>
      <c r="E34" s="22">
        <v>0</v>
      </c>
      <c r="F34" s="22">
        <v>453000</v>
      </c>
      <c r="G34" s="22">
        <v>0</v>
      </c>
      <c r="H34" s="22">
        <v>0</v>
      </c>
      <c r="I34" s="22">
        <v>0</v>
      </c>
      <c r="J34" s="23">
        <f t="shared" si="0"/>
        <v>453000</v>
      </c>
    </row>
    <row r="35" spans="2:14" x14ac:dyDescent="0.25">
      <c r="B35" s="20" t="s">
        <v>126</v>
      </c>
      <c r="C35" s="22">
        <v>0</v>
      </c>
      <c r="D35" s="22">
        <v>0</v>
      </c>
      <c r="E35" s="22">
        <v>0</v>
      </c>
      <c r="F35" s="22">
        <v>0</v>
      </c>
      <c r="G35" s="22">
        <v>-360404.4561543052</v>
      </c>
      <c r="H35" s="22">
        <v>0</v>
      </c>
      <c r="I35" s="22">
        <v>0</v>
      </c>
      <c r="J35" s="23">
        <f t="shared" si="0"/>
        <v>-360404.4561543052</v>
      </c>
    </row>
    <row r="36" spans="2:14" x14ac:dyDescent="0.25">
      <c r="B36" s="20" t="s">
        <v>31</v>
      </c>
      <c r="C36" s="22">
        <v>0</v>
      </c>
      <c r="D36" s="22">
        <v>0</v>
      </c>
      <c r="E36" s="22">
        <v>679755.43968511675</v>
      </c>
      <c r="F36" s="22">
        <v>10308376.107722068</v>
      </c>
      <c r="G36" s="22">
        <v>213879115.11547196</v>
      </c>
      <c r="H36" s="22">
        <v>0</v>
      </c>
      <c r="I36" s="22">
        <v>0</v>
      </c>
      <c r="J36" s="23">
        <f t="shared" si="0"/>
        <v>224867246.66287914</v>
      </c>
      <c r="N36" s="90"/>
    </row>
    <row r="37" spans="2:14" x14ac:dyDescent="0.25">
      <c r="B37" s="20" t="s">
        <v>32</v>
      </c>
      <c r="C37" s="22">
        <v>2806368.5440311977</v>
      </c>
      <c r="D37" s="22">
        <v>1351367.3336120225</v>
      </c>
      <c r="E37" s="22">
        <v>0</v>
      </c>
      <c r="F37" s="22">
        <v>0</v>
      </c>
      <c r="G37" s="22">
        <v>0</v>
      </c>
      <c r="H37" s="22">
        <v>0</v>
      </c>
      <c r="I37" s="22">
        <v>13361142.782900002</v>
      </c>
      <c r="J37" s="23">
        <f t="shared" si="0"/>
        <v>17518878.660543222</v>
      </c>
      <c r="N37" s="90"/>
    </row>
    <row r="38" spans="2:14" x14ac:dyDescent="0.25">
      <c r="B38" s="20" t="s">
        <v>33</v>
      </c>
      <c r="C38" s="22">
        <v>0</v>
      </c>
      <c r="D38" s="22">
        <v>0</v>
      </c>
      <c r="E38" s="22">
        <v>0</v>
      </c>
      <c r="F38" s="22">
        <v>1555725.7599999998</v>
      </c>
      <c r="G38" s="22">
        <v>0</v>
      </c>
      <c r="H38" s="22">
        <v>0</v>
      </c>
      <c r="I38" s="22">
        <v>0</v>
      </c>
      <c r="J38" s="23">
        <f t="shared" si="0"/>
        <v>1555725.7599999998</v>
      </c>
    </row>
    <row r="39" spans="2:14" x14ac:dyDescent="0.25">
      <c r="B39" s="20" t="s">
        <v>34</v>
      </c>
      <c r="C39" s="22">
        <v>97934.16333484152</v>
      </c>
      <c r="D39" s="22">
        <v>1949572.4084629274</v>
      </c>
      <c r="E39" s="22">
        <v>1231648.1710659214</v>
      </c>
      <c r="F39" s="22">
        <v>-15732696.372923085</v>
      </c>
      <c r="G39" s="22">
        <v>2525668.7865150464</v>
      </c>
      <c r="H39" s="22">
        <v>0</v>
      </c>
      <c r="I39" s="22">
        <v>10931844.095100001</v>
      </c>
      <c r="J39" s="23">
        <f t="shared" si="0"/>
        <v>1003971.2515556514</v>
      </c>
      <c r="N39" s="90"/>
    </row>
    <row r="40" spans="2:14" x14ac:dyDescent="0.25">
      <c r="B40" s="20" t="s">
        <v>35</v>
      </c>
      <c r="C40" s="22">
        <v>0</v>
      </c>
      <c r="D40" s="22">
        <v>0</v>
      </c>
      <c r="E40" s="22">
        <v>0</v>
      </c>
      <c r="F40" s="22">
        <v>284019.78086080734</v>
      </c>
      <c r="G40" s="22">
        <v>990632.00000000023</v>
      </c>
      <c r="H40" s="22">
        <v>0</v>
      </c>
      <c r="I40" s="22">
        <v>0</v>
      </c>
      <c r="J40" s="23">
        <f t="shared" si="0"/>
        <v>1274651.7808608075</v>
      </c>
    </row>
    <row r="41" spans="2:14" x14ac:dyDescent="0.25">
      <c r="B41" s="20" t="s">
        <v>134</v>
      </c>
      <c r="C41" s="22">
        <v>0</v>
      </c>
      <c r="D41" s="22">
        <v>0</v>
      </c>
      <c r="E41" s="22">
        <v>0</v>
      </c>
      <c r="F41" s="22">
        <v>0</v>
      </c>
      <c r="G41" s="22">
        <v>771196.50000000012</v>
      </c>
      <c r="H41" s="22">
        <v>0</v>
      </c>
      <c r="I41" s="22">
        <v>0</v>
      </c>
      <c r="J41" s="23">
        <f t="shared" si="0"/>
        <v>771196.50000000012</v>
      </c>
    </row>
    <row r="42" spans="2:14" x14ac:dyDescent="0.25">
      <c r="B42" s="20" t="s">
        <v>132</v>
      </c>
      <c r="C42" s="22">
        <v>0</v>
      </c>
      <c r="D42" s="22">
        <v>0</v>
      </c>
      <c r="E42" s="22">
        <v>0</v>
      </c>
      <c r="F42" s="22">
        <v>0</v>
      </c>
      <c r="G42" s="22">
        <v>-12367.918075164043</v>
      </c>
      <c r="H42" s="22">
        <v>0</v>
      </c>
      <c r="I42" s="22">
        <v>0</v>
      </c>
      <c r="J42" s="23">
        <f t="shared" si="0"/>
        <v>-12367.918075164043</v>
      </c>
    </row>
    <row r="43" spans="2:14" x14ac:dyDescent="0.25">
      <c r="B43" s="20" t="s">
        <v>121</v>
      </c>
      <c r="C43" s="22">
        <v>0</v>
      </c>
      <c r="D43" s="22">
        <v>0</v>
      </c>
      <c r="E43" s="22">
        <v>0</v>
      </c>
      <c r="F43" s="22">
        <v>-666937.63599075587</v>
      </c>
      <c r="G43" s="22">
        <v>1925756.0654580398</v>
      </c>
      <c r="H43" s="22">
        <v>0</v>
      </c>
      <c r="I43" s="22">
        <v>7125756.1226735311</v>
      </c>
      <c r="J43" s="23">
        <f t="shared" si="0"/>
        <v>8384574.5521408152</v>
      </c>
      <c r="N43" s="90"/>
    </row>
    <row r="44" spans="2:14" x14ac:dyDescent="0.25">
      <c r="B44" s="20" t="s">
        <v>135</v>
      </c>
      <c r="C44" s="22">
        <v>0</v>
      </c>
      <c r="D44" s="22">
        <v>584860.03638183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3">
        <f t="shared" si="0"/>
        <v>584860.03638183</v>
      </c>
    </row>
    <row r="45" spans="2:14" x14ac:dyDescent="0.25">
      <c r="B45" s="20" t="s">
        <v>36</v>
      </c>
      <c r="C45" s="22">
        <v>0</v>
      </c>
      <c r="D45" s="22">
        <v>0</v>
      </c>
      <c r="E45" s="22">
        <v>0</v>
      </c>
      <c r="F45" s="22">
        <v>0</v>
      </c>
      <c r="G45" s="22">
        <v>149838.31974547627</v>
      </c>
      <c r="H45" s="22">
        <v>0</v>
      </c>
      <c r="I45" s="22">
        <v>0</v>
      </c>
      <c r="J45" s="23">
        <f t="shared" si="0"/>
        <v>149838.31974547627</v>
      </c>
    </row>
    <row r="46" spans="2:14" x14ac:dyDescent="0.25">
      <c r="B46" s="20" t="s">
        <v>37</v>
      </c>
      <c r="C46" s="22">
        <v>0</v>
      </c>
      <c r="D46" s="22">
        <v>0</v>
      </c>
      <c r="E46" s="22">
        <v>0</v>
      </c>
      <c r="F46" s="22">
        <v>-1136892</v>
      </c>
      <c r="G46" s="22">
        <v>0</v>
      </c>
      <c r="H46" s="22">
        <v>0</v>
      </c>
      <c r="I46" s="22">
        <v>0</v>
      </c>
      <c r="J46" s="23">
        <f t="shared" si="0"/>
        <v>-1136892</v>
      </c>
    </row>
    <row r="47" spans="2:14" x14ac:dyDescent="0.25">
      <c r="B47" s="20" t="s">
        <v>38</v>
      </c>
      <c r="C47" s="22">
        <v>-2536.2116213439353</v>
      </c>
      <c r="D47" s="22">
        <v>0</v>
      </c>
      <c r="E47" s="22">
        <v>5230303.3803819902</v>
      </c>
      <c r="F47" s="22">
        <v>-16413945.864632873</v>
      </c>
      <c r="G47" s="22">
        <v>0</v>
      </c>
      <c r="H47" s="22">
        <v>0</v>
      </c>
      <c r="I47" s="22">
        <v>7819851.8469999991</v>
      </c>
      <c r="J47" s="23">
        <f t="shared" si="0"/>
        <v>-3366326.8488722276</v>
      </c>
      <c r="N47" s="90"/>
    </row>
    <row r="48" spans="2:14" x14ac:dyDescent="0.25">
      <c r="B48" s="20" t="s">
        <v>39</v>
      </c>
      <c r="C48" s="22">
        <v>0</v>
      </c>
      <c r="D48" s="22">
        <v>0</v>
      </c>
      <c r="E48" s="22">
        <v>20515761.363562018</v>
      </c>
      <c r="F48" s="22">
        <v>2152990.4875948676</v>
      </c>
      <c r="G48" s="22">
        <v>1202471.5603125722</v>
      </c>
      <c r="H48" s="22">
        <v>0</v>
      </c>
      <c r="I48" s="22">
        <v>0</v>
      </c>
      <c r="J48" s="23">
        <f t="shared" si="0"/>
        <v>23871223.41146946</v>
      </c>
      <c r="N48" s="90"/>
    </row>
    <row r="49" spans="2:12" s="20" customFormat="1" x14ac:dyDescent="0.25">
      <c r="B49" s="20" t="s">
        <v>7</v>
      </c>
      <c r="C49" s="23">
        <f>SUM(C7:C48)</f>
        <v>561241.72940884833</v>
      </c>
      <c r="D49" s="23">
        <f t="shared" ref="D49:J49" si="1">SUM(D7:D48)</f>
        <v>-15844263.916673541</v>
      </c>
      <c r="E49" s="23">
        <f t="shared" si="1"/>
        <v>143252971.57724994</v>
      </c>
      <c r="F49" s="23">
        <f t="shared" si="1"/>
        <v>599515404.06201923</v>
      </c>
      <c r="G49" s="23">
        <f t="shared" si="1"/>
        <v>883132497.96266437</v>
      </c>
      <c r="H49" s="23">
        <f t="shared" si="1"/>
        <v>72648081.907707676</v>
      </c>
      <c r="I49" s="23">
        <f t="shared" si="1"/>
        <v>143028275.25435889</v>
      </c>
      <c r="J49" s="23">
        <f t="shared" si="1"/>
        <v>1826294208.5767355</v>
      </c>
      <c r="L49" s="23"/>
    </row>
    <row r="50" spans="2:12" x14ac:dyDescent="0.25">
      <c r="C50" s="22"/>
      <c r="D50" s="22"/>
      <c r="E50" s="22"/>
      <c r="F50" s="22"/>
      <c r="G50" s="22"/>
      <c r="H50" s="22"/>
    </row>
    <row r="51" spans="2:12" x14ac:dyDescent="0.25">
      <c r="C51" s="22"/>
      <c r="D51" s="22"/>
      <c r="E51" s="22"/>
      <c r="F51" s="22"/>
      <c r="G51" s="22"/>
      <c r="H51" s="22"/>
    </row>
    <row r="52" spans="2:12" x14ac:dyDescent="0.25">
      <c r="C52" s="91"/>
      <c r="D52" s="91"/>
      <c r="E52" s="91"/>
      <c r="F52" s="91"/>
      <c r="G52" s="91"/>
      <c r="H52" s="91"/>
      <c r="I52" s="91"/>
      <c r="J52" s="91"/>
    </row>
    <row r="53" spans="2:12" x14ac:dyDescent="0.25">
      <c r="C53" s="28"/>
      <c r="D53" s="29"/>
      <c r="E53" s="22"/>
      <c r="F53" s="22"/>
      <c r="G53" s="22"/>
      <c r="H53" s="22"/>
      <c r="J53" s="31"/>
    </row>
    <row r="54" spans="2:12" x14ac:dyDescent="0.25">
      <c r="C54" s="22"/>
      <c r="D54" s="22"/>
      <c r="E54" s="22"/>
      <c r="F54" s="22"/>
      <c r="G54" s="22"/>
      <c r="H54" s="22"/>
    </row>
    <row r="55" spans="2:12" x14ac:dyDescent="0.25">
      <c r="C55" s="22"/>
      <c r="D55" s="22"/>
      <c r="E55" s="22"/>
      <c r="F55" s="22"/>
      <c r="G55" s="22"/>
      <c r="H55" s="22"/>
    </row>
    <row r="57" spans="2:12" x14ac:dyDescent="0.25">
      <c r="C57" s="22"/>
    </row>
  </sheetData>
  <autoFilter ref="B6:J49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64"/>
  <sheetViews>
    <sheetView showGridLines="0" workbookViewId="0"/>
  </sheetViews>
  <sheetFormatPr baseColWidth="10" defaultRowHeight="15" x14ac:dyDescent="0.25"/>
  <cols>
    <col min="1" max="1" width="4.28515625" style="21" customWidth="1"/>
    <col min="2" max="2" width="20.7109375" style="20" bestFit="1" customWidth="1"/>
    <col min="3" max="7" width="17.140625" style="21" customWidth="1"/>
    <col min="8" max="8" width="17.85546875" style="21" customWidth="1"/>
    <col min="9" max="9" width="17.140625" style="20" customWidth="1"/>
    <col min="10" max="10" width="17.140625" style="21" customWidth="1"/>
    <col min="11" max="11" width="11.42578125" style="21" customWidth="1"/>
    <col min="12" max="12" width="11.42578125" style="22" customWidth="1"/>
    <col min="13" max="13" width="11.42578125" style="21" customWidth="1"/>
    <col min="14" max="14" width="12.7109375" style="21" customWidth="1"/>
    <col min="15" max="15" width="11.42578125" style="21" customWidth="1"/>
    <col min="16" max="16" width="11.42578125" style="21"/>
    <col min="17" max="17" width="12.7109375" style="22" bestFit="1" customWidth="1"/>
    <col min="18" max="18" width="11.42578125" style="21"/>
    <col min="19" max="19" width="11.85546875" style="21" bestFit="1" customWidth="1"/>
    <col min="20" max="16384" width="11.42578125" style="21"/>
  </cols>
  <sheetData>
    <row r="5" spans="2:19" s="20" customFormat="1" x14ac:dyDescent="0.25">
      <c r="B5" s="20" t="s">
        <v>41</v>
      </c>
      <c r="D5" s="30"/>
      <c r="E5" s="30"/>
      <c r="F5" s="30"/>
      <c r="G5" s="30"/>
      <c r="L5" s="23"/>
      <c r="Q5" s="23"/>
    </row>
    <row r="6" spans="2:19" s="20" customFormat="1" x14ac:dyDescent="0.25">
      <c r="B6" s="24" t="s">
        <v>42</v>
      </c>
      <c r="C6" s="24" t="s">
        <v>0</v>
      </c>
      <c r="D6" s="24" t="s">
        <v>1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7" t="s">
        <v>7</v>
      </c>
      <c r="L6" s="23"/>
      <c r="Q6" s="23"/>
    </row>
    <row r="7" spans="2:19" x14ac:dyDescent="0.25">
      <c r="B7" s="20" t="s">
        <v>8</v>
      </c>
      <c r="C7" s="32">
        <v>-45502.283958903579</v>
      </c>
      <c r="D7" s="32">
        <v>15018992.985591916</v>
      </c>
      <c r="E7" s="32">
        <v>780088.34684298374</v>
      </c>
      <c r="F7" s="32">
        <v>12624736.957877081</v>
      </c>
      <c r="G7" s="32">
        <v>558185.03553765803</v>
      </c>
      <c r="H7" s="32">
        <v>0</v>
      </c>
      <c r="I7" s="32">
        <v>523100.44401776069</v>
      </c>
      <c r="J7" s="23">
        <f>SUM(C7:I7)</f>
        <v>29459601.485908493</v>
      </c>
      <c r="N7" s="91"/>
      <c r="S7" s="22"/>
    </row>
    <row r="8" spans="2:19" x14ac:dyDescent="0.25">
      <c r="B8" s="20" t="s">
        <v>44</v>
      </c>
      <c r="C8" s="32">
        <v>0</v>
      </c>
      <c r="D8" s="32">
        <v>0</v>
      </c>
      <c r="E8" s="32">
        <v>1439084.961461972</v>
      </c>
      <c r="F8" s="32">
        <v>0</v>
      </c>
      <c r="G8" s="32">
        <v>0</v>
      </c>
      <c r="H8" s="32">
        <v>0</v>
      </c>
      <c r="I8" s="32">
        <v>2422145.7758144713</v>
      </c>
      <c r="J8" s="23">
        <f t="shared" ref="J8:J47" si="0">SUM(C8:I8)</f>
        <v>3861230.7372764433</v>
      </c>
      <c r="N8" s="91"/>
      <c r="S8" s="22"/>
    </row>
    <row r="9" spans="2:19" x14ac:dyDescent="0.25">
      <c r="B9" s="20" t="s">
        <v>10</v>
      </c>
      <c r="C9" s="32">
        <v>0</v>
      </c>
      <c r="D9" s="32">
        <v>0</v>
      </c>
      <c r="E9" s="32">
        <v>1957048.0237370599</v>
      </c>
      <c r="F9" s="32">
        <v>0</v>
      </c>
      <c r="G9" s="32">
        <v>0</v>
      </c>
      <c r="H9" s="32">
        <v>0</v>
      </c>
      <c r="I9" s="32">
        <v>0</v>
      </c>
      <c r="J9" s="23">
        <f t="shared" si="0"/>
        <v>1957048.0237370599</v>
      </c>
      <c r="N9" s="22"/>
      <c r="S9" s="22"/>
    </row>
    <row r="10" spans="2:19" x14ac:dyDescent="0.25">
      <c r="B10" s="20" t="s">
        <v>122</v>
      </c>
      <c r="C10" s="32">
        <v>-5662344.7005454702</v>
      </c>
      <c r="D10" s="32">
        <v>0</v>
      </c>
      <c r="E10" s="32">
        <v>0</v>
      </c>
      <c r="F10" s="32">
        <v>0</v>
      </c>
      <c r="G10" s="32">
        <v>29068681.3693038</v>
      </c>
      <c r="H10" s="32">
        <v>0</v>
      </c>
      <c r="I10" s="32">
        <v>0</v>
      </c>
      <c r="J10" s="23">
        <f t="shared" si="0"/>
        <v>23406336.668758329</v>
      </c>
      <c r="N10" s="22"/>
      <c r="S10" s="22"/>
    </row>
    <row r="11" spans="2:19" x14ac:dyDescent="0.25">
      <c r="B11" s="20" t="s">
        <v>40</v>
      </c>
      <c r="C11" s="32">
        <v>5956131.4951074943</v>
      </c>
      <c r="D11" s="32">
        <v>0</v>
      </c>
      <c r="E11" s="32">
        <v>0</v>
      </c>
      <c r="F11" s="32">
        <v>21936553.256146152</v>
      </c>
      <c r="G11" s="32">
        <v>0</v>
      </c>
      <c r="H11" s="32">
        <v>0</v>
      </c>
      <c r="I11" s="32">
        <v>0</v>
      </c>
      <c r="J11" s="23">
        <f t="shared" si="0"/>
        <v>27892684.751253646</v>
      </c>
      <c r="N11" s="91"/>
      <c r="S11" s="22"/>
    </row>
    <row r="12" spans="2:19" x14ac:dyDescent="0.25">
      <c r="B12" s="20" t="s">
        <v>123</v>
      </c>
      <c r="C12" s="32">
        <v>0</v>
      </c>
      <c r="D12" s="32">
        <v>0</v>
      </c>
      <c r="E12" s="32">
        <v>2814953.0237370599</v>
      </c>
      <c r="F12" s="32">
        <v>0</v>
      </c>
      <c r="G12" s="32">
        <v>0</v>
      </c>
      <c r="H12" s="32">
        <v>0</v>
      </c>
      <c r="I12" s="32">
        <v>0</v>
      </c>
      <c r="J12" s="23">
        <f t="shared" si="0"/>
        <v>2814953.0237370599</v>
      </c>
      <c r="N12" s="22"/>
      <c r="S12" s="22"/>
    </row>
    <row r="13" spans="2:19" x14ac:dyDescent="0.25">
      <c r="B13" s="20" t="s">
        <v>11</v>
      </c>
      <c r="C13" s="32">
        <v>0</v>
      </c>
      <c r="D13" s="32">
        <v>0</v>
      </c>
      <c r="E13" s="32">
        <v>0</v>
      </c>
      <c r="F13" s="32">
        <v>0</v>
      </c>
      <c r="G13" s="32">
        <v>23309561.0489063</v>
      </c>
      <c r="H13" s="32">
        <v>0</v>
      </c>
      <c r="I13" s="32">
        <v>0</v>
      </c>
      <c r="J13" s="23">
        <f t="shared" si="0"/>
        <v>23309561.0489063</v>
      </c>
      <c r="N13" s="22"/>
      <c r="S13" s="22"/>
    </row>
    <row r="14" spans="2:19" x14ac:dyDescent="0.25">
      <c r="B14" s="20" t="s">
        <v>12</v>
      </c>
      <c r="C14" s="32">
        <v>0</v>
      </c>
      <c r="D14" s="32">
        <v>0</v>
      </c>
      <c r="E14" s="32">
        <v>0</v>
      </c>
      <c r="F14" s="32">
        <v>16929047.69780834</v>
      </c>
      <c r="G14" s="32">
        <v>0</v>
      </c>
      <c r="H14" s="32">
        <v>0</v>
      </c>
      <c r="I14" s="32">
        <v>0</v>
      </c>
      <c r="J14" s="23">
        <f t="shared" si="0"/>
        <v>16929047.69780834</v>
      </c>
      <c r="N14" s="91"/>
      <c r="S14" s="22"/>
    </row>
    <row r="15" spans="2:19" x14ac:dyDescent="0.25">
      <c r="B15" s="20" t="s">
        <v>13</v>
      </c>
      <c r="C15" s="32">
        <v>0</v>
      </c>
      <c r="D15" s="32">
        <v>0</v>
      </c>
      <c r="E15" s="32">
        <v>0</v>
      </c>
      <c r="F15" s="32">
        <v>10817592.657377781</v>
      </c>
      <c r="G15" s="32">
        <v>0</v>
      </c>
      <c r="H15" s="32">
        <v>18038363.394158699</v>
      </c>
      <c r="I15" s="32">
        <v>3634454.2768992623</v>
      </c>
      <c r="J15" s="23">
        <f t="shared" si="0"/>
        <v>32490410.328435741</v>
      </c>
      <c r="N15" s="91"/>
      <c r="S15" s="22"/>
    </row>
    <row r="16" spans="2:19" x14ac:dyDescent="0.25">
      <c r="B16" s="20" t="s">
        <v>14</v>
      </c>
      <c r="C16" s="32">
        <v>0</v>
      </c>
      <c r="D16" s="32">
        <v>0</v>
      </c>
      <c r="E16" s="32">
        <v>3907900.270618469</v>
      </c>
      <c r="F16" s="32">
        <v>20709402.063161355</v>
      </c>
      <c r="G16" s="32">
        <v>0</v>
      </c>
      <c r="H16" s="32">
        <v>0</v>
      </c>
      <c r="I16" s="32">
        <v>0</v>
      </c>
      <c r="J16" s="23">
        <f t="shared" si="0"/>
        <v>24617302.333779823</v>
      </c>
      <c r="N16" s="91"/>
      <c r="S16" s="22"/>
    </row>
    <row r="17" spans="2:19" x14ac:dyDescent="0.25">
      <c r="B17" s="20" t="s">
        <v>15</v>
      </c>
      <c r="C17" s="32">
        <v>0</v>
      </c>
      <c r="D17" s="32">
        <v>0</v>
      </c>
      <c r="E17" s="32">
        <v>0</v>
      </c>
      <c r="F17" s="32">
        <v>1538769.8954590992</v>
      </c>
      <c r="G17" s="32">
        <v>0</v>
      </c>
      <c r="H17" s="32">
        <v>1500095.9523015544</v>
      </c>
      <c r="I17" s="32">
        <v>661541.53737076826</v>
      </c>
      <c r="J17" s="23">
        <f t="shared" si="0"/>
        <v>3700407.385131422</v>
      </c>
      <c r="N17" s="91"/>
      <c r="S17" s="22"/>
    </row>
    <row r="18" spans="2:19" x14ac:dyDescent="0.25">
      <c r="B18" s="20" t="s">
        <v>16</v>
      </c>
      <c r="C18" s="32">
        <v>0</v>
      </c>
      <c r="D18" s="32">
        <v>-27660182.181976758</v>
      </c>
      <c r="E18" s="32">
        <v>309135.76453075442</v>
      </c>
      <c r="F18" s="32">
        <v>16938715.630065329</v>
      </c>
      <c r="G18" s="32">
        <v>-268519.24709469703</v>
      </c>
      <c r="H18" s="32">
        <v>67269822.812382907</v>
      </c>
      <c r="I18" s="32">
        <v>0</v>
      </c>
      <c r="J18" s="23">
        <f t="shared" si="0"/>
        <v>56588972.777907535</v>
      </c>
      <c r="N18" s="91"/>
      <c r="S18" s="22"/>
    </row>
    <row r="19" spans="2:19" x14ac:dyDescent="0.25">
      <c r="B19" s="20" t="s">
        <v>119</v>
      </c>
      <c r="C19" s="32">
        <v>0</v>
      </c>
      <c r="D19" s="32">
        <v>0</v>
      </c>
      <c r="E19" s="32">
        <v>0</v>
      </c>
      <c r="F19" s="32">
        <v>15886.370617459688</v>
      </c>
      <c r="G19" s="32">
        <v>0</v>
      </c>
      <c r="H19" s="32">
        <v>0</v>
      </c>
      <c r="I19" s="32">
        <v>0</v>
      </c>
      <c r="J19" s="23">
        <f t="shared" si="0"/>
        <v>15886.370617459688</v>
      </c>
      <c r="N19" s="91"/>
      <c r="S19" s="22"/>
    </row>
    <row r="20" spans="2:19" x14ac:dyDescent="0.25">
      <c r="B20" s="20" t="s">
        <v>17</v>
      </c>
      <c r="C20" s="32">
        <v>0</v>
      </c>
      <c r="D20" s="32">
        <v>0</v>
      </c>
      <c r="E20" s="32">
        <v>0</v>
      </c>
      <c r="F20" s="32">
        <v>-8689242.9006838333</v>
      </c>
      <c r="G20" s="32">
        <v>0</v>
      </c>
      <c r="H20" s="32">
        <v>0</v>
      </c>
      <c r="I20" s="32">
        <v>0</v>
      </c>
      <c r="J20" s="23">
        <f t="shared" si="0"/>
        <v>-8689242.9006838333</v>
      </c>
      <c r="N20" s="22"/>
      <c r="S20" s="22"/>
    </row>
    <row r="21" spans="2:19" x14ac:dyDescent="0.25">
      <c r="B21" s="20" t="s">
        <v>19</v>
      </c>
      <c r="C21" s="32">
        <v>6500105.5006527556</v>
      </c>
      <c r="D21" s="32">
        <v>0</v>
      </c>
      <c r="E21" s="32">
        <v>20374703.149938121</v>
      </c>
      <c r="F21" s="32">
        <v>0</v>
      </c>
      <c r="G21" s="32">
        <v>14353787.518044639</v>
      </c>
      <c r="H21" s="32">
        <v>0</v>
      </c>
      <c r="I21" s="32">
        <v>0</v>
      </c>
      <c r="J21" s="23">
        <f t="shared" si="0"/>
        <v>41228596.168635517</v>
      </c>
      <c r="N21" s="91"/>
      <c r="S21" s="22"/>
    </row>
    <row r="22" spans="2:19" x14ac:dyDescent="0.25">
      <c r="B22" s="20" t="s">
        <v>20</v>
      </c>
      <c r="C22" s="32">
        <v>0</v>
      </c>
      <c r="D22" s="32">
        <v>-726039.54725792934</v>
      </c>
      <c r="E22" s="32">
        <v>0</v>
      </c>
      <c r="F22" s="32">
        <v>0</v>
      </c>
      <c r="G22" s="32">
        <v>211250988.97364011</v>
      </c>
      <c r="H22" s="32">
        <v>0</v>
      </c>
      <c r="I22" s="32">
        <v>0</v>
      </c>
      <c r="J22" s="23">
        <f t="shared" si="0"/>
        <v>210524949.42638218</v>
      </c>
      <c r="N22" s="91"/>
      <c r="S22" s="22"/>
    </row>
    <row r="23" spans="2:19" x14ac:dyDescent="0.25">
      <c r="B23" s="20" t="s">
        <v>21</v>
      </c>
      <c r="C23" s="32">
        <v>1012279.3408365864</v>
      </c>
      <c r="D23" s="32">
        <v>19044825.473412629</v>
      </c>
      <c r="E23" s="32">
        <v>102036306.10927474</v>
      </c>
      <c r="F23" s="32">
        <v>209969024.47779298</v>
      </c>
      <c r="G23" s="32">
        <v>92450478.56635344</v>
      </c>
      <c r="H23" s="32">
        <v>7836143.8502669074</v>
      </c>
      <c r="I23" s="32">
        <v>16456451.585265279</v>
      </c>
      <c r="J23" s="23">
        <f t="shared" si="0"/>
        <v>448805509.40320259</v>
      </c>
      <c r="N23" s="91"/>
      <c r="S23" s="22"/>
    </row>
    <row r="24" spans="2:19" x14ac:dyDescent="0.25">
      <c r="B24" s="20" t="s">
        <v>22</v>
      </c>
      <c r="C24" s="32">
        <v>0</v>
      </c>
      <c r="D24" s="32">
        <v>0</v>
      </c>
      <c r="E24" s="32">
        <v>0</v>
      </c>
      <c r="F24" s="32">
        <v>13353478.703154203</v>
      </c>
      <c r="G24" s="32">
        <v>4372409.9983899677</v>
      </c>
      <c r="H24" s="32">
        <v>0</v>
      </c>
      <c r="I24" s="32">
        <v>667284.47575446707</v>
      </c>
      <c r="J24" s="23">
        <f t="shared" si="0"/>
        <v>18393173.177298635</v>
      </c>
      <c r="N24" s="91"/>
      <c r="S24" s="22"/>
    </row>
    <row r="25" spans="2:19" x14ac:dyDescent="0.25">
      <c r="B25" s="20" t="s">
        <v>23</v>
      </c>
      <c r="C25" s="32">
        <v>0</v>
      </c>
      <c r="D25" s="32">
        <v>0</v>
      </c>
      <c r="E25" s="32">
        <v>0</v>
      </c>
      <c r="F25" s="32">
        <v>6330853.109290137</v>
      </c>
      <c r="G25" s="32">
        <v>0</v>
      </c>
      <c r="H25" s="32">
        <v>0</v>
      </c>
      <c r="I25" s="32">
        <v>0</v>
      </c>
      <c r="J25" s="23">
        <f t="shared" si="0"/>
        <v>6330853.109290137</v>
      </c>
      <c r="N25" s="91"/>
      <c r="S25" s="22"/>
    </row>
    <row r="26" spans="2:19" x14ac:dyDescent="0.25">
      <c r="B26" s="20" t="s">
        <v>24</v>
      </c>
      <c r="C26" s="32">
        <v>0</v>
      </c>
      <c r="D26" s="32">
        <v>0</v>
      </c>
      <c r="E26" s="32">
        <v>8861015.0798209254</v>
      </c>
      <c r="F26" s="32">
        <v>34396817.095753826</v>
      </c>
      <c r="G26" s="32">
        <v>35187608.312017187</v>
      </c>
      <c r="H26" s="32">
        <v>0</v>
      </c>
      <c r="I26" s="32">
        <v>-258.80810336754911</v>
      </c>
      <c r="J26" s="23">
        <f t="shared" si="0"/>
        <v>78445181.679488569</v>
      </c>
      <c r="N26" s="91"/>
      <c r="S26" s="22"/>
    </row>
    <row r="27" spans="2:19" x14ac:dyDescent="0.25">
      <c r="B27" s="20" t="s">
        <v>25</v>
      </c>
      <c r="C27" s="32">
        <v>0</v>
      </c>
      <c r="D27" s="32">
        <v>0</v>
      </c>
      <c r="E27" s="32">
        <v>17555494.26256682</v>
      </c>
      <c r="F27" s="32">
        <v>0</v>
      </c>
      <c r="G27" s="32">
        <v>0</v>
      </c>
      <c r="H27" s="32">
        <v>0</v>
      </c>
      <c r="I27" s="32">
        <v>0</v>
      </c>
      <c r="J27" s="23">
        <f t="shared" si="0"/>
        <v>17555494.26256682</v>
      </c>
      <c r="N27" s="91"/>
      <c r="S27" s="22"/>
    </row>
    <row r="28" spans="2:19" x14ac:dyDescent="0.25">
      <c r="B28" s="20" t="s">
        <v>26</v>
      </c>
      <c r="C28" s="32">
        <v>0</v>
      </c>
      <c r="D28" s="32">
        <v>0</v>
      </c>
      <c r="E28" s="32">
        <v>0</v>
      </c>
      <c r="F28" s="32">
        <v>-3620020.489397272</v>
      </c>
      <c r="G28" s="32">
        <v>10702163.665968606</v>
      </c>
      <c r="H28" s="32">
        <v>0</v>
      </c>
      <c r="I28" s="32">
        <v>0</v>
      </c>
      <c r="J28" s="23">
        <f t="shared" si="0"/>
        <v>7082143.1765713338</v>
      </c>
      <c r="N28" s="22"/>
      <c r="S28" s="22"/>
    </row>
    <row r="29" spans="2:19" x14ac:dyDescent="0.25">
      <c r="B29" s="20" t="s">
        <v>120</v>
      </c>
      <c r="C29" s="32">
        <v>-8610713.4501703009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23">
        <f t="shared" si="0"/>
        <v>-8610713.4501703009</v>
      </c>
      <c r="N29" s="22"/>
      <c r="S29" s="22"/>
    </row>
    <row r="30" spans="2:19" x14ac:dyDescent="0.25">
      <c r="B30" s="20" t="s">
        <v>29</v>
      </c>
      <c r="C30" s="32">
        <v>0</v>
      </c>
      <c r="D30" s="32">
        <v>0</v>
      </c>
      <c r="E30" s="32">
        <v>0</v>
      </c>
      <c r="F30" s="32">
        <v>-48987804.357213356</v>
      </c>
      <c r="G30" s="32">
        <v>147133201.36452466</v>
      </c>
      <c r="H30" s="32">
        <v>0</v>
      </c>
      <c r="I30" s="32">
        <v>0</v>
      </c>
      <c r="J30" s="23">
        <f t="shared" si="0"/>
        <v>98145397.007311314</v>
      </c>
      <c r="N30" s="91"/>
      <c r="S30" s="22"/>
    </row>
    <row r="31" spans="2:19" x14ac:dyDescent="0.25">
      <c r="B31" s="20" t="s">
        <v>124</v>
      </c>
      <c r="C31" s="32">
        <v>0</v>
      </c>
      <c r="D31" s="32">
        <v>0</v>
      </c>
      <c r="E31" s="32">
        <v>3042259.0237370599</v>
      </c>
      <c r="F31" s="32">
        <v>0</v>
      </c>
      <c r="G31" s="32">
        <v>0</v>
      </c>
      <c r="H31" s="32">
        <v>0</v>
      </c>
      <c r="I31" s="32">
        <v>0</v>
      </c>
      <c r="J31" s="23">
        <f t="shared" si="0"/>
        <v>3042259.0237370599</v>
      </c>
      <c r="N31" s="22"/>
      <c r="S31" s="22"/>
    </row>
    <row r="32" spans="2:19" x14ac:dyDescent="0.25">
      <c r="B32" s="20" t="s">
        <v>30</v>
      </c>
      <c r="C32" s="32">
        <v>0</v>
      </c>
      <c r="D32" s="32">
        <v>0</v>
      </c>
      <c r="E32" s="32">
        <v>0</v>
      </c>
      <c r="F32" s="32">
        <v>9167253.7967519183</v>
      </c>
      <c r="G32" s="32">
        <v>0</v>
      </c>
      <c r="H32" s="32">
        <v>0</v>
      </c>
      <c r="I32" s="32">
        <v>0</v>
      </c>
      <c r="J32" s="23">
        <f t="shared" si="0"/>
        <v>9167253.7967519183</v>
      </c>
      <c r="N32" s="91"/>
      <c r="S32" s="22"/>
    </row>
    <row r="33" spans="2:19" x14ac:dyDescent="0.25">
      <c r="B33" s="20" t="s">
        <v>125</v>
      </c>
      <c r="C33" s="32">
        <v>0</v>
      </c>
      <c r="D33" s="32">
        <v>0</v>
      </c>
      <c r="E33" s="32">
        <v>0</v>
      </c>
      <c r="F33" s="32">
        <v>-1368316.76902276</v>
      </c>
      <c r="G33" s="32">
        <v>0</v>
      </c>
      <c r="H33" s="32">
        <v>0</v>
      </c>
      <c r="I33" s="32">
        <v>0</v>
      </c>
      <c r="J33" s="23">
        <f t="shared" si="0"/>
        <v>-1368316.76902276</v>
      </c>
      <c r="N33" s="22"/>
      <c r="S33" s="22"/>
    </row>
    <row r="34" spans="2:19" x14ac:dyDescent="0.25">
      <c r="B34" s="20" t="s">
        <v>126</v>
      </c>
      <c r="C34" s="32">
        <v>0</v>
      </c>
      <c r="D34" s="32">
        <v>0</v>
      </c>
      <c r="E34" s="32">
        <v>0</v>
      </c>
      <c r="F34" s="32">
        <v>0</v>
      </c>
      <c r="G34" s="32">
        <v>7366955.9369816203</v>
      </c>
      <c r="H34" s="32">
        <v>0</v>
      </c>
      <c r="I34" s="32">
        <v>0</v>
      </c>
      <c r="J34" s="23">
        <f t="shared" si="0"/>
        <v>7366955.9369816203</v>
      </c>
      <c r="N34" s="22"/>
      <c r="S34" s="22"/>
    </row>
    <row r="35" spans="2:19" x14ac:dyDescent="0.25">
      <c r="B35" s="20" t="s">
        <v>31</v>
      </c>
      <c r="C35" s="32">
        <v>0</v>
      </c>
      <c r="D35" s="32">
        <v>0</v>
      </c>
      <c r="E35" s="32">
        <v>-471080.46585370431</v>
      </c>
      <c r="F35" s="32">
        <v>-6529607.4498784095</v>
      </c>
      <c r="G35" s="32">
        <v>166741494.691062</v>
      </c>
      <c r="H35" s="32">
        <v>0</v>
      </c>
      <c r="I35" s="32">
        <v>0</v>
      </c>
      <c r="J35" s="23">
        <f t="shared" si="0"/>
        <v>159740806.77532989</v>
      </c>
      <c r="N35" s="91"/>
      <c r="S35" s="22"/>
    </row>
    <row r="36" spans="2:19" x14ac:dyDescent="0.25">
      <c r="B36" s="20" t="s">
        <v>32</v>
      </c>
      <c r="C36" s="32">
        <v>14480432.490258945</v>
      </c>
      <c r="D36" s="32">
        <v>0</v>
      </c>
      <c r="E36" s="32">
        <v>0</v>
      </c>
      <c r="F36" s="32">
        <v>0</v>
      </c>
      <c r="G36" s="32">
        <v>0</v>
      </c>
      <c r="H36" s="32">
        <v>-2775951.340345379</v>
      </c>
      <c r="I36" s="32">
        <v>53370651.252746746</v>
      </c>
      <c r="J36" s="23">
        <f t="shared" si="0"/>
        <v>65075132.40266031</v>
      </c>
      <c r="N36" s="91"/>
      <c r="S36" s="22"/>
    </row>
    <row r="37" spans="2:19" x14ac:dyDescent="0.25">
      <c r="B37" s="20" t="s">
        <v>33</v>
      </c>
      <c r="C37" s="32">
        <v>-5662344.7005454702</v>
      </c>
      <c r="D37" s="32">
        <v>0</v>
      </c>
      <c r="E37" s="32">
        <v>0</v>
      </c>
      <c r="F37" s="32">
        <v>-13105415.869703935</v>
      </c>
      <c r="G37" s="32">
        <v>0</v>
      </c>
      <c r="H37" s="32">
        <v>0</v>
      </c>
      <c r="I37" s="32">
        <v>0</v>
      </c>
      <c r="J37" s="23">
        <f t="shared" si="0"/>
        <v>-18767760.570249405</v>
      </c>
      <c r="N37" s="22"/>
      <c r="S37" s="22"/>
    </row>
    <row r="38" spans="2:19" x14ac:dyDescent="0.25">
      <c r="B38" s="20" t="s">
        <v>34</v>
      </c>
      <c r="C38" s="32">
        <v>0</v>
      </c>
      <c r="D38" s="32">
        <v>290788.80179187714</v>
      </c>
      <c r="E38" s="32">
        <v>-1744011.8372325238</v>
      </c>
      <c r="F38" s="32">
        <v>47196937.501765609</v>
      </c>
      <c r="G38" s="32">
        <v>64199914.967762731</v>
      </c>
      <c r="H38" s="32">
        <v>0</v>
      </c>
      <c r="I38" s="32">
        <v>43666896.479520068</v>
      </c>
      <c r="J38" s="23">
        <f t="shared" si="0"/>
        <v>153610525.91360778</v>
      </c>
      <c r="N38" s="91"/>
      <c r="S38" s="22"/>
    </row>
    <row r="39" spans="2:19" x14ac:dyDescent="0.25">
      <c r="B39" s="20" t="s">
        <v>35</v>
      </c>
      <c r="C39" s="32">
        <v>0</v>
      </c>
      <c r="D39" s="32">
        <v>0</v>
      </c>
      <c r="E39" s="32">
        <v>0</v>
      </c>
      <c r="F39" s="32">
        <v>-418857.56073357118</v>
      </c>
      <c r="G39" s="32">
        <v>0</v>
      </c>
      <c r="H39" s="32">
        <v>0</v>
      </c>
      <c r="I39" s="32">
        <v>0</v>
      </c>
      <c r="J39" s="23">
        <f t="shared" si="0"/>
        <v>-418857.56073357118</v>
      </c>
      <c r="N39" s="22"/>
      <c r="S39" s="22"/>
    </row>
    <row r="40" spans="2:19" x14ac:dyDescent="0.25">
      <c r="B40" s="20" t="s">
        <v>137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40013.604625572698</v>
      </c>
      <c r="J40" s="23">
        <f t="shared" si="0"/>
        <v>40013.604625572698</v>
      </c>
      <c r="N40" s="22"/>
      <c r="S40" s="22"/>
    </row>
    <row r="41" spans="2:19" x14ac:dyDescent="0.25">
      <c r="B41" s="20" t="s">
        <v>134</v>
      </c>
      <c r="C41" s="32">
        <v>0</v>
      </c>
      <c r="D41" s="32">
        <v>0</v>
      </c>
      <c r="E41" s="32">
        <v>0</v>
      </c>
      <c r="F41" s="32">
        <v>0</v>
      </c>
      <c r="G41" s="32">
        <v>5040790.7866082601</v>
      </c>
      <c r="H41" s="32">
        <v>0</v>
      </c>
      <c r="I41" s="32">
        <v>0</v>
      </c>
      <c r="J41" s="23">
        <f t="shared" si="0"/>
        <v>5040790.7866082601</v>
      </c>
      <c r="N41" s="22"/>
      <c r="S41" s="22"/>
    </row>
    <row r="42" spans="2:19" x14ac:dyDescent="0.25">
      <c r="B42" s="20" t="s">
        <v>132</v>
      </c>
      <c r="C42" s="32">
        <v>0</v>
      </c>
      <c r="D42" s="32">
        <v>0</v>
      </c>
      <c r="E42" s="32">
        <v>0</v>
      </c>
      <c r="F42" s="32">
        <v>-205658.83301945261</v>
      </c>
      <c r="G42" s="32">
        <v>44560189.623475015</v>
      </c>
      <c r="H42" s="32">
        <v>0</v>
      </c>
      <c r="I42" s="32">
        <v>0</v>
      </c>
      <c r="J42" s="23">
        <f t="shared" si="0"/>
        <v>44354530.790455565</v>
      </c>
      <c r="N42" s="22"/>
      <c r="S42" s="22"/>
    </row>
    <row r="43" spans="2:19" x14ac:dyDescent="0.25">
      <c r="B43" s="20" t="s">
        <v>121</v>
      </c>
      <c r="C43" s="32">
        <v>-3454955.1834264928</v>
      </c>
      <c r="D43" s="32">
        <v>0</v>
      </c>
      <c r="E43" s="32">
        <v>0</v>
      </c>
      <c r="F43" s="32">
        <v>7329873.3239730569</v>
      </c>
      <c r="G43" s="32">
        <v>-915818.16858577053</v>
      </c>
      <c r="H43" s="32">
        <v>0</v>
      </c>
      <c r="I43" s="32">
        <v>80027.209251145396</v>
      </c>
      <c r="J43" s="23">
        <f t="shared" si="0"/>
        <v>3039127.1812119386</v>
      </c>
      <c r="N43" s="91"/>
      <c r="S43" s="22"/>
    </row>
    <row r="44" spans="2:19" x14ac:dyDescent="0.25">
      <c r="B44" s="20" t="s">
        <v>135</v>
      </c>
      <c r="C44" s="32">
        <v>-5662344.7005454702</v>
      </c>
      <c r="D44" s="32">
        <v>-8435254.3535363004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23">
        <f t="shared" si="0"/>
        <v>-14097599.054081772</v>
      </c>
      <c r="N44" s="22"/>
      <c r="S44" s="22"/>
    </row>
    <row r="45" spans="2:19" x14ac:dyDescent="0.25">
      <c r="B45" s="20" t="s">
        <v>38</v>
      </c>
      <c r="C45" s="32">
        <v>2607.5916897679967</v>
      </c>
      <c r="D45" s="32">
        <v>0</v>
      </c>
      <c r="E45" s="32">
        <v>6677508.3081044881</v>
      </c>
      <c r="F45" s="32">
        <v>-31596741.16659401</v>
      </c>
      <c r="G45" s="32">
        <v>-295097.53661404888</v>
      </c>
      <c r="H45" s="32">
        <v>0</v>
      </c>
      <c r="I45" s="32">
        <v>18197636.96512692</v>
      </c>
      <c r="J45" s="23">
        <f t="shared" si="0"/>
        <v>-7014085.8382868841</v>
      </c>
      <c r="N45" s="91"/>
      <c r="S45" s="22"/>
    </row>
    <row r="46" spans="2:19" x14ac:dyDescent="0.25">
      <c r="B46" s="20" t="s">
        <v>45</v>
      </c>
      <c r="C46" s="32">
        <v>0</v>
      </c>
      <c r="D46" s="32">
        <v>0</v>
      </c>
      <c r="E46" s="32">
        <v>7395.8875684439481</v>
      </c>
      <c r="F46" s="32">
        <v>0</v>
      </c>
      <c r="G46" s="32">
        <v>0</v>
      </c>
      <c r="H46" s="32">
        <v>0</v>
      </c>
      <c r="I46" s="32">
        <v>0</v>
      </c>
      <c r="J46" s="23">
        <f t="shared" si="0"/>
        <v>7395.8875684439481</v>
      </c>
      <c r="N46" s="91"/>
      <c r="S46" s="22"/>
    </row>
    <row r="47" spans="2:19" x14ac:dyDescent="0.25">
      <c r="B47" s="20" t="s">
        <v>136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20172.80691227649</v>
      </c>
      <c r="J47" s="23">
        <f t="shared" si="0"/>
        <v>20172.80691227649</v>
      </c>
      <c r="N47" s="22"/>
      <c r="S47" s="22"/>
    </row>
    <row r="48" spans="2:19" x14ac:dyDescent="0.25">
      <c r="B48" s="20" t="s">
        <v>39</v>
      </c>
      <c r="C48" s="32">
        <v>0</v>
      </c>
      <c r="D48" s="32">
        <v>0</v>
      </c>
      <c r="E48" s="32">
        <v>6437976.3070548493</v>
      </c>
      <c r="F48" s="32">
        <v>1864393.6267258327</v>
      </c>
      <c r="G48" s="32">
        <v>7002057.5466503128</v>
      </c>
      <c r="H48" s="32">
        <v>0</v>
      </c>
      <c r="I48" s="32">
        <v>0</v>
      </c>
      <c r="J48" s="23">
        <f>SUM(C48:I48)</f>
        <v>15304427.480430994</v>
      </c>
      <c r="N48" s="91"/>
      <c r="S48" s="22"/>
    </row>
    <row r="49" spans="2:17" x14ac:dyDescent="0.25">
      <c r="B49" s="20" t="s">
        <v>7</v>
      </c>
      <c r="C49" s="23">
        <f>SUM(C7:C48)</f>
        <v>-1146648.6006465594</v>
      </c>
      <c r="D49" s="23">
        <f t="shared" ref="D49:J49" si="1">SUM(D7:D48)</f>
        <v>-2466868.8219745653</v>
      </c>
      <c r="E49" s="23">
        <f t="shared" si="1"/>
        <v>173985776.21590754</v>
      </c>
      <c r="F49" s="23">
        <f>SUM(F7:F48)</f>
        <v>316597670.76747358</v>
      </c>
      <c r="G49" s="23">
        <f t="shared" si="1"/>
        <v>861819034.45293164</v>
      </c>
      <c r="H49" s="23">
        <f t="shared" si="1"/>
        <v>91868474.668764681</v>
      </c>
      <c r="I49" s="23">
        <f t="shared" si="1"/>
        <v>139740117.60520136</v>
      </c>
      <c r="J49" s="23">
        <f t="shared" si="1"/>
        <v>1580397556.2876582</v>
      </c>
    </row>
    <row r="50" spans="2:17" x14ac:dyDescent="0.25">
      <c r="C50" s="32"/>
      <c r="D50" s="32"/>
      <c r="E50" s="32"/>
      <c r="F50" s="32"/>
      <c r="G50" s="32"/>
      <c r="H50" s="22"/>
      <c r="I50" s="23"/>
      <c r="J50" s="22"/>
    </row>
    <row r="51" spans="2:17" x14ac:dyDescent="0.25">
      <c r="C51" s="32"/>
      <c r="D51" s="32"/>
      <c r="E51" s="32"/>
      <c r="F51" s="32"/>
      <c r="G51" s="32"/>
      <c r="H51" s="22"/>
      <c r="I51" s="23"/>
      <c r="J51" s="22"/>
    </row>
    <row r="52" spans="2:17" x14ac:dyDescent="0.25">
      <c r="C52" s="32"/>
      <c r="D52" s="32"/>
      <c r="E52" s="32"/>
      <c r="F52" s="32"/>
      <c r="G52" s="32"/>
      <c r="H52" s="32"/>
      <c r="I52" s="32"/>
      <c r="J52" s="32"/>
    </row>
    <row r="53" spans="2:17" x14ac:dyDescent="0.25">
      <c r="C53" s="32"/>
      <c r="D53" s="32"/>
      <c r="E53" s="32"/>
      <c r="F53" s="32"/>
      <c r="G53" s="32"/>
      <c r="H53" s="32"/>
      <c r="I53" s="32"/>
      <c r="J53" s="32"/>
    </row>
    <row r="54" spans="2:17" x14ac:dyDescent="0.25">
      <c r="C54" s="32"/>
      <c r="D54" s="32"/>
      <c r="E54" s="32"/>
      <c r="F54" s="32"/>
      <c r="G54" s="32"/>
      <c r="H54" s="32"/>
      <c r="I54" s="32"/>
      <c r="J54" s="22"/>
    </row>
    <row r="55" spans="2:17" x14ac:dyDescent="0.25">
      <c r="C55" s="32"/>
      <c r="D55" s="32"/>
      <c r="E55" s="32"/>
      <c r="F55" s="32"/>
      <c r="G55" s="32"/>
      <c r="H55" s="22"/>
      <c r="I55" s="23"/>
      <c r="J55" s="22"/>
    </row>
    <row r="56" spans="2:17" x14ac:dyDescent="0.25">
      <c r="C56" s="32"/>
      <c r="D56" s="32"/>
      <c r="E56" s="32"/>
      <c r="F56" s="32"/>
      <c r="G56" s="32"/>
      <c r="H56" s="22"/>
      <c r="I56" s="23"/>
      <c r="J56" s="22"/>
    </row>
    <row r="57" spans="2:17" x14ac:dyDescent="0.25">
      <c r="C57" s="32"/>
      <c r="D57" s="32"/>
      <c r="E57" s="32"/>
      <c r="F57" s="32"/>
      <c r="G57" s="32"/>
      <c r="H57" s="22"/>
      <c r="I57" s="23"/>
      <c r="J57" s="22"/>
    </row>
    <row r="58" spans="2:17" x14ac:dyDescent="0.25">
      <c r="C58" s="32"/>
      <c r="D58" s="32"/>
      <c r="E58" s="32"/>
      <c r="F58" s="32"/>
      <c r="G58" s="32"/>
      <c r="H58" s="22"/>
      <c r="I58" s="23"/>
      <c r="J58" s="22"/>
    </row>
    <row r="59" spans="2:17" x14ac:dyDescent="0.25">
      <c r="C59" s="32"/>
      <c r="D59" s="32"/>
      <c r="E59" s="32"/>
      <c r="F59" s="32"/>
      <c r="G59" s="32"/>
      <c r="H59" s="22"/>
      <c r="I59" s="23"/>
      <c r="J59" s="22"/>
    </row>
    <row r="60" spans="2:17" x14ac:dyDescent="0.25">
      <c r="C60" s="32"/>
      <c r="D60" s="32"/>
      <c r="E60" s="32"/>
      <c r="F60" s="32"/>
      <c r="G60" s="32"/>
      <c r="H60" s="32"/>
      <c r="I60" s="32"/>
      <c r="J60" s="22"/>
    </row>
    <row r="61" spans="2:17" x14ac:dyDescent="0.25">
      <c r="C61" s="32"/>
      <c r="D61" s="32"/>
      <c r="E61" s="32"/>
      <c r="F61" s="32"/>
      <c r="G61" s="32"/>
      <c r="H61" s="22"/>
      <c r="I61" s="23"/>
      <c r="J61" s="22"/>
    </row>
    <row r="62" spans="2:17" s="20" customFormat="1" x14ac:dyDescent="0.25">
      <c r="C62" s="23"/>
      <c r="D62" s="23"/>
      <c r="E62" s="23"/>
      <c r="F62" s="23"/>
      <c r="G62" s="23"/>
      <c r="H62" s="23"/>
      <c r="I62" s="23"/>
      <c r="J62" s="23"/>
      <c r="L62" s="23"/>
      <c r="Q62" s="23"/>
    </row>
    <row r="63" spans="2:17" x14ac:dyDescent="0.25">
      <c r="C63" s="22"/>
      <c r="D63" s="22"/>
      <c r="E63" s="22"/>
      <c r="F63" s="22"/>
      <c r="G63" s="22"/>
      <c r="H63" s="22"/>
      <c r="I63" s="23"/>
      <c r="J63" s="22"/>
    </row>
    <row r="64" spans="2:17" s="20" customFormat="1" x14ac:dyDescent="0.25">
      <c r="C64" s="23"/>
      <c r="D64" s="23"/>
      <c r="E64" s="23"/>
      <c r="F64" s="23"/>
      <c r="G64" s="23"/>
      <c r="H64" s="23"/>
      <c r="I64" s="23"/>
      <c r="J64" s="23"/>
      <c r="L64" s="23"/>
      <c r="Q64" s="23"/>
    </row>
  </sheetData>
  <autoFilter ref="B6:J49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77"/>
  <sheetViews>
    <sheetView showGridLines="0" zoomScale="90" zoomScaleNormal="90" workbookViewId="0"/>
  </sheetViews>
  <sheetFormatPr baseColWidth="10" defaultRowHeight="15" x14ac:dyDescent="0.25"/>
  <cols>
    <col min="1" max="1" width="4.28515625" style="9" customWidth="1"/>
    <col min="2" max="2" width="20.7109375" style="9" customWidth="1"/>
    <col min="3" max="10" width="17.140625" style="9" customWidth="1"/>
    <col min="11" max="11" width="13.5703125" style="9" bestFit="1" customWidth="1"/>
    <col min="12" max="16384" width="11.42578125" style="9"/>
  </cols>
  <sheetData>
    <row r="4" spans="2:14" x14ac:dyDescent="0.25">
      <c r="C4" s="10"/>
      <c r="D4" s="10"/>
      <c r="E4" s="10"/>
      <c r="F4" s="10"/>
      <c r="G4" s="10"/>
      <c r="H4" s="10"/>
      <c r="I4" s="10"/>
      <c r="J4" s="10"/>
    </row>
    <row r="5" spans="2:14" s="11" customFormat="1" x14ac:dyDescent="0.25">
      <c r="B5" s="9"/>
      <c r="C5" s="12" t="s">
        <v>41</v>
      </c>
      <c r="D5" s="10"/>
      <c r="E5" s="10"/>
      <c r="F5" s="10"/>
      <c r="G5" s="10"/>
      <c r="H5" s="10"/>
      <c r="I5" s="10"/>
      <c r="J5" s="10"/>
    </row>
    <row r="6" spans="2:14" s="11" customFormat="1" x14ac:dyDescent="0.25">
      <c r="B6" s="13" t="s">
        <v>42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</row>
    <row r="7" spans="2:14" x14ac:dyDescent="0.25">
      <c r="B7" s="1" t="s">
        <v>8</v>
      </c>
      <c r="C7" s="10">
        <v>1391878.5354614747</v>
      </c>
      <c r="D7" s="10">
        <v>0</v>
      </c>
      <c r="E7" s="10">
        <v>36270889.748390593</v>
      </c>
      <c r="F7" s="10">
        <v>1507330.3453144692</v>
      </c>
      <c r="G7" s="10">
        <v>548800.01502752339</v>
      </c>
      <c r="H7" s="10">
        <v>0</v>
      </c>
      <c r="I7" s="10">
        <v>0</v>
      </c>
      <c r="J7" s="12">
        <f>SUM(C7:I7)</f>
        <v>39718898.644194067</v>
      </c>
      <c r="N7" s="92"/>
    </row>
    <row r="8" spans="2:14" x14ac:dyDescent="0.25">
      <c r="B8" s="1" t="s">
        <v>145</v>
      </c>
      <c r="C8" s="10">
        <v>0</v>
      </c>
      <c r="D8" s="10">
        <v>0</v>
      </c>
      <c r="E8" s="10">
        <v>0</v>
      </c>
      <c r="F8" s="10">
        <v>0</v>
      </c>
      <c r="G8" s="10">
        <v>15980978.416721236</v>
      </c>
      <c r="H8" s="10">
        <v>0</v>
      </c>
      <c r="I8" s="10">
        <v>0</v>
      </c>
      <c r="J8" s="12">
        <f t="shared" ref="J8:J64" si="0">SUM(C8:I8)</f>
        <v>15980978.416721236</v>
      </c>
    </row>
    <row r="9" spans="2:14" x14ac:dyDescent="0.25">
      <c r="B9" s="1" t="s">
        <v>43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2">
        <f t="shared" si="0"/>
        <v>0</v>
      </c>
    </row>
    <row r="10" spans="2:14" x14ac:dyDescent="0.25">
      <c r="B10" s="1" t="s">
        <v>44</v>
      </c>
      <c r="C10" s="10">
        <v>0</v>
      </c>
      <c r="D10" s="10">
        <v>0</v>
      </c>
      <c r="E10" s="10">
        <v>13316537.352376938</v>
      </c>
      <c r="F10" s="10">
        <v>0</v>
      </c>
      <c r="G10" s="10">
        <v>0</v>
      </c>
      <c r="H10" s="10">
        <v>0</v>
      </c>
      <c r="I10" s="10">
        <v>0</v>
      </c>
      <c r="J10" s="12">
        <f t="shared" si="0"/>
        <v>13316537.352376938</v>
      </c>
      <c r="N10" s="92"/>
    </row>
    <row r="11" spans="2:14" x14ac:dyDescent="0.25">
      <c r="B11" s="1" t="s">
        <v>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2">
        <f t="shared" si="0"/>
        <v>0</v>
      </c>
    </row>
    <row r="12" spans="2:14" x14ac:dyDescent="0.25">
      <c r="B12" s="1" t="s">
        <v>10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2">
        <f t="shared" si="0"/>
        <v>0</v>
      </c>
    </row>
    <row r="13" spans="2:14" x14ac:dyDescent="0.25">
      <c r="B13" s="1" t="s">
        <v>122</v>
      </c>
      <c r="C13" s="10">
        <v>0</v>
      </c>
      <c r="D13" s="10">
        <v>0</v>
      </c>
      <c r="E13" s="10">
        <v>0</v>
      </c>
      <c r="F13" s="10">
        <v>0</v>
      </c>
      <c r="G13" s="10">
        <v>17381105.823473629</v>
      </c>
      <c r="H13" s="10">
        <v>0</v>
      </c>
      <c r="I13" s="10">
        <v>0</v>
      </c>
      <c r="J13" s="12">
        <f t="shared" si="0"/>
        <v>17381105.823473629</v>
      </c>
    </row>
    <row r="14" spans="2:14" x14ac:dyDescent="0.25">
      <c r="B14" s="1" t="s">
        <v>40</v>
      </c>
      <c r="C14" s="10">
        <v>1053061.2561301419</v>
      </c>
      <c r="D14" s="10">
        <v>0</v>
      </c>
      <c r="E14" s="10">
        <v>0</v>
      </c>
      <c r="F14" s="10">
        <v>28323044.58121362</v>
      </c>
      <c r="G14" s="10">
        <v>0</v>
      </c>
      <c r="H14" s="10">
        <v>0</v>
      </c>
      <c r="I14" s="10">
        <v>0</v>
      </c>
      <c r="J14" s="12">
        <f t="shared" si="0"/>
        <v>29376105.83734376</v>
      </c>
      <c r="N14" s="92"/>
    </row>
    <row r="15" spans="2:14" x14ac:dyDescent="0.25">
      <c r="B15" s="1" t="s">
        <v>123</v>
      </c>
      <c r="C15" s="10">
        <v>0</v>
      </c>
      <c r="D15" s="10">
        <v>0</v>
      </c>
      <c r="E15" s="10">
        <v>-14828592.237782277</v>
      </c>
      <c r="F15" s="10">
        <v>0</v>
      </c>
      <c r="G15" s="10">
        <v>0</v>
      </c>
      <c r="H15" s="10">
        <v>0</v>
      </c>
      <c r="I15" s="10">
        <v>0</v>
      </c>
      <c r="J15" s="12">
        <f t="shared" si="0"/>
        <v>-14828592.237782277</v>
      </c>
    </row>
    <row r="16" spans="2:14" x14ac:dyDescent="0.25">
      <c r="B16" s="1" t="s">
        <v>11</v>
      </c>
      <c r="C16" s="10">
        <v>0</v>
      </c>
      <c r="D16" s="10">
        <v>0</v>
      </c>
      <c r="E16" s="10">
        <v>0</v>
      </c>
      <c r="F16" s="10">
        <v>0</v>
      </c>
      <c r="G16" s="10">
        <v>15899330.653738985</v>
      </c>
      <c r="H16" s="10">
        <v>0</v>
      </c>
      <c r="I16" s="10">
        <v>0</v>
      </c>
      <c r="J16" s="12">
        <f t="shared" si="0"/>
        <v>15899330.653738985</v>
      </c>
    </row>
    <row r="17" spans="2:14" x14ac:dyDescent="0.25">
      <c r="B17" s="1" t="s">
        <v>12</v>
      </c>
      <c r="C17" s="10">
        <v>0</v>
      </c>
      <c r="D17" s="10">
        <v>0</v>
      </c>
      <c r="E17" s="10">
        <v>0</v>
      </c>
      <c r="F17" s="10">
        <v>44287324.757027417</v>
      </c>
      <c r="G17" s="10">
        <v>0</v>
      </c>
      <c r="H17" s="10">
        <v>0</v>
      </c>
      <c r="I17" s="10">
        <v>0</v>
      </c>
      <c r="J17" s="12">
        <f t="shared" si="0"/>
        <v>44287324.757027417</v>
      </c>
      <c r="N17" s="92"/>
    </row>
    <row r="18" spans="2:14" x14ac:dyDescent="0.25">
      <c r="B18" s="1" t="s">
        <v>13</v>
      </c>
      <c r="C18" s="10">
        <v>0</v>
      </c>
      <c r="D18" s="10">
        <v>0</v>
      </c>
      <c r="E18" s="10">
        <v>0</v>
      </c>
      <c r="F18" s="10">
        <v>23598960.540133197</v>
      </c>
      <c r="G18" s="10">
        <v>0</v>
      </c>
      <c r="H18" s="10">
        <v>23901222.911610711</v>
      </c>
      <c r="I18" s="10">
        <v>0</v>
      </c>
      <c r="J18" s="12">
        <f t="shared" si="0"/>
        <v>47500183.451743908</v>
      </c>
      <c r="N18" s="92"/>
    </row>
    <row r="19" spans="2:14" x14ac:dyDescent="0.25">
      <c r="B19" s="1" t="s">
        <v>14</v>
      </c>
      <c r="C19" s="10">
        <v>0</v>
      </c>
      <c r="D19" s="10">
        <v>0</v>
      </c>
      <c r="E19" s="10">
        <v>2118660.2183971624</v>
      </c>
      <c r="F19" s="10">
        <v>0</v>
      </c>
      <c r="G19" s="10">
        <v>4974197.9655904975</v>
      </c>
      <c r="H19" s="10">
        <v>0</v>
      </c>
      <c r="I19" s="10">
        <v>0</v>
      </c>
      <c r="J19" s="12">
        <f t="shared" si="0"/>
        <v>7092858.1839876603</v>
      </c>
      <c r="N19" s="92"/>
    </row>
    <row r="20" spans="2:14" x14ac:dyDescent="0.25">
      <c r="B20" s="1" t="s">
        <v>15</v>
      </c>
      <c r="C20" s="10">
        <v>0</v>
      </c>
      <c r="D20" s="10">
        <v>0</v>
      </c>
      <c r="E20" s="10">
        <v>0</v>
      </c>
      <c r="F20" s="10">
        <v>1238073.9643985014</v>
      </c>
      <c r="G20" s="10">
        <v>0</v>
      </c>
      <c r="H20" s="10">
        <v>6330709.0621388108</v>
      </c>
      <c r="I20" s="10">
        <v>1408890.1373553688</v>
      </c>
      <c r="J20" s="12">
        <f t="shared" si="0"/>
        <v>8977673.1638926808</v>
      </c>
      <c r="N20" s="92"/>
    </row>
    <row r="21" spans="2:14" x14ac:dyDescent="0.25">
      <c r="B21" s="1" t="s">
        <v>16</v>
      </c>
      <c r="C21" s="10">
        <v>0</v>
      </c>
      <c r="D21" s="10">
        <v>4490772.6521548023</v>
      </c>
      <c r="E21" s="10">
        <v>28968335.983645186</v>
      </c>
      <c r="F21" s="10">
        <v>33448329.737331282</v>
      </c>
      <c r="G21" s="10">
        <v>1697658.335240501</v>
      </c>
      <c r="H21" s="10">
        <v>101522452.52922991</v>
      </c>
      <c r="I21" s="10">
        <v>0</v>
      </c>
      <c r="J21" s="12">
        <f t="shared" si="0"/>
        <v>170127549.2376017</v>
      </c>
      <c r="N21" s="92"/>
    </row>
    <row r="22" spans="2:14" x14ac:dyDescent="0.25">
      <c r="B22" s="1" t="s">
        <v>119</v>
      </c>
      <c r="C22" s="10">
        <v>0</v>
      </c>
      <c r="D22" s="10">
        <v>0</v>
      </c>
      <c r="E22" s="10">
        <v>0</v>
      </c>
      <c r="F22" s="10">
        <v>-61544.565746027096</v>
      </c>
      <c r="G22" s="10">
        <v>0</v>
      </c>
      <c r="H22" s="10">
        <v>0</v>
      </c>
      <c r="I22" s="10">
        <v>0</v>
      </c>
      <c r="J22" s="12">
        <f t="shared" si="0"/>
        <v>-61544.565746027096</v>
      </c>
      <c r="N22" s="92"/>
    </row>
    <row r="23" spans="2:14" x14ac:dyDescent="0.25">
      <c r="B23" s="1" t="s">
        <v>128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2">
        <f t="shared" si="0"/>
        <v>0</v>
      </c>
    </row>
    <row r="24" spans="2:14" x14ac:dyDescent="0.25">
      <c r="B24" s="1" t="s">
        <v>17</v>
      </c>
      <c r="C24" s="10">
        <v>0</v>
      </c>
      <c r="D24" s="10">
        <v>0</v>
      </c>
      <c r="E24" s="10">
        <v>0</v>
      </c>
      <c r="F24" s="10">
        <v>-36888104.64034652</v>
      </c>
      <c r="G24" s="10">
        <v>16865527.629939035</v>
      </c>
      <c r="H24" s="10">
        <v>0</v>
      </c>
      <c r="I24" s="10">
        <v>0</v>
      </c>
      <c r="J24" s="12">
        <f t="shared" si="0"/>
        <v>-20022577.010407485</v>
      </c>
    </row>
    <row r="25" spans="2:14" x14ac:dyDescent="0.25">
      <c r="B25" s="1" t="s">
        <v>18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2">
        <f t="shared" si="0"/>
        <v>0</v>
      </c>
    </row>
    <row r="26" spans="2:14" x14ac:dyDescent="0.25">
      <c r="B26" s="1" t="s">
        <v>129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2">
        <f t="shared" si="0"/>
        <v>0</v>
      </c>
    </row>
    <row r="27" spans="2:14" x14ac:dyDescent="0.25">
      <c r="B27" s="1" t="s">
        <v>19</v>
      </c>
      <c r="C27" s="10">
        <v>0</v>
      </c>
      <c r="D27" s="10">
        <v>0</v>
      </c>
      <c r="E27" s="10">
        <v>26931108.268406194</v>
      </c>
      <c r="F27" s="10">
        <v>0</v>
      </c>
      <c r="G27" s="10">
        <v>0</v>
      </c>
      <c r="H27" s="10">
        <v>0</v>
      </c>
      <c r="I27" s="10">
        <v>0</v>
      </c>
      <c r="J27" s="12">
        <f t="shared" si="0"/>
        <v>26931108.268406194</v>
      </c>
      <c r="N27" s="92"/>
    </row>
    <row r="28" spans="2:14" x14ac:dyDescent="0.25">
      <c r="B28" s="1" t="s">
        <v>20</v>
      </c>
      <c r="C28" s="10">
        <v>0</v>
      </c>
      <c r="D28" s="10">
        <v>-8256897.4243260762</v>
      </c>
      <c r="E28" s="10">
        <v>-753032.70370226004</v>
      </c>
      <c r="F28" s="10">
        <v>-252374.9964669123</v>
      </c>
      <c r="G28" s="10">
        <v>278861118.74908733</v>
      </c>
      <c r="H28" s="10">
        <v>0</v>
      </c>
      <c r="I28" s="10">
        <v>216995.86815549521</v>
      </c>
      <c r="J28" s="12">
        <f t="shared" si="0"/>
        <v>269815809.49274755</v>
      </c>
      <c r="N28" s="92"/>
    </row>
    <row r="29" spans="2:14" x14ac:dyDescent="0.25">
      <c r="B29" s="1" t="s">
        <v>21</v>
      </c>
      <c r="C29" s="10">
        <v>21518852.771104388</v>
      </c>
      <c r="D29" s="10">
        <v>19805970.522184178</v>
      </c>
      <c r="E29" s="10">
        <v>7572532.2150967596</v>
      </c>
      <c r="F29" s="10">
        <v>356694601.59598869</v>
      </c>
      <c r="G29" s="10">
        <v>373768935.37496382</v>
      </c>
      <c r="H29" s="10">
        <v>11300733.377115481</v>
      </c>
      <c r="I29" s="10">
        <v>5795026.6778754489</v>
      </c>
      <c r="J29" s="12">
        <f t="shared" si="0"/>
        <v>796456652.5343287</v>
      </c>
      <c r="N29" s="92"/>
    </row>
    <row r="30" spans="2:14" x14ac:dyDescent="0.25">
      <c r="B30" s="1" t="s">
        <v>22</v>
      </c>
      <c r="C30" s="10">
        <v>0</v>
      </c>
      <c r="D30" s="10">
        <v>0</v>
      </c>
      <c r="E30" s="10">
        <v>0</v>
      </c>
      <c r="F30" s="10">
        <v>3359969.6191227199</v>
      </c>
      <c r="G30" s="10">
        <v>10144687.779107036</v>
      </c>
      <c r="H30" s="10">
        <v>0</v>
      </c>
      <c r="I30" s="10">
        <v>0</v>
      </c>
      <c r="J30" s="12">
        <f t="shared" si="0"/>
        <v>13504657.398229755</v>
      </c>
      <c r="N30" s="92"/>
    </row>
    <row r="31" spans="2:14" x14ac:dyDescent="0.25">
      <c r="B31" s="1" t="s">
        <v>23</v>
      </c>
      <c r="C31" s="10">
        <v>0</v>
      </c>
      <c r="D31" s="10">
        <v>0</v>
      </c>
      <c r="E31" s="10">
        <v>-937049.88273410266</v>
      </c>
      <c r="F31" s="10">
        <v>66818467.61828772</v>
      </c>
      <c r="G31" s="10">
        <v>1172.7232719273775</v>
      </c>
      <c r="H31" s="10">
        <v>0</v>
      </c>
      <c r="I31" s="10">
        <v>0</v>
      </c>
      <c r="J31" s="12">
        <f t="shared" si="0"/>
        <v>65882590.458825544</v>
      </c>
      <c r="N31" s="92"/>
    </row>
    <row r="32" spans="2:14" x14ac:dyDescent="0.25">
      <c r="B32" s="1" t="s">
        <v>24</v>
      </c>
      <c r="C32" s="10">
        <v>0</v>
      </c>
      <c r="D32" s="10">
        <v>187016.13650940376</v>
      </c>
      <c r="E32" s="10">
        <v>0</v>
      </c>
      <c r="F32" s="10">
        <v>-114512287.27743897</v>
      </c>
      <c r="G32" s="10">
        <v>33274238.762800962</v>
      </c>
      <c r="H32" s="10">
        <v>0</v>
      </c>
      <c r="I32" s="10">
        <v>0</v>
      </c>
      <c r="J32" s="12">
        <f t="shared" si="0"/>
        <v>-81051032.378128603</v>
      </c>
      <c r="N32" s="92"/>
    </row>
    <row r="33" spans="2:14" x14ac:dyDescent="0.25">
      <c r="B33" s="1" t="s">
        <v>25</v>
      </c>
      <c r="C33" s="10">
        <v>0</v>
      </c>
      <c r="D33" s="10">
        <v>0</v>
      </c>
      <c r="E33" s="10">
        <v>1465322.5274389661</v>
      </c>
      <c r="F33" s="10">
        <v>0</v>
      </c>
      <c r="G33" s="10">
        <v>0</v>
      </c>
      <c r="H33" s="10">
        <v>0</v>
      </c>
      <c r="I33" s="10">
        <v>0</v>
      </c>
      <c r="J33" s="12">
        <f t="shared" si="0"/>
        <v>1465322.5274389661</v>
      </c>
      <c r="N33" s="92"/>
    </row>
    <row r="34" spans="2:14" x14ac:dyDescent="0.25">
      <c r="B34" s="1" t="s">
        <v>146</v>
      </c>
      <c r="C34" s="10">
        <v>0</v>
      </c>
      <c r="D34" s="10">
        <v>0</v>
      </c>
      <c r="E34" s="10">
        <v>0</v>
      </c>
      <c r="F34" s="10">
        <v>0</v>
      </c>
      <c r="G34" s="10">
        <v>16036230.580222534</v>
      </c>
      <c r="H34" s="10">
        <v>0</v>
      </c>
      <c r="I34" s="10">
        <v>0</v>
      </c>
      <c r="J34" s="12">
        <f t="shared" si="0"/>
        <v>16036230.580222534</v>
      </c>
    </row>
    <row r="35" spans="2:14" x14ac:dyDescent="0.25">
      <c r="B35" s="1" t="s">
        <v>26</v>
      </c>
      <c r="C35" s="10">
        <v>0</v>
      </c>
      <c r="D35" s="10">
        <v>0</v>
      </c>
      <c r="E35" s="10">
        <v>0</v>
      </c>
      <c r="F35" s="10">
        <v>3802668.4564076364</v>
      </c>
      <c r="G35" s="10">
        <v>18136289.936485723</v>
      </c>
      <c r="H35" s="10">
        <v>0</v>
      </c>
      <c r="I35" s="10">
        <v>0</v>
      </c>
      <c r="J35" s="12">
        <f t="shared" si="0"/>
        <v>21938958.392893359</v>
      </c>
    </row>
    <row r="36" spans="2:14" x14ac:dyDescent="0.25">
      <c r="B36" s="1" t="s">
        <v>120</v>
      </c>
      <c r="C36" s="10">
        <v>170674.76261961943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2">
        <f t="shared" si="0"/>
        <v>170674.76261961943</v>
      </c>
    </row>
    <row r="37" spans="2:14" x14ac:dyDescent="0.25">
      <c r="B37" s="1" t="s">
        <v>27</v>
      </c>
      <c r="C37" s="10">
        <v>0</v>
      </c>
      <c r="D37" s="10">
        <v>87133.161404215367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2">
        <f t="shared" si="0"/>
        <v>87133.161404215367</v>
      </c>
      <c r="N37" s="92"/>
    </row>
    <row r="38" spans="2:14" x14ac:dyDescent="0.25">
      <c r="B38" s="1" t="s">
        <v>147</v>
      </c>
      <c r="C38" s="10">
        <v>0</v>
      </c>
      <c r="D38" s="10">
        <v>0</v>
      </c>
      <c r="E38" s="10">
        <v>-15762095.963325743</v>
      </c>
      <c r="F38" s="10">
        <v>0</v>
      </c>
      <c r="G38" s="10">
        <v>0</v>
      </c>
      <c r="H38" s="10">
        <v>0</v>
      </c>
      <c r="I38" s="10">
        <v>0</v>
      </c>
      <c r="J38" s="12">
        <f t="shared" si="0"/>
        <v>-15762095.963325743</v>
      </c>
    </row>
    <row r="39" spans="2:14" x14ac:dyDescent="0.25">
      <c r="B39" s="1" t="s">
        <v>148</v>
      </c>
      <c r="C39" s="10">
        <v>28879921.185529981</v>
      </c>
      <c r="D39" s="10">
        <v>-20910615.114448749</v>
      </c>
      <c r="E39" s="10">
        <v>0</v>
      </c>
      <c r="F39" s="10">
        <v>-37655812.497174188</v>
      </c>
      <c r="G39" s="10">
        <v>21367229.902493943</v>
      </c>
      <c r="H39" s="10">
        <v>0</v>
      </c>
      <c r="I39" s="10">
        <v>0</v>
      </c>
      <c r="J39" s="12">
        <f t="shared" si="0"/>
        <v>-8319276.5235990137</v>
      </c>
    </row>
    <row r="40" spans="2:14" x14ac:dyDescent="0.25">
      <c r="B40" s="1" t="s">
        <v>130</v>
      </c>
      <c r="C40" s="10">
        <v>0</v>
      </c>
      <c r="D40" s="10">
        <v>0</v>
      </c>
      <c r="E40" s="10">
        <v>0</v>
      </c>
      <c r="F40" s="10">
        <v>0</v>
      </c>
      <c r="G40" s="10">
        <v>27659691.843053199</v>
      </c>
      <c r="H40" s="10">
        <v>0</v>
      </c>
      <c r="I40" s="10">
        <v>0</v>
      </c>
      <c r="J40" s="12">
        <f t="shared" si="0"/>
        <v>27659691.843053199</v>
      </c>
    </row>
    <row r="41" spans="2:14" x14ac:dyDescent="0.25">
      <c r="B41" s="1" t="s">
        <v>29</v>
      </c>
      <c r="C41" s="10">
        <v>0</v>
      </c>
      <c r="D41" s="10">
        <v>0</v>
      </c>
      <c r="E41" s="10">
        <v>0</v>
      </c>
      <c r="F41" s="10">
        <v>12013449.716165477</v>
      </c>
      <c r="G41" s="10">
        <v>65779807.482887767</v>
      </c>
      <c r="H41" s="10">
        <v>0</v>
      </c>
      <c r="I41" s="10">
        <v>2022096.4904217161</v>
      </c>
      <c r="J41" s="12">
        <f t="shared" si="0"/>
        <v>79815353.689474955</v>
      </c>
      <c r="N41" s="92"/>
    </row>
    <row r="42" spans="2:14" x14ac:dyDescent="0.25">
      <c r="B42" s="1" t="s">
        <v>124</v>
      </c>
      <c r="C42" s="10">
        <v>0</v>
      </c>
      <c r="D42" s="10">
        <v>0</v>
      </c>
      <c r="E42" s="10">
        <v>-14595787.646348841</v>
      </c>
      <c r="F42" s="10">
        <v>0</v>
      </c>
      <c r="G42" s="10">
        <v>0</v>
      </c>
      <c r="H42" s="10">
        <v>0</v>
      </c>
      <c r="I42" s="10">
        <v>0</v>
      </c>
      <c r="J42" s="12">
        <f t="shared" si="0"/>
        <v>-14595787.646348841</v>
      </c>
    </row>
    <row r="43" spans="2:14" x14ac:dyDescent="0.25">
      <c r="B43" s="1" t="s">
        <v>30</v>
      </c>
      <c r="C43" s="10">
        <v>0</v>
      </c>
      <c r="D43" s="10">
        <v>0</v>
      </c>
      <c r="E43" s="10">
        <v>0</v>
      </c>
      <c r="F43" s="10">
        <v>0</v>
      </c>
      <c r="G43" s="10">
        <v>484157.74248615024</v>
      </c>
      <c r="H43" s="10">
        <v>0</v>
      </c>
      <c r="I43" s="10">
        <v>0</v>
      </c>
      <c r="J43" s="12">
        <f t="shared" si="0"/>
        <v>484157.74248615024</v>
      </c>
      <c r="N43" s="92"/>
    </row>
    <row r="44" spans="2:14" x14ac:dyDescent="0.25">
      <c r="B44" s="1" t="s">
        <v>131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2">
        <f t="shared" si="0"/>
        <v>0</v>
      </c>
    </row>
    <row r="45" spans="2:14" x14ac:dyDescent="0.25">
      <c r="B45" s="1" t="s">
        <v>125</v>
      </c>
      <c r="C45" s="10">
        <v>0</v>
      </c>
      <c r="D45" s="10">
        <v>0</v>
      </c>
      <c r="E45" s="10">
        <v>0</v>
      </c>
      <c r="F45" s="10">
        <v>4489987.7058958542</v>
      </c>
      <c r="G45" s="10">
        <v>0</v>
      </c>
      <c r="H45" s="10">
        <v>0</v>
      </c>
      <c r="I45" s="10">
        <v>0</v>
      </c>
      <c r="J45" s="12">
        <f t="shared" si="0"/>
        <v>4489987.7058958542</v>
      </c>
    </row>
    <row r="46" spans="2:14" x14ac:dyDescent="0.25">
      <c r="B46" s="1" t="s">
        <v>126</v>
      </c>
      <c r="C46" s="10">
        <v>0</v>
      </c>
      <c r="D46" s="10">
        <v>0</v>
      </c>
      <c r="E46" s="10">
        <v>0</v>
      </c>
      <c r="F46" s="10">
        <v>0</v>
      </c>
      <c r="G46" s="10">
        <v>15268754.561298534</v>
      </c>
      <c r="H46" s="10">
        <v>0</v>
      </c>
      <c r="I46" s="10">
        <v>0</v>
      </c>
      <c r="J46" s="12">
        <f t="shared" si="0"/>
        <v>15268754.561298534</v>
      </c>
    </row>
    <row r="47" spans="2:14" x14ac:dyDescent="0.25">
      <c r="B47" s="1" t="s">
        <v>31</v>
      </c>
      <c r="C47" s="10">
        <v>0</v>
      </c>
      <c r="D47" s="10">
        <v>0</v>
      </c>
      <c r="E47" s="10">
        <v>1604673.8358428674</v>
      </c>
      <c r="F47" s="10">
        <v>56528590.307478487</v>
      </c>
      <c r="G47" s="10">
        <v>176033071.40840018</v>
      </c>
      <c r="H47" s="10">
        <v>0</v>
      </c>
      <c r="I47" s="10">
        <v>0</v>
      </c>
      <c r="J47" s="12">
        <f t="shared" si="0"/>
        <v>234166335.55172154</v>
      </c>
      <c r="N47" s="92"/>
    </row>
    <row r="48" spans="2:14" x14ac:dyDescent="0.25">
      <c r="B48" s="1" t="s">
        <v>32</v>
      </c>
      <c r="C48" s="10">
        <v>8775503.811438797</v>
      </c>
      <c r="D48" s="10">
        <v>18469590.676168192</v>
      </c>
      <c r="E48" s="10">
        <v>0</v>
      </c>
      <c r="F48" s="10">
        <v>0</v>
      </c>
      <c r="G48" s="10">
        <v>0</v>
      </c>
      <c r="H48" s="10">
        <v>8292509.4487890853</v>
      </c>
      <c r="I48" s="10">
        <v>13536777.617087141</v>
      </c>
      <c r="J48" s="12">
        <f t="shared" si="0"/>
        <v>49074381.553483211</v>
      </c>
      <c r="N48" s="92"/>
    </row>
    <row r="49" spans="2:14" x14ac:dyDescent="0.25">
      <c r="B49" s="1" t="s">
        <v>33</v>
      </c>
      <c r="C49" s="10">
        <v>0</v>
      </c>
      <c r="D49" s="10">
        <v>0</v>
      </c>
      <c r="E49" s="10">
        <v>0</v>
      </c>
      <c r="F49" s="10">
        <v>-4650095.9359425418</v>
      </c>
      <c r="G49" s="10">
        <v>0</v>
      </c>
      <c r="H49" s="10">
        <v>6000000</v>
      </c>
      <c r="I49" s="10">
        <v>0</v>
      </c>
      <c r="J49" s="12">
        <f t="shared" si="0"/>
        <v>1349904.0640574582</v>
      </c>
    </row>
    <row r="50" spans="2:14" x14ac:dyDescent="0.25">
      <c r="B50" s="1" t="s">
        <v>34</v>
      </c>
      <c r="C50" s="10">
        <v>0</v>
      </c>
      <c r="D50" s="10">
        <v>8760492.0599444248</v>
      </c>
      <c r="E50" s="10">
        <v>248318.34025874553</v>
      </c>
      <c r="F50" s="10">
        <v>4702520.1719083581</v>
      </c>
      <c r="G50" s="10">
        <v>150020244.43620157</v>
      </c>
      <c r="H50" s="10">
        <v>0</v>
      </c>
      <c r="I50" s="10">
        <v>10992323.997160831</v>
      </c>
      <c r="J50" s="12">
        <f t="shared" si="0"/>
        <v>174723899.00547391</v>
      </c>
      <c r="N50" s="92"/>
    </row>
    <row r="51" spans="2:14" x14ac:dyDescent="0.25">
      <c r="B51" s="1" t="s">
        <v>35</v>
      </c>
      <c r="C51" s="10">
        <v>0</v>
      </c>
      <c r="D51" s="10">
        <v>0</v>
      </c>
      <c r="E51" s="10">
        <v>0</v>
      </c>
      <c r="F51" s="10">
        <v>4309664.1364138788</v>
      </c>
      <c r="G51" s="10">
        <v>0</v>
      </c>
      <c r="H51" s="10">
        <v>0</v>
      </c>
      <c r="I51" s="10">
        <v>0</v>
      </c>
      <c r="J51" s="12">
        <f t="shared" si="0"/>
        <v>4309664.1364138788</v>
      </c>
    </row>
    <row r="52" spans="2:14" x14ac:dyDescent="0.25">
      <c r="B52" s="1" t="s">
        <v>137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2">
        <f t="shared" si="0"/>
        <v>0</v>
      </c>
    </row>
    <row r="53" spans="2:14" x14ac:dyDescent="0.25">
      <c r="B53" s="1" t="s">
        <v>134</v>
      </c>
      <c r="C53" s="10">
        <v>0</v>
      </c>
      <c r="D53" s="10">
        <v>0</v>
      </c>
      <c r="E53" s="10">
        <v>0</v>
      </c>
      <c r="F53" s="10">
        <v>0</v>
      </c>
      <c r="G53" s="10">
        <v>11418330.454564767</v>
      </c>
      <c r="H53" s="10">
        <v>0</v>
      </c>
      <c r="I53" s="10">
        <v>0</v>
      </c>
      <c r="J53" s="12">
        <f t="shared" si="0"/>
        <v>11418330.454564767</v>
      </c>
    </row>
    <row r="54" spans="2:14" x14ac:dyDescent="0.25">
      <c r="B54" s="1" t="s">
        <v>132</v>
      </c>
      <c r="C54" s="10">
        <v>0</v>
      </c>
      <c r="D54" s="10">
        <v>0</v>
      </c>
      <c r="E54" s="10">
        <v>0</v>
      </c>
      <c r="F54" s="10">
        <v>0</v>
      </c>
      <c r="G54" s="10">
        <v>18282373.935215697</v>
      </c>
      <c r="H54" s="10">
        <v>0</v>
      </c>
      <c r="I54" s="10">
        <v>0</v>
      </c>
      <c r="J54" s="12">
        <f t="shared" si="0"/>
        <v>18282373.935215697</v>
      </c>
    </row>
    <row r="55" spans="2:14" x14ac:dyDescent="0.25">
      <c r="B55" s="1" t="s">
        <v>121</v>
      </c>
      <c r="C55" s="10">
        <v>0</v>
      </c>
      <c r="D55" s="10">
        <v>0</v>
      </c>
      <c r="E55" s="10">
        <v>0</v>
      </c>
      <c r="F55" s="10">
        <v>65665773.953351364</v>
      </c>
      <c r="G55" s="10">
        <v>-47012624.908963382</v>
      </c>
      <c r="H55" s="10">
        <v>0</v>
      </c>
      <c r="I55" s="10">
        <v>0</v>
      </c>
      <c r="J55" s="12">
        <f t="shared" si="0"/>
        <v>18653149.044387981</v>
      </c>
      <c r="N55" s="92"/>
    </row>
    <row r="56" spans="2:14" x14ac:dyDescent="0.25">
      <c r="B56" s="1" t="s">
        <v>135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2">
        <f t="shared" si="0"/>
        <v>0</v>
      </c>
    </row>
    <row r="57" spans="2:14" x14ac:dyDescent="0.25">
      <c r="B57" s="1" t="s">
        <v>36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2">
        <f t="shared" si="0"/>
        <v>0</v>
      </c>
    </row>
    <row r="58" spans="2:14" x14ac:dyDescent="0.25">
      <c r="B58" s="1" t="s">
        <v>133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2">
        <f t="shared" si="0"/>
        <v>0</v>
      </c>
    </row>
    <row r="59" spans="2:14" x14ac:dyDescent="0.25">
      <c r="B59" s="1" t="s">
        <v>37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2">
        <f t="shared" si="0"/>
        <v>0</v>
      </c>
    </row>
    <row r="60" spans="2:14" x14ac:dyDescent="0.25">
      <c r="B60" s="1" t="s">
        <v>38</v>
      </c>
      <c r="C60" s="10">
        <v>318.36504789428432</v>
      </c>
      <c r="D60" s="10">
        <v>0</v>
      </c>
      <c r="E60" s="10">
        <v>42848288.823134519</v>
      </c>
      <c r="F60" s="10">
        <v>-7776819.2887406768</v>
      </c>
      <c r="G60" s="10">
        <v>1213380.2139843658</v>
      </c>
      <c r="H60" s="10">
        <v>0</v>
      </c>
      <c r="I60" s="10">
        <v>0</v>
      </c>
      <c r="J60" s="12">
        <f t="shared" si="0"/>
        <v>36285168.113426097</v>
      </c>
      <c r="N60" s="92"/>
    </row>
    <row r="61" spans="2:14" x14ac:dyDescent="0.25">
      <c r="B61" s="1" t="s">
        <v>45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2">
        <f t="shared" si="0"/>
        <v>0</v>
      </c>
      <c r="N61" s="92"/>
    </row>
    <row r="62" spans="2:14" x14ac:dyDescent="0.25">
      <c r="B62" s="1" t="s">
        <v>164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2">
        <f t="shared" si="0"/>
        <v>0</v>
      </c>
    </row>
    <row r="63" spans="2:14" x14ac:dyDescent="0.25">
      <c r="B63" s="1" t="s">
        <v>136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2">
        <f t="shared" si="0"/>
        <v>0</v>
      </c>
    </row>
    <row r="64" spans="2:14" x14ac:dyDescent="0.25">
      <c r="B64" s="1" t="s">
        <v>39</v>
      </c>
      <c r="C64" s="10">
        <v>0</v>
      </c>
      <c r="D64" s="10">
        <v>0</v>
      </c>
      <c r="E64" s="10">
        <v>9099704.2682112157</v>
      </c>
      <c r="F64" s="10">
        <v>12873000.433419753</v>
      </c>
      <c r="G64" s="10">
        <v>-748718.07490563893</v>
      </c>
      <c r="H64" s="10">
        <v>0</v>
      </c>
      <c r="I64" s="10">
        <v>33600.995894784857</v>
      </c>
      <c r="J64" s="12">
        <f t="shared" si="0"/>
        <v>21257587.622620117</v>
      </c>
      <c r="N64" s="92"/>
    </row>
    <row r="65" spans="2:11" x14ac:dyDescent="0.25">
      <c r="B65" s="1" t="s">
        <v>7</v>
      </c>
      <c r="C65" s="12">
        <f>SUM(C7:C64)</f>
        <v>61790210.687332295</v>
      </c>
      <c r="D65" s="12">
        <f t="shared" ref="D65:J65" si="1">SUM(D7:D64)</f>
        <v>22633462.669590391</v>
      </c>
      <c r="E65" s="12">
        <f t="shared" si="1"/>
        <v>123567813.14730594</v>
      </c>
      <c r="F65" s="12">
        <f t="shared" si="1"/>
        <v>521864718.43800277</v>
      </c>
      <c r="G65" s="12">
        <f t="shared" si="1"/>
        <v>1243335971.7423878</v>
      </c>
      <c r="H65" s="12">
        <f t="shared" si="1"/>
        <v>157347627.32888401</v>
      </c>
      <c r="I65" s="12">
        <f t="shared" si="1"/>
        <v>34005711.783950783</v>
      </c>
      <c r="J65" s="12">
        <f t="shared" si="1"/>
        <v>2164545515.7974544</v>
      </c>
    </row>
    <row r="66" spans="2:11" x14ac:dyDescent="0.25">
      <c r="C66" s="10"/>
      <c r="D66" s="10"/>
      <c r="E66" s="10"/>
      <c r="F66" s="10"/>
      <c r="G66" s="10"/>
      <c r="H66" s="10"/>
      <c r="I66" s="10"/>
      <c r="J66" s="10"/>
    </row>
    <row r="67" spans="2:11" x14ac:dyDescent="0.25">
      <c r="C67" s="10"/>
      <c r="D67" s="10"/>
      <c r="E67" s="10"/>
      <c r="F67" s="10"/>
      <c r="G67" s="10"/>
      <c r="H67" s="10"/>
      <c r="I67" s="10"/>
      <c r="J67" s="10"/>
    </row>
    <row r="68" spans="2:11" x14ac:dyDescent="0.25">
      <c r="C68" s="12"/>
      <c r="D68" s="12"/>
      <c r="E68" s="12"/>
      <c r="F68" s="12"/>
      <c r="G68" s="12"/>
      <c r="H68" s="12"/>
      <c r="I68" s="12"/>
      <c r="J68" s="10"/>
      <c r="K68" s="10"/>
    </row>
    <row r="69" spans="2:11" x14ac:dyDescent="0.25">
      <c r="C69" s="10"/>
      <c r="D69" s="10"/>
      <c r="E69" s="10"/>
      <c r="F69" s="10"/>
      <c r="G69" s="10"/>
      <c r="H69" s="10"/>
      <c r="I69" s="10"/>
      <c r="J69" s="10"/>
      <c r="K69" s="10"/>
    </row>
    <row r="70" spans="2:11" x14ac:dyDescent="0.25">
      <c r="C70" s="10"/>
      <c r="D70" s="10"/>
      <c r="E70" s="10"/>
      <c r="F70" s="10"/>
      <c r="G70" s="10"/>
      <c r="H70" s="10"/>
      <c r="I70" s="10"/>
      <c r="J70" s="10"/>
    </row>
    <row r="71" spans="2:11" x14ac:dyDescent="0.25">
      <c r="C71" s="10"/>
      <c r="D71" s="10"/>
      <c r="E71" s="10"/>
      <c r="F71" s="10"/>
      <c r="G71" s="10"/>
      <c r="H71" s="10"/>
      <c r="I71" s="10"/>
      <c r="J71" s="2"/>
    </row>
    <row r="72" spans="2:11" x14ac:dyDescent="0.25">
      <c r="C72" s="10"/>
      <c r="D72" s="10"/>
      <c r="E72" s="10"/>
      <c r="F72" s="10"/>
      <c r="G72" s="10"/>
    </row>
    <row r="73" spans="2:11" x14ac:dyDescent="0.25">
      <c r="C73" s="10"/>
      <c r="D73" s="10"/>
      <c r="E73" s="10"/>
      <c r="F73" s="10"/>
      <c r="G73" s="10"/>
      <c r="H73" s="10"/>
    </row>
    <row r="74" spans="2:11" x14ac:dyDescent="0.25">
      <c r="C74" s="10"/>
      <c r="D74" s="10"/>
      <c r="E74" s="10"/>
      <c r="F74" s="10"/>
      <c r="G74" s="10"/>
    </row>
    <row r="75" spans="2:11" x14ac:dyDescent="0.25">
      <c r="E75" s="10"/>
      <c r="F75" s="10"/>
    </row>
    <row r="76" spans="2:11" x14ac:dyDescent="0.25">
      <c r="D76" s="10"/>
    </row>
    <row r="77" spans="2:11" x14ac:dyDescent="0.25">
      <c r="C77" s="10"/>
    </row>
  </sheetData>
  <autoFilter ref="B6:J6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0"/>
  <sheetViews>
    <sheetView showGridLines="0" zoomScale="90" zoomScaleNormal="90" workbookViewId="0"/>
  </sheetViews>
  <sheetFormatPr baseColWidth="10" defaultRowHeight="15" x14ac:dyDescent="0.25"/>
  <cols>
    <col min="1" max="1" width="4.28515625" style="9" customWidth="1"/>
    <col min="2" max="2" width="22.85546875" style="1" bestFit="1" customWidth="1"/>
    <col min="3" max="8" width="17.28515625" style="9" customWidth="1"/>
    <col min="9" max="10" width="17.28515625" style="1" customWidth="1"/>
    <col min="11" max="11" width="11.5703125" style="33" bestFit="1" customWidth="1"/>
    <col min="12" max="16384" width="11.42578125" style="9"/>
  </cols>
  <sheetData>
    <row r="3" spans="2:14" x14ac:dyDescent="0.25">
      <c r="B3" s="15"/>
      <c r="C3" s="16"/>
      <c r="D3" s="16"/>
      <c r="E3" s="16"/>
      <c r="F3" s="16"/>
      <c r="G3" s="16"/>
      <c r="H3" s="16"/>
      <c r="I3" s="16"/>
    </row>
    <row r="4" spans="2:14" x14ac:dyDescent="0.25">
      <c r="B4" s="18"/>
      <c r="C4" s="17"/>
      <c r="D4" s="17"/>
      <c r="E4" s="17"/>
      <c r="F4" s="17"/>
      <c r="G4" s="17"/>
      <c r="H4" s="17"/>
      <c r="I4" s="19"/>
    </row>
    <row r="5" spans="2:14" x14ac:dyDescent="0.25">
      <c r="C5" s="34" t="s">
        <v>41</v>
      </c>
      <c r="D5" s="33"/>
      <c r="E5" s="33"/>
      <c r="F5" s="33"/>
      <c r="G5" s="33"/>
      <c r="H5" s="33"/>
      <c r="I5" s="35"/>
    </row>
    <row r="6" spans="2:14" s="36" customFormat="1" ht="30" x14ac:dyDescent="0.25">
      <c r="B6" s="36" t="s">
        <v>42</v>
      </c>
      <c r="C6" s="37" t="s">
        <v>0</v>
      </c>
      <c r="D6" s="37" t="s">
        <v>1</v>
      </c>
      <c r="E6" s="37" t="s">
        <v>2</v>
      </c>
      <c r="F6" s="37" t="s">
        <v>3</v>
      </c>
      <c r="G6" s="37" t="s">
        <v>4</v>
      </c>
      <c r="H6" s="37" t="s">
        <v>5</v>
      </c>
      <c r="I6" s="37" t="s">
        <v>6</v>
      </c>
      <c r="J6" s="36" t="s">
        <v>7</v>
      </c>
      <c r="K6" s="37"/>
    </row>
    <row r="7" spans="2:14" x14ac:dyDescent="0.25">
      <c r="B7" s="1" t="s">
        <v>8</v>
      </c>
      <c r="C7" s="33">
        <v>359973.98967082164</v>
      </c>
      <c r="D7" s="33">
        <v>0</v>
      </c>
      <c r="E7" s="33">
        <v>0</v>
      </c>
      <c r="F7" s="33">
        <v>50607401.627081923</v>
      </c>
      <c r="G7" s="33">
        <v>9412505.6459985673</v>
      </c>
      <c r="H7" s="33">
        <v>0</v>
      </c>
      <c r="I7" s="38">
        <v>0</v>
      </c>
      <c r="J7" s="35">
        <f>SUM(C7:I7)</f>
        <v>60379881.262751311</v>
      </c>
      <c r="N7" s="92"/>
    </row>
    <row r="8" spans="2:14" x14ac:dyDescent="0.25">
      <c r="B8" s="1" t="s">
        <v>145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8">
        <v>0</v>
      </c>
      <c r="J8" s="35">
        <f t="shared" ref="J8:J66" si="0">SUM(C8:I8)</f>
        <v>0</v>
      </c>
    </row>
    <row r="9" spans="2:14" x14ac:dyDescent="0.25">
      <c r="B9" s="1" t="s">
        <v>43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8">
        <v>0</v>
      </c>
      <c r="J9" s="35">
        <f t="shared" si="0"/>
        <v>0</v>
      </c>
    </row>
    <row r="10" spans="2:14" x14ac:dyDescent="0.25">
      <c r="B10" s="1" t="s">
        <v>44</v>
      </c>
      <c r="C10" s="33">
        <v>0</v>
      </c>
      <c r="D10" s="33">
        <v>3326368.3506725738</v>
      </c>
      <c r="E10" s="33">
        <v>0</v>
      </c>
      <c r="F10" s="33">
        <v>0</v>
      </c>
      <c r="G10" s="33">
        <v>0</v>
      </c>
      <c r="H10" s="33">
        <v>0</v>
      </c>
      <c r="I10" s="38">
        <v>0</v>
      </c>
      <c r="J10" s="35">
        <f t="shared" si="0"/>
        <v>3326368.3506725738</v>
      </c>
      <c r="N10" s="92"/>
    </row>
    <row r="11" spans="2:14" x14ac:dyDescent="0.25">
      <c r="B11" s="1" t="s">
        <v>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8">
        <v>0</v>
      </c>
      <c r="J11" s="35">
        <f t="shared" si="0"/>
        <v>0</v>
      </c>
    </row>
    <row r="12" spans="2:14" x14ac:dyDescent="0.25">
      <c r="B12" s="1" t="s">
        <v>10</v>
      </c>
      <c r="C12" s="33">
        <v>0</v>
      </c>
      <c r="D12" s="33">
        <v>0</v>
      </c>
      <c r="E12" s="33">
        <v>0</v>
      </c>
      <c r="F12" s="33">
        <v>-7543768.1476504412</v>
      </c>
      <c r="G12" s="33">
        <v>0</v>
      </c>
      <c r="H12" s="33">
        <v>0</v>
      </c>
      <c r="I12" s="38">
        <v>0</v>
      </c>
      <c r="J12" s="35">
        <f t="shared" si="0"/>
        <v>-7543768.1476504412</v>
      </c>
    </row>
    <row r="13" spans="2:14" x14ac:dyDescent="0.25">
      <c r="B13" s="1" t="s">
        <v>122</v>
      </c>
      <c r="C13" s="33">
        <v>0</v>
      </c>
      <c r="D13" s="33">
        <v>0</v>
      </c>
      <c r="E13" s="33">
        <v>0</v>
      </c>
      <c r="F13" s="33">
        <v>0</v>
      </c>
      <c r="G13" s="33">
        <v>-5591660.5700301696</v>
      </c>
      <c r="H13" s="33">
        <v>0</v>
      </c>
      <c r="I13" s="38">
        <v>0</v>
      </c>
      <c r="J13" s="35">
        <f t="shared" si="0"/>
        <v>-5591660.5700301696</v>
      </c>
    </row>
    <row r="14" spans="2:14" x14ac:dyDescent="0.25">
      <c r="B14" s="1" t="s">
        <v>40</v>
      </c>
      <c r="C14" s="33">
        <v>0</v>
      </c>
      <c r="D14" s="33">
        <v>0</v>
      </c>
      <c r="E14" s="33">
        <v>0</v>
      </c>
      <c r="F14" s="33">
        <v>26962695.797659151</v>
      </c>
      <c r="G14" s="33">
        <v>0</v>
      </c>
      <c r="H14" s="33">
        <v>0</v>
      </c>
      <c r="I14" s="38">
        <v>0</v>
      </c>
      <c r="J14" s="35">
        <f t="shared" si="0"/>
        <v>26962695.797659151</v>
      </c>
      <c r="N14" s="92"/>
    </row>
    <row r="15" spans="2:14" x14ac:dyDescent="0.25">
      <c r="B15" s="1" t="s">
        <v>123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8">
        <v>0</v>
      </c>
      <c r="J15" s="35">
        <f t="shared" si="0"/>
        <v>0</v>
      </c>
    </row>
    <row r="16" spans="2:14" x14ac:dyDescent="0.25">
      <c r="B16" s="1" t="s">
        <v>11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8">
        <v>0</v>
      </c>
      <c r="J16" s="35">
        <f t="shared" si="0"/>
        <v>0</v>
      </c>
    </row>
    <row r="17" spans="2:14" x14ac:dyDescent="0.25">
      <c r="B17" s="1" t="s">
        <v>12</v>
      </c>
      <c r="C17" s="33">
        <v>0</v>
      </c>
      <c r="D17" s="33">
        <v>0</v>
      </c>
      <c r="E17" s="33">
        <v>0</v>
      </c>
      <c r="F17" s="33">
        <v>-55043566.777055383</v>
      </c>
      <c r="G17" s="33">
        <v>0</v>
      </c>
      <c r="H17" s="33">
        <v>0</v>
      </c>
      <c r="I17" s="38">
        <v>0</v>
      </c>
      <c r="J17" s="35">
        <f t="shared" si="0"/>
        <v>-55043566.777055383</v>
      </c>
      <c r="N17" s="92"/>
    </row>
    <row r="18" spans="2:14" x14ac:dyDescent="0.25">
      <c r="B18" s="1" t="s">
        <v>13</v>
      </c>
      <c r="C18" s="33">
        <v>0</v>
      </c>
      <c r="D18" s="33">
        <v>0</v>
      </c>
      <c r="E18" s="33">
        <v>0</v>
      </c>
      <c r="F18" s="33">
        <v>-3044148.1505826167</v>
      </c>
      <c r="G18" s="33">
        <v>-6524182.5709922248</v>
      </c>
      <c r="H18" s="33">
        <v>33834870.379020274</v>
      </c>
      <c r="I18" s="38">
        <v>7105531.8597226962</v>
      </c>
      <c r="J18" s="35">
        <f t="shared" si="0"/>
        <v>31372071.517168127</v>
      </c>
      <c r="N18" s="92"/>
    </row>
    <row r="19" spans="2:14" x14ac:dyDescent="0.25">
      <c r="B19" s="1" t="s">
        <v>14</v>
      </c>
      <c r="C19" s="33">
        <v>0</v>
      </c>
      <c r="D19" s="33">
        <v>0</v>
      </c>
      <c r="E19" s="33">
        <v>10157411.971020492</v>
      </c>
      <c r="F19" s="33">
        <v>-4034551.9595107315</v>
      </c>
      <c r="G19" s="33">
        <v>0</v>
      </c>
      <c r="H19" s="33">
        <v>0</v>
      </c>
      <c r="I19" s="38">
        <v>0</v>
      </c>
      <c r="J19" s="35">
        <f t="shared" si="0"/>
        <v>6122860.0115097603</v>
      </c>
      <c r="N19" s="92"/>
    </row>
    <row r="20" spans="2:14" x14ac:dyDescent="0.25">
      <c r="B20" s="1" t="s">
        <v>15</v>
      </c>
      <c r="C20" s="33">
        <v>0</v>
      </c>
      <c r="D20" s="33">
        <v>0</v>
      </c>
      <c r="E20" s="33">
        <v>0</v>
      </c>
      <c r="F20" s="33">
        <v>144377.55869378243</v>
      </c>
      <c r="G20" s="33">
        <v>0</v>
      </c>
      <c r="H20" s="33">
        <v>0</v>
      </c>
      <c r="I20" s="38">
        <v>0</v>
      </c>
      <c r="J20" s="35">
        <f t="shared" si="0"/>
        <v>144377.55869378243</v>
      </c>
      <c r="N20" s="92"/>
    </row>
    <row r="21" spans="2:14" x14ac:dyDescent="0.25">
      <c r="B21" s="1" t="s">
        <v>16</v>
      </c>
      <c r="C21" s="33">
        <v>0</v>
      </c>
      <c r="D21" s="33">
        <v>0</v>
      </c>
      <c r="E21" s="33">
        <v>-1447383.4445011192</v>
      </c>
      <c r="F21" s="33">
        <v>10138583.65642393</v>
      </c>
      <c r="G21" s="33">
        <v>-272857.9886367654</v>
      </c>
      <c r="H21" s="33">
        <v>126445031.5555364</v>
      </c>
      <c r="I21" s="38">
        <v>0</v>
      </c>
      <c r="J21" s="35">
        <f t="shared" si="0"/>
        <v>134863373.77882245</v>
      </c>
      <c r="N21" s="92"/>
    </row>
    <row r="22" spans="2:14" x14ac:dyDescent="0.25">
      <c r="B22" s="1" t="s">
        <v>119</v>
      </c>
      <c r="C22" s="33">
        <v>0</v>
      </c>
      <c r="D22" s="33">
        <v>0</v>
      </c>
      <c r="E22" s="33">
        <v>0</v>
      </c>
      <c r="F22" s="33">
        <v>13229.871995303336</v>
      </c>
      <c r="G22" s="33">
        <v>0</v>
      </c>
      <c r="H22" s="33">
        <v>0</v>
      </c>
      <c r="I22" s="38">
        <v>0</v>
      </c>
      <c r="J22" s="35">
        <f t="shared" si="0"/>
        <v>13229.871995303336</v>
      </c>
      <c r="N22" s="92"/>
    </row>
    <row r="23" spans="2:14" x14ac:dyDescent="0.25">
      <c r="B23" s="1" t="s">
        <v>128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8">
        <v>0</v>
      </c>
      <c r="J23" s="35">
        <f t="shared" si="0"/>
        <v>0</v>
      </c>
    </row>
    <row r="24" spans="2:14" x14ac:dyDescent="0.25">
      <c r="B24" s="1" t="s">
        <v>17</v>
      </c>
      <c r="C24" s="33">
        <v>0</v>
      </c>
      <c r="D24" s="33">
        <v>0</v>
      </c>
      <c r="E24" s="33">
        <v>0</v>
      </c>
      <c r="F24" s="33">
        <v>-1768651.3061266132</v>
      </c>
      <c r="G24" s="33">
        <v>-5493743.3470684914</v>
      </c>
      <c r="H24" s="33">
        <v>0</v>
      </c>
      <c r="I24" s="38">
        <v>0</v>
      </c>
      <c r="J24" s="35">
        <f t="shared" si="0"/>
        <v>-7262394.6531951046</v>
      </c>
    </row>
    <row r="25" spans="2:14" x14ac:dyDescent="0.25">
      <c r="B25" s="1" t="s">
        <v>18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8">
        <v>0</v>
      </c>
      <c r="J25" s="35">
        <f t="shared" si="0"/>
        <v>0</v>
      </c>
    </row>
    <row r="26" spans="2:14" x14ac:dyDescent="0.25">
      <c r="B26" s="1" t="s">
        <v>129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8">
        <v>0</v>
      </c>
      <c r="J26" s="35">
        <f t="shared" si="0"/>
        <v>0</v>
      </c>
    </row>
    <row r="27" spans="2:14" x14ac:dyDescent="0.25">
      <c r="B27" s="1" t="s">
        <v>19</v>
      </c>
      <c r="C27" s="33">
        <v>11784195.145191677</v>
      </c>
      <c r="D27" s="33">
        <v>0</v>
      </c>
      <c r="E27" s="33">
        <v>8386433.6112022474</v>
      </c>
      <c r="F27" s="33">
        <v>0</v>
      </c>
      <c r="G27" s="33">
        <v>0</v>
      </c>
      <c r="H27" s="33">
        <v>0</v>
      </c>
      <c r="I27" s="38">
        <v>0</v>
      </c>
      <c r="J27" s="35">
        <f t="shared" si="0"/>
        <v>20170628.756393924</v>
      </c>
      <c r="N27" s="92"/>
    </row>
    <row r="28" spans="2:14" x14ac:dyDescent="0.25">
      <c r="B28" s="1" t="s">
        <v>20</v>
      </c>
      <c r="C28" s="33">
        <v>0</v>
      </c>
      <c r="D28" s="33">
        <v>-3308686.7269972619</v>
      </c>
      <c r="E28" s="33">
        <v>0</v>
      </c>
      <c r="F28" s="33">
        <v>-2159660.3174185604</v>
      </c>
      <c r="G28" s="33">
        <v>100068329.04213484</v>
      </c>
      <c r="H28" s="33">
        <v>0</v>
      </c>
      <c r="I28" s="38">
        <v>172422.27727979596</v>
      </c>
      <c r="J28" s="35">
        <f t="shared" si="0"/>
        <v>94772404.274998814</v>
      </c>
      <c r="N28" s="92"/>
    </row>
    <row r="29" spans="2:14" x14ac:dyDescent="0.25">
      <c r="B29" s="1" t="s">
        <v>21</v>
      </c>
      <c r="C29" s="33">
        <v>317085750.74162668</v>
      </c>
      <c r="D29" s="33">
        <v>-35961134.986564793</v>
      </c>
      <c r="E29" s="33">
        <v>105578969.06820473</v>
      </c>
      <c r="F29" s="33">
        <v>602907347.79063523</v>
      </c>
      <c r="G29" s="33">
        <v>228921432.46837372</v>
      </c>
      <c r="H29" s="33">
        <v>21684309.452217348</v>
      </c>
      <c r="I29" s="38">
        <v>23205564.024740577</v>
      </c>
      <c r="J29" s="35">
        <f t="shared" si="0"/>
        <v>1263422238.5592337</v>
      </c>
      <c r="N29" s="92"/>
    </row>
    <row r="30" spans="2:14" x14ac:dyDescent="0.25">
      <c r="B30" s="1" t="s">
        <v>22</v>
      </c>
      <c r="C30" s="33">
        <v>0</v>
      </c>
      <c r="D30" s="33">
        <v>0</v>
      </c>
      <c r="E30" s="33">
        <v>0</v>
      </c>
      <c r="F30" s="33">
        <v>5972687.7833079863</v>
      </c>
      <c r="G30" s="33">
        <v>0</v>
      </c>
      <c r="H30" s="33">
        <v>0</v>
      </c>
      <c r="I30" s="38">
        <v>844285.95918652089</v>
      </c>
      <c r="J30" s="35">
        <f t="shared" si="0"/>
        <v>6816973.7424945068</v>
      </c>
      <c r="N30" s="92"/>
    </row>
    <row r="31" spans="2:14" x14ac:dyDescent="0.25">
      <c r="B31" s="1" t="s">
        <v>23</v>
      </c>
      <c r="C31" s="33">
        <v>0</v>
      </c>
      <c r="D31" s="33">
        <v>0</v>
      </c>
      <c r="E31" s="33">
        <v>0</v>
      </c>
      <c r="F31" s="33">
        <v>-1582772.3902075472</v>
      </c>
      <c r="G31" s="33">
        <v>0</v>
      </c>
      <c r="H31" s="33">
        <v>0</v>
      </c>
      <c r="I31" s="38">
        <v>0</v>
      </c>
      <c r="J31" s="35">
        <f t="shared" si="0"/>
        <v>-1582772.3902075472</v>
      </c>
      <c r="N31" s="92"/>
    </row>
    <row r="32" spans="2:14" x14ac:dyDescent="0.25">
      <c r="B32" s="1" t="s">
        <v>24</v>
      </c>
      <c r="C32" s="33">
        <v>0</v>
      </c>
      <c r="D32" s="33">
        <v>-40086.926018397964</v>
      </c>
      <c r="E32" s="33">
        <v>3487373.1773184813</v>
      </c>
      <c r="F32" s="33">
        <v>193800467.60244739</v>
      </c>
      <c r="G32" s="33">
        <v>260953044.48193362</v>
      </c>
      <c r="H32" s="33">
        <v>0</v>
      </c>
      <c r="I32" s="38">
        <v>2110714.8979663025</v>
      </c>
      <c r="J32" s="35">
        <f t="shared" si="0"/>
        <v>460311513.23364741</v>
      </c>
      <c r="N32" s="92"/>
    </row>
    <row r="33" spans="2:14" x14ac:dyDescent="0.25">
      <c r="B33" s="1" t="s">
        <v>25</v>
      </c>
      <c r="C33" s="33">
        <v>0</v>
      </c>
      <c r="D33" s="33">
        <v>0</v>
      </c>
      <c r="E33" s="33">
        <v>166015285.94812986</v>
      </c>
      <c r="F33" s="33">
        <v>0</v>
      </c>
      <c r="G33" s="33">
        <v>0</v>
      </c>
      <c r="H33" s="33">
        <v>0</v>
      </c>
      <c r="I33" s="38">
        <v>0</v>
      </c>
      <c r="J33" s="35">
        <f t="shared" si="0"/>
        <v>166015285.94812986</v>
      </c>
      <c r="N33" s="92"/>
    </row>
    <row r="34" spans="2:14" x14ac:dyDescent="0.25">
      <c r="B34" s="1" t="s">
        <v>146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8">
        <v>0</v>
      </c>
      <c r="J34" s="35">
        <f t="shared" si="0"/>
        <v>0</v>
      </c>
    </row>
    <row r="35" spans="2:14" x14ac:dyDescent="0.25">
      <c r="B35" s="1" t="s">
        <v>26</v>
      </c>
      <c r="C35" s="33">
        <v>0</v>
      </c>
      <c r="D35" s="33">
        <v>0</v>
      </c>
      <c r="E35" s="33">
        <v>0</v>
      </c>
      <c r="F35" s="33">
        <v>-8950740.7032279316</v>
      </c>
      <c r="G35" s="33">
        <v>0</v>
      </c>
      <c r="H35" s="33">
        <v>0</v>
      </c>
      <c r="I35" s="38">
        <v>0</v>
      </c>
      <c r="J35" s="35">
        <f t="shared" si="0"/>
        <v>-8950740.7032279316</v>
      </c>
    </row>
    <row r="36" spans="2:14" x14ac:dyDescent="0.25">
      <c r="B36" s="1" t="s">
        <v>120</v>
      </c>
      <c r="C36" s="33">
        <v>38547631.957081795</v>
      </c>
      <c r="D36" s="33">
        <v>0</v>
      </c>
      <c r="E36" s="33">
        <v>0</v>
      </c>
      <c r="F36" s="33">
        <v>-19076369.539903231</v>
      </c>
      <c r="G36" s="33">
        <v>0</v>
      </c>
      <c r="H36" s="33">
        <v>0</v>
      </c>
      <c r="I36" s="38">
        <v>0</v>
      </c>
      <c r="J36" s="35">
        <f t="shared" si="0"/>
        <v>19471262.417178564</v>
      </c>
    </row>
    <row r="37" spans="2:14" x14ac:dyDescent="0.25">
      <c r="B37" s="1" t="s">
        <v>27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8">
        <v>0</v>
      </c>
      <c r="J37" s="35">
        <f t="shared" si="0"/>
        <v>0</v>
      </c>
      <c r="N37" s="92"/>
    </row>
    <row r="38" spans="2:14" x14ac:dyDescent="0.25">
      <c r="B38" s="1" t="s">
        <v>28</v>
      </c>
      <c r="C38" s="33">
        <v>0</v>
      </c>
      <c r="D38" s="33">
        <v>0</v>
      </c>
      <c r="E38" s="33">
        <v>20194002.773275107</v>
      </c>
      <c r="F38" s="33">
        <v>0</v>
      </c>
      <c r="G38" s="33">
        <v>0</v>
      </c>
      <c r="H38" s="33">
        <v>0</v>
      </c>
      <c r="I38" s="38">
        <v>0</v>
      </c>
      <c r="J38" s="35">
        <f t="shared" si="0"/>
        <v>20194002.773275107</v>
      </c>
    </row>
    <row r="39" spans="2:14" x14ac:dyDescent="0.25">
      <c r="B39" s="1" t="s">
        <v>148</v>
      </c>
      <c r="C39" s="33">
        <v>0</v>
      </c>
      <c r="D39" s="33">
        <v>16322124.302085718</v>
      </c>
      <c r="E39" s="33">
        <v>0</v>
      </c>
      <c r="F39" s="33">
        <v>0</v>
      </c>
      <c r="G39" s="33">
        <v>0</v>
      </c>
      <c r="H39" s="33">
        <v>0</v>
      </c>
      <c r="I39" s="38">
        <v>0</v>
      </c>
      <c r="J39" s="35">
        <f t="shared" si="0"/>
        <v>16322124.302085718</v>
      </c>
    </row>
    <row r="40" spans="2:14" x14ac:dyDescent="0.25">
      <c r="B40" s="1" t="s">
        <v>130</v>
      </c>
      <c r="C40" s="33">
        <v>0</v>
      </c>
      <c r="D40" s="33">
        <v>3491035.1088192197</v>
      </c>
      <c r="E40" s="33">
        <v>0</v>
      </c>
      <c r="F40" s="33">
        <v>0</v>
      </c>
      <c r="G40" s="33">
        <v>0</v>
      </c>
      <c r="H40" s="33">
        <v>0</v>
      </c>
      <c r="I40" s="38">
        <v>0</v>
      </c>
      <c r="J40" s="35">
        <f t="shared" si="0"/>
        <v>3491035.1088192197</v>
      </c>
    </row>
    <row r="41" spans="2:14" x14ac:dyDescent="0.25">
      <c r="B41" s="1" t="s">
        <v>29</v>
      </c>
      <c r="C41" s="33">
        <v>0</v>
      </c>
      <c r="D41" s="33">
        <v>0</v>
      </c>
      <c r="E41" s="33">
        <v>0</v>
      </c>
      <c r="F41" s="33">
        <v>2225966.3253458817</v>
      </c>
      <c r="G41" s="33">
        <v>7230893.8358663945</v>
      </c>
      <c r="H41" s="33">
        <v>0</v>
      </c>
      <c r="I41" s="38">
        <v>31859.847516472488</v>
      </c>
      <c r="J41" s="35">
        <f t="shared" si="0"/>
        <v>9488720.0087287501</v>
      </c>
      <c r="N41" s="92"/>
    </row>
    <row r="42" spans="2:14" x14ac:dyDescent="0.25">
      <c r="B42" s="1" t="s">
        <v>124</v>
      </c>
      <c r="C42" s="33">
        <v>0</v>
      </c>
      <c r="D42" s="33">
        <v>0</v>
      </c>
      <c r="E42" s="33">
        <v>30403827.814839967</v>
      </c>
      <c r="F42" s="33">
        <v>0</v>
      </c>
      <c r="G42" s="33">
        <v>0</v>
      </c>
      <c r="H42" s="33">
        <v>0</v>
      </c>
      <c r="I42" s="38">
        <v>0</v>
      </c>
      <c r="J42" s="35">
        <f t="shared" si="0"/>
        <v>30403827.814839967</v>
      </c>
    </row>
    <row r="43" spans="2:14" x14ac:dyDescent="0.25">
      <c r="B43" s="1" t="s">
        <v>30</v>
      </c>
      <c r="C43" s="33">
        <v>0</v>
      </c>
      <c r="D43" s="33">
        <v>0</v>
      </c>
      <c r="E43" s="33">
        <v>0</v>
      </c>
      <c r="F43" s="33">
        <v>-2307937.1050986699</v>
      </c>
      <c r="G43" s="33">
        <v>216639.9034823532</v>
      </c>
      <c r="H43" s="33">
        <v>0</v>
      </c>
      <c r="I43" s="38">
        <v>0</v>
      </c>
      <c r="J43" s="35">
        <f t="shared" si="0"/>
        <v>-2091297.2016163166</v>
      </c>
      <c r="N43" s="92"/>
    </row>
    <row r="44" spans="2:14" x14ac:dyDescent="0.25">
      <c r="B44" s="1" t="s">
        <v>149</v>
      </c>
      <c r="C44" s="33">
        <v>0</v>
      </c>
      <c r="D44" s="33">
        <v>31419315.979372978</v>
      </c>
      <c r="E44" s="33">
        <v>0</v>
      </c>
      <c r="F44" s="33">
        <v>0</v>
      </c>
      <c r="G44" s="33">
        <v>0</v>
      </c>
      <c r="H44" s="33">
        <v>0</v>
      </c>
      <c r="I44" s="38">
        <v>0</v>
      </c>
      <c r="J44" s="35">
        <f t="shared" si="0"/>
        <v>31419315.979372978</v>
      </c>
    </row>
    <row r="45" spans="2:14" x14ac:dyDescent="0.25">
      <c r="B45" s="1" t="s">
        <v>131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8">
        <v>0</v>
      </c>
      <c r="J45" s="35">
        <f t="shared" si="0"/>
        <v>0</v>
      </c>
    </row>
    <row r="46" spans="2:14" x14ac:dyDescent="0.25">
      <c r="B46" s="1" t="s">
        <v>125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8">
        <v>0</v>
      </c>
      <c r="J46" s="35">
        <f t="shared" si="0"/>
        <v>0</v>
      </c>
    </row>
    <row r="47" spans="2:14" x14ac:dyDescent="0.25">
      <c r="B47" s="1" t="s">
        <v>126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8">
        <v>0</v>
      </c>
      <c r="J47" s="35">
        <f t="shared" si="0"/>
        <v>0</v>
      </c>
    </row>
    <row r="48" spans="2:14" x14ac:dyDescent="0.25">
      <c r="B48" s="1" t="s">
        <v>31</v>
      </c>
      <c r="C48" s="33">
        <v>0</v>
      </c>
      <c r="D48" s="33">
        <v>0</v>
      </c>
      <c r="E48" s="33">
        <v>-246216.3639126374</v>
      </c>
      <c r="F48" s="33">
        <v>39125298.007925145</v>
      </c>
      <c r="G48" s="33">
        <v>74368173.141058117</v>
      </c>
      <c r="H48" s="33">
        <v>0</v>
      </c>
      <c r="I48" s="38">
        <v>514947.1840086272</v>
      </c>
      <c r="J48" s="35">
        <f t="shared" si="0"/>
        <v>113762201.96907926</v>
      </c>
      <c r="N48" s="92"/>
    </row>
    <row r="49" spans="2:14" x14ac:dyDescent="0.25">
      <c r="B49" s="1" t="s">
        <v>32</v>
      </c>
      <c r="C49" s="33">
        <v>3567964.8035324053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8">
        <v>242560.01850369226</v>
      </c>
      <c r="J49" s="35">
        <f t="shared" si="0"/>
        <v>3810524.8220360978</v>
      </c>
      <c r="N49" s="92"/>
    </row>
    <row r="50" spans="2:14" x14ac:dyDescent="0.25">
      <c r="B50" s="1" t="s">
        <v>33</v>
      </c>
      <c r="C50" s="33">
        <v>0</v>
      </c>
      <c r="D50" s="33">
        <v>0</v>
      </c>
      <c r="E50" s="33">
        <v>0</v>
      </c>
      <c r="F50" s="33">
        <v>-4433381.5978076607</v>
      </c>
      <c r="G50" s="33">
        <v>0</v>
      </c>
      <c r="H50" s="33">
        <v>0</v>
      </c>
      <c r="I50" s="38">
        <v>0</v>
      </c>
      <c r="J50" s="35">
        <f t="shared" si="0"/>
        <v>-4433381.5978076607</v>
      </c>
    </row>
    <row r="51" spans="2:14" x14ac:dyDescent="0.25">
      <c r="B51" s="1" t="s">
        <v>34</v>
      </c>
      <c r="C51" s="33">
        <v>0</v>
      </c>
      <c r="D51" s="33">
        <v>870683.43310829776</v>
      </c>
      <c r="E51" s="33">
        <v>-1239565.2471643537</v>
      </c>
      <c r="F51" s="33">
        <v>9113052.7027454544</v>
      </c>
      <c r="G51" s="33">
        <v>16297749.714341709</v>
      </c>
      <c r="H51" s="33">
        <v>13520303.965985138</v>
      </c>
      <c r="I51" s="38">
        <v>279379.21937454981</v>
      </c>
      <c r="J51" s="35">
        <f t="shared" si="0"/>
        <v>38841603.7883908</v>
      </c>
      <c r="N51" s="92"/>
    </row>
    <row r="52" spans="2:14" x14ac:dyDescent="0.25">
      <c r="B52" s="1" t="s">
        <v>35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8">
        <v>0</v>
      </c>
      <c r="J52" s="35">
        <f t="shared" si="0"/>
        <v>0</v>
      </c>
    </row>
    <row r="53" spans="2:14" x14ac:dyDescent="0.25">
      <c r="B53" s="1" t="s">
        <v>137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8">
        <v>0</v>
      </c>
      <c r="J53" s="35">
        <f t="shared" si="0"/>
        <v>0</v>
      </c>
    </row>
    <row r="54" spans="2:14" x14ac:dyDescent="0.25">
      <c r="B54" s="1" t="s">
        <v>134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8">
        <v>0</v>
      </c>
      <c r="J54" s="35">
        <f t="shared" si="0"/>
        <v>0</v>
      </c>
    </row>
    <row r="55" spans="2:14" x14ac:dyDescent="0.25">
      <c r="B55" s="1" t="s">
        <v>132</v>
      </c>
      <c r="C55" s="33">
        <v>0</v>
      </c>
      <c r="D55" s="33">
        <v>0</v>
      </c>
      <c r="E55" s="33">
        <v>0</v>
      </c>
      <c r="F55" s="33">
        <v>0</v>
      </c>
      <c r="G55" s="33">
        <v>-5537592.3586862935</v>
      </c>
      <c r="H55" s="33">
        <v>0</v>
      </c>
      <c r="I55" s="38">
        <v>0</v>
      </c>
      <c r="J55" s="35">
        <f t="shared" si="0"/>
        <v>-5537592.3586862935</v>
      </c>
    </row>
    <row r="56" spans="2:14" x14ac:dyDescent="0.25">
      <c r="B56" s="1" t="s">
        <v>121</v>
      </c>
      <c r="C56" s="33">
        <v>0</v>
      </c>
      <c r="D56" s="33">
        <v>0</v>
      </c>
      <c r="E56" s="33">
        <v>0</v>
      </c>
      <c r="F56" s="33">
        <v>10427371.990481669</v>
      </c>
      <c r="G56" s="33">
        <v>1355076.0538268117</v>
      </c>
      <c r="H56" s="33">
        <v>0</v>
      </c>
      <c r="I56" s="38">
        <v>0</v>
      </c>
      <c r="J56" s="35">
        <f t="shared" si="0"/>
        <v>11782448.04430848</v>
      </c>
      <c r="N56" s="92"/>
    </row>
    <row r="57" spans="2:14" x14ac:dyDescent="0.25">
      <c r="B57" s="1" t="s">
        <v>135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8">
        <v>0</v>
      </c>
      <c r="J57" s="35">
        <f t="shared" si="0"/>
        <v>0</v>
      </c>
    </row>
    <row r="58" spans="2:14" x14ac:dyDescent="0.25">
      <c r="B58" s="1" t="s">
        <v>150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8">
        <v>6571403.8024733011</v>
      </c>
      <c r="J58" s="35">
        <f t="shared" si="0"/>
        <v>6571403.8024733011</v>
      </c>
    </row>
    <row r="59" spans="2:14" x14ac:dyDescent="0.25">
      <c r="B59" s="1" t="s">
        <v>36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8">
        <v>0</v>
      </c>
      <c r="J59" s="35">
        <f t="shared" si="0"/>
        <v>0</v>
      </c>
    </row>
    <row r="60" spans="2:14" x14ac:dyDescent="0.25">
      <c r="B60" s="1" t="s">
        <v>133</v>
      </c>
      <c r="C60" s="33">
        <v>0</v>
      </c>
      <c r="D60" s="33">
        <v>0</v>
      </c>
      <c r="E60" s="33">
        <v>0</v>
      </c>
      <c r="F60" s="33">
        <v>0</v>
      </c>
      <c r="G60" s="33">
        <v>-5428779.6805671882</v>
      </c>
      <c r="H60" s="33">
        <v>0</v>
      </c>
      <c r="I60" s="38">
        <v>0</v>
      </c>
      <c r="J60" s="35">
        <f t="shared" si="0"/>
        <v>-5428779.6805671882</v>
      </c>
    </row>
    <row r="61" spans="2:14" x14ac:dyDescent="0.25">
      <c r="B61" s="1" t="s">
        <v>37</v>
      </c>
      <c r="C61" s="33">
        <v>0</v>
      </c>
      <c r="D61" s="33">
        <v>0</v>
      </c>
      <c r="E61" s="33">
        <v>0</v>
      </c>
      <c r="F61" s="33">
        <v>0</v>
      </c>
      <c r="G61" s="33">
        <v>-5584130.1831960399</v>
      </c>
      <c r="H61" s="33">
        <v>0</v>
      </c>
      <c r="I61" s="38">
        <v>0</v>
      </c>
      <c r="J61" s="35">
        <f t="shared" si="0"/>
        <v>-5584130.1831960399</v>
      </c>
    </row>
    <row r="62" spans="2:14" x14ac:dyDescent="0.25">
      <c r="B62" s="1" t="s">
        <v>38</v>
      </c>
      <c r="C62" s="33">
        <v>416.41276359902008</v>
      </c>
      <c r="D62" s="33">
        <v>0</v>
      </c>
      <c r="E62" s="33">
        <v>12430480.860726949</v>
      </c>
      <c r="F62" s="33">
        <v>-55538196.290421091</v>
      </c>
      <c r="G62" s="33">
        <v>0</v>
      </c>
      <c r="H62" s="33">
        <v>0</v>
      </c>
      <c r="I62" s="38">
        <v>58584.637256760587</v>
      </c>
      <c r="J62" s="35">
        <f t="shared" si="0"/>
        <v>-43048714.379673779</v>
      </c>
      <c r="N62" s="92"/>
    </row>
    <row r="63" spans="2:14" x14ac:dyDescent="0.25">
      <c r="B63" s="1" t="s">
        <v>45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8">
        <v>0</v>
      </c>
      <c r="J63" s="35">
        <f t="shared" si="0"/>
        <v>0</v>
      </c>
      <c r="N63" s="92"/>
    </row>
    <row r="64" spans="2:14" x14ac:dyDescent="0.25">
      <c r="B64" s="1" t="s">
        <v>164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8">
        <v>0</v>
      </c>
      <c r="J64" s="35">
        <f t="shared" si="0"/>
        <v>0</v>
      </c>
    </row>
    <row r="65" spans="2:14" x14ac:dyDescent="0.25">
      <c r="B65" s="1" t="s">
        <v>136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8">
        <v>0</v>
      </c>
      <c r="J65" s="35">
        <f t="shared" si="0"/>
        <v>0</v>
      </c>
    </row>
    <row r="66" spans="2:14" s="39" customFormat="1" x14ac:dyDescent="0.25">
      <c r="B66" s="39" t="s">
        <v>39</v>
      </c>
      <c r="C66" s="38">
        <v>0</v>
      </c>
      <c r="D66" s="38">
        <v>0</v>
      </c>
      <c r="E66" s="38">
        <v>1934192.9644788282</v>
      </c>
      <c r="F66" s="38">
        <v>475651.40751612105</v>
      </c>
      <c r="G66" s="38">
        <v>1315062.175948801</v>
      </c>
      <c r="H66" s="38">
        <v>0</v>
      </c>
      <c r="I66" s="38">
        <v>0</v>
      </c>
      <c r="J66" s="35">
        <f t="shared" si="0"/>
        <v>3724906.5479437504</v>
      </c>
      <c r="K66" s="33"/>
      <c r="M66" s="9"/>
      <c r="N66" s="92"/>
    </row>
    <row r="67" spans="2:14" s="1" customFormat="1" x14ac:dyDescent="0.25">
      <c r="B67" s="1" t="s">
        <v>7</v>
      </c>
      <c r="C67" s="35">
        <f>SUM(C7:C66)</f>
        <v>371345933.04986697</v>
      </c>
      <c r="D67" s="35">
        <f t="shared" ref="D67:J67" si="1">SUM(D7:D66)</f>
        <v>16119618.534478338</v>
      </c>
      <c r="E67" s="35">
        <f t="shared" si="1"/>
        <v>355654813.13361853</v>
      </c>
      <c r="F67" s="35">
        <f t="shared" si="1"/>
        <v>786430387.83724844</v>
      </c>
      <c r="G67" s="35">
        <f t="shared" si="1"/>
        <v>665705959.76378787</v>
      </c>
      <c r="H67" s="35">
        <f t="shared" si="1"/>
        <v>195484515.35275915</v>
      </c>
      <c r="I67" s="35">
        <f t="shared" si="1"/>
        <v>41137253.728029303</v>
      </c>
      <c r="J67" s="35">
        <f t="shared" si="1"/>
        <v>2431878481.3997879</v>
      </c>
      <c r="K67" s="35"/>
    </row>
    <row r="68" spans="2:14" x14ac:dyDescent="0.25">
      <c r="J68" s="35"/>
    </row>
    <row r="69" spans="2:14" s="33" customFormat="1" x14ac:dyDescent="0.25">
      <c r="B69" s="35"/>
      <c r="I69" s="35"/>
      <c r="J69" s="35"/>
    </row>
    <row r="70" spans="2:14" x14ac:dyDescent="0.25">
      <c r="C70" s="99"/>
      <c r="D70" s="99"/>
      <c r="E70" s="99"/>
      <c r="F70" s="99"/>
      <c r="G70" s="99"/>
      <c r="H70" s="99"/>
      <c r="I70" s="99"/>
      <c r="J70" s="35"/>
    </row>
    <row r="71" spans="2:14" x14ac:dyDescent="0.25">
      <c r="C71" s="73"/>
      <c r="D71" s="73"/>
      <c r="E71" s="73"/>
      <c r="F71" s="73"/>
      <c r="G71" s="73"/>
      <c r="H71" s="73"/>
      <c r="I71" s="73"/>
      <c r="J71" s="73"/>
    </row>
    <row r="72" spans="2:14" x14ac:dyDescent="0.25">
      <c r="C72" s="33"/>
      <c r="D72" s="33"/>
      <c r="E72" s="33"/>
      <c r="F72" s="33"/>
      <c r="G72" s="33"/>
    </row>
    <row r="73" spans="2:14" x14ac:dyDescent="0.25">
      <c r="C73" s="33"/>
      <c r="D73" s="33"/>
      <c r="E73" s="33"/>
      <c r="F73" s="33"/>
      <c r="G73" s="33"/>
      <c r="H73" s="33"/>
      <c r="I73" s="33"/>
    </row>
    <row r="74" spans="2:14" x14ac:dyDescent="0.25">
      <c r="C74" s="33"/>
      <c r="D74" s="33"/>
      <c r="E74" s="33"/>
      <c r="F74" s="33"/>
      <c r="G74" s="33"/>
    </row>
    <row r="75" spans="2:14" x14ac:dyDescent="0.25">
      <c r="C75" s="33"/>
      <c r="D75" s="33"/>
      <c r="E75" s="33"/>
      <c r="F75" s="33"/>
      <c r="G75" s="33"/>
    </row>
    <row r="76" spans="2:14" x14ac:dyDescent="0.25">
      <c r="D76" s="33"/>
      <c r="E76" s="33"/>
      <c r="F76" s="33"/>
      <c r="G76" s="33"/>
    </row>
    <row r="77" spans="2:14" x14ac:dyDescent="0.25">
      <c r="C77" s="33"/>
      <c r="D77" s="33"/>
      <c r="E77" s="33"/>
      <c r="F77" s="33"/>
      <c r="G77" s="33"/>
    </row>
    <row r="78" spans="2:14" x14ac:dyDescent="0.25">
      <c r="F78" s="33"/>
      <c r="G78" s="33"/>
    </row>
    <row r="79" spans="2:14" x14ac:dyDescent="0.25">
      <c r="F79" s="33"/>
      <c r="G79" s="33"/>
    </row>
    <row r="80" spans="2:14" x14ac:dyDescent="0.25">
      <c r="F80" s="33"/>
      <c r="G80" s="33"/>
    </row>
  </sheetData>
  <autoFilter ref="B6:J67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B30C6CB27F9248A1CECC05B5FB2EBA" ma:contentTypeVersion="0" ma:contentTypeDescription="Crear nuevo documento." ma:contentTypeScope="" ma:versionID="407549384b018283b5e7f0c1fdae844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44c9a3cd436ca46404c078722ad4d6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BE4EAD-BA08-44A9-B510-ABC67F52E8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8FCB1E-70F4-4EF3-A789-66FC88C334E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CE9F8EA-E311-4C9D-984C-1D85B42A7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Empresarial 2007</vt:lpstr>
      <vt:lpstr>Empresarial 2008</vt:lpstr>
      <vt:lpstr>Empresarial 2009</vt:lpstr>
      <vt:lpstr>Empresarial 2010</vt:lpstr>
      <vt:lpstr>Empresarial 2011</vt:lpstr>
      <vt:lpstr>Empresarial 2012</vt:lpstr>
      <vt:lpstr>Empresarial 2013</vt:lpstr>
      <vt:lpstr>Empresarial 2014</vt:lpstr>
      <vt:lpstr>Empresarial 2015</vt:lpstr>
      <vt:lpstr>Empresarial 2016</vt:lpstr>
      <vt:lpstr>Empresarial 2017</vt:lpstr>
      <vt:lpstr>Empresarial 2018</vt:lpstr>
      <vt:lpstr>Empresarial 2019</vt:lpstr>
      <vt:lpstr>Inmobiliaria</vt:lpstr>
    </vt:vector>
  </TitlesOfParts>
  <Company>BCCR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SANABRIA SANDOVAL VICTOR MANUEL</dc:creator>
  <cp:lastModifiedBy>SANABRIA SANDOVAL VICTOR MANUEL</cp:lastModifiedBy>
  <dcterms:created xsi:type="dcterms:W3CDTF">2013-08-29T21:42:30Z</dcterms:created>
  <dcterms:modified xsi:type="dcterms:W3CDTF">2019-12-16T22:53:45Z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0x010100BCB30C6CB27F9248A1CECC05B5FB2EBA</vt:lpwstr>
  </property>
</Properties>
</file>