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rn/scratch/ablateInputs/ignitionDelay/"/>
    </mc:Choice>
  </mc:AlternateContent>
  <xr:revisionPtr revIDLastSave="0" documentId="13_ncr:1_{DEE28CEF-6132-B14E-B6BC-7F5C8B2FE4E9}" xr6:coauthVersionLast="47" xr6:coauthVersionMax="47" xr10:uidLastSave="{00000000-0000-0000-0000-000000000000}"/>
  <bookViews>
    <workbookView xWindow="-4860" yWindow="-24140" windowWidth="29600" windowHeight="18400" activeTab="2" xr2:uid="{28D714EA-BD16-0946-AA9F-A6F669615F48}"/>
  </bookViews>
  <sheets>
    <sheet name="zeroD" sheetId="1" r:id="rId1"/>
    <sheet name="tolCheck" sheetId="2" r:id="rId2"/>
    <sheet name="1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K8" i="3" s="1"/>
  <c r="H8" i="3"/>
  <c r="J8" i="3" s="1"/>
  <c r="H7" i="3"/>
  <c r="J7" i="3" s="1"/>
  <c r="I7" i="3"/>
  <c r="K7" i="3" s="1"/>
  <c r="H4" i="3"/>
  <c r="J4" i="3" s="1"/>
  <c r="I4" i="3"/>
  <c r="K4" i="3" s="1"/>
  <c r="H5" i="3"/>
  <c r="J5" i="3" s="1"/>
  <c r="I5" i="3"/>
  <c r="K5" i="3" s="1"/>
  <c r="H6" i="3"/>
  <c r="J6" i="3" s="1"/>
  <c r="I6" i="3"/>
  <c r="K6" i="3" s="1"/>
  <c r="K3" i="3"/>
  <c r="J3" i="3"/>
  <c r="I3" i="3"/>
  <c r="H3" i="3"/>
  <c r="F16" i="1"/>
  <c r="E16" i="1"/>
  <c r="E15" i="1"/>
  <c r="F15" i="1" s="1"/>
  <c r="E14" i="1"/>
  <c r="F14" i="1" s="1"/>
  <c r="E13" i="1"/>
  <c r="F13" i="1" s="1"/>
  <c r="E12" i="1"/>
  <c r="F12" i="1"/>
  <c r="E8" i="1"/>
  <c r="F8" i="1" s="1"/>
  <c r="E7" i="1"/>
  <c r="F7" i="1"/>
  <c r="E6" i="1"/>
  <c r="E5" i="1"/>
  <c r="E4" i="1"/>
  <c r="E3" i="1"/>
  <c r="E2" i="1"/>
  <c r="F2" i="1" s="1"/>
  <c r="F4" i="1" l="1"/>
  <c r="F5" i="1"/>
  <c r="F6" i="1"/>
  <c r="F3" i="1"/>
</calcChain>
</file>

<file path=xl/sharedStrings.xml><?xml version="1.0" encoding="utf-8"?>
<sst xmlns="http://schemas.openxmlformats.org/spreadsheetml/2006/main" count="62" uniqueCount="46">
  <si>
    <t>Case1</t>
  </si>
  <si>
    <t>Case2</t>
  </si>
  <si>
    <t>Case3</t>
  </si>
  <si>
    <t>Avg</t>
  </si>
  <si>
    <t>*tChem::SourceCalculator::ComputeSource</t>
  </si>
  <si>
    <t>Ratio</t>
  </si>
  <si>
    <t>numericalJac, tchemSoot, no soot, griMech</t>
  </si>
  <si>
    <t>numericalJac, tchem, no soot, griMech</t>
  </si>
  <si>
    <t>deafult, tchem, no soot, griMech</t>
  </si>
  <si>
    <t>numericalJac, tchemSoot, init soot, ndd 1E18, griMech</t>
  </si>
  <si>
    <t>numericalJac, tchemSoot, init soot, ndd 1E22, griMech</t>
  </si>
  <si>
    <t>numericalJac, tchemSoot, init soot, ndd 1E25, griMech</t>
  </si>
  <si>
    <t>numericalJac, tchemSoot, init soot, ndd 1E23, griMech</t>
  </si>
  <si>
    <t>numericalJac, tchemSoot, init soot, ndd 1E24, griMech</t>
  </si>
  <si>
    <t>fail</t>
  </si>
  <si>
    <t>deafult, tchem, no soot, MMAMech</t>
  </si>
  <si>
    <t>numericalJac, tchem, no soot, MMAMech</t>
  </si>
  <si>
    <t>numericalJac, tchemSoot, no soot, MMAMech</t>
  </si>
  <si>
    <t>numericalJac, tchemSoot, no soot, ndd 1E18, MMAMech</t>
  </si>
  <si>
    <t>numericalJac, tchemSoot, no soot, ndd 1E24, MMAMech</t>
  </si>
  <si>
    <t>relToleranceNewton</t>
  </si>
  <si>
    <t>absToleranceNewton</t>
  </si>
  <si>
    <t>ignitionTime</t>
  </si>
  <si>
    <t>CompTime</t>
  </si>
  <si>
    <t>*</t>
  </si>
  <si>
    <t>: 0.0970055</t>
  </si>
  <si>
    <t>ChemCost</t>
  </si>
  <si>
    <t>Total Cost</t>
  </si>
  <si>
    <t>TotalCost</t>
  </si>
  <si>
    <t>numJac, tchem, no soot, griMech</t>
  </si>
  <si>
    <t>Factor</t>
  </si>
  <si>
    <t>numJac, tchemSoot, no soot, griMech</t>
  </si>
  <si>
    <t>numJac, tchemSoot,1E19ndd, griMech</t>
  </si>
  <si>
    <t>numJac, tchemSoot,1E10ndd, griMech</t>
  </si>
  <si>
    <t>Notes</t>
  </si>
  <si>
    <t>numJac, tchemSoot, no soot, griMech, sootDiff</t>
  </si>
  <si>
    <t>numJac, tchemSoot, 1E19ndd, griMech, sootDiff</t>
  </si>
  <si>
    <t>stability</t>
  </si>
  <si>
    <t>numJac, tchemSoot, 1E19ndd, griMech, sootDiff, 1E40Factor</t>
  </si>
  <si>
    <t>relToleranceTime</t>
  </si>
  <si>
    <t>absToleranceTime</t>
  </si>
  <si>
    <t xml:space="preserve"> tchemSoo griMech</t>
  </si>
  <si>
    <t>_default_tchem_noSoot_griMech_2023-03-20T13-40-32</t>
  </si>
  <si>
    <t xml:space="preserve"> tchemSoo mma</t>
  </si>
  <si>
    <t>_default_tchem_noSoot_griMech_2023-03-20T13-56-43</t>
  </si>
  <si>
    <t xml:space="preserve"> tchemSoot mma 1.00E-02, 1.00E-04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</si>
</sst>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B986-6460-2446-B421-72557B30AB02}">
  <dimension ref="A1:G16"/>
  <sheetViews>
    <sheetView workbookViewId="0">
      <selection activeCell="B5" sqref="B5"/>
    </sheetView>
  </sheetViews>
  <sheetFormatPr baseColWidth="10" defaultRowHeight="16" x14ac:dyDescent="0.2"/>
  <cols>
    <col min="1" max="1" width="57.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2">
      <c r="A2" t="s">
        <v>8</v>
      </c>
      <c r="B2" s="1">
        <v>0.72519</v>
      </c>
      <c r="C2" s="1">
        <v>0.68849000000000005</v>
      </c>
      <c r="D2" s="1">
        <v>0.69249000000000005</v>
      </c>
      <c r="E2">
        <f t="shared" ref="E2:E8" si="0">AVERAGE(B2:D2)</f>
        <v>0.70205666666666666</v>
      </c>
      <c r="F2">
        <f t="shared" ref="F2:F8" si="1">E2/$E$2</f>
        <v>1</v>
      </c>
    </row>
    <row r="3" spans="1:7" x14ac:dyDescent="0.2">
      <c r="A3" t="s">
        <v>7</v>
      </c>
      <c r="B3" s="1">
        <v>3.0251000000000001</v>
      </c>
      <c r="C3" s="1">
        <v>2.9516</v>
      </c>
      <c r="D3" s="1">
        <v>2.9802</v>
      </c>
      <c r="E3">
        <f t="shared" si="0"/>
        <v>2.9856333333333338</v>
      </c>
      <c r="F3">
        <f t="shared" si="1"/>
        <v>4.2526956513481826</v>
      </c>
    </row>
    <row r="4" spans="1:7" x14ac:dyDescent="0.2">
      <c r="A4" t="s">
        <v>6</v>
      </c>
      <c r="B4" s="1">
        <v>3.3996</v>
      </c>
      <c r="C4" s="1">
        <v>3.399</v>
      </c>
      <c r="D4" s="1">
        <v>3.4342999999999999</v>
      </c>
      <c r="E4">
        <f t="shared" si="0"/>
        <v>3.4109666666666669</v>
      </c>
      <c r="F4">
        <f t="shared" si="1"/>
        <v>4.8585346861839263</v>
      </c>
    </row>
    <row r="5" spans="1:7" x14ac:dyDescent="0.2">
      <c r="A5" t="s">
        <v>9</v>
      </c>
      <c r="B5" s="1">
        <v>4.6608000000000001</v>
      </c>
      <c r="C5" s="1">
        <v>4.5898000000000003</v>
      </c>
      <c r="D5" s="1">
        <v>4.5827</v>
      </c>
      <c r="E5">
        <f t="shared" si="0"/>
        <v>4.6111000000000004</v>
      </c>
      <c r="F5">
        <f t="shared" si="1"/>
        <v>6.5679883390229667</v>
      </c>
    </row>
    <row r="6" spans="1:7" x14ac:dyDescent="0.2">
      <c r="A6" t="s">
        <v>10</v>
      </c>
      <c r="B6" s="1">
        <v>5.3895</v>
      </c>
      <c r="C6" s="1">
        <v>5.4036</v>
      </c>
      <c r="D6" s="1">
        <v>5.4090999999999996</v>
      </c>
      <c r="E6">
        <f t="shared" si="0"/>
        <v>5.4007333333333323</v>
      </c>
      <c r="F6">
        <f t="shared" si="1"/>
        <v>7.692731355968415</v>
      </c>
    </row>
    <row r="7" spans="1:7" x14ac:dyDescent="0.2">
      <c r="A7" t="s">
        <v>12</v>
      </c>
      <c r="B7" s="1">
        <v>5.5469999999999997</v>
      </c>
      <c r="C7" s="1">
        <v>5.5787000000000004</v>
      </c>
      <c r="D7" s="1">
        <v>5.5430999999999999</v>
      </c>
      <c r="E7">
        <f t="shared" si="0"/>
        <v>5.5562666666666667</v>
      </c>
      <c r="F7">
        <f t="shared" si="1"/>
        <v>7.9142709277978511</v>
      </c>
    </row>
    <row r="8" spans="1:7" x14ac:dyDescent="0.2">
      <c r="A8" t="s">
        <v>13</v>
      </c>
      <c r="B8" s="1">
        <v>5.5892999999999997</v>
      </c>
      <c r="C8" s="1">
        <v>5.641</v>
      </c>
      <c r="D8" s="1">
        <v>5.6368999999999998</v>
      </c>
      <c r="E8">
        <f t="shared" si="0"/>
        <v>5.6223999999999998</v>
      </c>
      <c r="F8">
        <f t="shared" si="1"/>
        <v>8.0084703513961362</v>
      </c>
    </row>
    <row r="9" spans="1:7" x14ac:dyDescent="0.2">
      <c r="A9" t="s">
        <v>11</v>
      </c>
      <c r="B9" t="s">
        <v>14</v>
      </c>
    </row>
    <row r="12" spans="1:7" x14ac:dyDescent="0.2">
      <c r="A12" t="s">
        <v>15</v>
      </c>
      <c r="B12" s="1">
        <v>11.345000000000001</v>
      </c>
      <c r="C12" s="1">
        <v>11.313000000000001</v>
      </c>
      <c r="D12" s="1">
        <v>11.307</v>
      </c>
      <c r="E12">
        <f>AVERAGE(B12:D12)</f>
        <v>11.321666666666667</v>
      </c>
      <c r="F12">
        <f>E12/$E$2</f>
        <v>16.126428540906005</v>
      </c>
    </row>
    <row r="13" spans="1:7" x14ac:dyDescent="0.2">
      <c r="A13" t="s">
        <v>16</v>
      </c>
      <c r="B13" s="1">
        <v>44.954000000000001</v>
      </c>
      <c r="C13" s="1">
        <v>44.911999999999999</v>
      </c>
      <c r="D13" s="1">
        <v>44.999000000000002</v>
      </c>
      <c r="E13">
        <f>AVERAGE(B13:D13)</f>
        <v>44.955000000000005</v>
      </c>
      <c r="F13">
        <f>E13/$E$2</f>
        <v>64.033292659187069</v>
      </c>
    </row>
    <row r="14" spans="1:7" x14ac:dyDescent="0.2">
      <c r="A14" t="s">
        <v>17</v>
      </c>
      <c r="B14" s="1">
        <v>22.260999999999999</v>
      </c>
      <c r="C14" s="1">
        <v>22.201000000000001</v>
      </c>
      <c r="D14" s="1">
        <v>22.254000000000001</v>
      </c>
      <c r="E14">
        <f>AVERAGE(B14:D14)</f>
        <v>22.238666666666671</v>
      </c>
      <c r="F14">
        <f>E14/$E$2</f>
        <v>31.676455366850735</v>
      </c>
    </row>
    <row r="15" spans="1:7" x14ac:dyDescent="0.2">
      <c r="A15" t="s">
        <v>18</v>
      </c>
      <c r="B15" s="1">
        <v>4.6231</v>
      </c>
      <c r="C15" s="1">
        <v>4.6481000000000003</v>
      </c>
      <c r="D15" s="1">
        <v>4.6946000000000003</v>
      </c>
      <c r="E15">
        <f>AVERAGE(B15:D15)</f>
        <v>4.6552666666666669</v>
      </c>
      <c r="F15">
        <f>E15/$E$2</f>
        <v>6.630898740367587</v>
      </c>
    </row>
    <row r="16" spans="1:7" x14ac:dyDescent="0.2">
      <c r="A16" t="s">
        <v>19</v>
      </c>
      <c r="B16" s="1">
        <v>5.4146000000000001</v>
      </c>
      <c r="C16" s="1">
        <v>5.4577</v>
      </c>
      <c r="D16" s="1">
        <v>5.431</v>
      </c>
      <c r="E16">
        <f>AVERAGE(B16:D16)</f>
        <v>5.4344333333333337</v>
      </c>
      <c r="F16">
        <f>E16/$E$2</f>
        <v>7.7407331791830671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55D0-28C0-9E46-BC47-895E6C286272}">
  <dimension ref="A1:E16"/>
  <sheetViews>
    <sheetView workbookViewId="0">
      <selection activeCell="D17" sqref="D17"/>
    </sheetView>
  </sheetViews>
  <sheetFormatPr baseColWidth="10" defaultRowHeight="16" x14ac:dyDescent="0.2"/>
  <cols>
    <col min="1" max="1" width="23.83203125" customWidth="1"/>
    <col min="2" max="2" width="29.33203125" customWidth="1"/>
    <col min="3" max="3" width="27.83203125" customWidth="1"/>
  </cols>
  <sheetData>
    <row r="1" spans="1:5" x14ac:dyDescent="0.2">
      <c r="A1" t="s">
        <v>16</v>
      </c>
    </row>
    <row r="3" spans="1:5" x14ac:dyDescent="0.2">
      <c r="A3" t="s">
        <v>20</v>
      </c>
      <c r="B3" t="s">
        <v>21</v>
      </c>
      <c r="C3" t="s">
        <v>22</v>
      </c>
      <c r="D3" t="s">
        <v>23</v>
      </c>
    </row>
    <row r="4" spans="1:5" x14ac:dyDescent="0.2">
      <c r="A4" s="3">
        <v>1.0000000000000001E-9</v>
      </c>
      <c r="B4" s="3">
        <v>1E-13</v>
      </c>
      <c r="C4" s="2">
        <v>4.9841499999999997E-2</v>
      </c>
      <c r="D4" s="2">
        <v>47.838000000000001</v>
      </c>
    </row>
    <row r="5" spans="1:5" x14ac:dyDescent="0.2">
      <c r="A5" s="1">
        <v>1E-8</v>
      </c>
      <c r="B5" s="1">
        <v>9.9999999999999998E-13</v>
      </c>
      <c r="C5">
        <v>5.0005099999999997E-2</v>
      </c>
      <c r="D5">
        <v>34.078000000000003</v>
      </c>
    </row>
    <row r="6" spans="1:5" x14ac:dyDescent="0.2">
      <c r="A6" s="1">
        <v>9.9999999999999995E-8</v>
      </c>
      <c r="B6" s="1">
        <v>9.9999999999999994E-12</v>
      </c>
      <c r="C6">
        <v>5.0053E-2</v>
      </c>
      <c r="D6">
        <v>38.357999999999997</v>
      </c>
    </row>
    <row r="7" spans="1:5" x14ac:dyDescent="0.2">
      <c r="A7" s="1">
        <v>9.9999999999999995E-7</v>
      </c>
      <c r="B7" s="1">
        <v>1E-10</v>
      </c>
      <c r="C7">
        <v>4.9832599999999998E-2</v>
      </c>
      <c r="D7">
        <v>44.94</v>
      </c>
      <c r="E7" t="s">
        <v>24</v>
      </c>
    </row>
    <row r="8" spans="1:5" x14ac:dyDescent="0.2">
      <c r="A8" s="1">
        <v>1.0000000000000001E-5</v>
      </c>
      <c r="B8" s="1">
        <v>1.0000000000000001E-9</v>
      </c>
      <c r="C8">
        <v>4.9841700000000003E-2</v>
      </c>
      <c r="D8">
        <v>43.959000000000003</v>
      </c>
    </row>
    <row r="9" spans="1:5" x14ac:dyDescent="0.2">
      <c r="A9" s="1">
        <v>1E-4</v>
      </c>
      <c r="B9" s="1">
        <v>1E-8</v>
      </c>
      <c r="C9">
        <v>5.00308E-2</v>
      </c>
      <c r="D9">
        <v>40.325000000000003</v>
      </c>
    </row>
    <row r="10" spans="1:5" x14ac:dyDescent="0.2">
      <c r="A10" s="1">
        <v>1E-3</v>
      </c>
      <c r="B10" s="1">
        <v>9.9999999999999995E-8</v>
      </c>
      <c r="C10">
        <v>0</v>
      </c>
      <c r="D10">
        <v>4.1394000000000002</v>
      </c>
    </row>
    <row r="11" spans="1:5" x14ac:dyDescent="0.2">
      <c r="A11" s="1">
        <v>0.01</v>
      </c>
      <c r="B11" s="1">
        <v>9.9999999999999995E-7</v>
      </c>
      <c r="C11">
        <v>9.8242899999999994E-2</v>
      </c>
      <c r="D11">
        <v>3.0440999999999998</v>
      </c>
    </row>
    <row r="12" spans="1:5" x14ac:dyDescent="0.2">
      <c r="A12" s="1">
        <v>0.1</v>
      </c>
      <c r="B12" s="1">
        <v>1.0000000000000001E-5</v>
      </c>
      <c r="C12" t="s">
        <v>25</v>
      </c>
      <c r="D12">
        <v>2.4140000000000001</v>
      </c>
    </row>
    <row r="14" spans="1:5" x14ac:dyDescent="0.2">
      <c r="A14" t="s">
        <v>39</v>
      </c>
      <c r="B14" t="s">
        <v>40</v>
      </c>
      <c r="C14" t="s">
        <v>22</v>
      </c>
      <c r="D14" t="s">
        <v>23</v>
      </c>
    </row>
    <row r="15" spans="1:5" x14ac:dyDescent="0.2">
      <c r="A15" s="1">
        <v>1E-4</v>
      </c>
      <c r="B15" s="1">
        <v>1E-8</v>
      </c>
      <c r="C15">
        <v>2.4658200000000002E-2</v>
      </c>
      <c r="D15" s="1">
        <v>5.1909999999999998</v>
      </c>
    </row>
    <row r="16" spans="1:5" x14ac:dyDescent="0.2">
      <c r="A16" s="1">
        <v>0.01</v>
      </c>
      <c r="B16" s="1">
        <v>1E-4</v>
      </c>
      <c r="C16">
        <v>2.4663999999999998E-2</v>
      </c>
      <c r="D16" s="1">
        <v>2.181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6812-154E-3B43-BF83-4E2174B1D5E9}">
  <dimension ref="A1:L15"/>
  <sheetViews>
    <sheetView tabSelected="1" workbookViewId="0">
      <selection activeCell="H22" sqref="H22"/>
    </sheetView>
  </sheetViews>
  <sheetFormatPr baseColWidth="10" defaultRowHeight="16" x14ac:dyDescent="0.2"/>
  <cols>
    <col min="1" max="1" width="45.5" customWidth="1"/>
    <col min="10" max="10" width="11.83203125" customWidth="1"/>
    <col min="11" max="11" width="13.33203125" customWidth="1"/>
  </cols>
  <sheetData>
    <row r="1" spans="1:12" x14ac:dyDescent="0.2">
      <c r="B1" s="4" t="s">
        <v>26</v>
      </c>
      <c r="C1" s="4"/>
      <c r="D1" s="4"/>
      <c r="E1" s="4" t="s">
        <v>27</v>
      </c>
      <c r="F1" s="4"/>
      <c r="G1" s="4"/>
      <c r="H1" s="4" t="s">
        <v>3</v>
      </c>
      <c r="I1" s="4"/>
      <c r="J1" s="4" t="s">
        <v>30</v>
      </c>
      <c r="K1" s="4"/>
      <c r="L1" t="s">
        <v>34</v>
      </c>
    </row>
    <row r="2" spans="1:12" x14ac:dyDescent="0.2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26</v>
      </c>
      <c r="I2" t="s">
        <v>28</v>
      </c>
      <c r="J2" t="s">
        <v>26</v>
      </c>
      <c r="K2" t="s">
        <v>28</v>
      </c>
    </row>
    <row r="3" spans="1:12" x14ac:dyDescent="0.2">
      <c r="A3" t="s">
        <v>8</v>
      </c>
      <c r="B3">
        <v>178</v>
      </c>
      <c r="C3">
        <v>177.75</v>
      </c>
      <c r="D3">
        <v>180.25</v>
      </c>
      <c r="E3">
        <v>180.6</v>
      </c>
      <c r="F3">
        <v>180.4</v>
      </c>
      <c r="G3">
        <v>182.9</v>
      </c>
      <c r="H3">
        <f>AVERAGE(B3:D3)</f>
        <v>178.66666666666666</v>
      </c>
      <c r="I3">
        <f>AVERAGE(E3:G3)</f>
        <v>181.29999999999998</v>
      </c>
      <c r="J3">
        <f>H3/$H$3</f>
        <v>1</v>
      </c>
      <c r="K3">
        <f>I3/$I$3</f>
        <v>1</v>
      </c>
    </row>
    <row r="4" spans="1:12" x14ac:dyDescent="0.2">
      <c r="A4" t="s">
        <v>29</v>
      </c>
      <c r="B4">
        <v>719.26</v>
      </c>
      <c r="C4" s="1">
        <v>724.45</v>
      </c>
      <c r="D4" s="1">
        <v>721.16</v>
      </c>
      <c r="E4">
        <v>722</v>
      </c>
      <c r="F4" s="1">
        <v>727.2</v>
      </c>
      <c r="G4" s="1">
        <v>723.9</v>
      </c>
      <c r="H4">
        <f t="shared" ref="H4:H7" si="0">AVERAGE(B4:D4)</f>
        <v>721.62333333333333</v>
      </c>
      <c r="I4">
        <f t="shared" ref="I4:I7" si="1">AVERAGE(E4:G4)</f>
        <v>724.36666666666667</v>
      </c>
      <c r="J4">
        <f t="shared" ref="J4:J7" si="2">H4/$H$3</f>
        <v>4.0389365671641793</v>
      </c>
      <c r="K4">
        <f t="shared" ref="K4:K7" si="3">I4/$I$3</f>
        <v>3.9954035668321386</v>
      </c>
    </row>
    <row r="5" spans="1:12" x14ac:dyDescent="0.2">
      <c r="A5" t="s">
        <v>31</v>
      </c>
      <c r="B5" s="1">
        <v>1093.7</v>
      </c>
      <c r="C5" s="1">
        <v>1094.5</v>
      </c>
      <c r="E5" s="1">
        <v>1100</v>
      </c>
      <c r="F5" s="1">
        <v>1099</v>
      </c>
      <c r="H5">
        <f t="shared" si="0"/>
        <v>1094.0999999999999</v>
      </c>
      <c r="I5">
        <f t="shared" si="1"/>
        <v>1099.5</v>
      </c>
      <c r="J5">
        <f t="shared" si="2"/>
        <v>6.1236940298507463</v>
      </c>
      <c r="K5">
        <f t="shared" si="3"/>
        <v>6.0645339216767793</v>
      </c>
    </row>
    <row r="6" spans="1:12" x14ac:dyDescent="0.2">
      <c r="A6" t="s">
        <v>32</v>
      </c>
      <c r="B6" s="1">
        <v>16204</v>
      </c>
      <c r="E6" s="1">
        <v>16220</v>
      </c>
      <c r="H6">
        <f t="shared" si="0"/>
        <v>16204</v>
      </c>
      <c r="I6">
        <f t="shared" si="1"/>
        <v>16220</v>
      </c>
      <c r="J6">
        <f t="shared" si="2"/>
        <v>90.694029850746276</v>
      </c>
      <c r="K6">
        <f t="shared" si="3"/>
        <v>89.464975179260904</v>
      </c>
      <c r="L6" t="s">
        <v>37</v>
      </c>
    </row>
    <row r="7" spans="1:12" x14ac:dyDescent="0.2">
      <c r="A7" t="s">
        <v>33</v>
      </c>
      <c r="B7" s="1">
        <v>1143.9000000000001</v>
      </c>
      <c r="C7" s="1">
        <v>1142.5</v>
      </c>
      <c r="D7" s="1">
        <v>1158.9000000000001</v>
      </c>
      <c r="E7" s="1">
        <v>1159</v>
      </c>
      <c r="F7" s="1">
        <v>1158</v>
      </c>
      <c r="G7" s="1">
        <v>1175</v>
      </c>
      <c r="H7">
        <f t="shared" si="0"/>
        <v>1148.4333333333334</v>
      </c>
      <c r="I7">
        <f t="shared" si="1"/>
        <v>1164</v>
      </c>
      <c r="J7">
        <f t="shared" si="2"/>
        <v>6.4277985074626871</v>
      </c>
      <c r="K7">
        <f t="shared" si="3"/>
        <v>6.4202978488692777</v>
      </c>
    </row>
    <row r="8" spans="1:12" x14ac:dyDescent="0.2">
      <c r="A8" t="s">
        <v>35</v>
      </c>
      <c r="B8" s="1">
        <v>803.05</v>
      </c>
      <c r="C8" s="1">
        <v>801.47</v>
      </c>
      <c r="E8" s="1">
        <v>807.5</v>
      </c>
      <c r="F8" s="1">
        <v>806</v>
      </c>
      <c r="H8">
        <f t="shared" ref="H8" si="4">AVERAGE(B8:D8)</f>
        <v>802.26</v>
      </c>
      <c r="I8">
        <f t="shared" ref="I8" si="5">AVERAGE(E8:G8)</f>
        <v>806.75</v>
      </c>
      <c r="J8">
        <f t="shared" ref="J8" si="6">H8/$H$3</f>
        <v>4.4902611940298511</v>
      </c>
      <c r="K8">
        <f t="shared" ref="K8" si="7">I8/$I$3</f>
        <v>4.4498069498069501</v>
      </c>
      <c r="L8" t="s">
        <v>37</v>
      </c>
    </row>
    <row r="9" spans="1:12" x14ac:dyDescent="0.2">
      <c r="A9" t="s">
        <v>36</v>
      </c>
      <c r="L9" t="s">
        <v>37</v>
      </c>
    </row>
    <row r="10" spans="1:12" x14ac:dyDescent="0.2">
      <c r="A10" t="s">
        <v>38</v>
      </c>
    </row>
    <row r="13" spans="1:12" x14ac:dyDescent="0.2">
      <c r="A13" t="s">
        <v>41</v>
      </c>
      <c r="B13" s="5">
        <v>807.88</v>
      </c>
      <c r="E13" s="5">
        <v>813.6</v>
      </c>
      <c r="L13" t="s">
        <v>42</v>
      </c>
    </row>
    <row r="14" spans="1:12" x14ac:dyDescent="0.2">
      <c r="A14" t="s">
        <v>43</v>
      </c>
      <c r="B14" s="1">
        <v>762.24</v>
      </c>
      <c r="E14" s="1">
        <v>768.7</v>
      </c>
      <c r="L14" t="s">
        <v>44</v>
      </c>
    </row>
    <row r="15" spans="1:12" x14ac:dyDescent="0.2">
      <c r="A15" t="s">
        <v>45</v>
      </c>
      <c r="B15" s="1">
        <v>3.0108999999999999</v>
      </c>
      <c r="E15" s="1">
        <v>330.7</v>
      </c>
    </row>
  </sheetData>
  <mergeCells count="4">
    <mergeCell ref="B1:D1"/>
    <mergeCell ref="E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zeroD</vt:lpstr>
      <vt:lpstr>tolCheck</vt:lpstr>
      <vt:lpstr>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2023-02-28T14:31:53Z</dcterms:created>
  <dcterms:modified xsi:type="dcterms:W3CDTF">2023-03-20T18:19:24Z</dcterms:modified>
</cp:coreProperties>
</file>