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504" windowWidth="20484" windowHeight="23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L3" i="1"/>
  <c r="M3" i="1" s="1"/>
  <c r="L4" i="1"/>
  <c r="M4" i="1"/>
  <c r="L5" i="1"/>
  <c r="M5" i="1"/>
  <c r="L6" i="1"/>
  <c r="M6" i="1" s="1"/>
  <c r="L7" i="1"/>
  <c r="M7" i="1" s="1"/>
  <c r="L8" i="1"/>
  <c r="M8" i="1"/>
  <c r="L9" i="1"/>
  <c r="M9" i="1"/>
  <c r="L10" i="1"/>
  <c r="M10" i="1" s="1"/>
  <c r="L11" i="1"/>
  <c r="M11" i="1" s="1"/>
  <c r="L12" i="1"/>
  <c r="M12" i="1"/>
  <c r="L13" i="1"/>
  <c r="M13" i="1"/>
  <c r="L14" i="1"/>
  <c r="M14" i="1" s="1"/>
  <c r="L15" i="1"/>
  <c r="M15" i="1" s="1"/>
  <c r="L16" i="1"/>
  <c r="M16" i="1"/>
  <c r="L17" i="1"/>
  <c r="M17" i="1"/>
  <c r="L18" i="1"/>
  <c r="M18" i="1" s="1"/>
  <c r="L19" i="1"/>
  <c r="M19" i="1" s="1"/>
  <c r="L20" i="1"/>
  <c r="M20" i="1"/>
  <c r="L21" i="1"/>
  <c r="M21" i="1"/>
  <c r="L22" i="1"/>
  <c r="M22" i="1" s="1"/>
  <c r="L23" i="1"/>
  <c r="M23" i="1" s="1"/>
  <c r="L24" i="1"/>
  <c r="M24" i="1"/>
  <c r="L25" i="1"/>
  <c r="M25" i="1"/>
  <c r="L26" i="1"/>
  <c r="M26" i="1" s="1"/>
  <c r="L27" i="1"/>
  <c r="M27" i="1" s="1"/>
  <c r="L28" i="1"/>
  <c r="M28" i="1"/>
  <c r="L29" i="1"/>
  <c r="M29" i="1"/>
  <c r="L30" i="1"/>
  <c r="M30" i="1" s="1"/>
  <c r="L31" i="1"/>
  <c r="M31" i="1" s="1"/>
  <c r="L32" i="1"/>
  <c r="M32" i="1"/>
  <c r="L33" i="1"/>
  <c r="M33" i="1"/>
  <c r="L34" i="1"/>
  <c r="M34" i="1" s="1"/>
  <c r="L35" i="1"/>
  <c r="M35" i="1" s="1"/>
  <c r="L36" i="1"/>
  <c r="M36" i="1"/>
  <c r="L37" i="1"/>
  <c r="M37" i="1"/>
  <c r="L38" i="1"/>
  <c r="M38" i="1" s="1"/>
  <c r="L39" i="1"/>
  <c r="M39" i="1" s="1"/>
  <c r="L40" i="1"/>
  <c r="M40" i="1"/>
  <c r="L41" i="1"/>
  <c r="M41" i="1"/>
  <c r="L42" i="1"/>
  <c r="M42" i="1" s="1"/>
  <c r="L43" i="1"/>
  <c r="M43" i="1" s="1"/>
  <c r="L44" i="1"/>
  <c r="M44" i="1"/>
  <c r="L45" i="1"/>
  <c r="M45" i="1"/>
  <c r="L46" i="1"/>
  <c r="M46" i="1" s="1"/>
  <c r="L47" i="1"/>
  <c r="M47" i="1" s="1"/>
  <c r="L48" i="1"/>
  <c r="M48" i="1"/>
  <c r="L49" i="1"/>
  <c r="M49" i="1"/>
  <c r="L50" i="1"/>
  <c r="M50" i="1" s="1"/>
  <c r="L51" i="1"/>
  <c r="M51" i="1" s="1"/>
  <c r="L52" i="1"/>
  <c r="M52" i="1"/>
  <c r="L53" i="1"/>
  <c r="M53" i="1"/>
  <c r="L54" i="1"/>
  <c r="M54" i="1" s="1"/>
  <c r="L55" i="1"/>
  <c r="M55" i="1" s="1"/>
  <c r="L56" i="1"/>
  <c r="M56" i="1"/>
  <c r="L57" i="1"/>
  <c r="M57" i="1"/>
  <c r="L58" i="1"/>
  <c r="M58" i="1" s="1"/>
  <c r="L59" i="1"/>
  <c r="M59" i="1" s="1"/>
  <c r="L60" i="1"/>
  <c r="M60" i="1"/>
  <c r="L61" i="1"/>
  <c r="M61" i="1"/>
  <c r="L62" i="1"/>
  <c r="M62" i="1" s="1"/>
  <c r="L63" i="1"/>
  <c r="M63" i="1" s="1"/>
  <c r="L64" i="1"/>
  <c r="M64" i="1"/>
  <c r="L65" i="1"/>
  <c r="M65" i="1"/>
  <c r="L66" i="1"/>
  <c r="M66" i="1" s="1"/>
  <c r="L67" i="1"/>
  <c r="M67" i="1" s="1"/>
  <c r="L68" i="1"/>
  <c r="M68" i="1"/>
  <c r="L69" i="1"/>
  <c r="M69" i="1"/>
  <c r="L70" i="1"/>
  <c r="M70" i="1" s="1"/>
  <c r="L71" i="1"/>
  <c r="M71" i="1" s="1"/>
  <c r="L72" i="1"/>
  <c r="M72" i="1"/>
  <c r="L73" i="1"/>
  <c r="M73" i="1"/>
  <c r="L74" i="1"/>
  <c r="M74" i="1" s="1"/>
  <c r="L75" i="1"/>
  <c r="M75" i="1" s="1"/>
  <c r="L76" i="1"/>
  <c r="M76" i="1"/>
  <c r="L77" i="1"/>
  <c r="M77" i="1"/>
  <c r="L78" i="1"/>
  <c r="M78" i="1" s="1"/>
  <c r="L79" i="1"/>
  <c r="M79" i="1" s="1"/>
  <c r="L80" i="1"/>
  <c r="M80" i="1"/>
  <c r="L81" i="1"/>
  <c r="M81" i="1"/>
  <c r="L82" i="1"/>
  <c r="M82" i="1" s="1"/>
  <c r="L83" i="1"/>
  <c r="M83" i="1" s="1"/>
  <c r="L84" i="1"/>
  <c r="M84" i="1"/>
  <c r="L85" i="1"/>
  <c r="M85" i="1"/>
  <c r="L86" i="1"/>
  <c r="M86" i="1" s="1"/>
  <c r="L87" i="1"/>
  <c r="M87" i="1" s="1"/>
  <c r="L88" i="1"/>
  <c r="M88" i="1"/>
  <c r="L89" i="1"/>
  <c r="M89" i="1"/>
  <c r="L90" i="1"/>
  <c r="M90" i="1" s="1"/>
  <c r="L91" i="1"/>
  <c r="M91" i="1" s="1"/>
  <c r="L92" i="1"/>
  <c r="M92" i="1"/>
  <c r="L93" i="1"/>
  <c r="M93" i="1"/>
  <c r="L94" i="1"/>
  <c r="M94" i="1" s="1"/>
  <c r="L95" i="1"/>
  <c r="M95" i="1" s="1"/>
  <c r="L96" i="1"/>
  <c r="M96" i="1"/>
  <c r="L97" i="1"/>
  <c r="M97" i="1"/>
  <c r="L98" i="1"/>
  <c r="M98" i="1" s="1"/>
  <c r="L99" i="1"/>
  <c r="M99" i="1" s="1"/>
  <c r="L100" i="1"/>
  <c r="M100" i="1"/>
  <c r="L101" i="1"/>
  <c r="M101" i="1"/>
  <c r="L102" i="1"/>
  <c r="M102" i="1" s="1"/>
  <c r="L103" i="1"/>
  <c r="M103" i="1" s="1"/>
  <c r="L104" i="1"/>
  <c r="M104" i="1"/>
  <c r="L105" i="1"/>
  <c r="M105" i="1"/>
  <c r="L106" i="1"/>
  <c r="M106" i="1" s="1"/>
  <c r="L107" i="1"/>
  <c r="M107" i="1"/>
  <c r="L108" i="1"/>
  <c r="M108" i="1"/>
  <c r="L109" i="1"/>
  <c r="M109" i="1"/>
  <c r="L110" i="1"/>
  <c r="M110" i="1" s="1"/>
  <c r="L111" i="1"/>
  <c r="M111" i="1"/>
  <c r="L112" i="1"/>
  <c r="M112" i="1"/>
  <c r="L113" i="1"/>
  <c r="M113" i="1"/>
  <c r="L114" i="1"/>
  <c r="M114" i="1" s="1"/>
  <c r="L115" i="1"/>
  <c r="M115" i="1"/>
  <c r="L116" i="1"/>
  <c r="M116" i="1"/>
  <c r="L117" i="1"/>
  <c r="M117" i="1"/>
  <c r="L118" i="1"/>
  <c r="M118" i="1" s="1"/>
  <c r="L119" i="1"/>
  <c r="M119" i="1"/>
  <c r="L120" i="1"/>
  <c r="M120" i="1"/>
  <c r="L121" i="1"/>
  <c r="M121" i="1"/>
  <c r="L122" i="1"/>
  <c r="M122" i="1" s="1"/>
  <c r="L123" i="1"/>
  <c r="M123" i="1"/>
  <c r="L124" i="1"/>
  <c r="M124" i="1"/>
  <c r="L125" i="1"/>
  <c r="M125" i="1"/>
  <c r="L126" i="1"/>
  <c r="M126" i="1" s="1"/>
  <c r="L127" i="1"/>
  <c r="M127" i="1"/>
  <c r="L128" i="1"/>
  <c r="M128" i="1"/>
  <c r="L129" i="1"/>
  <c r="M129" i="1"/>
  <c r="L130" i="1"/>
  <c r="M130" i="1" s="1"/>
  <c r="L131" i="1"/>
  <c r="M131" i="1"/>
  <c r="L132" i="1"/>
  <c r="M132" i="1"/>
  <c r="L133" i="1"/>
  <c r="M133" i="1"/>
  <c r="L134" i="1"/>
  <c r="M134" i="1" s="1"/>
  <c r="L135" i="1"/>
  <c r="M135" i="1"/>
  <c r="L136" i="1"/>
  <c r="M136" i="1"/>
  <c r="L137" i="1"/>
  <c r="M137" i="1"/>
  <c r="L138" i="1"/>
  <c r="M138" i="1" s="1"/>
  <c r="L139" i="1"/>
  <c r="M139" i="1"/>
  <c r="L140" i="1"/>
  <c r="M140" i="1"/>
  <c r="L141" i="1"/>
  <c r="M141" i="1"/>
  <c r="L142" i="1"/>
  <c r="M142" i="1" s="1"/>
  <c r="L143" i="1"/>
  <c r="M143" i="1"/>
  <c r="L144" i="1"/>
  <c r="M144" i="1"/>
  <c r="L145" i="1"/>
  <c r="M145" i="1"/>
  <c r="L146" i="1"/>
  <c r="M146" i="1" s="1"/>
  <c r="L147" i="1"/>
  <c r="M147" i="1"/>
  <c r="L148" i="1"/>
  <c r="M148" i="1"/>
  <c r="L149" i="1"/>
  <c r="M149" i="1"/>
  <c r="L150" i="1"/>
  <c r="M150" i="1" s="1"/>
  <c r="L151" i="1"/>
  <c r="M151" i="1"/>
  <c r="L152" i="1"/>
  <c r="M152" i="1"/>
  <c r="L153" i="1"/>
  <c r="M153" i="1"/>
  <c r="L154" i="1"/>
  <c r="M154" i="1" s="1"/>
  <c r="L155" i="1"/>
  <c r="M155" i="1"/>
  <c r="L156" i="1"/>
  <c r="M156" i="1"/>
  <c r="L157" i="1"/>
  <c r="M157" i="1"/>
  <c r="L158" i="1"/>
  <c r="M158" i="1" s="1"/>
  <c r="L159" i="1"/>
  <c r="M159" i="1"/>
  <c r="L160" i="1"/>
  <c r="M160" i="1"/>
  <c r="L161" i="1"/>
  <c r="M161" i="1"/>
  <c r="L162" i="1"/>
  <c r="M162" i="1" s="1"/>
  <c r="L163" i="1"/>
  <c r="M163" i="1"/>
  <c r="L164" i="1"/>
  <c r="M164" i="1"/>
  <c r="L165" i="1"/>
  <c r="M165" i="1"/>
  <c r="L166" i="1"/>
  <c r="M166" i="1" s="1"/>
  <c r="L167" i="1"/>
  <c r="M167" i="1"/>
  <c r="L168" i="1"/>
  <c r="M168" i="1"/>
  <c r="L169" i="1"/>
  <c r="M169" i="1"/>
  <c r="L170" i="1"/>
  <c r="M170" i="1" s="1"/>
  <c r="L171" i="1"/>
  <c r="M171" i="1"/>
  <c r="L172" i="1"/>
  <c r="M172" i="1"/>
  <c r="L173" i="1"/>
  <c r="M173" i="1"/>
  <c r="L174" i="1"/>
  <c r="M174" i="1" s="1"/>
  <c r="L175" i="1"/>
  <c r="M175" i="1"/>
  <c r="L176" i="1"/>
  <c r="M176" i="1"/>
  <c r="L177" i="1"/>
  <c r="M177" i="1"/>
  <c r="L178" i="1"/>
  <c r="M178" i="1" s="1"/>
  <c r="L179" i="1"/>
  <c r="M179" i="1"/>
  <c r="L180" i="1"/>
  <c r="M180" i="1"/>
  <c r="L181" i="1"/>
  <c r="M181" i="1"/>
  <c r="L182" i="1"/>
  <c r="M182" i="1" s="1"/>
  <c r="L183" i="1"/>
  <c r="M183" i="1"/>
  <c r="L184" i="1"/>
  <c r="M184" i="1"/>
  <c r="L185" i="1"/>
  <c r="M185" i="1"/>
  <c r="L186" i="1"/>
  <c r="M186" i="1" s="1"/>
  <c r="L187" i="1"/>
  <c r="M187" i="1"/>
  <c r="L188" i="1"/>
  <c r="M188" i="1"/>
  <c r="L189" i="1"/>
  <c r="M189" i="1"/>
  <c r="L190" i="1"/>
  <c r="M190" i="1" s="1"/>
  <c r="L191" i="1"/>
  <c r="M191" i="1"/>
  <c r="L192" i="1"/>
  <c r="M192" i="1"/>
  <c r="L193" i="1"/>
  <c r="M193" i="1"/>
  <c r="L194" i="1"/>
  <c r="M194" i="1" s="1"/>
  <c r="L195" i="1"/>
  <c r="M195" i="1"/>
  <c r="L196" i="1"/>
  <c r="M196" i="1"/>
  <c r="L197" i="1"/>
  <c r="M197" i="1"/>
  <c r="L198" i="1"/>
  <c r="M198" i="1" s="1"/>
  <c r="L199" i="1"/>
  <c r="M199" i="1"/>
  <c r="L200" i="1"/>
  <c r="M200" i="1"/>
  <c r="L201" i="1"/>
  <c r="M201" i="1"/>
  <c r="M2" i="1"/>
  <c r="L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 s="1"/>
  <c r="H41" i="1"/>
  <c r="I41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/>
  <c r="D28" i="1"/>
  <c r="E28" i="1"/>
  <c r="D29" i="1"/>
  <c r="E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 s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/>
  <c r="D5" i="1"/>
  <c r="E5" i="1" s="1"/>
  <c r="D6" i="1"/>
  <c r="E6" i="1" s="1"/>
  <c r="D7" i="1"/>
  <c r="E7" i="1" s="1"/>
  <c r="D8" i="1"/>
  <c r="E8" i="1" s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<sst xmlns="http://schemas.openxmlformats.org/spreadsheetml/2006/main" count="15" uniqueCount="11">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</sst>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9.9999999999999995E-7</c:v>
                </c:pt>
                <c:pt idx="12">
                  <c:v>0</c:v>
                </c:pt>
                <c:pt idx="13" formatCode="0.00E+00">
                  <c:v>3.9999999999999998E-6</c:v>
                </c:pt>
                <c:pt idx="14" formatCode="0.00E+00">
                  <c:v>1.5999999999999999E-5</c:v>
                </c:pt>
                <c:pt idx="15" formatCode="0.00E+00">
                  <c:v>4.3999999999999999E-5</c:v>
                </c:pt>
                <c:pt idx="16" formatCode="0.00E+00">
                  <c:v>5.5999999999999999E-5</c:v>
                </c:pt>
                <c:pt idx="17" formatCode="0.00E+00">
                  <c:v>8.7999999999999998E-5</c:v>
                </c:pt>
                <c:pt idx="18" formatCode="0.00E+00">
                  <c:v>2.1599999999999999E-4</c:v>
                </c:pt>
                <c:pt idx="19" formatCode="0.00E+00">
                  <c:v>3.0499999999999999E-4</c:v>
                </c:pt>
                <c:pt idx="20" formatCode="0.00E+00">
                  <c:v>5.5500000000000005E-4</c:v>
                </c:pt>
                <c:pt idx="21" formatCode="0.00E+00">
                  <c:v>8.2399999999999997E-4</c:v>
                </c:pt>
                <c:pt idx="22">
                  <c:v>1.3060000000000001E-3</c:v>
                </c:pt>
                <c:pt idx="23">
                  <c:v>1.918E-3</c:v>
                </c:pt>
                <c:pt idx="24">
                  <c:v>2.7260000000000001E-3</c:v>
                </c:pt>
                <c:pt idx="25">
                  <c:v>3.689E-3</c:v>
                </c:pt>
                <c:pt idx="26">
                  <c:v>5.3880000000000004E-3</c:v>
                </c:pt>
                <c:pt idx="27">
                  <c:v>6.868E-3</c:v>
                </c:pt>
                <c:pt idx="28">
                  <c:v>8.5509999999999996E-3</c:v>
                </c:pt>
                <c:pt idx="29">
                  <c:v>1.0969E-2</c:v>
                </c:pt>
                <c:pt idx="30">
                  <c:v>1.4053E-2</c:v>
                </c:pt>
                <c:pt idx="31">
                  <c:v>1.7314E-2</c:v>
                </c:pt>
                <c:pt idx="32">
                  <c:v>2.0905E-2</c:v>
                </c:pt>
                <c:pt idx="33">
                  <c:v>2.5360000000000001E-2</c:v>
                </c:pt>
                <c:pt idx="34">
                  <c:v>2.9822999999999999E-2</c:v>
                </c:pt>
                <c:pt idx="35">
                  <c:v>3.5094E-2</c:v>
                </c:pt>
                <c:pt idx="36">
                  <c:v>4.0284E-2</c:v>
                </c:pt>
                <c:pt idx="37">
                  <c:v>4.7044000000000002E-2</c:v>
                </c:pt>
                <c:pt idx="38">
                  <c:v>5.3447000000000001E-2</c:v>
                </c:pt>
                <c:pt idx="39">
                  <c:v>6.1696000000000001E-2</c:v>
                </c:pt>
                <c:pt idx="40">
                  <c:v>6.7249000000000003E-2</c:v>
                </c:pt>
                <c:pt idx="41">
                  <c:v>7.5151999999999997E-2</c:v>
                </c:pt>
                <c:pt idx="42">
                  <c:v>8.2328999999999999E-2</c:v>
                </c:pt>
                <c:pt idx="43">
                  <c:v>9.0820999999999999E-2</c:v>
                </c:pt>
                <c:pt idx="44">
                  <c:v>0.100798</c:v>
                </c:pt>
                <c:pt idx="45">
                  <c:v>0.109542</c:v>
                </c:pt>
                <c:pt idx="46">
                  <c:v>0.117697</c:v>
                </c:pt>
                <c:pt idx="47">
                  <c:v>0.12660399999999999</c:v>
                </c:pt>
                <c:pt idx="48">
                  <c:v>0.13506699999999999</c:v>
                </c:pt>
                <c:pt idx="49">
                  <c:v>0.14504900000000001</c:v>
                </c:pt>
                <c:pt idx="50">
                  <c:v>0.154053</c:v>
                </c:pt>
                <c:pt idx="51">
                  <c:v>0.16217699999999999</c:v>
                </c:pt>
                <c:pt idx="52">
                  <c:v>0.17180100000000001</c:v>
                </c:pt>
                <c:pt idx="53">
                  <c:v>0.181418</c:v>
                </c:pt>
                <c:pt idx="54">
                  <c:v>0.19086400000000001</c:v>
                </c:pt>
                <c:pt idx="55">
                  <c:v>0.199018</c:v>
                </c:pt>
                <c:pt idx="56">
                  <c:v>0.20958099999999999</c:v>
                </c:pt>
                <c:pt idx="57">
                  <c:v>0.21887499999999999</c:v>
                </c:pt>
                <c:pt idx="58">
                  <c:v>0.22659499999999999</c:v>
                </c:pt>
                <c:pt idx="59">
                  <c:v>0.23480100000000001</c:v>
                </c:pt>
                <c:pt idx="60">
                  <c:v>0.24382400000000001</c:v>
                </c:pt>
                <c:pt idx="61">
                  <c:v>0.25286599999999998</c:v>
                </c:pt>
                <c:pt idx="62">
                  <c:v>0.26104300000000003</c:v>
                </c:pt>
                <c:pt idx="63">
                  <c:v>0.26972299999999999</c:v>
                </c:pt>
                <c:pt idx="64">
                  <c:v>0.27835799999999999</c:v>
                </c:pt>
                <c:pt idx="65">
                  <c:v>0.28780299999999998</c:v>
                </c:pt>
                <c:pt idx="66">
                  <c:v>0.29565900000000001</c:v>
                </c:pt>
                <c:pt idx="67">
                  <c:v>0.30294700000000002</c:v>
                </c:pt>
                <c:pt idx="68">
                  <c:v>0.31175900000000001</c:v>
                </c:pt>
                <c:pt idx="69">
                  <c:v>0.31825100000000001</c:v>
                </c:pt>
                <c:pt idx="70">
                  <c:v>0.32687899999999998</c:v>
                </c:pt>
                <c:pt idx="71">
                  <c:v>0.33375300000000002</c:v>
                </c:pt>
                <c:pt idx="72">
                  <c:v>0.33996100000000001</c:v>
                </c:pt>
                <c:pt idx="73">
                  <c:v>0.34749600000000003</c:v>
                </c:pt>
                <c:pt idx="74">
                  <c:v>0.35561700000000002</c:v>
                </c:pt>
                <c:pt idx="75">
                  <c:v>0.36011300000000002</c:v>
                </c:pt>
                <c:pt idx="76">
                  <c:v>0.37067099999999997</c:v>
                </c:pt>
                <c:pt idx="77">
                  <c:v>0.37661499999999998</c:v>
                </c:pt>
                <c:pt idx="78">
                  <c:v>0.38405600000000001</c:v>
                </c:pt>
                <c:pt idx="79">
                  <c:v>0.387849</c:v>
                </c:pt>
                <c:pt idx="80">
                  <c:v>0.39582699999999998</c:v>
                </c:pt>
                <c:pt idx="81">
                  <c:v>0.40121899999999999</c:v>
                </c:pt>
                <c:pt idx="82">
                  <c:v>0.40776000000000001</c:v>
                </c:pt>
                <c:pt idx="83">
                  <c:v>0.41467300000000001</c:v>
                </c:pt>
                <c:pt idx="84">
                  <c:v>0.41966500000000001</c:v>
                </c:pt>
                <c:pt idx="85">
                  <c:v>0.42531099999999999</c:v>
                </c:pt>
                <c:pt idx="86">
                  <c:v>0.431255</c:v>
                </c:pt>
                <c:pt idx="87">
                  <c:v>0.43627899999999997</c:v>
                </c:pt>
                <c:pt idx="88">
                  <c:v>0.44267400000000001</c:v>
                </c:pt>
                <c:pt idx="89">
                  <c:v>0.44684800000000002</c:v>
                </c:pt>
                <c:pt idx="90">
                  <c:v>0.45322400000000002</c:v>
                </c:pt>
                <c:pt idx="91">
                  <c:v>0.457847</c:v>
                </c:pt>
                <c:pt idx="92">
                  <c:v>0.46295599999999998</c:v>
                </c:pt>
                <c:pt idx="93">
                  <c:v>0.46898299999999998</c:v>
                </c:pt>
                <c:pt idx="94">
                  <c:v>0.47451300000000002</c:v>
                </c:pt>
                <c:pt idx="95">
                  <c:v>0.47734799999999999</c:v>
                </c:pt>
                <c:pt idx="96">
                  <c:v>0.48502899999999999</c:v>
                </c:pt>
                <c:pt idx="97">
                  <c:v>0.48668400000000001</c:v>
                </c:pt>
                <c:pt idx="98">
                  <c:v>0.49295299999999997</c:v>
                </c:pt>
                <c:pt idx="99">
                  <c:v>0.49651000000000001</c:v>
                </c:pt>
                <c:pt idx="100">
                  <c:v>0.50276299999999996</c:v>
                </c:pt>
                <c:pt idx="101">
                  <c:v>0.50513699999999995</c:v>
                </c:pt>
                <c:pt idx="102">
                  <c:v>0.510154</c:v>
                </c:pt>
                <c:pt idx="103">
                  <c:v>0.51478100000000004</c:v>
                </c:pt>
                <c:pt idx="104">
                  <c:v>0.51926000000000005</c:v>
                </c:pt>
                <c:pt idx="105">
                  <c:v>0.52230500000000002</c:v>
                </c:pt>
                <c:pt idx="106">
                  <c:v>0.52918200000000004</c:v>
                </c:pt>
                <c:pt idx="107">
                  <c:v>0.53122999999999998</c:v>
                </c:pt>
                <c:pt idx="108">
                  <c:v>0.53455799999999998</c:v>
                </c:pt>
                <c:pt idx="109">
                  <c:v>0.538219</c:v>
                </c:pt>
                <c:pt idx="110">
                  <c:v>0.542161</c:v>
                </c:pt>
                <c:pt idx="111">
                  <c:v>0.54734400000000005</c:v>
                </c:pt>
                <c:pt idx="112">
                  <c:v>0.55013900000000004</c:v>
                </c:pt>
                <c:pt idx="113">
                  <c:v>0.55471000000000004</c:v>
                </c:pt>
                <c:pt idx="114">
                  <c:v>0.55730800000000003</c:v>
                </c:pt>
                <c:pt idx="115">
                  <c:v>0.56170699999999996</c:v>
                </c:pt>
                <c:pt idx="116">
                  <c:v>0.56489</c:v>
                </c:pt>
                <c:pt idx="117">
                  <c:v>0.56830199999999997</c:v>
                </c:pt>
                <c:pt idx="118">
                  <c:v>0.572241</c:v>
                </c:pt>
                <c:pt idx="119">
                  <c:v>0.57517399999999996</c:v>
                </c:pt>
                <c:pt idx="120">
                  <c:v>0.57871300000000003</c:v>
                </c:pt>
                <c:pt idx="121">
                  <c:v>0.58155699999999999</c:v>
                </c:pt>
                <c:pt idx="122">
                  <c:v>0.58521500000000004</c:v>
                </c:pt>
                <c:pt idx="123">
                  <c:v>0.58763900000000002</c:v>
                </c:pt>
                <c:pt idx="124">
                  <c:v>0.59154899999999999</c:v>
                </c:pt>
                <c:pt idx="125">
                  <c:v>0.59450000000000003</c:v>
                </c:pt>
                <c:pt idx="126">
                  <c:v>0.59549600000000003</c:v>
                </c:pt>
                <c:pt idx="127">
                  <c:v>0.59921100000000005</c:v>
                </c:pt>
                <c:pt idx="128">
                  <c:v>0.60329600000000005</c:v>
                </c:pt>
                <c:pt idx="129">
                  <c:v>0.60608399999999996</c:v>
                </c:pt>
                <c:pt idx="130">
                  <c:v>0.60797699999999999</c:v>
                </c:pt>
                <c:pt idx="131">
                  <c:v>0.610066</c:v>
                </c:pt>
                <c:pt idx="132">
                  <c:v>0.613487</c:v>
                </c:pt>
                <c:pt idx="133">
                  <c:v>0.61541900000000005</c:v>
                </c:pt>
                <c:pt idx="134">
                  <c:v>0.61944399999999999</c:v>
                </c:pt>
                <c:pt idx="135">
                  <c:v>0.62255499999999997</c:v>
                </c:pt>
                <c:pt idx="136">
                  <c:v>0.62442399999999998</c:v>
                </c:pt>
                <c:pt idx="137">
                  <c:v>0.62674200000000002</c:v>
                </c:pt>
                <c:pt idx="138">
                  <c:v>0.62882400000000005</c:v>
                </c:pt>
                <c:pt idx="139">
                  <c:v>0.63309400000000005</c:v>
                </c:pt>
                <c:pt idx="140">
                  <c:v>0.63512500000000005</c:v>
                </c:pt>
                <c:pt idx="141">
                  <c:v>0.637822</c:v>
                </c:pt>
                <c:pt idx="142">
                  <c:v>0.63921099999999997</c:v>
                </c:pt>
                <c:pt idx="143">
                  <c:v>0.64152500000000001</c:v>
                </c:pt>
                <c:pt idx="144">
                  <c:v>0.64385000000000003</c:v>
                </c:pt>
                <c:pt idx="145">
                  <c:v>0.64472600000000002</c:v>
                </c:pt>
                <c:pt idx="146">
                  <c:v>0.64920500000000003</c:v>
                </c:pt>
                <c:pt idx="147">
                  <c:v>0.65084500000000001</c:v>
                </c:pt>
                <c:pt idx="148">
                  <c:v>0.65349599999999997</c:v>
                </c:pt>
                <c:pt idx="149">
                  <c:v>0.65490999999999999</c:v>
                </c:pt>
                <c:pt idx="150">
                  <c:v>0.65792600000000001</c:v>
                </c:pt>
                <c:pt idx="151">
                  <c:v>0.66101799999999999</c:v>
                </c:pt>
                <c:pt idx="152">
                  <c:v>0.66097099999999998</c:v>
                </c:pt>
                <c:pt idx="153">
                  <c:v>0.66498100000000004</c:v>
                </c:pt>
                <c:pt idx="154">
                  <c:v>0.66646700000000003</c:v>
                </c:pt>
                <c:pt idx="155">
                  <c:v>0.66791400000000001</c:v>
                </c:pt>
                <c:pt idx="156">
                  <c:v>0.67111799999999999</c:v>
                </c:pt>
                <c:pt idx="157">
                  <c:v>0.67257299999999998</c:v>
                </c:pt>
                <c:pt idx="158">
                  <c:v>0.67475200000000002</c:v>
                </c:pt>
                <c:pt idx="159">
                  <c:v>0.67669299999999999</c:v>
                </c:pt>
                <c:pt idx="160">
                  <c:v>0.67917899999999998</c:v>
                </c:pt>
                <c:pt idx="161">
                  <c:v>0.68034499999999998</c:v>
                </c:pt>
                <c:pt idx="162">
                  <c:v>0.68100899999999998</c:v>
                </c:pt>
                <c:pt idx="163">
                  <c:v>0.68466700000000003</c:v>
                </c:pt>
                <c:pt idx="164">
                  <c:v>0.68595899999999999</c:v>
                </c:pt>
                <c:pt idx="165">
                  <c:v>0.686998</c:v>
                </c:pt>
                <c:pt idx="166">
                  <c:v>0.68888000000000005</c:v>
                </c:pt>
                <c:pt idx="167">
                  <c:v>0.68967599999999996</c:v>
                </c:pt>
                <c:pt idx="168">
                  <c:v>0.69170900000000002</c:v>
                </c:pt>
                <c:pt idx="169">
                  <c:v>0.69433299999999998</c:v>
                </c:pt>
                <c:pt idx="170">
                  <c:v>0.69656799999999996</c:v>
                </c:pt>
                <c:pt idx="171">
                  <c:v>0.69822200000000001</c:v>
                </c:pt>
                <c:pt idx="172">
                  <c:v>0.69950999999999997</c:v>
                </c:pt>
                <c:pt idx="173">
                  <c:v>0.70154799999999995</c:v>
                </c:pt>
                <c:pt idx="174">
                  <c:v>0.70329299999999995</c:v>
                </c:pt>
                <c:pt idx="175">
                  <c:v>0.70475100000000002</c:v>
                </c:pt>
                <c:pt idx="176">
                  <c:v>0.70520499999999997</c:v>
                </c:pt>
                <c:pt idx="177">
                  <c:v>0.70815099999999997</c:v>
                </c:pt>
                <c:pt idx="178">
                  <c:v>0.70896099999999995</c:v>
                </c:pt>
                <c:pt idx="179">
                  <c:v>0.71100600000000003</c:v>
                </c:pt>
                <c:pt idx="180">
                  <c:v>0.71260400000000002</c:v>
                </c:pt>
                <c:pt idx="181">
                  <c:v>0.71443000000000001</c:v>
                </c:pt>
                <c:pt idx="182">
                  <c:v>0.71595600000000004</c:v>
                </c:pt>
                <c:pt idx="183">
                  <c:v>0.71734500000000001</c:v>
                </c:pt>
                <c:pt idx="184">
                  <c:v>0.71838100000000005</c:v>
                </c:pt>
                <c:pt idx="185">
                  <c:v>0.719947</c:v>
                </c:pt>
                <c:pt idx="186">
                  <c:v>0.72063699999999997</c:v>
                </c:pt>
                <c:pt idx="187">
                  <c:v>0.72264700000000004</c:v>
                </c:pt>
                <c:pt idx="188">
                  <c:v>0.72419100000000003</c:v>
                </c:pt>
                <c:pt idx="189">
                  <c:v>0.72486099999999998</c:v>
                </c:pt>
                <c:pt idx="190">
                  <c:v>0.72628899999999996</c:v>
                </c:pt>
                <c:pt idx="191">
                  <c:v>0.72797699999999999</c:v>
                </c:pt>
                <c:pt idx="192">
                  <c:v>0.73015300000000005</c:v>
                </c:pt>
                <c:pt idx="193">
                  <c:v>0.73119500000000004</c:v>
                </c:pt>
                <c:pt idx="194">
                  <c:v>0.73342799999999997</c:v>
                </c:pt>
                <c:pt idx="195">
                  <c:v>0.73386399999999996</c:v>
                </c:pt>
                <c:pt idx="196">
                  <c:v>0.73480000000000001</c:v>
                </c:pt>
                <c:pt idx="197">
                  <c:v>0.73663500000000004</c:v>
                </c:pt>
                <c:pt idx="198">
                  <c:v>0.73861200000000005</c:v>
                </c:pt>
                <c:pt idx="199">
                  <c:v>0.73852899999999999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4.1264694765318403E-21</c:v>
                </c:pt>
                <c:pt idx="1">
                  <c:v>6.0703696180999796E-17</c:v>
                </c:pt>
                <c:pt idx="2">
                  <c:v>1.5826344917010699E-14</c:v>
                </c:pt>
                <c:pt idx="3">
                  <c:v>7.8889104554687598E-13</c:v>
                </c:pt>
                <c:pt idx="4">
                  <c:v>1.5841817022934599E-11</c:v>
                </c:pt>
                <c:pt idx="5">
                  <c:v>1.7860944598575499E-10</c:v>
                </c:pt>
                <c:pt idx="6">
                  <c:v>1.34961443521545E-9</c:v>
                </c:pt>
                <c:pt idx="7">
                  <c:v>7.5966963048013493E-9</c:v>
                </c:pt>
                <c:pt idx="8">
                  <c:v>3.41012106684889E-8</c:v>
                </c:pt>
                <c:pt idx="9">
                  <c:v>1.2790441623215E-7</c:v>
                </c:pt>
                <c:pt idx="10">
                  <c:v>4.1440846414291998E-7</c:v>
                </c:pt>
                <c:pt idx="11">
                  <c:v>1.18876286988874E-6</c:v>
                </c:pt>
                <c:pt idx="12">
                  <c:v>3.0763186351456698E-6</c:v>
                </c:pt>
                <c:pt idx="13">
                  <c:v>7.2877292276844703E-6</c:v>
                </c:pt>
                <c:pt idx="14">
                  <c:v>1.59896541026288E-5</c:v>
                </c:pt>
                <c:pt idx="15">
                  <c:v>3.2800008280583899E-5</c:v>
                </c:pt>
                <c:pt idx="16">
                  <c:v>6.3397633352190697E-5</c:v>
                </c:pt>
                <c:pt idx="17">
                  <c:v>1.16212436942379E-4</c:v>
                </c:pt>
                <c:pt idx="18">
                  <c:v>2.03137427077543E-4</c:v>
                </c:pt>
                <c:pt idx="19">
                  <c:v>3.4018331948355602E-4</c:v>
                </c:pt>
                <c:pt idx="20">
                  <c:v>5.47985643660078E-4</c:v>
                </c:pt>
                <c:pt idx="21">
                  <c:v>8.5207267511172905E-4</c:v>
                </c:pt>
                <c:pt idx="22" formatCode="General">
                  <c:v>1.28281924379945E-3</c:v>
                </c:pt>
                <c:pt idx="23" formatCode="General">
                  <c:v>1.87503699795325E-3</c:v>
                </c:pt>
                <c:pt idx="24" formatCode="General">
                  <c:v>2.6671888356668799E-3</c:v>
                </c:pt>
                <c:pt idx="25" formatCode="General">
                  <c:v>3.7002560736717201E-3</c:v>
                </c:pt>
                <c:pt idx="26" formatCode="General">
                  <c:v>5.0163261900288596E-3</c:v>
                </c:pt>
                <c:pt idx="27" formatCode="General">
                  <c:v>6.6570007584771202E-3</c:v>
                </c:pt>
                <c:pt idx="28" formatCode="General">
                  <c:v>8.6617429383057595E-3</c:v>
                </c:pt>
                <c:pt idx="29" formatCode="General">
                  <c:v>1.10662891090418E-2</c:v>
                </c:pt>
                <c:pt idx="30" formatCode="General">
                  <c:v>1.3901239880429199E-2</c:v>
                </c:pt>
                <c:pt idx="31" formatCode="General">
                  <c:v>1.7190923982242201E-2</c:v>
                </c:pt>
                <c:pt idx="32" formatCode="General">
                  <c:v>2.0952598359233701E-2</c:v>
                </c:pt>
                <c:pt idx="33" formatCode="General">
                  <c:v>2.5196013914044101E-2</c:v>
                </c:pt>
                <c:pt idx="34" formatCode="General">
                  <c:v>2.9923343424605599E-2</c:v>
                </c:pt>
                <c:pt idx="35" formatCode="General">
                  <c:v>3.5129440035521202E-2</c:v>
                </c:pt>
                <c:pt idx="36" formatCode="General">
                  <c:v>4.08023738866546E-2</c:v>
                </c:pt>
                <c:pt idx="37" formatCode="General">
                  <c:v>4.6924181937053597E-2</c:v>
                </c:pt>
                <c:pt idx="38" formatCode="General">
                  <c:v>5.3471761599681297E-2</c:v>
                </c:pt>
                <c:pt idx="39" formatCode="General">
                  <c:v>6.0417841188858901E-2</c:v>
                </c:pt>
                <c:pt idx="40" formatCode="General">
                  <c:v>6.7731985470657702E-2</c:v>
                </c:pt>
                <c:pt idx="41" formatCode="General">
                  <c:v>7.53814809644692E-2</c:v>
                </c:pt>
                <c:pt idx="42" formatCode="General">
                  <c:v>8.3332327787568897E-2</c:v>
                </c:pt>
                <c:pt idx="43" formatCode="General">
                  <c:v>9.1549963652172703E-2</c:v>
                </c:pt>
                <c:pt idx="44" formatCode="General">
                  <c:v>9.9999965128922799E-2</c:v>
                </c:pt>
                <c:pt idx="45" formatCode="General">
                  <c:v>0.108648617623597</c:v>
                </c:pt>
                <c:pt idx="46" formatCode="General">
                  <c:v>0.117463372565437</c:v>
                </c:pt>
                <c:pt idx="47" formatCode="General">
                  <c:v>0.12641319840183299</c:v>
                </c:pt>
                <c:pt idx="48" formatCode="General">
                  <c:v>0.135468835344837</c:v>
                </c:pt>
                <c:pt idx="49" formatCode="General">
                  <c:v>0.14460296568841199</c:v>
                </c:pt>
                <c:pt idx="50" formatCode="General">
                  <c:v>0.15379031222526601</c:v>
                </c:pt>
                <c:pt idx="51" formatCode="General">
                  <c:v>0.16300767714393499</c:v>
                </c:pt>
                <c:pt idx="52" formatCode="General">
                  <c:v>0.17223393305158199</c:v>
                </c:pt>
                <c:pt idx="53" formatCode="General">
                  <c:v>0.18144997667066501</c:v>
                </c:pt>
                <c:pt idx="54" formatCode="General">
                  <c:v>0.190638654474104</c:v>
                </c:pt>
                <c:pt idx="55" formatCode="General">
                  <c:v>0.19978466818361101</c:v>
                </c:pt>
                <c:pt idx="56" formatCode="General">
                  <c:v>0.20887446674945101</c:v>
                </c:pt>
                <c:pt idx="57" formatCode="General">
                  <c:v>0.21789613021486801</c:v>
                </c:pt>
                <c:pt idx="58" formatCode="General">
                  <c:v>0.22683924977733799</c:v>
                </c:pt>
                <c:pt idx="59" formatCode="General">
                  <c:v>0.23569480740628501</c:v>
                </c:pt>
                <c:pt idx="60" formatCode="General">
                  <c:v>0.244455057564612</c:v>
                </c:pt>
                <c:pt idx="61" formatCode="General">
                  <c:v>0.253113412902846</c:v>
                </c:pt>
                <c:pt idx="62" formatCode="General">
                  <c:v>0.26166433523847499</c:v>
                </c:pt>
                <c:pt idx="63" formatCode="General">
                  <c:v>0.27010323268529202</c:v>
                </c:pt>
                <c:pt idx="64" formatCode="General">
                  <c:v>0.27842636344356098</c:v>
                </c:pt>
                <c:pt idx="65" formatCode="General">
                  <c:v>0.28663074648731501</c:v>
                </c:pt>
                <c:pt idx="66" formatCode="General">
                  <c:v>0.29471407917674097</c:v>
                </c:pt>
                <c:pt idx="67" formatCode="General">
                  <c:v>0.302674661669461</c:v>
                </c:pt>
                <c:pt idx="68" formatCode="General">
                  <c:v>0.31051132789408198</c:v>
                </c:pt>
                <c:pt idx="69" formatCode="General">
                  <c:v>0.318223382773829</c:v>
                </c:pt>
                <c:pt idx="70" formatCode="General">
                  <c:v>0.32581054533972098</c:v>
                </c:pt>
                <c:pt idx="71" formatCode="General">
                  <c:v>0.33327289734550802</c:v>
                </c:pt>
                <c:pt idx="72" formatCode="General">
                  <c:v>0.34061083698529698</c:v>
                </c:pt>
                <c:pt idx="73" formatCode="General">
                  <c:v>0.347825037315317</c:v>
                </c:pt>
                <c:pt idx="74" formatCode="General">
                  <c:v>0.35491640899045801</c:v>
                </c:pt>
                <c:pt idx="75" formatCode="General">
                  <c:v>0.36188606694131098</c:v>
                </c:pt>
                <c:pt idx="76" formatCode="General">
                  <c:v>0.36873530063656601</c:v>
                </c:pt>
                <c:pt idx="77" formatCode="General">
                  <c:v>0.37546554759718498</c:v>
                </c:pt>
                <c:pt idx="78" formatCode="General">
                  <c:v>0.38207836985156501</c:v>
                </c:pt>
                <c:pt idx="79" formatCode="General">
                  <c:v>0.38857543304414299</c:v>
                </c:pt>
                <c:pt idx="80" formatCode="General">
                  <c:v>0.39495848793286498</c:v>
                </c:pt>
                <c:pt idx="81" formatCode="General">
                  <c:v>0.401229383670548</c:v>
                </c:pt>
                <c:pt idx="82" formatCode="General">
                  <c:v>0.40738996341955103</c:v>
                </c:pt>
                <c:pt idx="83" formatCode="General">
                  <c:v>0.41344214267166601</c:v>
                </c:pt>
                <c:pt idx="84" formatCode="General">
                  <c:v>0.41938786737762901</c:v>
                </c:pt>
                <c:pt idx="85" formatCode="General">
                  <c:v>0.42522910416190102</c:v>
                </c:pt>
                <c:pt idx="86" formatCode="General">
                  <c:v>0.43096783176702602</c:v>
                </c:pt>
                <c:pt idx="87" formatCode="General">
                  <c:v>0.43660603359386002</c:v>
                </c:pt>
                <c:pt idx="88" formatCode="General">
                  <c:v>0.44214569121744302</c:v>
                </c:pt>
                <c:pt idx="89" formatCode="General">
                  <c:v>0.44758877877062903</c:v>
                </c:pt>
                <c:pt idx="90" formatCode="General">
                  <c:v>0.45293725809871399</c:v>
                </c:pt>
                <c:pt idx="91" formatCode="General">
                  <c:v>0.45819307459841002</c:v>
                </c:pt>
                <c:pt idx="92" formatCode="General">
                  <c:v>0.46335815366364702</c:v>
                </c:pt>
                <c:pt idx="93" formatCode="General">
                  <c:v>0.468434397668895</c:v>
                </c:pt>
                <c:pt idx="94" formatCode="General">
                  <c:v>0.47342368342809998</c:v>
                </c:pt>
                <c:pt idx="95" formatCode="General">
                  <c:v>0.47832786007396899</c:v>
                </c:pt>
                <c:pt idx="96" formatCode="General">
                  <c:v>0.48314874730831697</c:v>
                </c:pt>
                <c:pt idx="97" formatCode="General">
                  <c:v>0.48788813397953101</c:v>
                </c:pt>
                <c:pt idx="98" formatCode="General">
                  <c:v>0.49254777694797802</c:v>
                </c:pt>
                <c:pt idx="99" formatCode="General">
                  <c:v>0.49712940020451002</c:v>
                </c:pt>
                <c:pt idx="100" formatCode="General">
                  <c:v>0.50163469421099904</c:v>
                </c:pt>
                <c:pt idx="101" formatCode="General">
                  <c:v>0.50606531543532396</c:v>
                </c:pt>
                <c:pt idx="102" formatCode="General">
                  <c:v>0.51042288605622299</c:v>
                </c:pt>
                <c:pt idx="103" formatCode="General">
                  <c:v>0.51470899381621804</c:v>
                </c:pt>
                <c:pt idx="104" formatCode="General">
                  <c:v>0.51892519200322496</c:v>
                </c:pt>
                <c:pt idx="105" formatCode="General">
                  <c:v>0.52307299954363295</c:v>
                </c:pt>
                <c:pt idx="106" formatCode="General">
                  <c:v>0.52715390119161498</c:v>
                </c:pt>
                <c:pt idx="107" formatCode="General">
                  <c:v>0.53116934780112102</c:v>
                </c:pt>
                <c:pt idx="108" formatCode="General">
                  <c:v>0.53512075666856096</c:v>
                </c:pt>
                <c:pt idx="109" formatCode="General">
                  <c:v>0.53900951193559099</c:v>
                </c:pt>
                <c:pt idx="110" formatCode="General">
                  <c:v>0.54283696504258805</c:v>
                </c:pt>
                <c:pt idx="111" formatCode="General">
                  <c:v>0.54660443522453295</c:v>
                </c:pt>
                <c:pt idx="112" formatCode="General">
                  <c:v>0.55031321004197797</c:v>
                </c:pt>
                <c:pt idx="113" formatCode="General">
                  <c:v>0.55396454594064404</c:v>
                </c:pt>
                <c:pt idx="114" formatCode="General">
                  <c:v>0.55755966883395203</c:v>
                </c:pt>
                <c:pt idx="115" formatCode="General">
                  <c:v>0.56109977470350403</c:v>
                </c:pt>
                <c:pt idx="116" formatCode="General">
                  <c:v>0.56458603021312204</c:v>
                </c:pt>
                <c:pt idx="117" formatCode="General">
                  <c:v>0.56801957333259101</c:v>
                </c:pt>
                <c:pt idx="118" formatCode="General">
                  <c:v>0.57140151396775796</c:v>
                </c:pt>
                <c:pt idx="119" formatCode="General">
                  <c:v>0.57473293459404096</c:v>
                </c:pt>
                <c:pt idx="120" formatCode="General">
                  <c:v>0.57801489089081104</c:v>
                </c:pt>
                <c:pt idx="121" formatCode="General">
                  <c:v>0.58124841237442604</c:v>
                </c:pt>
                <c:pt idx="122" formatCode="General">
                  <c:v>0.58443450302800803</c:v>
                </c:pt>
                <c:pt idx="123" formatCode="General">
                  <c:v>0.58757414192632396</c:v>
                </c:pt>
                <c:pt idx="124" formatCode="General">
                  <c:v>0.59066828385435799</c:v>
                </c:pt>
                <c:pt idx="125" formatCode="General">
                  <c:v>0.593717859918378</c:v>
                </c:pt>
                <c:pt idx="126" formatCode="General">
                  <c:v>0.59672377814848898</c:v>
                </c:pt>
                <c:pt idx="127" formatCode="General">
                  <c:v>0.599686924091825</c:v>
                </c:pt>
                <c:pt idx="128" formatCode="General">
                  <c:v>0.60260816139567397</c:v>
                </c:pt>
                <c:pt idx="129" formatCode="General">
                  <c:v>0.60548833237995903</c:v>
                </c:pt>
                <c:pt idx="130" formatCode="General">
                  <c:v>0.60832825859862605</c:v>
                </c:pt>
                <c:pt idx="131" formatCode="General">
                  <c:v>0.61112874138956896</c:v>
                </c:pt>
                <c:pt idx="132" formatCode="General">
                  <c:v>0.61389056241280704</c:v>
                </c:pt>
                <c:pt idx="133" formatCode="General">
                  <c:v>0.61661448417674303</c:v>
                </c:pt>
                <c:pt idx="134" formatCode="General">
                  <c:v>0.61930125055234297</c:v>
                </c:pt>
                <c:pt idx="135" formatCode="General">
                  <c:v>0.62195158727518196</c:v>
                </c:pt>
                <c:pt idx="136" formatCode="General">
                  <c:v>0.62456620243533001</c:v>
                </c:pt>
                <c:pt idx="137" formatCode="General">
                  <c:v>0.62714578695510403</c:v>
                </c:pt>
                <c:pt idx="138" formatCode="General">
                  <c:v>0.62969101505473701</c:v>
                </c:pt>
                <c:pt idx="139" formatCode="General">
                  <c:v>0.63220254470607096</c:v>
                </c:pt>
                <c:pt idx="140" formatCode="General">
                  <c:v>0.63468101807438904</c:v>
                </c:pt>
                <c:pt idx="141" formatCode="General">
                  <c:v>0.63712706194853097</c:v>
                </c:pt>
                <c:pt idx="142" formatCode="General">
                  <c:v>0.63954128815946998</c:v>
                </c:pt>
                <c:pt idx="143" formatCode="General">
                  <c:v>0.64192429398751605</c:v>
                </c:pt>
                <c:pt idx="144" formatCode="General">
                  <c:v>0.64427666255836202</c:v>
                </c:pt>
                <c:pt idx="145" formatCode="General">
                  <c:v>0.64659896322817001</c:v>
                </c:pt>
                <c:pt idx="146" formatCode="General">
                  <c:v>0.64889175195792503</c:v>
                </c:pt>
                <c:pt idx="147" formatCode="General">
                  <c:v>0.65115557167726701</c:v>
                </c:pt>
                <c:pt idx="148" formatCode="General">
                  <c:v>0.65339095263805702</c:v>
                </c:pt>
                <c:pt idx="149" formatCode="General">
                  <c:v>0.65559841275789299</c:v>
                </c:pt>
                <c:pt idx="150" formatCode="General">
                  <c:v>0.65777845795381196</c:v>
                </c:pt>
                <c:pt idx="151" formatCode="General">
                  <c:v>0.65993158246644201</c:v>
                </c:pt>
                <c:pt idx="152" formatCode="General">
                  <c:v>0.66205826917481503</c:v>
                </c:pt>
                <c:pt idx="153" formatCode="General">
                  <c:v>0.66415898990209898</c:v>
                </c:pt>
                <c:pt idx="154" formatCode="General">
                  <c:v>0.66623420571248004</c:v>
                </c:pt>
                <c:pt idx="155" formatCode="General">
                  <c:v>0.66828436719943596</c:v>
                </c:pt>
                <c:pt idx="156" formatCode="General">
                  <c:v>0.67030991476562796</c:v>
                </c:pt>
                <c:pt idx="157" formatCode="General">
                  <c:v>0.67231127889465003</c:v>
                </c:pt>
                <c:pt idx="158" formatCode="General">
                  <c:v>0.67428888041486001</c:v>
                </c:pt>
                <c:pt idx="159" formatCode="General">
                  <c:v>0.67624313075551301</c:v>
                </c:pt>
                <c:pt idx="160" formatCode="General">
                  <c:v>0.67817443219542295</c:v>
                </c:pt>
                <c:pt idx="161" formatCode="General">
                  <c:v>0.68008317810436802</c:v>
                </c:pt>
                <c:pt idx="162" formatCode="General">
                  <c:v>0.68196975317744302</c:v>
                </c:pt>
                <c:pt idx="163" formatCode="General">
                  <c:v>0.68383453366257896</c:v>
                </c:pt>
                <c:pt idx="164" formatCode="General">
                  <c:v>0.68567788758141601</c:v>
                </c:pt>
                <c:pt idx="165" formatCode="General">
                  <c:v>0.68750017494374804</c:v>
                </c:pt>
                <c:pt idx="166" formatCode="General">
                  <c:v>0.68930174795570798</c:v>
                </c:pt>
                <c:pt idx="167" formatCode="General">
                  <c:v>0.691082951221897</c:v>
                </c:pt>
                <c:pt idx="168" formatCode="General">
                  <c:v>0.69284412194164102</c:v>
                </c:pt>
                <c:pt idx="169" formatCode="General">
                  <c:v>0.69458559009954002</c:v>
                </c:pt>
                <c:pt idx="170" formatCode="General">
                  <c:v>0.69630767865050103</c:v>
                </c:pt>
                <c:pt idx="171" formatCode="General">
                  <c:v>0.69801070369940299</c:v>
                </c:pt>
                <c:pt idx="172" formatCode="General">
                  <c:v>0.69969497467557895</c:v>
                </c:pt>
                <c:pt idx="173" formatCode="General">
                  <c:v>0.70136079450225397</c:v>
                </c:pt>
                <c:pt idx="174" formatCode="General">
                  <c:v>0.70300845976111304</c:v>
                </c:pt>
                <c:pt idx="175" formatCode="General">
                  <c:v>0.70463826085212899</c:v>
                </c:pt>
                <c:pt idx="176" formatCode="General">
                  <c:v>0.70625048214881303</c:v>
                </c:pt>
                <c:pt idx="177" formatCode="General">
                  <c:v>0.70784540214902203</c:v>
                </c:pt>
                <c:pt idx="178" formatCode="General">
                  <c:v>0.70942329362145296</c:v>
                </c:pt>
                <c:pt idx="179" formatCode="General">
                  <c:v>0.71098442374797099</c:v>
                </c:pt>
                <c:pt idx="180" formatCode="General">
                  <c:v>0.71252905426189095</c:v>
                </c:pt>
                <c:pt idx="181" formatCode="General">
                  <c:v>0.71405744158233497</c:v>
                </c:pt>
                <c:pt idx="182" formatCode="General">
                  <c:v>0.71556983694479603</c:v>
                </c:pt>
                <c:pt idx="183" formatCode="General">
                  <c:v>0.71706648652801896</c:v>
                </c:pt>
                <c:pt idx="184" formatCode="General">
                  <c:v>0.71854763157730495</c:v>
                </c:pt>
                <c:pt idx="185" formatCode="General">
                  <c:v>0.72001350852437196</c:v>
                </c:pt>
                <c:pt idx="186" formatCode="General">
                  <c:v>0.72146434910384705</c:v>
                </c:pt>
                <c:pt idx="187" formatCode="General">
                  <c:v>0.72290038046652005</c:v>
                </c:pt>
                <c:pt idx="188" formatCode="General">
                  <c:v>0.724321825289443</c:v>
                </c:pt>
                <c:pt idx="189" formatCode="General">
                  <c:v>0.72572890188297801</c:v>
                </c:pt>
                <c:pt idx="190" formatCode="General">
                  <c:v>0.72712182429488303</c:v>
                </c:pt>
                <c:pt idx="191" formatCode="General">
                  <c:v>0.72850080241153503</c:v>
                </c:pt>
                <c:pt idx="192" formatCode="General">
                  <c:v>0.72986604205635996</c:v>
                </c:pt>
                <c:pt idx="193" formatCode="General">
                  <c:v>0.73121774508558002</c:v>
                </c:pt>
                <c:pt idx="194" formatCode="General">
                  <c:v>0.73255610948133099</c:v>
                </c:pt>
                <c:pt idx="195" formatCode="General">
                  <c:v>0.73388132944226003</c:v>
                </c:pt>
                <c:pt idx="196" formatCode="General">
                  <c:v>0.73519359547165097</c:v>
                </c:pt>
                <c:pt idx="197" formatCode="General">
                  <c:v>0.73649309446317301</c:v>
                </c:pt>
                <c:pt idx="198" formatCode="General">
                  <c:v>0.73778000978431502</c:v>
                </c:pt>
                <c:pt idx="199" formatCode="General">
                  <c:v>0.73905452135757899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2.2714999999999999E-2</c:v>
                </c:pt>
                <c:pt idx="1">
                  <c:v>4.9480999999999997E-2</c:v>
                </c:pt>
                <c:pt idx="2">
                  <c:v>7.6386999999999997E-2</c:v>
                </c:pt>
                <c:pt idx="3">
                  <c:v>0.104709</c:v>
                </c:pt>
                <c:pt idx="4">
                  <c:v>0.134244</c:v>
                </c:pt>
                <c:pt idx="5">
                  <c:v>0.16322999999999999</c:v>
                </c:pt>
                <c:pt idx="6">
                  <c:v>0.19220999999999999</c:v>
                </c:pt>
                <c:pt idx="7">
                  <c:v>0.22112299999999999</c:v>
                </c:pt>
                <c:pt idx="8">
                  <c:v>0.25032399999999999</c:v>
                </c:pt>
                <c:pt idx="9">
                  <c:v>0.27907500000000002</c:v>
                </c:pt>
                <c:pt idx="10">
                  <c:v>0.30885600000000002</c:v>
                </c:pt>
                <c:pt idx="11">
                  <c:v>0.335866</c:v>
                </c:pt>
                <c:pt idx="12">
                  <c:v>0.36147800000000002</c:v>
                </c:pt>
                <c:pt idx="13">
                  <c:v>0.38833600000000001</c:v>
                </c:pt>
                <c:pt idx="14">
                  <c:v>0.41280299999999998</c:v>
                </c:pt>
                <c:pt idx="15">
                  <c:v>0.43748100000000001</c:v>
                </c:pt>
                <c:pt idx="16">
                  <c:v>0.46079199999999998</c:v>
                </c:pt>
                <c:pt idx="17">
                  <c:v>0.48074299999999998</c:v>
                </c:pt>
                <c:pt idx="18">
                  <c:v>0.50272499999999998</c:v>
                </c:pt>
                <c:pt idx="19">
                  <c:v>0.522922</c:v>
                </c:pt>
                <c:pt idx="20">
                  <c:v>0.54032000000000002</c:v>
                </c:pt>
                <c:pt idx="21">
                  <c:v>0.55903199999999997</c:v>
                </c:pt>
                <c:pt idx="22">
                  <c:v>0.57455400000000001</c:v>
                </c:pt>
                <c:pt idx="23">
                  <c:v>0.58959300000000003</c:v>
                </c:pt>
                <c:pt idx="24">
                  <c:v>0.60248100000000004</c:v>
                </c:pt>
                <c:pt idx="25">
                  <c:v>0.61763199999999996</c:v>
                </c:pt>
                <c:pt idx="26">
                  <c:v>0.62822599999999995</c:v>
                </c:pt>
                <c:pt idx="27">
                  <c:v>0.63865099999999997</c:v>
                </c:pt>
                <c:pt idx="28">
                  <c:v>0.64885099999999996</c:v>
                </c:pt>
                <c:pt idx="29">
                  <c:v>0.65693500000000005</c:v>
                </c:pt>
                <c:pt idx="30">
                  <c:v>0.66428900000000002</c:v>
                </c:pt>
                <c:pt idx="31">
                  <c:v>0.67119499999999999</c:v>
                </c:pt>
                <c:pt idx="32">
                  <c:v>0.67507300000000003</c:v>
                </c:pt>
                <c:pt idx="33">
                  <c:v>0.68235199999999996</c:v>
                </c:pt>
                <c:pt idx="34">
                  <c:v>0.68429399999999996</c:v>
                </c:pt>
                <c:pt idx="35">
                  <c:v>0.68683399999999994</c:v>
                </c:pt>
                <c:pt idx="36">
                  <c:v>0.68923500000000004</c:v>
                </c:pt>
                <c:pt idx="37">
                  <c:v>0.68998099999999996</c:v>
                </c:pt>
                <c:pt idx="38">
                  <c:v>0.68998999999999999</c:v>
                </c:pt>
                <c:pt idx="39">
                  <c:v>0.68867800000000001</c:v>
                </c:pt>
                <c:pt idx="40">
                  <c:v>0.68747000000000003</c:v>
                </c:pt>
                <c:pt idx="41">
                  <c:v>0.68664099999999995</c:v>
                </c:pt>
                <c:pt idx="42">
                  <c:v>0.68457100000000004</c:v>
                </c:pt>
                <c:pt idx="43">
                  <c:v>0.68186899999999995</c:v>
                </c:pt>
                <c:pt idx="44">
                  <c:v>0.67700099999999996</c:v>
                </c:pt>
                <c:pt idx="45">
                  <c:v>0.67378099999999996</c:v>
                </c:pt>
                <c:pt idx="46">
                  <c:v>0.67079299999999997</c:v>
                </c:pt>
                <c:pt idx="47">
                  <c:v>0.66492200000000001</c:v>
                </c:pt>
                <c:pt idx="48">
                  <c:v>0.660802</c:v>
                </c:pt>
                <c:pt idx="49">
                  <c:v>0.65496500000000002</c:v>
                </c:pt>
                <c:pt idx="50">
                  <c:v>0.64952299999999996</c:v>
                </c:pt>
                <c:pt idx="51">
                  <c:v>0.64512899999999995</c:v>
                </c:pt>
                <c:pt idx="52">
                  <c:v>0.63966900000000004</c:v>
                </c:pt>
                <c:pt idx="53">
                  <c:v>0.63303200000000004</c:v>
                </c:pt>
                <c:pt idx="54">
                  <c:v>0.62729000000000001</c:v>
                </c:pt>
                <c:pt idx="55">
                  <c:v>0.62187899999999996</c:v>
                </c:pt>
                <c:pt idx="56">
                  <c:v>0.61497100000000005</c:v>
                </c:pt>
                <c:pt idx="57">
                  <c:v>0.60858900000000005</c:v>
                </c:pt>
                <c:pt idx="58">
                  <c:v>0.60350199999999998</c:v>
                </c:pt>
                <c:pt idx="59">
                  <c:v>0.598167</c:v>
                </c:pt>
                <c:pt idx="60">
                  <c:v>0.59178900000000001</c:v>
                </c:pt>
                <c:pt idx="61">
                  <c:v>0.58584499999999995</c:v>
                </c:pt>
                <c:pt idx="62">
                  <c:v>0.580654</c:v>
                </c:pt>
                <c:pt idx="63">
                  <c:v>0.57417399999999996</c:v>
                </c:pt>
                <c:pt idx="64">
                  <c:v>0.56807200000000002</c:v>
                </c:pt>
                <c:pt idx="65">
                  <c:v>0.56023299999999998</c:v>
                </c:pt>
                <c:pt idx="66">
                  <c:v>0.55468700000000004</c:v>
                </c:pt>
                <c:pt idx="67">
                  <c:v>0.54979299999999998</c:v>
                </c:pt>
                <c:pt idx="68">
                  <c:v>0.54357900000000003</c:v>
                </c:pt>
                <c:pt idx="69">
                  <c:v>0.53858200000000001</c:v>
                </c:pt>
                <c:pt idx="70">
                  <c:v>0.53300099999999995</c:v>
                </c:pt>
                <c:pt idx="71">
                  <c:v>0.52760399999999996</c:v>
                </c:pt>
                <c:pt idx="72">
                  <c:v>0.52313399999999999</c:v>
                </c:pt>
                <c:pt idx="73">
                  <c:v>0.51773499999999995</c:v>
                </c:pt>
                <c:pt idx="74">
                  <c:v>0.51159500000000002</c:v>
                </c:pt>
                <c:pt idx="75">
                  <c:v>0.50763499999999995</c:v>
                </c:pt>
                <c:pt idx="76">
                  <c:v>0.49964199999999998</c:v>
                </c:pt>
                <c:pt idx="77">
                  <c:v>0.49513699999999999</c:v>
                </c:pt>
                <c:pt idx="78">
                  <c:v>0.49000199999999999</c:v>
                </c:pt>
                <c:pt idx="79">
                  <c:v>0.48648200000000003</c:v>
                </c:pt>
                <c:pt idx="80">
                  <c:v>0.48146499999999998</c:v>
                </c:pt>
                <c:pt idx="81">
                  <c:v>0.477188</c:v>
                </c:pt>
                <c:pt idx="82">
                  <c:v>0.47196399999999999</c:v>
                </c:pt>
                <c:pt idx="83">
                  <c:v>0.466478</c:v>
                </c:pt>
                <c:pt idx="84">
                  <c:v>0.46257599999999999</c:v>
                </c:pt>
                <c:pt idx="85">
                  <c:v>0.458088</c:v>
                </c:pt>
                <c:pt idx="86">
                  <c:v>0.45381199999999999</c:v>
                </c:pt>
                <c:pt idx="87">
                  <c:v>0.45017400000000002</c:v>
                </c:pt>
                <c:pt idx="88">
                  <c:v>0.44534800000000002</c:v>
                </c:pt>
                <c:pt idx="89">
                  <c:v>0.44201699999999999</c:v>
                </c:pt>
                <c:pt idx="90">
                  <c:v>0.43702200000000002</c:v>
                </c:pt>
                <c:pt idx="91">
                  <c:v>0.43322699999999997</c:v>
                </c:pt>
                <c:pt idx="92">
                  <c:v>0.42905199999999999</c:v>
                </c:pt>
                <c:pt idx="93">
                  <c:v>0.4249</c:v>
                </c:pt>
                <c:pt idx="94">
                  <c:v>0.42031000000000002</c:v>
                </c:pt>
                <c:pt idx="95">
                  <c:v>0.41819899999999999</c:v>
                </c:pt>
                <c:pt idx="96">
                  <c:v>0.412582</c:v>
                </c:pt>
                <c:pt idx="97">
                  <c:v>0.41059099999999998</c:v>
                </c:pt>
                <c:pt idx="98">
                  <c:v>0.40620099999999998</c:v>
                </c:pt>
                <c:pt idx="99">
                  <c:v>0.40318500000000002</c:v>
                </c:pt>
                <c:pt idx="100">
                  <c:v>0.39822999999999997</c:v>
                </c:pt>
                <c:pt idx="101">
                  <c:v>0.39635999999999999</c:v>
                </c:pt>
                <c:pt idx="102">
                  <c:v>0.392793</c:v>
                </c:pt>
                <c:pt idx="103">
                  <c:v>0.38931300000000002</c:v>
                </c:pt>
                <c:pt idx="104">
                  <c:v>0.38527800000000001</c:v>
                </c:pt>
                <c:pt idx="105">
                  <c:v>0.38314100000000001</c:v>
                </c:pt>
                <c:pt idx="106">
                  <c:v>0.37773000000000001</c:v>
                </c:pt>
                <c:pt idx="107">
                  <c:v>0.37620300000000001</c:v>
                </c:pt>
                <c:pt idx="108">
                  <c:v>0.37354399999999999</c:v>
                </c:pt>
                <c:pt idx="109">
                  <c:v>0.37073299999999998</c:v>
                </c:pt>
                <c:pt idx="110">
                  <c:v>0.36755599999999999</c:v>
                </c:pt>
                <c:pt idx="111">
                  <c:v>0.36332399999999998</c:v>
                </c:pt>
                <c:pt idx="112">
                  <c:v>0.36141600000000002</c:v>
                </c:pt>
                <c:pt idx="113">
                  <c:v>0.35844399999999998</c:v>
                </c:pt>
                <c:pt idx="114">
                  <c:v>0.35600900000000002</c:v>
                </c:pt>
                <c:pt idx="115">
                  <c:v>0.35204800000000003</c:v>
                </c:pt>
                <c:pt idx="116">
                  <c:v>0.35009800000000002</c:v>
                </c:pt>
                <c:pt idx="117">
                  <c:v>0.346883</c:v>
                </c:pt>
                <c:pt idx="118">
                  <c:v>0.34400500000000001</c:v>
                </c:pt>
                <c:pt idx="119">
                  <c:v>0.34137099999999998</c:v>
                </c:pt>
                <c:pt idx="120">
                  <c:v>0.338951</c:v>
                </c:pt>
                <c:pt idx="121">
                  <c:v>0.33671600000000002</c:v>
                </c:pt>
                <c:pt idx="122">
                  <c:v>0.333677</c:v>
                </c:pt>
                <c:pt idx="123">
                  <c:v>0.33211400000000002</c:v>
                </c:pt>
                <c:pt idx="124">
                  <c:v>0.32866800000000002</c:v>
                </c:pt>
                <c:pt idx="125">
                  <c:v>0.32621600000000001</c:v>
                </c:pt>
                <c:pt idx="126">
                  <c:v>0.325826</c:v>
                </c:pt>
                <c:pt idx="127">
                  <c:v>0.32297599999999999</c:v>
                </c:pt>
                <c:pt idx="128">
                  <c:v>0.31915199999999999</c:v>
                </c:pt>
                <c:pt idx="129">
                  <c:v>0.31692900000000002</c:v>
                </c:pt>
                <c:pt idx="130">
                  <c:v>0.315716</c:v>
                </c:pt>
                <c:pt idx="131">
                  <c:v>0.314077</c:v>
                </c:pt>
                <c:pt idx="132">
                  <c:v>0.31104199999999999</c:v>
                </c:pt>
                <c:pt idx="133">
                  <c:v>0.309477</c:v>
                </c:pt>
                <c:pt idx="134">
                  <c:v>0.30624600000000002</c:v>
                </c:pt>
                <c:pt idx="135">
                  <c:v>0.30379400000000001</c:v>
                </c:pt>
                <c:pt idx="136">
                  <c:v>0.30255799999999999</c:v>
                </c:pt>
                <c:pt idx="137">
                  <c:v>0.30059200000000003</c:v>
                </c:pt>
                <c:pt idx="138">
                  <c:v>0.29840699999999998</c:v>
                </c:pt>
                <c:pt idx="139">
                  <c:v>0.29572900000000002</c:v>
                </c:pt>
                <c:pt idx="140">
                  <c:v>0.29398400000000002</c:v>
                </c:pt>
                <c:pt idx="141">
                  <c:v>0.29191299999999998</c:v>
                </c:pt>
                <c:pt idx="142">
                  <c:v>0.290937</c:v>
                </c:pt>
                <c:pt idx="143">
                  <c:v>0.28909800000000002</c:v>
                </c:pt>
                <c:pt idx="144">
                  <c:v>0.28706300000000001</c:v>
                </c:pt>
                <c:pt idx="145">
                  <c:v>0.28645999999999999</c:v>
                </c:pt>
                <c:pt idx="146">
                  <c:v>0.28274300000000002</c:v>
                </c:pt>
                <c:pt idx="147">
                  <c:v>0.28146100000000002</c:v>
                </c:pt>
                <c:pt idx="148">
                  <c:v>0.279115</c:v>
                </c:pt>
                <c:pt idx="149">
                  <c:v>0.27832099999999999</c:v>
                </c:pt>
                <c:pt idx="150">
                  <c:v>0.275866</c:v>
                </c:pt>
                <c:pt idx="151">
                  <c:v>0.273449</c:v>
                </c:pt>
                <c:pt idx="152">
                  <c:v>0.27326099999999998</c:v>
                </c:pt>
                <c:pt idx="153">
                  <c:v>0.27045000000000002</c:v>
                </c:pt>
                <c:pt idx="154">
                  <c:v>0.26905800000000002</c:v>
                </c:pt>
                <c:pt idx="155">
                  <c:v>0.26808500000000002</c:v>
                </c:pt>
                <c:pt idx="156">
                  <c:v>0.265233</c:v>
                </c:pt>
                <c:pt idx="157">
                  <c:v>0.26419300000000001</c:v>
                </c:pt>
                <c:pt idx="158">
                  <c:v>0.26209100000000002</c:v>
                </c:pt>
                <c:pt idx="159">
                  <c:v>0.26053300000000001</c:v>
                </c:pt>
                <c:pt idx="160">
                  <c:v>0.25902399999999998</c:v>
                </c:pt>
                <c:pt idx="161">
                  <c:v>0.25779299999999999</c:v>
                </c:pt>
                <c:pt idx="162">
                  <c:v>0.25723000000000001</c:v>
                </c:pt>
                <c:pt idx="163">
                  <c:v>0.25417000000000001</c:v>
                </c:pt>
                <c:pt idx="164">
                  <c:v>0.25368000000000002</c:v>
                </c:pt>
                <c:pt idx="165">
                  <c:v>0.252803</c:v>
                </c:pt>
                <c:pt idx="166">
                  <c:v>0.250724</c:v>
                </c:pt>
                <c:pt idx="167">
                  <c:v>0.25072699999999998</c:v>
                </c:pt>
                <c:pt idx="168">
                  <c:v>0.24903600000000001</c:v>
                </c:pt>
                <c:pt idx="169">
                  <c:v>0.24673400000000001</c:v>
                </c:pt>
                <c:pt idx="170">
                  <c:v>0.245255</c:v>
                </c:pt>
                <c:pt idx="171">
                  <c:v>0.24338099999999999</c:v>
                </c:pt>
                <c:pt idx="172">
                  <c:v>0.242036</c:v>
                </c:pt>
                <c:pt idx="173">
                  <c:v>0.24087800000000001</c:v>
                </c:pt>
                <c:pt idx="174">
                  <c:v>0.23937800000000001</c:v>
                </c:pt>
                <c:pt idx="175">
                  <c:v>0.23852499999999999</c:v>
                </c:pt>
                <c:pt idx="176">
                  <c:v>0.237902</c:v>
                </c:pt>
                <c:pt idx="177">
                  <c:v>0.235705</c:v>
                </c:pt>
                <c:pt idx="178">
                  <c:v>0.235011</c:v>
                </c:pt>
                <c:pt idx="179">
                  <c:v>0.23361199999999999</c:v>
                </c:pt>
                <c:pt idx="180">
                  <c:v>0.232241</c:v>
                </c:pt>
                <c:pt idx="181">
                  <c:v>0.230628</c:v>
                </c:pt>
                <c:pt idx="182">
                  <c:v>0.22966200000000001</c:v>
                </c:pt>
                <c:pt idx="183">
                  <c:v>0.22866600000000001</c:v>
                </c:pt>
                <c:pt idx="184">
                  <c:v>0.22744</c:v>
                </c:pt>
                <c:pt idx="185">
                  <c:v>0.22634799999999999</c:v>
                </c:pt>
                <c:pt idx="186">
                  <c:v>0.22591700000000001</c:v>
                </c:pt>
                <c:pt idx="187">
                  <c:v>0.223963</c:v>
                </c:pt>
                <c:pt idx="188">
                  <c:v>0.22281899999999999</c:v>
                </c:pt>
                <c:pt idx="189">
                  <c:v>0.22226699999999999</c:v>
                </c:pt>
                <c:pt idx="190">
                  <c:v>0.22123599999999999</c:v>
                </c:pt>
                <c:pt idx="191">
                  <c:v>0.22017</c:v>
                </c:pt>
                <c:pt idx="192">
                  <c:v>0.21807599999999999</c:v>
                </c:pt>
                <c:pt idx="193">
                  <c:v>0.217696</c:v>
                </c:pt>
                <c:pt idx="194">
                  <c:v>0.21523400000000001</c:v>
                </c:pt>
                <c:pt idx="195">
                  <c:v>0.21501200000000001</c:v>
                </c:pt>
                <c:pt idx="196">
                  <c:v>0.214083</c:v>
                </c:pt>
                <c:pt idx="197">
                  <c:v>0.21301700000000001</c:v>
                </c:pt>
                <c:pt idx="198">
                  <c:v>0.21105599999999999</c:v>
                </c:pt>
                <c:pt idx="199">
                  <c:v>0.211425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2.5486594620452101E-2</c:v>
                </c:pt>
                <c:pt idx="1">
                  <c:v>5.1885731133352202E-2</c:v>
                </c:pt>
                <c:pt idx="2">
                  <c:v>7.9090703973803397E-2</c:v>
                </c:pt>
                <c:pt idx="3">
                  <c:v>0.106975091490344</c:v>
                </c:pt>
                <c:pt idx="4">
                  <c:v>0.135395077048654</c:v>
                </c:pt>
                <c:pt idx="5">
                  <c:v>0.164192690850751</c:v>
                </c:pt>
                <c:pt idx="6">
                  <c:v>0.19320007229281</c:v>
                </c:pt>
                <c:pt idx="7">
                  <c:v>0.22224411734030899</c:v>
                </c:pt>
                <c:pt idx="8">
                  <c:v>0.25115157546228301</c:v>
                </c:pt>
                <c:pt idx="9">
                  <c:v>0.27975433754736501</c:v>
                </c:pt>
                <c:pt idx="10">
                  <c:v>0.30789370452385001</c:v>
                </c:pt>
                <c:pt idx="11">
                  <c:v>0.335424911846323</c:v>
                </c:pt>
                <c:pt idx="12">
                  <c:v>0.36221976151822399</c:v>
                </c:pt>
                <c:pt idx="13">
                  <c:v>0.38816908821811003</c:v>
                </c:pt>
                <c:pt idx="14">
                  <c:v>0.413183313790843</c:v>
                </c:pt>
                <c:pt idx="15">
                  <c:v>0.43719236331696998</c:v>
                </c:pt>
                <c:pt idx="16">
                  <c:v>0.460144311524738</c:v>
                </c:pt>
                <c:pt idx="17">
                  <c:v>0.48200356159468299</c:v>
                </c:pt>
                <c:pt idx="18">
                  <c:v>0.50274808275921001</c:v>
                </c:pt>
                <c:pt idx="19">
                  <c:v>0.52236659511308303</c:v>
                </c:pt>
                <c:pt idx="20">
                  <c:v>0.54085584248554897</c:v>
                </c:pt>
                <c:pt idx="21">
                  <c:v>0.55821782485887605</c:v>
                </c:pt>
                <c:pt idx="22">
                  <c:v>0.57445757047466095</c:v>
                </c:pt>
                <c:pt idx="23">
                  <c:v>0.58958159864638704</c:v>
                </c:pt>
                <c:pt idx="24">
                  <c:v>0.60359669727448795</c:v>
                </c:pt>
                <c:pt idx="25">
                  <c:v>0.61650962420980904</c:v>
                </c:pt>
                <c:pt idx="26">
                  <c:v>0.62832708929233005</c:v>
                </c:pt>
                <c:pt idx="27">
                  <c:v>0.63905635830877505</c:v>
                </c:pt>
                <c:pt idx="28">
                  <c:v>0.64870608153834197</c:v>
                </c:pt>
                <c:pt idx="29">
                  <c:v>0.65728715935934701</c:v>
                </c:pt>
                <c:pt idx="30">
                  <c:v>0.66481378722072204</c:v>
                </c:pt>
                <c:pt idx="31">
                  <c:v>0.67130426246920405</c:v>
                </c:pt>
                <c:pt idx="32">
                  <c:v>0.67678158003441302</c:v>
                </c:pt>
                <c:pt idx="33">
                  <c:v>0.68127378389034698</c:v>
                </c:pt>
                <c:pt idx="34">
                  <c:v>0.68481400369876499</c:v>
                </c:pt>
                <c:pt idx="35">
                  <c:v>0.68744023820670297</c:v>
                </c:pt>
                <c:pt idx="36">
                  <c:v>0.68919489060931005</c:v>
                </c:pt>
                <c:pt idx="37">
                  <c:v>0.69012414262612098</c:v>
                </c:pt>
                <c:pt idx="38">
                  <c:v>0.69027711730354402</c:v>
                </c:pt>
                <c:pt idx="39">
                  <c:v>0.68970511185637895</c:v>
                </c:pt>
                <c:pt idx="40">
                  <c:v>0.68846074464576601</c:v>
                </c:pt>
                <c:pt idx="41">
                  <c:v>0.68659705262593096</c:v>
                </c:pt>
                <c:pt idx="42">
                  <c:v>0.68416680622605397</c:v>
                </c:pt>
                <c:pt idx="43">
                  <c:v>0.681221856863652</c:v>
                </c:pt>
                <c:pt idx="44">
                  <c:v>0.67781253182288104</c:v>
                </c:pt>
                <c:pt idx="45">
                  <c:v>0.67398717976649603</c:v>
                </c:pt>
                <c:pt idx="46">
                  <c:v>0.66979187368896898</c:v>
                </c:pt>
                <c:pt idx="47">
                  <c:v>0.66527008248217401</c:v>
                </c:pt>
                <c:pt idx="48">
                  <c:v>0.66046258159142002</c:v>
                </c:pt>
                <c:pt idx="49">
                  <c:v>0.65540730580291295</c:v>
                </c:pt>
                <c:pt idx="50">
                  <c:v>0.65013935354883201</c:v>
                </c:pt>
                <c:pt idx="51">
                  <c:v>0.64469102484167695</c:v>
                </c:pt>
                <c:pt idx="52">
                  <c:v>0.63909188026281605</c:v>
                </c:pt>
                <c:pt idx="53">
                  <c:v>0.63336883954894996</c:v>
                </c:pt>
                <c:pt idx="54">
                  <c:v>0.627546339773279</c:v>
                </c:pt>
                <c:pt idx="55">
                  <c:v>0.62164642557767902</c:v>
                </c:pt>
                <c:pt idx="56">
                  <c:v>0.61568894333326296</c:v>
                </c:pt>
                <c:pt idx="57">
                  <c:v>0.60969166967801003</c:v>
                </c:pt>
                <c:pt idx="58">
                  <c:v>0.60367048914435495</c:v>
                </c:pt>
                <c:pt idx="59">
                  <c:v>0.59763952797307096</c:v>
                </c:pt>
                <c:pt idx="60">
                  <c:v>0.59161131596570904</c:v>
                </c:pt>
                <c:pt idx="61">
                  <c:v>0.585596899921487</c:v>
                </c:pt>
                <c:pt idx="62">
                  <c:v>0.57960599669134005</c:v>
                </c:pt>
                <c:pt idx="63">
                  <c:v>0.57364715513586795</c:v>
                </c:pt>
                <c:pt idx="64">
                  <c:v>0.56772777742962599</c:v>
                </c:pt>
                <c:pt idx="65">
                  <c:v>0.561854327272717</c:v>
                </c:pt>
                <c:pt idx="66">
                  <c:v>0.55603236733443895</c:v>
                </c:pt>
                <c:pt idx="67">
                  <c:v>0.55026663465476799</c:v>
                </c:pt>
                <c:pt idx="68">
                  <c:v>0.54456122873400303</c:v>
                </c:pt>
                <c:pt idx="69">
                  <c:v>0.53891954008496601</c:v>
                </c:pt>
                <c:pt idx="70">
                  <c:v>0.53334441133862198</c:v>
                </c:pt>
                <c:pt idx="71">
                  <c:v>0.52783823326270096</c:v>
                </c:pt>
                <c:pt idx="72">
                  <c:v>0.52240285687880095</c:v>
                </c:pt>
                <c:pt idx="73">
                  <c:v>0.51703981381116004</c:v>
                </c:pt>
                <c:pt idx="74">
                  <c:v>0.51175023430678901</c:v>
                </c:pt>
                <c:pt idx="75">
                  <c:v>0.50653495503721402</c:v>
                </c:pt>
                <c:pt idx="76">
                  <c:v>0.50139453391354705</c:v>
                </c:pt>
                <c:pt idx="77">
                  <c:v>0.49632927655535097</c:v>
                </c:pt>
                <c:pt idx="78">
                  <c:v>0.491339304525436</c:v>
                </c:pt>
                <c:pt idx="79">
                  <c:v>0.48642450170471502</c:v>
                </c:pt>
                <c:pt idx="80">
                  <c:v>0.481584659445981</c:v>
                </c:pt>
                <c:pt idx="81">
                  <c:v>0.476819336625802</c:v>
                </c:pt>
                <c:pt idx="82">
                  <c:v>0.47212805343133202</c:v>
                </c:pt>
                <c:pt idx="83">
                  <c:v>0.46751019068419197</c:v>
                </c:pt>
                <c:pt idx="84">
                  <c:v>0.46296503170741798</c:v>
                </c:pt>
                <c:pt idx="85">
                  <c:v>0.45849178700895199</c:v>
                </c:pt>
                <c:pt idx="86">
                  <c:v>0.45408961028553702</c:v>
                </c:pt>
                <c:pt idx="87">
                  <c:v>0.44975757607828698</c:v>
                </c:pt>
                <c:pt idx="88">
                  <c:v>0.44549473840933901</c:v>
                </c:pt>
                <c:pt idx="89">
                  <c:v>0.44130009169350498</c:v>
                </c:pt>
                <c:pt idx="90">
                  <c:v>0.43717262028610898</c:v>
                </c:pt>
                <c:pt idx="91">
                  <c:v>0.43311126539028699</c:v>
                </c:pt>
                <c:pt idx="92">
                  <c:v>0.42911495841282998</c:v>
                </c:pt>
                <c:pt idx="93">
                  <c:v>0.42518262398030798</c:v>
                </c:pt>
                <c:pt idx="94">
                  <c:v>0.42131316012794401</c:v>
                </c:pt>
                <c:pt idx="95">
                  <c:v>0.41750547767285301</c:v>
                </c:pt>
                <c:pt idx="96">
                  <c:v>0.41375847961164902</c:v>
                </c:pt>
                <c:pt idx="97">
                  <c:v>0.41007106254273001</c:v>
                </c:pt>
                <c:pt idx="98">
                  <c:v>0.40644214015239599</c:v>
                </c:pt>
                <c:pt idx="99">
                  <c:v>0.40287062174444199</c:v>
                </c:pt>
                <c:pt idx="100">
                  <c:v>0.39935542780062599</c:v>
                </c:pt>
                <c:pt idx="101">
                  <c:v>0.39589549789615602</c:v>
                </c:pt>
                <c:pt idx="102">
                  <c:v>0.39248976119241102</c:v>
                </c:pt>
                <c:pt idx="103">
                  <c:v>0.38913718873799502</c:v>
                </c:pt>
                <c:pt idx="104">
                  <c:v>0.38583674878358698</c:v>
                </c:pt>
                <c:pt idx="105">
                  <c:v>0.38258741413936997</c:v>
                </c:pt>
                <c:pt idx="106">
                  <c:v>0.37938819178800298</c:v>
                </c:pt>
                <c:pt idx="107">
                  <c:v>0.37623810026084997</c:v>
                </c:pt>
                <c:pt idx="108">
                  <c:v>0.37313616929525301</c:v>
                </c:pt>
                <c:pt idx="109">
                  <c:v>0.37008144688230399</c:v>
                </c:pt>
                <c:pt idx="110">
                  <c:v>0.367072991362768</c:v>
                </c:pt>
                <c:pt idx="111">
                  <c:v>0.36410990073349903</c:v>
                </c:pt>
                <c:pt idx="112">
                  <c:v>0.36119126741296897</c:v>
                </c:pt>
                <c:pt idx="113">
                  <c:v>0.358316214934571</c:v>
                </c:pt>
                <c:pt idx="114">
                  <c:v>0.355483867561739</c:v>
                </c:pt>
                <c:pt idx="115">
                  <c:v>0.352693386940369</c:v>
                </c:pt>
                <c:pt idx="116">
                  <c:v>0.34994394913302401</c:v>
                </c:pt>
                <c:pt idx="117">
                  <c:v>0.34723472909403003</c:v>
                </c:pt>
                <c:pt idx="118">
                  <c:v>0.344564937292266</c:v>
                </c:pt>
                <c:pt idx="119">
                  <c:v>0.34193379672591201</c:v>
                </c:pt>
                <c:pt idx="120">
                  <c:v>0.33934054973864203</c:v>
                </c:pt>
                <c:pt idx="121">
                  <c:v>0.336784442485424</c:v>
                </c:pt>
                <c:pt idx="122">
                  <c:v>0.33426475410506301</c:v>
                </c:pt>
                <c:pt idx="123">
                  <c:v>0.33178076629299702</c:v>
                </c:pt>
                <c:pt idx="124">
                  <c:v>0.32933179248504102</c:v>
                </c:pt>
                <c:pt idx="125">
                  <c:v>0.326917132542837</c:v>
                </c:pt>
                <c:pt idx="126">
                  <c:v>0.32453613920652202</c:v>
                </c:pt>
                <c:pt idx="127">
                  <c:v>0.32218815044631399</c:v>
                </c:pt>
                <c:pt idx="128">
                  <c:v>0.31987253358286399</c:v>
                </c:pt>
                <c:pt idx="129">
                  <c:v>0.317588669813615</c:v>
                </c:pt>
                <c:pt idx="130">
                  <c:v>0.315335946200831</c:v>
                </c:pt>
                <c:pt idx="131">
                  <c:v>0.31311376257225798</c:v>
                </c:pt>
                <c:pt idx="132">
                  <c:v>0.31092155333467703</c:v>
                </c:pt>
                <c:pt idx="133">
                  <c:v>0.30875873479358901</c:v>
                </c:pt>
                <c:pt idx="134">
                  <c:v>0.30662475679309698</c:v>
                </c:pt>
                <c:pt idx="135">
                  <c:v>0.304519087312699</c:v>
                </c:pt>
                <c:pt idx="136">
                  <c:v>0.30244118217507598</c:v>
                </c:pt>
                <c:pt idx="137">
                  <c:v>0.30039052927182802</c:v>
                </c:pt>
                <c:pt idx="138">
                  <c:v>0.29836662574605899</c:v>
                </c:pt>
                <c:pt idx="139">
                  <c:v>0.29636897008810598</c:v>
                </c:pt>
                <c:pt idx="140">
                  <c:v>0.29439708404544601</c:v>
                </c:pt>
                <c:pt idx="141">
                  <c:v>0.29245048984083999</c:v>
                </c:pt>
                <c:pt idx="142">
                  <c:v>0.29052873210549801</c:v>
                </c:pt>
                <c:pt idx="143">
                  <c:v>0.28863135512013199</c:v>
                </c:pt>
                <c:pt idx="144">
                  <c:v>0.28675790986949301</c:v>
                </c:pt>
                <c:pt idx="145">
                  <c:v>0.28490797600902201</c:v>
                </c:pt>
                <c:pt idx="146">
                  <c:v>0.283081131688183</c:v>
                </c:pt>
                <c:pt idx="147">
                  <c:v>0.281276953186616</c:v>
                </c:pt>
                <c:pt idx="148">
                  <c:v>0.27949504436290601</c:v>
                </c:pt>
                <c:pt idx="149">
                  <c:v>0.27773501395932498</c:v>
                </c:pt>
                <c:pt idx="150">
                  <c:v>0.27599646781753701</c:v>
                </c:pt>
                <c:pt idx="151">
                  <c:v>0.27427903835678202</c:v>
                </c:pt>
                <c:pt idx="152">
                  <c:v>0.27258234700615402</c:v>
                </c:pt>
                <c:pt idx="153">
                  <c:v>0.27090604115177103</c:v>
                </c:pt>
                <c:pt idx="154">
                  <c:v>0.269249764037574</c:v>
                </c:pt>
                <c:pt idx="155">
                  <c:v>0.26761316192763002</c:v>
                </c:pt>
                <c:pt idx="156">
                  <c:v>0.26599591362856601</c:v>
                </c:pt>
                <c:pt idx="157">
                  <c:v>0.26439767806375303</c:v>
                </c:pt>
                <c:pt idx="158">
                  <c:v>0.26281813126237902</c:v>
                </c:pt>
                <c:pt idx="159">
                  <c:v>0.261256966103317</c:v>
                </c:pt>
                <c:pt idx="160">
                  <c:v>0.25971386226413701</c:v>
                </c:pt>
                <c:pt idx="161">
                  <c:v>0.25818852323260899</c:v>
                </c:pt>
                <c:pt idx="162">
                  <c:v>0.25668064999531198</c:v>
                </c:pt>
                <c:pt idx="163">
                  <c:v>0.255189955711285</c:v>
                </c:pt>
                <c:pt idx="164">
                  <c:v>0.25371615058997898</c:v>
                </c:pt>
                <c:pt idx="165">
                  <c:v>0.25225896030327899</c:v>
                </c:pt>
                <c:pt idx="166">
                  <c:v>0.25081811087614603</c:v>
                </c:pt>
                <c:pt idx="167">
                  <c:v>0.249393339660366</c:v>
                </c:pt>
                <c:pt idx="168">
                  <c:v>0.24798438023712899</c:v>
                </c:pt>
                <c:pt idx="169">
                  <c:v>0.24659098085292799</c:v>
                </c:pt>
                <c:pt idx="170">
                  <c:v>0.24521288933337401</c:v>
                </c:pt>
                <c:pt idx="171">
                  <c:v>0.243849860354102</c:v>
                </c:pt>
                <c:pt idx="172">
                  <c:v>0.242501655266295</c:v>
                </c:pt>
                <c:pt idx="173">
                  <c:v>0.24116804192724201</c:v>
                </c:pt>
                <c:pt idx="174">
                  <c:v>0.23984878335990401</c:v>
                </c:pt>
                <c:pt idx="175">
                  <c:v>0.238543656219533</c:v>
                </c:pt>
                <c:pt idx="176">
                  <c:v>0.237252443187841</c:v>
                </c:pt>
                <c:pt idx="177">
                  <c:v>0.23597492164632899</c:v>
                </c:pt>
                <c:pt idx="178">
                  <c:v>0.234710885881522</c:v>
                </c:pt>
                <c:pt idx="179">
                  <c:v>0.23346012086562001</c:v>
                </c:pt>
                <c:pt idx="180">
                  <c:v>0.232222428195244</c:v>
                </c:pt>
                <c:pt idx="181">
                  <c:v>0.230997603605334</c:v>
                </c:pt>
                <c:pt idx="182">
                  <c:v>0.229785455465042</c:v>
                </c:pt>
                <c:pt idx="183">
                  <c:v>0.2285857860244</c:v>
                </c:pt>
                <c:pt idx="184">
                  <c:v>0.22739841364274599</c:v>
                </c:pt>
                <c:pt idx="185">
                  <c:v>0.22622315031714099</c:v>
                </c:pt>
                <c:pt idx="186">
                  <c:v>0.22505981646702</c:v>
                </c:pt>
                <c:pt idx="187">
                  <c:v>0.22390822964507601</c:v>
                </c:pt>
                <c:pt idx="188">
                  <c:v>0.22276822305361199</c:v>
                </c:pt>
                <c:pt idx="189">
                  <c:v>0.22163961936046001</c:v>
                </c:pt>
                <c:pt idx="190">
                  <c:v>0.22052225667192399</c:v>
                </c:pt>
                <c:pt idx="191">
                  <c:v>0.219415966079822</c:v>
                </c:pt>
                <c:pt idx="192">
                  <c:v>0.21832058646421099</c:v>
                </c:pt>
                <c:pt idx="193">
                  <c:v>0.21723596439764301</c:v>
                </c:pt>
                <c:pt idx="194">
                  <c:v>0.216161939150885</c:v>
                </c:pt>
                <c:pt idx="195">
                  <c:v>0.21509836122877299</c:v>
                </c:pt>
                <c:pt idx="196">
                  <c:v>0.214045084831507</c:v>
                </c:pt>
                <c:pt idx="197">
                  <c:v>0.21300195659303001</c:v>
                </c:pt>
                <c:pt idx="198">
                  <c:v>0.21196883412404699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0.92075043999999995</c:v>
                </c:pt>
                <c:pt idx="1">
                  <c:v>0.88214219999999999</c:v>
                </c:pt>
                <c:pt idx="2">
                  <c:v>0.88517760000000001</c:v>
                </c:pt>
                <c:pt idx="3">
                  <c:v>0.92431370000000002</c:v>
                </c:pt>
                <c:pt idx="4">
                  <c:v>0.99659010000000003</c:v>
                </c:pt>
                <c:pt idx="5">
                  <c:v>1.0973599999999999</c:v>
                </c:pt>
                <c:pt idx="6">
                  <c:v>1.2182732000000001</c:v>
                </c:pt>
                <c:pt idx="7">
                  <c:v>1.3617805999999999</c:v>
                </c:pt>
                <c:pt idx="8">
                  <c:v>1.5268082999999999</c:v>
                </c:pt>
                <c:pt idx="9">
                  <c:v>1.7046330000000001</c:v>
                </c:pt>
                <c:pt idx="10">
                  <c:v>1.9107057000000001</c:v>
                </c:pt>
                <c:pt idx="11">
                  <c:v>2.1175915999999999</c:v>
                </c:pt>
                <c:pt idx="12">
                  <c:v>2.3352586999999998</c:v>
                </c:pt>
                <c:pt idx="13">
                  <c:v>2.5633463999999999</c:v>
                </c:pt>
                <c:pt idx="14">
                  <c:v>2.8109367000000001</c:v>
                </c:pt>
                <c:pt idx="15">
                  <c:v>3.0648303000000001</c:v>
                </c:pt>
                <c:pt idx="16">
                  <c:v>3.3270898</c:v>
                </c:pt>
                <c:pt idx="17">
                  <c:v>3.5711385999999998</c:v>
                </c:pt>
                <c:pt idx="18">
                  <c:v>3.8455663000000002</c:v>
                </c:pt>
                <c:pt idx="19">
                  <c:v>4.1291064999999998</c:v>
                </c:pt>
                <c:pt idx="20">
                  <c:v>4.4052452999999998</c:v>
                </c:pt>
                <c:pt idx="21">
                  <c:v>4.6940749999999998</c:v>
                </c:pt>
                <c:pt idx="22">
                  <c:v>4.9768996000000003</c:v>
                </c:pt>
                <c:pt idx="23">
                  <c:v>5.2525653999999999</c:v>
                </c:pt>
                <c:pt idx="24">
                  <c:v>5.5325300000000004</c:v>
                </c:pt>
                <c:pt idx="25">
                  <c:v>5.8287190000000004</c:v>
                </c:pt>
                <c:pt idx="26">
                  <c:v>6.1071714999999998</c:v>
                </c:pt>
                <c:pt idx="27">
                  <c:v>6.3866009999999998</c:v>
                </c:pt>
                <c:pt idx="28">
                  <c:v>6.6617664999999997</c:v>
                </c:pt>
                <c:pt idx="29">
                  <c:v>6.9364486000000003</c:v>
                </c:pt>
                <c:pt idx="30">
                  <c:v>7.1958190000000002</c:v>
                </c:pt>
                <c:pt idx="31">
                  <c:v>7.4585233000000004</c:v>
                </c:pt>
                <c:pt idx="32">
                  <c:v>7.715954</c:v>
                </c:pt>
                <c:pt idx="33">
                  <c:v>7.9852879999999997</c:v>
                </c:pt>
                <c:pt idx="34">
                  <c:v>8.1928040000000006</c:v>
                </c:pt>
                <c:pt idx="35">
                  <c:v>8.4478200000000001</c:v>
                </c:pt>
                <c:pt idx="36">
                  <c:v>8.6704939999999997</c:v>
                </c:pt>
                <c:pt idx="37">
                  <c:v>8.8853220000000004</c:v>
                </c:pt>
                <c:pt idx="38">
                  <c:v>9.0862879999999997</c:v>
                </c:pt>
                <c:pt idx="39">
                  <c:v>9.3137454999999996</c:v>
                </c:pt>
                <c:pt idx="40">
                  <c:v>9.4716880000000003</c:v>
                </c:pt>
                <c:pt idx="41">
                  <c:v>9.6774939999999994</c:v>
                </c:pt>
                <c:pt idx="42">
                  <c:v>9.8345190000000002</c:v>
                </c:pt>
                <c:pt idx="43">
                  <c:v>9.9972600000000007</c:v>
                </c:pt>
                <c:pt idx="44">
                  <c:v>10.187602</c:v>
                </c:pt>
                <c:pt idx="45">
                  <c:v>10.335400999999999</c:v>
                </c:pt>
                <c:pt idx="46">
                  <c:v>10.475072000000001</c:v>
                </c:pt>
                <c:pt idx="47">
                  <c:v>10.594055000000001</c:v>
                </c:pt>
                <c:pt idx="48">
                  <c:v>10.719325</c:v>
                </c:pt>
                <c:pt idx="49">
                  <c:v>10.849030000000001</c:v>
                </c:pt>
                <c:pt idx="50">
                  <c:v>10.959569</c:v>
                </c:pt>
                <c:pt idx="51">
                  <c:v>11.067329000000001</c:v>
                </c:pt>
                <c:pt idx="52">
                  <c:v>11.165165</c:v>
                </c:pt>
                <c:pt idx="53">
                  <c:v>11.277645</c:v>
                </c:pt>
                <c:pt idx="54">
                  <c:v>11.369087</c:v>
                </c:pt>
                <c:pt idx="55">
                  <c:v>11.456742999999999</c:v>
                </c:pt>
                <c:pt idx="56">
                  <c:v>11.550636000000001</c:v>
                </c:pt>
                <c:pt idx="57">
                  <c:v>11.646407</c:v>
                </c:pt>
                <c:pt idx="58">
                  <c:v>11.705933999999999</c:v>
                </c:pt>
                <c:pt idx="59">
                  <c:v>11.767478000000001</c:v>
                </c:pt>
                <c:pt idx="60">
                  <c:v>11.839268000000001</c:v>
                </c:pt>
                <c:pt idx="61">
                  <c:v>11.901025000000001</c:v>
                </c:pt>
                <c:pt idx="62">
                  <c:v>11.964494999999999</c:v>
                </c:pt>
                <c:pt idx="63">
                  <c:v>12.033035</c:v>
                </c:pt>
                <c:pt idx="64">
                  <c:v>12.085255</c:v>
                </c:pt>
                <c:pt idx="65">
                  <c:v>12.151233</c:v>
                </c:pt>
                <c:pt idx="66">
                  <c:v>12.204986</c:v>
                </c:pt>
                <c:pt idx="67">
                  <c:v>12.241338000000001</c:v>
                </c:pt>
                <c:pt idx="68">
                  <c:v>12.309438999999999</c:v>
                </c:pt>
                <c:pt idx="69">
                  <c:v>12.343225500000001</c:v>
                </c:pt>
                <c:pt idx="70">
                  <c:v>12.38442</c:v>
                </c:pt>
                <c:pt idx="71">
                  <c:v>12.430432</c:v>
                </c:pt>
                <c:pt idx="72">
                  <c:v>12.450125999999999</c:v>
                </c:pt>
                <c:pt idx="73">
                  <c:v>12.498288000000001</c:v>
                </c:pt>
                <c:pt idx="74">
                  <c:v>12.539127000000001</c:v>
                </c:pt>
                <c:pt idx="75">
                  <c:v>12.563724000000001</c:v>
                </c:pt>
                <c:pt idx="76">
                  <c:v>12.604236999999999</c:v>
                </c:pt>
                <c:pt idx="77">
                  <c:v>12.642388</c:v>
                </c:pt>
                <c:pt idx="78">
                  <c:v>12.674932</c:v>
                </c:pt>
                <c:pt idx="79">
                  <c:v>12.692525</c:v>
                </c:pt>
                <c:pt idx="80">
                  <c:v>12.733866000000001</c:v>
                </c:pt>
                <c:pt idx="81">
                  <c:v>12.746952</c:v>
                </c:pt>
                <c:pt idx="82">
                  <c:v>12.784112</c:v>
                </c:pt>
                <c:pt idx="83">
                  <c:v>12.806493</c:v>
                </c:pt>
                <c:pt idx="84">
                  <c:v>12.830536</c:v>
                </c:pt>
                <c:pt idx="85">
                  <c:v>12.84736</c:v>
                </c:pt>
                <c:pt idx="86">
                  <c:v>12.881536499999999</c:v>
                </c:pt>
                <c:pt idx="87">
                  <c:v>12.896504999999999</c:v>
                </c:pt>
                <c:pt idx="88">
                  <c:v>12.914178</c:v>
                </c:pt>
                <c:pt idx="89">
                  <c:v>12.931994</c:v>
                </c:pt>
                <c:pt idx="90">
                  <c:v>12.957652</c:v>
                </c:pt>
                <c:pt idx="91">
                  <c:v>12.9678</c:v>
                </c:pt>
                <c:pt idx="92">
                  <c:v>12.992414999999999</c:v>
                </c:pt>
                <c:pt idx="93">
                  <c:v>13.014480000000001</c:v>
                </c:pt>
                <c:pt idx="94">
                  <c:v>13.038047000000001</c:v>
                </c:pt>
                <c:pt idx="95">
                  <c:v>13.041292</c:v>
                </c:pt>
                <c:pt idx="96">
                  <c:v>13.068963999999999</c:v>
                </c:pt>
                <c:pt idx="97">
                  <c:v>13.076179</c:v>
                </c:pt>
                <c:pt idx="98">
                  <c:v>13.094455999999999</c:v>
                </c:pt>
                <c:pt idx="99">
                  <c:v>13.106764999999999</c:v>
                </c:pt>
                <c:pt idx="100">
                  <c:v>13.125348000000001</c:v>
                </c:pt>
                <c:pt idx="101">
                  <c:v>13.134859000000001</c:v>
                </c:pt>
                <c:pt idx="102">
                  <c:v>13.150713</c:v>
                </c:pt>
                <c:pt idx="103">
                  <c:v>13.156867999999999</c:v>
                </c:pt>
                <c:pt idx="104">
                  <c:v>13.173178999999999</c:v>
                </c:pt>
                <c:pt idx="105">
                  <c:v>13.181056999999999</c:v>
                </c:pt>
                <c:pt idx="106">
                  <c:v>13.205776999999999</c:v>
                </c:pt>
                <c:pt idx="107">
                  <c:v>13.206299</c:v>
                </c:pt>
                <c:pt idx="108">
                  <c:v>13.224473</c:v>
                </c:pt>
                <c:pt idx="109">
                  <c:v>13.230157</c:v>
                </c:pt>
                <c:pt idx="110">
                  <c:v>13.243225000000001</c:v>
                </c:pt>
                <c:pt idx="111">
                  <c:v>13.255893</c:v>
                </c:pt>
                <c:pt idx="112">
                  <c:v>13.261752</c:v>
                </c:pt>
                <c:pt idx="113">
                  <c:v>13.278651999999999</c:v>
                </c:pt>
                <c:pt idx="114">
                  <c:v>13.284734</c:v>
                </c:pt>
                <c:pt idx="115">
                  <c:v>13.290858999999999</c:v>
                </c:pt>
                <c:pt idx="116">
                  <c:v>13.302828</c:v>
                </c:pt>
                <c:pt idx="117">
                  <c:v>13.314021</c:v>
                </c:pt>
                <c:pt idx="118">
                  <c:v>13.322763999999999</c:v>
                </c:pt>
                <c:pt idx="119">
                  <c:v>13.327969</c:v>
                </c:pt>
                <c:pt idx="120">
                  <c:v>13.336179</c:v>
                </c:pt>
                <c:pt idx="121">
                  <c:v>13.345940000000001</c:v>
                </c:pt>
                <c:pt idx="122">
                  <c:v>13.354463000000001</c:v>
                </c:pt>
                <c:pt idx="123">
                  <c:v>13.362966</c:v>
                </c:pt>
                <c:pt idx="124">
                  <c:v>13.370374999999999</c:v>
                </c:pt>
                <c:pt idx="125">
                  <c:v>13.375982</c:v>
                </c:pt>
                <c:pt idx="126">
                  <c:v>13.376407</c:v>
                </c:pt>
                <c:pt idx="127">
                  <c:v>13.386189999999999</c:v>
                </c:pt>
                <c:pt idx="128">
                  <c:v>13.396777</c:v>
                </c:pt>
                <c:pt idx="129">
                  <c:v>13.402108</c:v>
                </c:pt>
                <c:pt idx="130">
                  <c:v>13.409381</c:v>
                </c:pt>
                <c:pt idx="131">
                  <c:v>13.414398</c:v>
                </c:pt>
                <c:pt idx="132">
                  <c:v>13.419008</c:v>
                </c:pt>
                <c:pt idx="133">
                  <c:v>13.426075000000001</c:v>
                </c:pt>
                <c:pt idx="134">
                  <c:v>13.435962</c:v>
                </c:pt>
                <c:pt idx="135">
                  <c:v>13.442237</c:v>
                </c:pt>
                <c:pt idx="136">
                  <c:v>13.4482765</c:v>
                </c:pt>
                <c:pt idx="137">
                  <c:v>13.452567</c:v>
                </c:pt>
                <c:pt idx="138">
                  <c:v>13.45294</c:v>
                </c:pt>
                <c:pt idx="139">
                  <c:v>13.466343</c:v>
                </c:pt>
                <c:pt idx="140">
                  <c:v>13.473136</c:v>
                </c:pt>
                <c:pt idx="141">
                  <c:v>13.478897999999999</c:v>
                </c:pt>
                <c:pt idx="142">
                  <c:v>13.482462999999999</c:v>
                </c:pt>
                <c:pt idx="143">
                  <c:v>13.484271</c:v>
                </c:pt>
                <c:pt idx="144">
                  <c:v>13.490589</c:v>
                </c:pt>
                <c:pt idx="145">
                  <c:v>13.494448999999999</c:v>
                </c:pt>
                <c:pt idx="146">
                  <c:v>13.501256</c:v>
                </c:pt>
                <c:pt idx="147">
                  <c:v>13.503444</c:v>
                </c:pt>
                <c:pt idx="148">
                  <c:v>13.508419999999999</c:v>
                </c:pt>
                <c:pt idx="149">
                  <c:v>13.513633</c:v>
                </c:pt>
                <c:pt idx="150">
                  <c:v>13.520334999999999</c:v>
                </c:pt>
                <c:pt idx="151">
                  <c:v>13.527189</c:v>
                </c:pt>
                <c:pt idx="152">
                  <c:v>13.527075999999999</c:v>
                </c:pt>
                <c:pt idx="153">
                  <c:v>13.532904</c:v>
                </c:pt>
                <c:pt idx="154">
                  <c:v>13.53767</c:v>
                </c:pt>
                <c:pt idx="155">
                  <c:v>13.540875</c:v>
                </c:pt>
                <c:pt idx="156">
                  <c:v>13.544980000000001</c:v>
                </c:pt>
                <c:pt idx="157">
                  <c:v>13.549046499999999</c:v>
                </c:pt>
                <c:pt idx="158">
                  <c:v>13.552599000000001</c:v>
                </c:pt>
                <c:pt idx="159">
                  <c:v>13.558059999999999</c:v>
                </c:pt>
                <c:pt idx="160">
                  <c:v>13.562988000000001</c:v>
                </c:pt>
                <c:pt idx="161">
                  <c:v>13.563022999999999</c:v>
                </c:pt>
                <c:pt idx="162">
                  <c:v>13.56718</c:v>
                </c:pt>
                <c:pt idx="163">
                  <c:v>13.576499999999999</c:v>
                </c:pt>
                <c:pt idx="164">
                  <c:v>13.573867</c:v>
                </c:pt>
                <c:pt idx="165">
                  <c:v>13.577548</c:v>
                </c:pt>
                <c:pt idx="166">
                  <c:v>13.5817795</c:v>
                </c:pt>
                <c:pt idx="167">
                  <c:v>13.583399</c:v>
                </c:pt>
                <c:pt idx="168">
                  <c:v>13.587205000000001</c:v>
                </c:pt>
                <c:pt idx="169">
                  <c:v>13.591905000000001</c:v>
                </c:pt>
                <c:pt idx="170">
                  <c:v>13.5956335</c:v>
                </c:pt>
                <c:pt idx="171">
                  <c:v>13.600776</c:v>
                </c:pt>
                <c:pt idx="172">
                  <c:v>13.604179</c:v>
                </c:pt>
                <c:pt idx="173">
                  <c:v>13.608817999999999</c:v>
                </c:pt>
                <c:pt idx="174">
                  <c:v>13.610523000000001</c:v>
                </c:pt>
                <c:pt idx="175">
                  <c:v>13.613358</c:v>
                </c:pt>
                <c:pt idx="176">
                  <c:v>13.611715</c:v>
                </c:pt>
                <c:pt idx="177">
                  <c:v>13.618864</c:v>
                </c:pt>
                <c:pt idx="178">
                  <c:v>13.618914</c:v>
                </c:pt>
                <c:pt idx="179">
                  <c:v>13.623438</c:v>
                </c:pt>
                <c:pt idx="180">
                  <c:v>13.624919999999999</c:v>
                </c:pt>
                <c:pt idx="181">
                  <c:v>13.63064</c:v>
                </c:pt>
                <c:pt idx="182">
                  <c:v>13.635574999999999</c:v>
                </c:pt>
                <c:pt idx="183">
                  <c:v>13.635512</c:v>
                </c:pt>
                <c:pt idx="184">
                  <c:v>13.637001</c:v>
                </c:pt>
                <c:pt idx="185">
                  <c:v>13.638968999999999</c:v>
                </c:pt>
                <c:pt idx="186">
                  <c:v>13.640902499999999</c:v>
                </c:pt>
                <c:pt idx="187">
                  <c:v>13.643440999999999</c:v>
                </c:pt>
                <c:pt idx="188">
                  <c:v>13.642379</c:v>
                </c:pt>
                <c:pt idx="189">
                  <c:v>13.649592</c:v>
                </c:pt>
                <c:pt idx="190">
                  <c:v>13.650683000000001</c:v>
                </c:pt>
                <c:pt idx="191">
                  <c:v>13.654210000000001</c:v>
                </c:pt>
                <c:pt idx="192">
                  <c:v>13.657557000000001</c:v>
                </c:pt>
                <c:pt idx="193">
                  <c:v>13.658773999999999</c:v>
                </c:pt>
                <c:pt idx="194">
                  <c:v>13.664014</c:v>
                </c:pt>
                <c:pt idx="195">
                  <c:v>13.663342999999999</c:v>
                </c:pt>
                <c:pt idx="196">
                  <c:v>13.664571</c:v>
                </c:pt>
                <c:pt idx="197">
                  <c:v>13.668949</c:v>
                </c:pt>
                <c:pt idx="198">
                  <c:v>13.670088</c:v>
                </c:pt>
                <c:pt idx="199">
                  <c:v>13.672563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0.105097322490265</c:v>
                </c:pt>
                <c:pt idx="1">
                  <c:v>0.22075429778932301</c:v>
                </c:pt>
                <c:pt idx="2">
                  <c:v>0.34745443698157502</c:v>
                </c:pt>
                <c:pt idx="3">
                  <c:v>0.48558007720754898</c:v>
                </c:pt>
                <c:pt idx="4">
                  <c:v>0.63539505607717806</c:v>
                </c:pt>
                <c:pt idx="5">
                  <c:v>0.79703124755319399</c:v>
                </c:pt>
                <c:pt idx="6">
                  <c:v>0.97048013844460601</c:v>
                </c:pt>
                <c:pt idx="7">
                  <c:v>1.1555906312567901</c:v>
                </c:pt>
                <c:pt idx="8">
                  <c:v>1.3520729560199101</c:v>
                </c:pt>
                <c:pt idx="9">
                  <c:v>1.55950867021951</c:v>
                </c:pt>
                <c:pt idx="10">
                  <c:v>1.7773658990183501</c:v>
                </c:pt>
                <c:pt idx="11">
                  <c:v>2.0050185206080502</c:v>
                </c:pt>
                <c:pt idx="12">
                  <c:v>2.2417676454495301</c:v>
                </c:pt>
                <c:pt idx="13">
                  <c:v>2.4868635599808799</c:v>
                </c:pt>
                <c:pt idx="14">
                  <c:v>2.73952632597448</c:v>
                </c:pt>
                <c:pt idx="15">
                  <c:v>2.9989634428123702</c:v>
                </c:pt>
                <c:pt idx="16">
                  <c:v>3.2643833655235701</c:v>
                </c:pt>
                <c:pt idx="17">
                  <c:v>3.5350041813795601</c:v>
                </c:pt>
                <c:pt idx="18">
                  <c:v>3.8100573231105899</c:v>
                </c:pt>
                <c:pt idx="19">
                  <c:v>4.0887864365871804</c:v>
                </c:pt>
                <c:pt idx="20">
                  <c:v>4.3704440254263703</c:v>
                </c:pt>
                <c:pt idx="21">
                  <c:v>4.6542838937191497</c:v>
                </c:pt>
                <c:pt idx="22">
                  <c:v>4.9395542257843204</c:v>
                </c:pt>
                <c:pt idx="23">
                  <c:v>5.2254912170893899</c:v>
                </c:pt>
                <c:pt idx="24">
                  <c:v>5.51131495224055</c:v>
                </c:pt>
                <c:pt idx="25">
                  <c:v>5.7962285537064098</c:v>
                </c:pt>
                <c:pt idx="26">
                  <c:v>6.0794211641010802</c:v>
                </c:pt>
                <c:pt idx="27">
                  <c:v>6.3600748158383196</c:v>
                </c:pt>
                <c:pt idx="28">
                  <c:v>6.63737475525976</c:v>
                </c:pt>
                <c:pt idx="29">
                  <c:v>6.9105223875649999</c:v>
                </c:pt>
                <c:pt idx="30">
                  <c:v>7.1787497406370999</c:v>
                </c:pt>
                <c:pt idx="31">
                  <c:v>7.4413342331228103</c:v>
                </c:pt>
                <c:pt idx="32">
                  <c:v>7.6976125724929503</c:v>
                </c:pt>
                <c:pt idx="33">
                  <c:v>7.9469927777633096</c:v>
                </c:pt>
                <c:pt idx="34">
                  <c:v>8.1889635795271101</c:v>
                </c:pt>
                <c:pt idx="35">
                  <c:v>8.4231007511253804</c:v>
                </c:pt>
                <c:pt idx="36">
                  <c:v>8.6490702255853193</c:v>
                </c:pt>
                <c:pt idx="37">
                  <c:v>8.8666281184472702</c:v>
                </c:pt>
                <c:pt idx="38">
                  <c:v>9.0756179839578195</c:v>
                </c:pt>
                <c:pt idx="39">
                  <c:v>9.2759657711819692</c:v>
                </c:pt>
                <c:pt idx="40">
                  <c:v>9.4676734649934406</c:v>
                </c:pt>
                <c:pt idx="41">
                  <c:v>9.6508092617757999</c:v>
                </c:pt>
                <c:pt idx="42">
                  <c:v>9.8255016021303696</c:v>
                </c:pt>
                <c:pt idx="43">
                  <c:v>9.9919283746898309</c:v>
                </c:pt>
                <c:pt idx="44">
                  <c:v>10.1503085720488</c:v>
                </c:pt>
                <c:pt idx="45">
                  <c:v>10.3008939029973</c:v>
                </c:pt>
                <c:pt idx="46">
                  <c:v>10.443961032747699</c:v>
                </c:pt>
                <c:pt idx="47">
                  <c:v>10.5798045808121</c:v>
                </c:pt>
                <c:pt idx="48">
                  <c:v>10.708730943233</c:v>
                </c:pt>
                <c:pt idx="49">
                  <c:v>10.8310529557347</c:v>
                </c:pt>
                <c:pt idx="50">
                  <c:v>10.947085376680601</c:v>
                </c:pt>
                <c:pt idx="51">
                  <c:v>11.057141142259299</c:v>
                </c:pt>
                <c:pt idx="52">
                  <c:v>11.161528329371199</c:v>
                </c:pt>
                <c:pt idx="53">
                  <c:v>11.2605477523872</c:v>
                </c:pt>
                <c:pt idx="54">
                  <c:v>11.3544911165299</c:v>
                </c:pt>
                <c:pt idx="55">
                  <c:v>11.443639651477</c:v>
                </c:pt>
                <c:pt idx="56">
                  <c:v>11.5282631525677</c:v>
                </c:pt>
                <c:pt idx="57">
                  <c:v>11.608619362619301</c:v>
                </c:pt>
                <c:pt idx="58">
                  <c:v>11.6849536339968</c:v>
                </c:pt>
                <c:pt idx="59">
                  <c:v>11.7574988176048</c:v>
                </c:pt>
                <c:pt idx="60">
                  <c:v>11.8264753324581</c:v>
                </c:pt>
                <c:pt idx="61">
                  <c:v>11.892091376133701</c:v>
                </c:pt>
                <c:pt idx="62">
                  <c:v>11.954543242549899</c:v>
                </c:pt>
                <c:pt idx="63">
                  <c:v>12.014015719052701</c:v>
                </c:pt>
                <c:pt idx="64">
                  <c:v>12.0706825396867</c:v>
                </c:pt>
                <c:pt idx="65">
                  <c:v>12.124706875787099</c:v>
                </c:pt>
                <c:pt idx="66">
                  <c:v>12.1762418486991</c:v>
                </c:pt>
                <c:pt idx="67">
                  <c:v>12.225431052535299</c:v>
                </c:pt>
                <c:pt idx="68">
                  <c:v>12.2724090774981</c:v>
                </c:pt>
                <c:pt idx="69">
                  <c:v>12.3173020264719</c:v>
                </c:pt>
                <c:pt idx="70">
                  <c:v>12.360228019379599</c:v>
                </c:pt>
                <c:pt idx="71">
                  <c:v>12.4012976812677</c:v>
                </c:pt>
                <c:pt idx="72">
                  <c:v>12.440614611270499</c:v>
                </c:pt>
                <c:pt idx="73">
                  <c:v>12.478275830557701</c:v>
                </c:pt>
                <c:pt idx="74">
                  <c:v>12.5143722081253</c:v>
                </c:pt>
                <c:pt idx="75">
                  <c:v>12.548988863885199</c:v>
                </c:pt>
                <c:pt idx="76">
                  <c:v>12.5822055489676</c:v>
                </c:pt>
                <c:pt idx="77">
                  <c:v>12.614097003503799</c:v>
                </c:pt>
                <c:pt idx="78">
                  <c:v>12.6447332924152</c:v>
                </c:pt>
                <c:pt idx="79">
                  <c:v>12.674180119929201</c:v>
                </c:pt>
                <c:pt idx="80">
                  <c:v>12.702499123671201</c:v>
                </c:pt>
                <c:pt idx="81">
                  <c:v>12.7297482767449</c:v>
                </c:pt>
                <c:pt idx="82">
                  <c:v>12.7559817520008</c:v>
                </c:pt>
                <c:pt idx="83">
                  <c:v>12.781250562671101</c:v>
                </c:pt>
                <c:pt idx="84">
                  <c:v>12.8056026468814</c:v>
                </c:pt>
                <c:pt idx="85">
                  <c:v>12.8290830743863</c:v>
                </c:pt>
                <c:pt idx="86">
                  <c:v>12.8517342388336</c:v>
                </c:pt>
                <c:pt idx="87">
                  <c:v>12.8735960365015</c:v>
                </c:pt>
                <c:pt idx="88">
                  <c:v>12.894706032419</c:v>
                </c:pt>
                <c:pt idx="89">
                  <c:v>12.915099614731099</c:v>
                </c:pt>
                <c:pt idx="90">
                  <c:v>12.9348101381281</c:v>
                </c:pt>
                <c:pt idx="91">
                  <c:v>12.9538690571103</c:v>
                </c:pt>
                <c:pt idx="92">
                  <c:v>12.972306049815</c:v>
                </c:pt>
                <c:pt idx="93">
                  <c:v>12.990149133083801</c:v>
                </c:pt>
                <c:pt idx="94">
                  <c:v>13.0074247694058</c:v>
                </c:pt>
                <c:pt idx="95">
                  <c:v>13.024157966331</c:v>
                </c:pt>
                <c:pt idx="96">
                  <c:v>13.040372368901901</c:v>
                </c:pt>
                <c:pt idx="97">
                  <c:v>13.0560903456205</c:v>
                </c:pt>
                <c:pt idx="98">
                  <c:v>13.071333068421801</c:v>
                </c:pt>
                <c:pt idx="99">
                  <c:v>13.0861205870996</c:v>
                </c:pt>
                <c:pt idx="100">
                  <c:v>13.1004718985899</c:v>
                </c:pt>
                <c:pt idx="101">
                  <c:v>13.114405011492799</c:v>
                </c:pt>
                <c:pt idx="102">
                  <c:v>13.127937006181799</c:v>
                </c:pt>
                <c:pt idx="103">
                  <c:v>13.141084090825901</c:v>
                </c:pt>
                <c:pt idx="104">
                  <c:v>13.153861653622</c:v>
                </c:pt>
                <c:pt idx="105">
                  <c:v>13.166284311516099</c:v>
                </c:pt>
                <c:pt idx="106">
                  <c:v>13.178365955668699</c:v>
                </c:pt>
                <c:pt idx="107">
                  <c:v>13.1901197938996</c:v>
                </c:pt>
                <c:pt idx="108">
                  <c:v>13.201558390332499</c:v>
                </c:pt>
                <c:pt idx="109">
                  <c:v>13.2126937024389</c:v>
                </c:pt>
                <c:pt idx="110">
                  <c:v>13.2235371156697</c:v>
                </c:pt>
                <c:pt idx="111">
                  <c:v>13.234099475844801</c:v>
                </c:pt>
                <c:pt idx="112">
                  <c:v>13.2443911194615</c:v>
                </c:pt>
                <c:pt idx="113">
                  <c:v>13.254421902068099</c:v>
                </c:pt>
                <c:pt idx="114">
                  <c:v>13.2642012248387</c:v>
                </c:pt>
                <c:pt idx="115">
                  <c:v>13.273738059474301</c:v>
                </c:pt>
                <c:pt idx="116">
                  <c:v>13.2830409715488</c:v>
                </c:pt>
                <c:pt idx="117">
                  <c:v>13.2921181424043</c:v>
                </c:pt>
                <c:pt idx="118">
                  <c:v>13.300977389698099</c:v>
                </c:pt>
                <c:pt idx="119">
                  <c:v>13.3096261866924</c:v>
                </c:pt>
                <c:pt idx="120">
                  <c:v>13.3180716803717</c:v>
                </c:pt>
                <c:pt idx="121">
                  <c:v>13.326320708467801</c:v>
                </c:pt>
                <c:pt idx="122">
                  <c:v>13.334379815466001</c:v>
                </c:pt>
                <c:pt idx="123">
                  <c:v>13.342255267659301</c:v>
                </c:pt>
                <c:pt idx="124">
                  <c:v>13.349953067314299</c:v>
                </c:pt>
                <c:pt idx="125">
                  <c:v>13.357478966008101</c:v>
                </c:pt>
                <c:pt idx="126">
                  <c:v>13.364838477188499</c:v>
                </c:pt>
                <c:pt idx="127">
                  <c:v>13.372036888010699</c:v>
                </c:pt>
                <c:pt idx="128">
                  <c:v>13.379079270494</c:v>
                </c:pt>
                <c:pt idx="129">
                  <c:v>13.385970492045301</c:v>
                </c:pt>
                <c:pt idx="130">
                  <c:v>13.3927152253878</c:v>
                </c:pt>
                <c:pt idx="131">
                  <c:v>13.3993179579328</c:v>
                </c:pt>
                <c:pt idx="132">
                  <c:v>13.4057830006305</c:v>
                </c:pt>
                <c:pt idx="133">
                  <c:v>13.412114496331601</c:v>
                </c:pt>
                <c:pt idx="134">
                  <c:v>13.4183164276903</c:v>
                </c:pt>
                <c:pt idx="135">
                  <c:v>13.424392624636999</c:v>
                </c:pt>
                <c:pt idx="136">
                  <c:v>13.430346771447599</c:v>
                </c:pt>
                <c:pt idx="137">
                  <c:v>13.436182413432199</c:v>
                </c:pt>
                <c:pt idx="138">
                  <c:v>13.441902963269101</c:v>
                </c:pt>
                <c:pt idx="139">
                  <c:v>13.447511707002199</c:v>
                </c:pt>
                <c:pt idx="140">
                  <c:v>13.453011809724799</c:v>
                </c:pt>
                <c:pt idx="141">
                  <c:v>13.458406320966001</c:v>
                </c:pt>
                <c:pt idx="142">
                  <c:v>13.463698179799101</c:v>
                </c:pt>
                <c:pt idx="143">
                  <c:v>13.4688902196866</c:v>
                </c:pt>
                <c:pt idx="144">
                  <c:v>13.4739851730788</c:v>
                </c:pt>
                <c:pt idx="145">
                  <c:v>13.4789856757788</c:v>
                </c:pt>
                <c:pt idx="146">
                  <c:v>13.483894271087699</c:v>
                </c:pt>
                <c:pt idx="147">
                  <c:v>13.488713413743399</c:v>
                </c:pt>
                <c:pt idx="148">
                  <c:v>13.4934454736634</c:v>
                </c:pt>
                <c:pt idx="149">
                  <c:v>13.4980927395031</c:v>
                </c:pt>
                <c:pt idx="150">
                  <c:v>13.502657422040601</c:v>
                </c:pt>
                <c:pt idx="151">
                  <c:v>13.507141657396399</c:v>
                </c:pt>
                <c:pt idx="152">
                  <c:v>13.511547510097801</c:v>
                </c:pt>
                <c:pt idx="153">
                  <c:v>13.515876975996999</c:v>
                </c:pt>
                <c:pt idx="154">
                  <c:v>13.5201319850493</c:v>
                </c:pt>
                <c:pt idx="155">
                  <c:v>13.5243144039611</c:v>
                </c:pt>
                <c:pt idx="156">
                  <c:v>13.528426038712499</c:v>
                </c:pt>
                <c:pt idx="157">
                  <c:v>13.5324686369632</c:v>
                </c:pt>
                <c:pt idx="158">
                  <c:v>13.5364438903457</c:v>
                </c:pt>
                <c:pt idx="159">
                  <c:v>13.5403534366546</c:v>
                </c:pt>
                <c:pt idx="160">
                  <c:v>13.5441988619343</c:v>
                </c:pt>
                <c:pt idx="161">
                  <c:v>13.5479817024725</c:v>
                </c:pt>
                <c:pt idx="162">
                  <c:v>13.5517034467043</c:v>
                </c:pt>
                <c:pt idx="163">
                  <c:v>13.555365537029999</c:v>
                </c:pt>
                <c:pt idx="164">
                  <c:v>13.558969371552701</c:v>
                </c:pt>
                <c:pt idx="165">
                  <c:v>13.5625163057384</c:v>
                </c:pt>
                <c:pt idx="166">
                  <c:v>13.566007654003799</c:v>
                </c:pt>
                <c:pt idx="167">
                  <c:v>13.5694446912345</c:v>
                </c:pt>
                <c:pt idx="168">
                  <c:v>13.572828654237</c:v>
                </c:pt>
                <c:pt idx="169">
                  <c:v>13.5761607431289</c:v>
                </c:pt>
                <c:pt idx="170">
                  <c:v>13.5794421226685</c:v>
                </c:pt>
                <c:pt idx="171">
                  <c:v>13.5826739235287</c:v>
                </c:pt>
                <c:pt idx="172">
                  <c:v>13.5858572435168</c:v>
                </c:pt>
                <c:pt idx="173">
                  <c:v>13.588993148742601</c:v>
                </c:pt>
                <c:pt idx="174">
                  <c:v>13.5920826747383</c:v>
                </c:pt>
                <c:pt idx="175">
                  <c:v>13.595126827531701</c:v>
                </c:pt>
                <c:pt idx="176">
                  <c:v>13.5981265846748</c:v>
                </c:pt>
                <c:pt idx="177">
                  <c:v>13.601082896230899</c:v>
                </c:pt>
                <c:pt idx="178">
                  <c:v>13.603996685720601</c:v>
                </c:pt>
                <c:pt idx="179">
                  <c:v>13.606868851030701</c:v>
                </c:pt>
                <c:pt idx="180">
                  <c:v>13.6097002652852</c:v>
                </c:pt>
                <c:pt idx="181">
                  <c:v>13.612491777682299</c:v>
                </c:pt>
                <c:pt idx="182">
                  <c:v>13.615244214297901</c:v>
                </c:pt>
                <c:pt idx="183">
                  <c:v>13.617958378857301</c:v>
                </c:pt>
                <c:pt idx="184">
                  <c:v>13.620635053476599</c:v>
                </c:pt>
                <c:pt idx="185">
                  <c:v>13.623274999375001</c:v>
                </c:pt>
                <c:pt idx="186">
                  <c:v>13.6258789575599</c:v>
                </c:pt>
                <c:pt idx="187">
                  <c:v>13.628447649484899</c:v>
                </c:pt>
                <c:pt idx="188">
                  <c:v>13.630981777682999</c:v>
                </c:pt>
                <c:pt idx="189">
                  <c:v>13.633482026375701</c:v>
                </c:pt>
                <c:pt idx="190">
                  <c:v>13.6359490620586</c:v>
                </c:pt>
                <c:pt idx="191">
                  <c:v>13.638383534065101</c:v>
                </c:pt>
                <c:pt idx="192">
                  <c:v>13.6407860751091</c:v>
                </c:pt>
                <c:pt idx="193">
                  <c:v>13.6431573018076</c:v>
                </c:pt>
                <c:pt idx="194">
                  <c:v>13.645497815183299</c:v>
                </c:pt>
                <c:pt idx="195">
                  <c:v>13.647808201148999</c:v>
                </c:pt>
                <c:pt idx="196">
                  <c:v>13.650089030975</c:v>
                </c:pt>
                <c:pt idx="197">
                  <c:v>13.6523408617381</c:v>
                </c:pt>
                <c:pt idx="198">
                  <c:v>13.654564236755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0" dataDxfId="19">
  <autoFilter ref="B1:E203"/>
  <tableColumns count="4">
    <tableColumn id="1" name="Pb Simulation" dataDxfId="18"/>
    <tableColumn id="2" name="Pb Analytic" dataDxfId="17"/>
    <tableColumn id="3" name="Absolute Error" dataDxfId="16">
      <calculatedColumnFormula>B2-C2</calculatedColumnFormula>
    </tableColumn>
    <tableColumn id="4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14" dataDxfId="13">
  <autoFilter ref="F1:I203"/>
  <tableColumns count="4">
    <tableColumn id="1" name="Pd Simulation" dataDxfId="12"/>
    <tableColumn id="2" name="Pd Analytic" dataDxfId="11">
      <calculatedColumnFormula>ABS(Table7[[#This Row],[Pd Analytic]]-Table7[[#This Row],[Pd Simulation]])</calculatedColumnFormula>
    </tableColumn>
    <tableColumn id="3" name="Absolute Error" dataDxfId="10">
      <calculatedColumnFormula>F2-G2</calculatedColumnFormula>
    </tableColumn>
    <tableColumn id="4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8" dataDxfId="7">
  <autoFilter ref="A1:A203"/>
  <tableColumns count="1">
    <tableColumn id="1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J1:M203" totalsRowShown="0" headerRowDxfId="5" dataDxfId="4">
  <autoFilter ref="J1:M203"/>
  <tableColumns count="4">
    <tableColumn id="1" name="Nc Simulation" dataDxfId="3"/>
    <tableColumn id="2" name="Nc Analytic" dataDxfId="2"/>
    <tableColumn id="3" name="Absolute Error" dataDxfId="1">
      <calculatedColumnFormula>J2 - K2</calculatedColumnFormula>
    </tableColumn>
    <tableColumn id="4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90" zoomScaleNormal="115"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I226" sqref="I226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296875" style="1" customWidth="1"/>
    <col min="4" max="4" width="15.796875" style="1" customWidth="1"/>
    <col min="5" max="5" width="15.19921875" style="1" customWidth="1"/>
    <col min="6" max="6" width="13.796875" style="1" customWidth="1"/>
    <col min="7" max="7" width="15.296875" style="1" customWidth="1"/>
    <col min="8" max="8" width="15.796875" style="1" customWidth="1"/>
    <col min="9" max="11" width="15.19921875" style="1" customWidth="1"/>
    <col min="12" max="12" width="14.5" style="1" customWidth="1"/>
    <col min="13" max="13" width="14" style="1" customWidth="1"/>
    <col min="14" max="16384" width="9.1992187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5">
      <c r="A2" s="1">
        <v>0.1</v>
      </c>
      <c r="B2">
        <v>0</v>
      </c>
      <c r="C2" s="4">
        <v>4.1264694765318403E-21</v>
      </c>
      <c r="D2" s="2">
        <f>ABS(Table6[[#This Row],[Pb Analytic]]-Table6[[#This Row],[Pb Simulation]])</f>
        <v>4.1264694765318403E-21</v>
      </c>
      <c r="E2" s="1">
        <f>100*IF(Table6[[#This Row],[Pb Analytic]]&gt;0, Table6[[#This Row],[Absolute Error]]/Table6[[#This Row],[Pb Analytic]],1)</f>
        <v>100</v>
      </c>
      <c r="F2">
        <v>2.2714999999999999E-2</v>
      </c>
      <c r="G2">
        <v>2.5486594620452101E-2</v>
      </c>
      <c r="H2" s="2">
        <f>ABS(Table7[[#This Row],[Pd Analytic]]-Table7[[#This Row],[Pd Simulation]])</f>
        <v>2.7715946204521016E-3</v>
      </c>
      <c r="I2" s="1">
        <f>100*IF(Table7[[#This Row],[Pd Analytic]]&gt;0, Table7[[#This Row],[Absolute Error]]/Table7[[#This Row],[Pd Analytic]],1)</f>
        <v>10.874715362043675</v>
      </c>
      <c r="J2">
        <v>0.92075043999999995</v>
      </c>
      <c r="K2">
        <v>0.105097322490265</v>
      </c>
      <c r="L2" s="2">
        <f>ABS(Table2[[#This Row],[Nc Analytic]]-Table2[[#This Row],[Nc Simulation]])</f>
        <v>0.8156531175097349</v>
      </c>
      <c r="M2" s="1">
        <f>100*IF(Table2[[#This Row],[Nc Analytic]]&gt;0, Table2[[#This Row],[Absolute Error]]/Table2[[#This Row],[Nc Analytic]],1)</f>
        <v>776.093146983157</v>
      </c>
    </row>
    <row r="3" spans="1:13" x14ac:dyDescent="0.25">
      <c r="A3" s="1">
        <v>0.2</v>
      </c>
      <c r="B3">
        <v>0</v>
      </c>
      <c r="C3" s="4">
        <v>6.0703696180999796E-17</v>
      </c>
      <c r="D3" s="2">
        <f>ABS(Table6[[#This Row],[Pb Analytic]]-Table6[[#This Row],[Pb Simulation]])</f>
        <v>6.0703696180999796E-17</v>
      </c>
      <c r="E3" s="1">
        <f>100*IF(Table6[[#This Row],[Pb Analytic]]&gt;0, Table6[[#This Row],[Absolute Error]]/Table6[[#This Row],[Pb Analytic]],1)</f>
        <v>100</v>
      </c>
      <c r="F3">
        <v>4.9480999999999997E-2</v>
      </c>
      <c r="G3">
        <v>5.1885731133352202E-2</v>
      </c>
      <c r="H3" s="2">
        <f>ABS(Table7[[#This Row],[Pd Analytic]]-Table7[[#This Row],[Pd Simulation]])</f>
        <v>2.4047311333522045E-3</v>
      </c>
      <c r="I3" s="1">
        <f>100*IF(Table7[[#This Row],[Pd Analytic]]&gt;0, Table7[[#This Row],[Absolute Error]]/Table7[[#This Row],[Pd Analytic]],1)</f>
        <v>4.6346675296369506</v>
      </c>
      <c r="J3">
        <v>0.88214219999999999</v>
      </c>
      <c r="K3">
        <v>0.22075429778932301</v>
      </c>
      <c r="L3" s="2">
        <f>ABS(Table2[[#This Row],[Nc Analytic]]-Table2[[#This Row],[Nc Simulation]])</f>
        <v>0.661387902210677</v>
      </c>
      <c r="M3" s="1">
        <f>100*IF(Table2[[#This Row],[Nc Analytic]]&gt;0, Table2[[#This Row],[Absolute Error]]/Table2[[#This Row],[Nc Analytic]],1)</f>
        <v>299.60363573164625</v>
      </c>
    </row>
    <row r="4" spans="1:13" x14ac:dyDescent="0.25">
      <c r="A4" s="1">
        <v>0.3</v>
      </c>
      <c r="B4">
        <v>0</v>
      </c>
      <c r="C4" s="4">
        <v>1.5826344917010699E-14</v>
      </c>
      <c r="D4" s="2">
        <f>ABS(Table6[[#This Row],[Pb Analytic]]-Table6[[#This Row],[Pb Simulation]])</f>
        <v>1.5826344917010699E-14</v>
      </c>
      <c r="E4" s="1">
        <f>100*IF(Table6[[#This Row],[Pb Analytic]]&gt;0, Table6[[#This Row],[Absolute Error]]/Table6[[#This Row],[Pb Analytic]],1)</f>
        <v>100</v>
      </c>
      <c r="F4">
        <v>7.6386999999999997E-2</v>
      </c>
      <c r="G4">
        <v>7.9090703973803397E-2</v>
      </c>
      <c r="H4" s="2">
        <f>ABS(Table7[[#This Row],[Pd Analytic]]-Table7[[#This Row],[Pd Simulation]])</f>
        <v>2.7037039738034008E-3</v>
      </c>
      <c r="I4" s="1">
        <f>100*IF(Table7[[#This Row],[Pd Analytic]]&gt;0, Table7[[#This Row],[Absolute Error]]/Table7[[#This Row],[Pd Analytic]],1)</f>
        <v>3.4184851543348604</v>
      </c>
      <c r="J4">
        <v>0.88517760000000001</v>
      </c>
      <c r="K4">
        <v>0.34745443698157502</v>
      </c>
      <c r="L4" s="2">
        <f>ABS(Table2[[#This Row],[Nc Analytic]]-Table2[[#This Row],[Nc Simulation]])</f>
        <v>0.53772316301842493</v>
      </c>
      <c r="M4" s="1">
        <f>100*IF(Table2[[#This Row],[Nc Analytic]]&gt;0, Table2[[#This Row],[Absolute Error]]/Table2[[#This Row],[Nc Analytic]],1)</f>
        <v>154.7607702724313</v>
      </c>
    </row>
    <row r="5" spans="1:13" x14ac:dyDescent="0.25">
      <c r="A5" s="1">
        <v>0.4</v>
      </c>
      <c r="B5">
        <v>0</v>
      </c>
      <c r="C5" s="4">
        <v>7.8889104554687598E-13</v>
      </c>
      <c r="D5" s="2">
        <f>ABS(Table6[[#This Row],[Pb Analytic]]-Table6[[#This Row],[Pb Simulation]])</f>
        <v>7.8889104554687598E-13</v>
      </c>
      <c r="E5" s="1">
        <f>100*IF(Table6[[#This Row],[Pb Analytic]]&gt;0, Table6[[#This Row],[Absolute Error]]/Table6[[#This Row],[Pb Analytic]],1)</f>
        <v>100</v>
      </c>
      <c r="F5">
        <v>0.104709</v>
      </c>
      <c r="G5">
        <v>0.106975091490344</v>
      </c>
      <c r="H5" s="2">
        <f>ABS(Table7[[#This Row],[Pd Analytic]]-Table7[[#This Row],[Pd Simulation]])</f>
        <v>2.2660914903439994E-3</v>
      </c>
      <c r="I5" s="1">
        <f>100*IF(Table7[[#This Row],[Pd Analytic]]&gt;0, Table7[[#This Row],[Absolute Error]]/Table7[[#This Row],[Pd Analytic]],1)</f>
        <v>2.1183356412913619</v>
      </c>
      <c r="J5">
        <v>0.92431370000000002</v>
      </c>
      <c r="K5">
        <v>0.48558007720754898</v>
      </c>
      <c r="L5" s="2">
        <f>ABS(Table2[[#This Row],[Nc Analytic]]-Table2[[#This Row],[Nc Simulation]])</f>
        <v>0.43873362279245104</v>
      </c>
      <c r="M5" s="1">
        <f>100*IF(Table2[[#This Row],[Nc Analytic]]&gt;0, Table2[[#This Row],[Absolute Error]]/Table2[[#This Row],[Nc Analytic]],1)</f>
        <v>90.352476014975664</v>
      </c>
    </row>
    <row r="6" spans="1:13" x14ac:dyDescent="0.25">
      <c r="A6" s="1">
        <v>0.5</v>
      </c>
      <c r="B6">
        <v>0</v>
      </c>
      <c r="C6" s="4">
        <v>1.5841817022934599E-11</v>
      </c>
      <c r="D6" s="2">
        <f>ABS(Table6[[#This Row],[Pb Analytic]]-Table6[[#This Row],[Pb Simulation]])</f>
        <v>1.5841817022934599E-11</v>
      </c>
      <c r="E6" s="1">
        <f>100*IF(Table6[[#This Row],[Pb Analytic]]&gt;0, Table6[[#This Row],[Absolute Error]]/Table6[[#This Row],[Pb Analytic]],1)</f>
        <v>100</v>
      </c>
      <c r="F6">
        <v>0.134244</v>
      </c>
      <c r="G6">
        <v>0.135395077048654</v>
      </c>
      <c r="H6" s="2">
        <f>ABS(Table7[[#This Row],[Pd Analytic]]-Table7[[#This Row],[Pd Simulation]])</f>
        <v>1.1510770486539978E-3</v>
      </c>
      <c r="I6" s="1">
        <f>100*IF(Table7[[#This Row],[Pd Analytic]]&gt;0, Table7[[#This Row],[Absolute Error]]/Table7[[#This Row],[Pd Analytic]],1)</f>
        <v>0.85016167038359913</v>
      </c>
      <c r="J6">
        <v>0.99659010000000003</v>
      </c>
      <c r="K6">
        <v>0.63539505607717806</v>
      </c>
      <c r="L6" s="2">
        <f>ABS(Table2[[#This Row],[Nc Analytic]]-Table2[[#This Row],[Nc Simulation]])</f>
        <v>0.36119504392282198</v>
      </c>
      <c r="M6" s="1">
        <f>100*IF(Table2[[#This Row],[Nc Analytic]]&gt;0, Table2[[#This Row],[Absolute Error]]/Table2[[#This Row],[Nc Analytic]],1)</f>
        <v>56.84574352101184</v>
      </c>
    </row>
    <row r="7" spans="1:13" x14ac:dyDescent="0.25">
      <c r="A7" s="1">
        <v>0.6</v>
      </c>
      <c r="B7">
        <v>0</v>
      </c>
      <c r="C7" s="4">
        <v>1.7860944598575499E-10</v>
      </c>
      <c r="D7" s="2">
        <f>ABS(Table6[[#This Row],[Pb Analytic]]-Table6[[#This Row],[Pb Simulation]])</f>
        <v>1.7860944598575499E-10</v>
      </c>
      <c r="E7" s="1">
        <f>100*IF(Table6[[#This Row],[Pb Analytic]]&gt;0, Table6[[#This Row],[Absolute Error]]/Table6[[#This Row],[Pb Analytic]],1)</f>
        <v>100</v>
      </c>
      <c r="F7">
        <v>0.16322999999999999</v>
      </c>
      <c r="G7">
        <v>0.164192690850751</v>
      </c>
      <c r="H7" s="2">
        <f>ABS(Table7[[#This Row],[Pd Analytic]]-Table7[[#This Row],[Pd Simulation]])</f>
        <v>9.6269085075101346E-4</v>
      </c>
      <c r="I7" s="1">
        <f>100*IF(Table7[[#This Row],[Pd Analytic]]&gt;0, Table7[[#This Row],[Absolute Error]]/Table7[[#This Row],[Pd Analytic]],1)</f>
        <v>0.58631772569345786</v>
      </c>
      <c r="J7">
        <v>1.0973599999999999</v>
      </c>
      <c r="K7">
        <v>0.79703124755319399</v>
      </c>
      <c r="L7" s="2">
        <f>ABS(Table2[[#This Row],[Nc Analytic]]-Table2[[#This Row],[Nc Simulation]])</f>
        <v>0.3003287524468059</v>
      </c>
      <c r="M7" s="1">
        <f>100*IF(Table2[[#This Row],[Nc Analytic]]&gt;0, Table2[[#This Row],[Absolute Error]]/Table2[[#This Row],[Nc Analytic]],1)</f>
        <v>37.68092573142961</v>
      </c>
    </row>
    <row r="8" spans="1:13" x14ac:dyDescent="0.25">
      <c r="A8" s="1">
        <v>0.7</v>
      </c>
      <c r="B8">
        <v>0</v>
      </c>
      <c r="C8" s="4">
        <v>1.34961443521545E-9</v>
      </c>
      <c r="D8" s="2">
        <f>ABS(Table6[[#This Row],[Pb Analytic]]-Table6[[#This Row],[Pb Simulation]])</f>
        <v>1.34961443521545E-9</v>
      </c>
      <c r="E8" s="1">
        <f>100*IF(Table6[[#This Row],[Pb Analytic]]&gt;0, Table6[[#This Row],[Absolute Error]]/Table6[[#This Row],[Pb Analytic]],1)</f>
        <v>100</v>
      </c>
      <c r="F8">
        <v>0.19220999999999999</v>
      </c>
      <c r="G8">
        <v>0.19320007229281</v>
      </c>
      <c r="H8" s="2">
        <f>ABS(Table7[[#This Row],[Pd Analytic]]-Table7[[#This Row],[Pd Simulation]])</f>
        <v>9.9007229281000697E-4</v>
      </c>
      <c r="I8" s="1">
        <f>100*IF(Table7[[#This Row],[Pd Analytic]]&gt;0, Table7[[#This Row],[Absolute Error]]/Table7[[#This Row],[Pd Analytic]],1)</f>
        <v>0.51245958713176565</v>
      </c>
      <c r="J8">
        <v>1.2182732000000001</v>
      </c>
      <c r="K8">
        <v>0.97048013844460601</v>
      </c>
      <c r="L8" s="2">
        <f>ABS(Table2[[#This Row],[Nc Analytic]]-Table2[[#This Row],[Nc Simulation]])</f>
        <v>0.24779306155539405</v>
      </c>
      <c r="M8" s="1">
        <f>100*IF(Table2[[#This Row],[Nc Analytic]]&gt;0, Table2[[#This Row],[Absolute Error]]/Table2[[#This Row],[Nc Analytic]],1)</f>
        <v>25.533037899418876</v>
      </c>
    </row>
    <row r="9" spans="1:13" x14ac:dyDescent="0.25">
      <c r="A9" s="1">
        <v>0.8</v>
      </c>
      <c r="B9">
        <v>0</v>
      </c>
      <c r="C9" s="4">
        <v>7.5966963048013493E-9</v>
      </c>
      <c r="D9" s="2">
        <f>ABS(Table6[[#This Row],[Pb Analytic]]-Table6[[#This Row],[Pb Simulation]])</f>
        <v>7.5966963048013493E-9</v>
      </c>
      <c r="E9" s="1">
        <f>100*IF(Table6[[#This Row],[Pb Analytic]]&gt;0, Table6[[#This Row],[Absolute Error]]/Table6[[#This Row],[Pb Analytic]],1)</f>
        <v>100</v>
      </c>
      <c r="F9">
        <v>0.22112299999999999</v>
      </c>
      <c r="G9">
        <v>0.22224411734030899</v>
      </c>
      <c r="H9" s="2">
        <f>ABS(Table7[[#This Row],[Pd Analytic]]-Table7[[#This Row],[Pd Simulation]])</f>
        <v>1.121117340309008E-3</v>
      </c>
      <c r="I9" s="1">
        <f>100*IF(Table7[[#This Row],[Pd Analytic]]&gt;0, Table7[[#This Row],[Absolute Error]]/Table7[[#This Row],[Pd Analytic]],1)</f>
        <v>0.5044531003681455</v>
      </c>
      <c r="J9">
        <v>1.3617805999999999</v>
      </c>
      <c r="K9">
        <v>1.1555906312567901</v>
      </c>
      <c r="L9" s="2">
        <f>ABS(Table2[[#This Row],[Nc Analytic]]-Table2[[#This Row],[Nc Simulation]])</f>
        <v>0.20618996874320983</v>
      </c>
      <c r="M9" s="1">
        <f>100*IF(Table2[[#This Row],[Nc Analytic]]&gt;0, Table2[[#This Row],[Absolute Error]]/Table2[[#This Row],[Nc Analytic]],1)</f>
        <v>17.842821079205446</v>
      </c>
    </row>
    <row r="10" spans="1:13" x14ac:dyDescent="0.25">
      <c r="A10" s="1">
        <v>0.9</v>
      </c>
      <c r="B10">
        <v>0</v>
      </c>
      <c r="C10" s="4">
        <v>3.41012106684889E-8</v>
      </c>
      <c r="D10" s="2">
        <f>ABS(Table6[[#This Row],[Pb Analytic]]-Table6[[#This Row],[Pb Simulation]])</f>
        <v>3.41012106684889E-8</v>
      </c>
      <c r="E10" s="1">
        <f>100*IF(Table6[[#This Row],[Pb Analytic]]&gt;0, Table6[[#This Row],[Absolute Error]]/Table6[[#This Row],[Pb Analytic]],1)</f>
        <v>100</v>
      </c>
      <c r="F10">
        <v>0.25032399999999999</v>
      </c>
      <c r="G10">
        <v>0.25115157546228301</v>
      </c>
      <c r="H10" s="2">
        <f>ABS(Table7[[#This Row],[Pd Analytic]]-Table7[[#This Row],[Pd Simulation]])</f>
        <v>8.2757546228301448E-4</v>
      </c>
      <c r="I10" s="1">
        <f>100*IF(Table7[[#This Row],[Pd Analytic]]&gt;0, Table7[[#This Row],[Absolute Error]]/Table7[[#This Row],[Pd Analytic]],1)</f>
        <v>0.32951235155890812</v>
      </c>
      <c r="J10">
        <v>1.5268082999999999</v>
      </c>
      <c r="K10">
        <v>1.3520729560199101</v>
      </c>
      <c r="L10" s="2">
        <f>ABS(Table2[[#This Row],[Nc Analytic]]-Table2[[#This Row],[Nc Simulation]])</f>
        <v>0.17473534398008983</v>
      </c>
      <c r="M10" s="1">
        <f>100*IF(Table2[[#This Row],[Nc Analytic]]&gt;0, Table2[[#This Row],[Absolute Error]]/Table2[[#This Row],[Nc Analytic]],1)</f>
        <v>12.923514459933976</v>
      </c>
    </row>
    <row r="11" spans="1:13" x14ac:dyDescent="0.25">
      <c r="A11" s="1">
        <v>1</v>
      </c>
      <c r="B11">
        <v>0</v>
      </c>
      <c r="C11" s="4">
        <v>1.2790441623215E-7</v>
      </c>
      <c r="D11" s="2">
        <f>ABS(Table6[[#This Row],[Pb Analytic]]-Table6[[#This Row],[Pb Simulation]])</f>
        <v>1.2790441623215E-7</v>
      </c>
      <c r="E11" s="1">
        <f>100*IF(Table6[[#This Row],[Pb Analytic]]&gt;0, Table6[[#This Row],[Absolute Error]]/Table6[[#This Row],[Pb Analytic]],1)</f>
        <v>100</v>
      </c>
      <c r="F11">
        <v>0.27907500000000002</v>
      </c>
      <c r="G11">
        <v>0.27975433754736501</v>
      </c>
      <c r="H11" s="2">
        <f>ABS(Table7[[#This Row],[Pd Analytic]]-Table7[[#This Row],[Pd Simulation]])</f>
        <v>6.7933754736498875E-4</v>
      </c>
      <c r="I11" s="1">
        <f>100*IF(Table7[[#This Row],[Pd Analytic]]&gt;0, Table7[[#This Row],[Absolute Error]]/Table7[[#This Row],[Pd Analytic]],1)</f>
        <v>0.24283360655667066</v>
      </c>
      <c r="J11">
        <v>1.7046330000000001</v>
      </c>
      <c r="K11">
        <v>1.55950867021951</v>
      </c>
      <c r="L11" s="2">
        <f>ABS(Table2[[#This Row],[Nc Analytic]]-Table2[[#This Row],[Nc Simulation]])</f>
        <v>0.14512432978049006</v>
      </c>
      <c r="M11" s="1">
        <f>100*IF(Table2[[#This Row],[Nc Analytic]]&gt;0, Table2[[#This Row],[Absolute Error]]/Table2[[#This Row],[Nc Analytic]],1)</f>
        <v>9.3057725520732735</v>
      </c>
    </row>
    <row r="12" spans="1:13" x14ac:dyDescent="0.25">
      <c r="A12" s="1">
        <v>1.1000000000000001</v>
      </c>
      <c r="B12">
        <v>0</v>
      </c>
      <c r="C12" s="4">
        <v>4.1440846414291998E-7</v>
      </c>
      <c r="D12" s="2">
        <f>ABS(Table6[[#This Row],[Pb Analytic]]-Table6[[#This Row],[Pb Simulation]])</f>
        <v>4.1440846414291998E-7</v>
      </c>
      <c r="E12" s="1">
        <f>100*IF(Table6[[#This Row],[Pb Analytic]]&gt;0, Table6[[#This Row],[Absolute Error]]/Table6[[#This Row],[Pb Analytic]],1)</f>
        <v>100</v>
      </c>
      <c r="F12">
        <v>0.30885600000000002</v>
      </c>
      <c r="G12">
        <v>0.30789370452385001</v>
      </c>
      <c r="H12" s="2">
        <f>ABS(Table7[[#This Row],[Pd Analytic]]-Table7[[#This Row],[Pd Simulation]])</f>
        <v>9.6229547615001021E-4</v>
      </c>
      <c r="I12" s="1">
        <f>100*IF(Table7[[#This Row],[Pd Analytic]]&gt;0, Table7[[#This Row],[Absolute Error]]/Table7[[#This Row],[Pd Analytic]],1)</f>
        <v>0.31254145895518598</v>
      </c>
      <c r="J12">
        <v>1.9107057000000001</v>
      </c>
      <c r="K12">
        <v>1.7773658990183501</v>
      </c>
      <c r="L12" s="2">
        <f>ABS(Table2[[#This Row],[Nc Analytic]]-Table2[[#This Row],[Nc Simulation]])</f>
        <v>0.13333980098164999</v>
      </c>
      <c r="M12" s="1">
        <f>100*IF(Table2[[#This Row],[Nc Analytic]]&gt;0, Table2[[#This Row],[Absolute Error]]/Table2[[#This Row],[Nc Analytic]],1)</f>
        <v>7.5021019057074509</v>
      </c>
    </row>
    <row r="13" spans="1:13" x14ac:dyDescent="0.25">
      <c r="A13" s="1">
        <v>1.2</v>
      </c>
      <c r="B13" s="4">
        <v>9.9999999999999995E-7</v>
      </c>
      <c r="C13" s="4">
        <v>1.18876286988874E-6</v>
      </c>
      <c r="D13" s="2">
        <f>ABS(Table6[[#This Row],[Pb Analytic]]-Table6[[#This Row],[Pb Simulation]])</f>
        <v>1.8876286988874009E-7</v>
      </c>
      <c r="E13" s="1">
        <f>100*IF(Table6[[#This Row],[Pb Analytic]]&gt;0, Table6[[#This Row],[Absolute Error]]/Table6[[#This Row],[Pb Analytic]],1)</f>
        <v>15.878933862260267</v>
      </c>
      <c r="F13">
        <v>0.335866</v>
      </c>
      <c r="G13">
        <v>0.335424911846323</v>
      </c>
      <c r="H13" s="2">
        <f>ABS(Table7[[#This Row],[Pd Analytic]]-Table7[[#This Row],[Pd Simulation]])</f>
        <v>4.4108815367699394E-4</v>
      </c>
      <c r="I13" s="1">
        <f>100*IF(Table7[[#This Row],[Pd Analytic]]&gt;0, Table7[[#This Row],[Absolute Error]]/Table7[[#This Row],[Pd Analytic]],1)</f>
        <v>0.1315013101588236</v>
      </c>
      <c r="J13">
        <v>2.1175915999999999</v>
      </c>
      <c r="K13">
        <v>2.0050185206080502</v>
      </c>
      <c r="L13" s="2">
        <f>ABS(Table2[[#This Row],[Nc Analytic]]-Table2[[#This Row],[Nc Simulation]])</f>
        <v>0.11257307939194972</v>
      </c>
      <c r="M13" s="1">
        <f>100*IF(Table2[[#This Row],[Nc Analytic]]&gt;0, Table2[[#This Row],[Absolute Error]]/Table2[[#This Row],[Nc Analytic]],1)</f>
        <v>5.6145655631056384</v>
      </c>
    </row>
    <row r="14" spans="1:13" x14ac:dyDescent="0.25">
      <c r="A14" s="1">
        <v>1.3</v>
      </c>
      <c r="B14">
        <v>0</v>
      </c>
      <c r="C14" s="4">
        <v>3.0763186351456698E-6</v>
      </c>
      <c r="D14" s="2">
        <f>ABS(Table6[[#This Row],[Pb Analytic]]-Table6[[#This Row],[Pb Simulation]])</f>
        <v>3.0763186351456698E-6</v>
      </c>
      <c r="E14" s="1">
        <f>100*IF(Table6[[#This Row],[Pb Analytic]]&gt;0, Table6[[#This Row],[Absolute Error]]/Table6[[#This Row],[Pb Analytic]],1)</f>
        <v>100</v>
      </c>
      <c r="F14">
        <v>0.36147800000000002</v>
      </c>
      <c r="G14">
        <v>0.36221976151822399</v>
      </c>
      <c r="H14" s="2">
        <f>ABS(Table7[[#This Row],[Pd Analytic]]-Table7[[#This Row],[Pd Simulation]])</f>
        <v>7.4176151822397118E-4</v>
      </c>
      <c r="I14" s="1">
        <f>100*IF(Table7[[#This Row],[Pd Analytic]]&gt;0, Table7[[#This Row],[Absolute Error]]/Table7[[#This Row],[Pd Analytic]],1)</f>
        <v>0.20478217839769952</v>
      </c>
      <c r="J14">
        <v>2.3352586999999998</v>
      </c>
      <c r="K14">
        <v>2.2417676454495301</v>
      </c>
      <c r="L14" s="2">
        <f>ABS(Table2[[#This Row],[Nc Analytic]]-Table2[[#This Row],[Nc Simulation]])</f>
        <v>9.3491054550469688E-2</v>
      </c>
      <c r="M14" s="1">
        <f>100*IF(Table2[[#This Row],[Nc Analytic]]&gt;0, Table2[[#This Row],[Absolute Error]]/Table2[[#This Row],[Nc Analytic]],1)</f>
        <v>4.1704168021268053</v>
      </c>
    </row>
    <row r="15" spans="1:13" x14ac:dyDescent="0.25">
      <c r="A15" s="1">
        <v>1.4</v>
      </c>
      <c r="B15" s="4">
        <v>3.9999999999999998E-6</v>
      </c>
      <c r="C15" s="4">
        <v>7.2877292276844703E-6</v>
      </c>
      <c r="D15" s="2">
        <f>ABS(Table6[[#This Row],[Pb Analytic]]-Table6[[#This Row],[Pb Simulation]])</f>
        <v>3.2877292276844705E-6</v>
      </c>
      <c r="E15" s="1">
        <f>100*IF(Table6[[#This Row],[Pb Analytic]]&gt;0, Table6[[#This Row],[Absolute Error]]/Table6[[#This Row],[Pb Analytic]],1)</f>
        <v>45.113218740278036</v>
      </c>
      <c r="F15">
        <v>0.38833600000000001</v>
      </c>
      <c r="G15">
        <v>0.38816908821811003</v>
      </c>
      <c r="H15" s="2">
        <f>ABS(Table7[[#This Row],[Pd Analytic]]-Table7[[#This Row],[Pd Simulation]])</f>
        <v>1.6691178188998901E-4</v>
      </c>
      <c r="I15" s="1">
        <f>100*IF(Table7[[#This Row],[Pd Analytic]]&gt;0, Table7[[#This Row],[Absolute Error]]/Table7[[#This Row],[Pd Analytic]],1)</f>
        <v>4.299976143288417E-2</v>
      </c>
      <c r="J15">
        <v>2.5633463999999999</v>
      </c>
      <c r="K15">
        <v>2.4868635599808799</v>
      </c>
      <c r="L15" s="2">
        <f>ABS(Table2[[#This Row],[Nc Analytic]]-Table2[[#This Row],[Nc Simulation]])</f>
        <v>7.648284001911998E-2</v>
      </c>
      <c r="M15" s="1">
        <f>100*IF(Table2[[#This Row],[Nc Analytic]]&gt;0, Table2[[#This Row],[Absolute Error]]/Table2[[#This Row],[Nc Analytic]],1)</f>
        <v>3.0754739121959718</v>
      </c>
    </row>
    <row r="16" spans="1:13" x14ac:dyDescent="0.25">
      <c r="A16" s="1">
        <v>1.5</v>
      </c>
      <c r="B16" s="4">
        <v>1.5999999999999999E-5</v>
      </c>
      <c r="C16" s="4">
        <v>1.59896541026288E-5</v>
      </c>
      <c r="D16" s="2">
        <f>ABS(Table6[[#This Row],[Pb Analytic]]-Table6[[#This Row],[Pb Simulation]])</f>
        <v>1.0345897371199142E-8</v>
      </c>
      <c r="E16" s="1">
        <f>100*IF(Table6[[#This Row],[Pb Analytic]]&gt;0, Table6[[#This Row],[Absolute Error]]/Table6[[#This Row],[Pb Analytic]],1)</f>
        <v>6.4703697183156772E-2</v>
      </c>
      <c r="F16">
        <v>0.41280299999999998</v>
      </c>
      <c r="G16">
        <v>0.413183313790843</v>
      </c>
      <c r="H16" s="2">
        <f>ABS(Table7[[#This Row],[Pd Analytic]]-Table7[[#This Row],[Pd Simulation]])</f>
        <v>3.8031379084302319E-4</v>
      </c>
      <c r="I16" s="1">
        <f>100*IF(Table7[[#This Row],[Pd Analytic]]&gt;0, Table7[[#This Row],[Absolute Error]]/Table7[[#This Row],[Pd Analytic]],1)</f>
        <v>9.2044808720310844E-2</v>
      </c>
      <c r="J16">
        <v>2.8109367000000001</v>
      </c>
      <c r="K16">
        <v>2.73952632597448</v>
      </c>
      <c r="L16" s="2">
        <f>ABS(Table2[[#This Row],[Nc Analytic]]-Table2[[#This Row],[Nc Simulation]])</f>
        <v>7.1410374025520085E-2</v>
      </c>
      <c r="M16" s="1">
        <f>100*IF(Table2[[#This Row],[Nc Analytic]]&gt;0, Table2[[#This Row],[Absolute Error]]/Table2[[#This Row],[Nc Analytic]],1)</f>
        <v>2.6066686546667377</v>
      </c>
    </row>
    <row r="17" spans="1:13" x14ac:dyDescent="0.25">
      <c r="A17" s="1">
        <v>1.6</v>
      </c>
      <c r="B17" s="4">
        <v>4.3999999999999999E-5</v>
      </c>
      <c r="C17" s="4">
        <v>3.2800008280583899E-5</v>
      </c>
      <c r="D17" s="2">
        <f>ABS(Table6[[#This Row],[Pb Analytic]]-Table6[[#This Row],[Pb Simulation]])</f>
        <v>1.11999917194161E-5</v>
      </c>
      <c r="E17" s="1">
        <f>100*IF(Table6[[#This Row],[Pb Analytic]]&gt;0, Table6[[#This Row],[Absolute Error]]/Table6[[#This Row],[Pb Analytic]],1)</f>
        <v>34.146307597263572</v>
      </c>
      <c r="F17">
        <v>0.43748100000000001</v>
      </c>
      <c r="G17">
        <v>0.43719236331696998</v>
      </c>
      <c r="H17" s="2">
        <f>ABS(Table7[[#This Row],[Pd Analytic]]-Table7[[#This Row],[Pd Simulation]])</f>
        <v>2.8863668303003021E-4</v>
      </c>
      <c r="I17" s="1">
        <f>100*IF(Table7[[#This Row],[Pd Analytic]]&gt;0, Table7[[#This Row],[Absolute Error]]/Table7[[#This Row],[Pd Analytic]],1)</f>
        <v>6.602052260020036E-2</v>
      </c>
      <c r="J17">
        <v>3.0648303000000001</v>
      </c>
      <c r="K17">
        <v>2.9989634428123702</v>
      </c>
      <c r="L17" s="2">
        <f>ABS(Table2[[#This Row],[Nc Analytic]]-Table2[[#This Row],[Nc Simulation]])</f>
        <v>6.5866857187629968E-2</v>
      </c>
      <c r="M17" s="1">
        <f>100*IF(Table2[[#This Row],[Nc Analytic]]&gt;0, Table2[[#This Row],[Absolute Error]]/Table2[[#This Row],[Nc Analytic]],1)</f>
        <v>2.1963207769502282</v>
      </c>
    </row>
    <row r="18" spans="1:13" x14ac:dyDescent="0.25">
      <c r="A18" s="1">
        <v>1.7</v>
      </c>
      <c r="B18" s="4">
        <v>5.5999999999999999E-5</v>
      </c>
      <c r="C18" s="4">
        <v>6.3397633352190697E-5</v>
      </c>
      <c r="D18" s="2">
        <f>ABS(Table6[[#This Row],[Pb Analytic]]-Table6[[#This Row],[Pb Simulation]])</f>
        <v>7.3976333521906976E-6</v>
      </c>
      <c r="E18" s="1">
        <f>100*IF(Table6[[#This Row],[Pb Analytic]]&gt;0, Table6[[#This Row],[Absolute Error]]/Table6[[#This Row],[Pb Analytic]],1)</f>
        <v>11.668626983431508</v>
      </c>
      <c r="F18">
        <v>0.46079199999999998</v>
      </c>
      <c r="G18">
        <v>0.460144311524738</v>
      </c>
      <c r="H18" s="2">
        <f>ABS(Table7[[#This Row],[Pd Analytic]]-Table7[[#This Row],[Pd Simulation]])</f>
        <v>6.4768847526197604E-4</v>
      </c>
      <c r="I18" s="1">
        <f>100*IF(Table7[[#This Row],[Pd Analytic]]&gt;0, Table7[[#This Row],[Absolute Error]]/Table7[[#This Row],[Pd Analytic]],1)</f>
        <v>0.14075768384831056</v>
      </c>
      <c r="J18">
        <v>3.3270898</v>
      </c>
      <c r="K18">
        <v>3.2643833655235701</v>
      </c>
      <c r="L18" s="2">
        <f>ABS(Table2[[#This Row],[Nc Analytic]]-Table2[[#This Row],[Nc Simulation]])</f>
        <v>6.2706434476429873E-2</v>
      </c>
      <c r="M18" s="1">
        <f>100*IF(Table2[[#This Row],[Nc Analytic]]&gt;0, Table2[[#This Row],[Absolute Error]]/Table2[[#This Row],[Nc Analytic]],1)</f>
        <v>1.920927398990482</v>
      </c>
    </row>
    <row r="19" spans="1:13" x14ac:dyDescent="0.25">
      <c r="A19" s="1">
        <v>1.8</v>
      </c>
      <c r="B19" s="4">
        <v>8.7999999999999998E-5</v>
      </c>
      <c r="C19" s="4">
        <v>1.16212436942379E-4</v>
      </c>
      <c r="D19" s="2">
        <f>ABS(Table6[[#This Row],[Pb Analytic]]-Table6[[#This Row],[Pb Simulation]])</f>
        <v>2.8212436942379E-5</v>
      </c>
      <c r="E19" s="1">
        <f>100*IF(Table6[[#This Row],[Pb Analytic]]&gt;0, Table6[[#This Row],[Absolute Error]]/Table6[[#This Row],[Pb Analytic]],1)</f>
        <v>24.276607293217182</v>
      </c>
      <c r="F19">
        <v>0.48074299999999998</v>
      </c>
      <c r="G19">
        <v>0.48200356159468299</v>
      </c>
      <c r="H19" s="2">
        <f>ABS(Table7[[#This Row],[Pd Analytic]]-Table7[[#This Row],[Pd Simulation]])</f>
        <v>1.2605615946830184E-3</v>
      </c>
      <c r="I19" s="1">
        <f>100*IF(Table7[[#This Row],[Pd Analytic]]&gt;0, Table7[[#This Row],[Absolute Error]]/Table7[[#This Row],[Pd Analytic]],1)</f>
        <v>0.26152536933804343</v>
      </c>
      <c r="J19">
        <v>3.5711385999999998</v>
      </c>
      <c r="K19">
        <v>3.5350041813795601</v>
      </c>
      <c r="L19" s="2">
        <f>ABS(Table2[[#This Row],[Nc Analytic]]-Table2[[#This Row],[Nc Simulation]])</f>
        <v>3.6134418620439757E-2</v>
      </c>
      <c r="M19" s="1">
        <f>100*IF(Table2[[#This Row],[Nc Analytic]]&gt;0, Table2[[#This Row],[Absolute Error]]/Table2[[#This Row],[Nc Analytic]],1)</f>
        <v>1.0221888508866783</v>
      </c>
    </row>
    <row r="20" spans="1:13" x14ac:dyDescent="0.25">
      <c r="A20" s="1">
        <v>1.9</v>
      </c>
      <c r="B20" s="4">
        <v>2.1599999999999999E-4</v>
      </c>
      <c r="C20" s="4">
        <v>2.03137427077543E-4</v>
      </c>
      <c r="D20" s="2">
        <f>ABS(Table6[[#This Row],[Pb Analytic]]-Table6[[#This Row],[Pb Simulation]])</f>
        <v>1.2862572922456994E-5</v>
      </c>
      <c r="E20" s="1">
        <f>100*IF(Table6[[#This Row],[Pb Analytic]]&gt;0, Table6[[#This Row],[Absolute Error]]/Table6[[#This Row],[Pb Analytic]],1)</f>
        <v>6.331956206941129</v>
      </c>
      <c r="F20">
        <v>0.50272499999999998</v>
      </c>
      <c r="G20">
        <v>0.50274808275921001</v>
      </c>
      <c r="H20" s="2">
        <f>ABS(Table7[[#This Row],[Pd Analytic]]-Table7[[#This Row],[Pd Simulation]])</f>
        <v>2.3082759210035775E-5</v>
      </c>
      <c r="I20" s="1">
        <f>100*IF(Table7[[#This Row],[Pd Analytic]]&gt;0, Table7[[#This Row],[Absolute Error]]/Table7[[#This Row],[Pd Analytic]],1)</f>
        <v>4.591317202713472E-3</v>
      </c>
      <c r="J20">
        <v>3.8455663000000002</v>
      </c>
      <c r="K20">
        <v>3.8100573231105899</v>
      </c>
      <c r="L20" s="2">
        <f>ABS(Table2[[#This Row],[Nc Analytic]]-Table2[[#This Row],[Nc Simulation]])</f>
        <v>3.5508976889410349E-2</v>
      </c>
      <c r="M20" s="1">
        <f>100*IF(Table2[[#This Row],[Nc Analytic]]&gt;0, Table2[[#This Row],[Absolute Error]]/Table2[[#This Row],[Nc Analytic]],1)</f>
        <v>0.93198012203187186</v>
      </c>
    </row>
    <row r="21" spans="1:13" x14ac:dyDescent="0.25">
      <c r="A21" s="1">
        <v>2</v>
      </c>
      <c r="B21" s="4">
        <v>3.0499999999999999E-4</v>
      </c>
      <c r="C21" s="4">
        <v>3.4018331948355602E-4</v>
      </c>
      <c r="D21" s="2">
        <f>ABS(Table6[[#This Row],[Pb Analytic]]-Table6[[#This Row],[Pb Simulation]])</f>
        <v>3.518331948355603E-5</v>
      </c>
      <c r="E21" s="1">
        <f>100*IF(Table6[[#This Row],[Pb Analytic]]&gt;0, Table6[[#This Row],[Absolute Error]]/Table6[[#This Row],[Pb Analytic]],1)</f>
        <v>10.342458747527374</v>
      </c>
      <c r="F21">
        <v>0.522922</v>
      </c>
      <c r="G21">
        <v>0.52236659511308303</v>
      </c>
      <c r="H21" s="2">
        <f>ABS(Table7[[#This Row],[Pd Analytic]]-Table7[[#This Row],[Pd Simulation]])</f>
        <v>5.5540488691696588E-4</v>
      </c>
      <c r="I21" s="1">
        <f>100*IF(Table7[[#This Row],[Pd Analytic]]&gt;0, Table7[[#This Row],[Absolute Error]]/Table7[[#This Row],[Pd Analytic]],1)</f>
        <v>0.10632473288165194</v>
      </c>
      <c r="J21">
        <v>4.1291064999999998</v>
      </c>
      <c r="K21">
        <v>4.0887864365871804</v>
      </c>
      <c r="L21" s="2">
        <f>ABS(Table2[[#This Row],[Nc Analytic]]-Table2[[#This Row],[Nc Simulation]])</f>
        <v>4.0320063412819351E-2</v>
      </c>
      <c r="M21" s="1">
        <f>100*IF(Table2[[#This Row],[Nc Analytic]]&gt;0, Table2[[#This Row],[Absolute Error]]/Table2[[#This Row],[Nc Analytic]],1)</f>
        <v>0.98611321569716459</v>
      </c>
    </row>
    <row r="22" spans="1:13" x14ac:dyDescent="0.25">
      <c r="A22" s="1">
        <v>2.1</v>
      </c>
      <c r="B22" s="4">
        <v>5.5500000000000005E-4</v>
      </c>
      <c r="C22" s="4">
        <v>5.47985643660078E-4</v>
      </c>
      <c r="D22" s="2">
        <f>ABS(Table6[[#This Row],[Pb Analytic]]-Table6[[#This Row],[Pb Simulation]])</f>
        <v>7.0143563399220447E-6</v>
      </c>
      <c r="E22" s="1">
        <f>100*IF(Table6[[#This Row],[Pb Analytic]]&gt;0, Table6[[#This Row],[Absolute Error]]/Table6[[#This Row],[Pb Analytic]],1)</f>
        <v>1.280025566559027</v>
      </c>
      <c r="F22">
        <v>0.54032000000000002</v>
      </c>
      <c r="G22">
        <v>0.54085584248554897</v>
      </c>
      <c r="H22" s="2">
        <f>ABS(Table7[[#This Row],[Pd Analytic]]-Table7[[#This Row],[Pd Simulation]])</f>
        <v>5.3584248554894298E-4</v>
      </c>
      <c r="I22" s="1">
        <f>100*IF(Table7[[#This Row],[Pd Analytic]]&gt;0, Table7[[#This Row],[Absolute Error]]/Table7[[#This Row],[Pd Analytic]],1)</f>
        <v>9.9073069653169185E-2</v>
      </c>
      <c r="J22">
        <v>4.4052452999999998</v>
      </c>
      <c r="K22">
        <v>4.3704440254263703</v>
      </c>
      <c r="L22" s="2">
        <f>ABS(Table2[[#This Row],[Nc Analytic]]-Table2[[#This Row],[Nc Simulation]])</f>
        <v>3.480127457362947E-2</v>
      </c>
      <c r="M22" s="1">
        <f>100*IF(Table2[[#This Row],[Nc Analytic]]&gt;0, Table2[[#This Row],[Absolute Error]]/Table2[[#This Row],[Nc Analytic]],1)</f>
        <v>0.79628693037052078</v>
      </c>
    </row>
    <row r="23" spans="1:13" x14ac:dyDescent="0.25">
      <c r="A23" s="1">
        <v>2.2000000000000002</v>
      </c>
      <c r="B23" s="4">
        <v>8.2399999999999997E-4</v>
      </c>
      <c r="C23" s="4">
        <v>8.5207267511172905E-4</v>
      </c>
      <c r="D23" s="2">
        <f>ABS(Table6[[#This Row],[Pb Analytic]]-Table6[[#This Row],[Pb Simulation]])</f>
        <v>2.8072675111729078E-5</v>
      </c>
      <c r="E23" s="1">
        <f>100*IF(Table6[[#This Row],[Pb Analytic]]&gt;0, Table6[[#This Row],[Absolute Error]]/Table6[[#This Row],[Pb Analytic]],1)</f>
        <v>3.2946338888344249</v>
      </c>
      <c r="F23">
        <v>0.55903199999999997</v>
      </c>
      <c r="G23">
        <v>0.55821782485887605</v>
      </c>
      <c r="H23" s="2">
        <f>ABS(Table7[[#This Row],[Pd Analytic]]-Table7[[#This Row],[Pd Simulation]])</f>
        <v>8.1417514112391842E-4</v>
      </c>
      <c r="I23" s="1">
        <f>100*IF(Table7[[#This Row],[Pd Analytic]]&gt;0, Table7[[#This Row],[Absolute Error]]/Table7[[#This Row],[Pd Analytic]],1)</f>
        <v>0.14585258744285914</v>
      </c>
      <c r="J23">
        <v>4.6940749999999998</v>
      </c>
      <c r="K23">
        <v>4.6542838937191497</v>
      </c>
      <c r="L23" s="2">
        <f>ABS(Table2[[#This Row],[Nc Analytic]]-Table2[[#This Row],[Nc Simulation]])</f>
        <v>3.979110628085003E-2</v>
      </c>
      <c r="M23" s="1">
        <f>100*IF(Table2[[#This Row],[Nc Analytic]]&gt;0, Table2[[#This Row],[Absolute Error]]/Table2[[#This Row],[Nc Analytic]],1)</f>
        <v>0.85493509183114558</v>
      </c>
    </row>
    <row r="24" spans="1:13" x14ac:dyDescent="0.25">
      <c r="A24" s="1">
        <v>2.2999999999999998</v>
      </c>
      <c r="B24">
        <v>1.3060000000000001E-3</v>
      </c>
      <c r="C24">
        <v>1.28281924379945E-3</v>
      </c>
      <c r="D24" s="2">
        <f>ABS(Table6[[#This Row],[Pb Analytic]]-Table6[[#This Row],[Pb Simulation]])</f>
        <v>2.3180756200550127E-5</v>
      </c>
      <c r="E24" s="1">
        <f>100*IF(Table6[[#This Row],[Pb Analytic]]&gt;0, Table6[[#This Row],[Absolute Error]]/Table6[[#This Row],[Pb Analytic]],1)</f>
        <v>1.8070165623563172</v>
      </c>
      <c r="F24">
        <v>0.57455400000000001</v>
      </c>
      <c r="G24">
        <v>0.57445757047466095</v>
      </c>
      <c r="H24" s="2">
        <f>ABS(Table7[[#This Row],[Pd Analytic]]-Table7[[#This Row],[Pd Simulation]])</f>
        <v>9.6429525339059019E-5</v>
      </c>
      <c r="I24" s="1">
        <f>100*IF(Table7[[#This Row],[Pd Analytic]]&gt;0, Table7[[#This Row],[Absolute Error]]/Table7[[#This Row],[Pd Analytic]],1)</f>
        <v>1.678618757855024E-2</v>
      </c>
      <c r="J24">
        <v>4.9768996000000003</v>
      </c>
      <c r="K24">
        <v>4.9395542257843204</v>
      </c>
      <c r="L24" s="2">
        <f>ABS(Table2[[#This Row],[Nc Analytic]]-Table2[[#This Row],[Nc Simulation]])</f>
        <v>3.7345374215679961E-2</v>
      </c>
      <c r="M24" s="1">
        <f>100*IF(Table2[[#This Row],[Nc Analytic]]&gt;0, Table2[[#This Row],[Absolute Error]]/Table2[[#This Row],[Nc Analytic]],1)</f>
        <v>0.75604745911560733</v>
      </c>
    </row>
    <row r="25" spans="1:13" x14ac:dyDescent="0.25">
      <c r="A25" s="1">
        <v>2.4</v>
      </c>
      <c r="B25">
        <v>1.918E-3</v>
      </c>
      <c r="C25">
        <v>1.87503699795325E-3</v>
      </c>
      <c r="D25" s="2">
        <f>ABS(Table6[[#This Row],[Pb Analytic]]-Table6[[#This Row],[Pb Simulation]])</f>
        <v>4.2963002046749951E-5</v>
      </c>
      <c r="E25" s="1">
        <f>100*IF(Table6[[#This Row],[Pb Analytic]]&gt;0, Table6[[#This Row],[Absolute Error]]/Table6[[#This Row],[Pb Analytic]],1)</f>
        <v>2.291314896380575</v>
      </c>
      <c r="F25">
        <v>0.58959300000000003</v>
      </c>
      <c r="G25">
        <v>0.58958159864638704</v>
      </c>
      <c r="H25" s="2">
        <f>ABS(Table7[[#This Row],[Pd Analytic]]-Table7[[#This Row],[Pd Simulation]])</f>
        <v>1.1401353612994214E-5</v>
      </c>
      <c r="I25" s="1">
        <f>100*IF(Table7[[#This Row],[Pd Analytic]]&gt;0, Table7[[#This Row],[Absolute Error]]/Table7[[#This Row],[Pd Analytic]],1)</f>
        <v>1.9338041823507447E-3</v>
      </c>
      <c r="J25">
        <v>5.2525653999999999</v>
      </c>
      <c r="K25">
        <v>5.2254912170893899</v>
      </c>
      <c r="L25" s="2">
        <f>ABS(Table2[[#This Row],[Nc Analytic]]-Table2[[#This Row],[Nc Simulation]])</f>
        <v>2.7074182910610034E-2</v>
      </c>
      <c r="M25" s="1">
        <f>100*IF(Table2[[#This Row],[Nc Analytic]]&gt;0, Table2[[#This Row],[Absolute Error]]/Table2[[#This Row],[Nc Analytic]],1)</f>
        <v>0.51811747041248335</v>
      </c>
    </row>
    <row r="26" spans="1:13" x14ac:dyDescent="0.25">
      <c r="A26" s="1">
        <v>2.5</v>
      </c>
      <c r="B26">
        <v>2.7260000000000001E-3</v>
      </c>
      <c r="C26">
        <v>2.6671888356668799E-3</v>
      </c>
      <c r="D26" s="2">
        <f>ABS(Table6[[#This Row],[Pb Analytic]]-Table6[[#This Row],[Pb Simulation]])</f>
        <v>5.8811164333120221E-5</v>
      </c>
      <c r="E26" s="1">
        <f>100*IF(Table6[[#This Row],[Pb Analytic]]&gt;0, Table6[[#This Row],[Absolute Error]]/Table6[[#This Row],[Pb Analytic]],1)</f>
        <v>2.2049868965657846</v>
      </c>
      <c r="F26">
        <v>0.60248100000000004</v>
      </c>
      <c r="G26">
        <v>0.60359669727448795</v>
      </c>
      <c r="H26" s="2">
        <f>ABS(Table7[[#This Row],[Pd Analytic]]-Table7[[#This Row],[Pd Simulation]])</f>
        <v>1.1156972744879035E-3</v>
      </c>
      <c r="I26" s="1">
        <f>100*IF(Table7[[#This Row],[Pd Analytic]]&gt;0, Table7[[#This Row],[Absolute Error]]/Table7[[#This Row],[Pd Analytic]],1)</f>
        <v>0.18484151413117089</v>
      </c>
      <c r="J26">
        <v>5.5325300000000004</v>
      </c>
      <c r="K26">
        <v>5.51131495224055</v>
      </c>
      <c r="L26" s="2">
        <f>ABS(Table2[[#This Row],[Nc Analytic]]-Table2[[#This Row],[Nc Simulation]])</f>
        <v>2.1215047759450378E-2</v>
      </c>
      <c r="M26" s="1">
        <f>100*IF(Table2[[#This Row],[Nc Analytic]]&gt;0, Table2[[#This Row],[Absolute Error]]/Table2[[#This Row],[Nc Analytic]],1)</f>
        <v>0.38493622562480645</v>
      </c>
    </row>
    <row r="27" spans="1:13" x14ac:dyDescent="0.25">
      <c r="A27" s="1">
        <v>2.6</v>
      </c>
      <c r="B27">
        <v>3.689E-3</v>
      </c>
      <c r="C27">
        <v>3.7002560736717201E-3</v>
      </c>
      <c r="D27" s="2">
        <f>ABS(Table6[[#This Row],[Pb Analytic]]-Table6[[#This Row],[Pb Simulation]])</f>
        <v>1.1256073671720053E-5</v>
      </c>
      <c r="E27" s="1">
        <f>100*IF(Table6[[#This Row],[Pb Analytic]]&gt;0, Table6[[#This Row],[Absolute Error]]/Table6[[#This Row],[Pb Analytic]],1)</f>
        <v>0.30419715413238374</v>
      </c>
      <c r="F27">
        <v>0.61763199999999996</v>
      </c>
      <c r="G27">
        <v>0.61650962420980904</v>
      </c>
      <c r="H27" s="2">
        <f>ABS(Table7[[#This Row],[Pd Analytic]]-Table7[[#This Row],[Pd Simulation]])</f>
        <v>1.1223757901909215E-3</v>
      </c>
      <c r="I27" s="1">
        <f>100*IF(Table7[[#This Row],[Pd Analytic]]&gt;0, Table7[[#This Row],[Absolute Error]]/Table7[[#This Row],[Pd Analytic]],1)</f>
        <v>0.18205324720266772</v>
      </c>
      <c r="J27">
        <v>5.8287190000000004</v>
      </c>
      <c r="K27">
        <v>5.7962285537064098</v>
      </c>
      <c r="L27" s="2">
        <f>ABS(Table2[[#This Row],[Nc Analytic]]-Table2[[#This Row],[Nc Simulation]])</f>
        <v>3.2490446293590658E-2</v>
      </c>
      <c r="M27" s="1">
        <f>100*IF(Table2[[#This Row],[Nc Analytic]]&gt;0, Table2[[#This Row],[Absolute Error]]/Table2[[#This Row],[Nc Analytic]],1)</f>
        <v>0.56054460227960778</v>
      </c>
    </row>
    <row r="28" spans="1:13" x14ac:dyDescent="0.25">
      <c r="A28" s="1">
        <v>2.7</v>
      </c>
      <c r="B28">
        <v>5.3880000000000004E-3</v>
      </c>
      <c r="C28">
        <v>5.0163261900288596E-3</v>
      </c>
      <c r="D28" s="2">
        <f>ABS(Table6[[#This Row],[Pb Analytic]]-Table6[[#This Row],[Pb Simulation]])</f>
        <v>3.7167380997114082E-4</v>
      </c>
      <c r="E28" s="1">
        <f>100*IF(Table6[[#This Row],[Pb Analytic]]&gt;0, Table6[[#This Row],[Absolute Error]]/Table6[[#This Row],[Pb Analytic]],1)</f>
        <v>7.4092831265624399</v>
      </c>
      <c r="F28">
        <v>0.62822599999999995</v>
      </c>
      <c r="G28">
        <v>0.62832708929233005</v>
      </c>
      <c r="H28" s="2">
        <f>ABS(Table7[[#This Row],[Pd Analytic]]-Table7[[#This Row],[Pd Simulation]])</f>
        <v>1.0108929233010322E-4</v>
      </c>
      <c r="I28" s="1">
        <f>100*IF(Table7[[#This Row],[Pd Analytic]]&gt;0, Table7[[#This Row],[Absolute Error]]/Table7[[#This Row],[Pd Analytic]],1)</f>
        <v>1.6088641418271127E-2</v>
      </c>
      <c r="J28">
        <v>6.1071714999999998</v>
      </c>
      <c r="K28">
        <v>6.0794211641010802</v>
      </c>
      <c r="L28" s="2">
        <f>ABS(Table2[[#This Row],[Nc Analytic]]-Table2[[#This Row],[Nc Simulation]])</f>
        <v>2.7750335898919509E-2</v>
      </c>
      <c r="M28" s="1">
        <f>100*IF(Table2[[#This Row],[Nc Analytic]]&gt;0, Table2[[#This Row],[Absolute Error]]/Table2[[#This Row],[Nc Analytic]],1)</f>
        <v>0.45646345515235826</v>
      </c>
    </row>
    <row r="29" spans="1:13" x14ac:dyDescent="0.25">
      <c r="A29" s="1">
        <v>2.8</v>
      </c>
      <c r="B29">
        <v>6.868E-3</v>
      </c>
      <c r="C29">
        <v>6.6570007584771202E-3</v>
      </c>
      <c r="D29" s="2">
        <f>ABS(Table6[[#This Row],[Pb Analytic]]-Table6[[#This Row],[Pb Simulation]])</f>
        <v>2.1099924152287973E-4</v>
      </c>
      <c r="E29" s="1">
        <f>100*IF(Table6[[#This Row],[Pb Analytic]]&gt;0, Table6[[#This Row],[Absolute Error]]/Table6[[#This Row],[Pb Analytic]],1)</f>
        <v>3.1695841592655714</v>
      </c>
      <c r="F29">
        <v>0.63865099999999997</v>
      </c>
      <c r="G29">
        <v>0.63905635830877505</v>
      </c>
      <c r="H29" s="2">
        <f>ABS(Table7[[#This Row],[Pd Analytic]]-Table7[[#This Row],[Pd Simulation]])</f>
        <v>4.0535830877508339E-4</v>
      </c>
      <c r="I29" s="1">
        <f>100*IF(Table7[[#This Row],[Pd Analytic]]&gt;0, Table7[[#This Row],[Absolute Error]]/Table7[[#This Row],[Pd Analytic]],1)</f>
        <v>6.3430760605815775E-2</v>
      </c>
      <c r="J29">
        <v>6.3866009999999998</v>
      </c>
      <c r="K29">
        <v>6.3600748158383196</v>
      </c>
      <c r="L29" s="2">
        <f>ABS(Table2[[#This Row],[Nc Analytic]]-Table2[[#This Row],[Nc Simulation]])</f>
        <v>2.6526184161680177E-2</v>
      </c>
      <c r="M29" s="1">
        <f>100*IF(Table2[[#This Row],[Nc Analytic]]&gt;0, Table2[[#This Row],[Absolute Error]]/Table2[[#This Row],[Nc Analytic]],1)</f>
        <v>0.41707346107977766</v>
      </c>
    </row>
    <row r="30" spans="1:13" x14ac:dyDescent="0.25">
      <c r="A30" s="1">
        <v>2.9</v>
      </c>
      <c r="B30">
        <v>8.5509999999999996E-3</v>
      </c>
      <c r="C30">
        <v>8.6617429383057595E-3</v>
      </c>
      <c r="D30" s="2">
        <f>ABS(Table6[[#This Row],[Pb Analytic]]-Table6[[#This Row],[Pb Simulation]])</f>
        <v>1.1074293830575996E-4</v>
      </c>
      <c r="E30" s="1">
        <f>100*IF(Table6[[#This Row],[Pb Analytic]]&gt;0, Table6[[#This Row],[Absolute Error]]/Table6[[#This Row],[Pb Analytic]],1)</f>
        <v>1.2785294956747046</v>
      </c>
      <c r="F30">
        <v>0.64885099999999996</v>
      </c>
      <c r="G30">
        <v>0.64870608153834197</v>
      </c>
      <c r="H30" s="2">
        <f>ABS(Table7[[#This Row],[Pd Analytic]]-Table7[[#This Row],[Pd Simulation]])</f>
        <v>1.449184616579835E-4</v>
      </c>
      <c r="I30" s="1">
        <f>100*IF(Table7[[#This Row],[Pd Analytic]]&gt;0, Table7[[#This Row],[Absolute Error]]/Table7[[#This Row],[Pd Analytic]],1)</f>
        <v>2.2339618169498855E-2</v>
      </c>
      <c r="J30">
        <v>6.6617664999999997</v>
      </c>
      <c r="K30">
        <v>6.63737475525976</v>
      </c>
      <c r="L30" s="2">
        <f>ABS(Table2[[#This Row],[Nc Analytic]]-Table2[[#This Row],[Nc Simulation]])</f>
        <v>2.4391744740239751E-2</v>
      </c>
      <c r="M30" s="1">
        <f>100*IF(Table2[[#This Row],[Nc Analytic]]&gt;0, Table2[[#This Row],[Absolute Error]]/Table2[[#This Row],[Nc Analytic]],1)</f>
        <v>0.36749084750579458</v>
      </c>
    </row>
    <row r="31" spans="1:13" x14ac:dyDescent="0.25">
      <c r="A31" s="1">
        <v>3</v>
      </c>
      <c r="B31">
        <v>1.0969E-2</v>
      </c>
      <c r="C31">
        <v>1.10662891090418E-2</v>
      </c>
      <c r="D31" s="2">
        <f>ABS(Table6[[#This Row],[Pb Analytic]]-Table6[[#This Row],[Pb Simulation]])</f>
        <v>9.7289109041800298E-5</v>
      </c>
      <c r="E31" s="1">
        <f>100*IF(Table6[[#This Row],[Pb Analytic]]&gt;0, Table6[[#This Row],[Absolute Error]]/Table6[[#This Row],[Pb Analytic]],1)</f>
        <v>0.87914844879942144</v>
      </c>
      <c r="F31">
        <v>0.65693500000000005</v>
      </c>
      <c r="G31">
        <v>0.65728715935934701</v>
      </c>
      <c r="H31" s="2">
        <f>ABS(Table7[[#This Row],[Pd Analytic]]-Table7[[#This Row],[Pd Simulation]])</f>
        <v>3.5215935934695963E-4</v>
      </c>
      <c r="I31" s="1">
        <f>100*IF(Table7[[#This Row],[Pd Analytic]]&gt;0, Table7[[#This Row],[Absolute Error]]/Table7[[#This Row],[Pd Analytic]],1)</f>
        <v>5.3577702581350715E-2</v>
      </c>
      <c r="J31">
        <v>6.9364486000000003</v>
      </c>
      <c r="K31">
        <v>6.9105223875649999</v>
      </c>
      <c r="L31" s="2">
        <f>ABS(Table2[[#This Row],[Nc Analytic]]-Table2[[#This Row],[Nc Simulation]])</f>
        <v>2.5926212435000373E-2</v>
      </c>
      <c r="M31" s="1">
        <f>100*IF(Table2[[#This Row],[Nc Analytic]]&gt;0, Table2[[#This Row],[Absolute Error]]/Table2[[#This Row],[Nc Analytic]],1)</f>
        <v>0.37517008094283544</v>
      </c>
    </row>
    <row r="32" spans="1:13" x14ac:dyDescent="0.25">
      <c r="A32" s="1">
        <v>3.1</v>
      </c>
      <c r="B32">
        <v>1.4053E-2</v>
      </c>
      <c r="C32">
        <v>1.3901239880429199E-2</v>
      </c>
      <c r="D32" s="2">
        <f>ABS(Table6[[#This Row],[Pb Analytic]]-Table6[[#This Row],[Pb Simulation]])</f>
        <v>1.5176011957080023E-4</v>
      </c>
      <c r="E32" s="1">
        <f>100*IF(Table6[[#This Row],[Pb Analytic]]&gt;0, Table6[[#This Row],[Absolute Error]]/Table6[[#This Row],[Pb Analytic]],1)</f>
        <v>1.091702041516851</v>
      </c>
      <c r="F32">
        <v>0.66428900000000002</v>
      </c>
      <c r="G32">
        <v>0.66481378722072204</v>
      </c>
      <c r="H32" s="2">
        <f>ABS(Table7[[#This Row],[Pd Analytic]]-Table7[[#This Row],[Pd Simulation]])</f>
        <v>5.2478722072202277E-4</v>
      </c>
      <c r="I32" s="1">
        <f>100*IF(Table7[[#This Row],[Pd Analytic]]&gt;0, Table7[[#This Row],[Absolute Error]]/Table7[[#This Row],[Pd Analytic]],1)</f>
        <v>7.8937475547237776E-2</v>
      </c>
      <c r="J32">
        <v>7.1958190000000002</v>
      </c>
      <c r="K32">
        <v>7.1787497406370999</v>
      </c>
      <c r="L32" s="2">
        <f>ABS(Table2[[#This Row],[Nc Analytic]]-Table2[[#This Row],[Nc Simulation]])</f>
        <v>1.7069259362900269E-2</v>
      </c>
      <c r="M32" s="1">
        <f>100*IF(Table2[[#This Row],[Nc Analytic]]&gt;0, Table2[[#This Row],[Absolute Error]]/Table2[[#This Row],[Nc Analytic]],1)</f>
        <v>0.23777482123767982</v>
      </c>
    </row>
    <row r="33" spans="1:13" x14ac:dyDescent="0.25">
      <c r="A33" s="1">
        <v>3.2</v>
      </c>
      <c r="B33">
        <v>1.7314E-2</v>
      </c>
      <c r="C33">
        <v>1.7190923982242201E-2</v>
      </c>
      <c r="D33" s="2">
        <f>ABS(Table6[[#This Row],[Pb Analytic]]-Table6[[#This Row],[Pb Simulation]])</f>
        <v>1.2307601775779844E-4</v>
      </c>
      <c r="E33" s="1">
        <f>100*IF(Table6[[#This Row],[Pb Analytic]]&gt;0, Table6[[#This Row],[Absolute Error]]/Table6[[#This Row],[Pb Analytic]],1)</f>
        <v>0.7159360246426133</v>
      </c>
      <c r="F33">
        <v>0.67119499999999999</v>
      </c>
      <c r="G33">
        <v>0.67130426246920405</v>
      </c>
      <c r="H33" s="2">
        <f>ABS(Table7[[#This Row],[Pd Analytic]]-Table7[[#This Row],[Pd Simulation]])</f>
        <v>1.0926246920406335E-4</v>
      </c>
      <c r="I33" s="1">
        <f>100*IF(Table7[[#This Row],[Pd Analytic]]&gt;0, Table7[[#This Row],[Absolute Error]]/Table7[[#This Row],[Pd Analytic]],1)</f>
        <v>1.6276147093446432E-2</v>
      </c>
      <c r="J33">
        <v>7.4585233000000004</v>
      </c>
      <c r="K33">
        <v>7.4413342331228103</v>
      </c>
      <c r="L33" s="2">
        <f>ABS(Table2[[#This Row],[Nc Analytic]]-Table2[[#This Row],[Nc Simulation]])</f>
        <v>1.7189066877190129E-2</v>
      </c>
      <c r="M33" s="1">
        <f>100*IF(Table2[[#This Row],[Nc Analytic]]&gt;0, Table2[[#This Row],[Absolute Error]]/Table2[[#This Row],[Nc Analytic]],1)</f>
        <v>0.23099442033766318</v>
      </c>
    </row>
    <row r="34" spans="1:13" x14ac:dyDescent="0.25">
      <c r="A34" s="1">
        <v>3.3</v>
      </c>
      <c r="B34">
        <v>2.0905E-2</v>
      </c>
      <c r="C34">
        <v>2.0952598359233701E-2</v>
      </c>
      <c r="D34" s="2">
        <f>ABS(Table6[[#This Row],[Pb Analytic]]-Table6[[#This Row],[Pb Simulation]])</f>
        <v>4.7598359233701204E-5</v>
      </c>
      <c r="E34" s="1">
        <f>100*IF(Table6[[#This Row],[Pb Analytic]]&gt;0, Table6[[#This Row],[Absolute Error]]/Table6[[#This Row],[Pb Analytic]],1)</f>
        <v>0.22717163006527472</v>
      </c>
      <c r="F34">
        <v>0.67507300000000003</v>
      </c>
      <c r="G34">
        <v>0.67678158003441302</v>
      </c>
      <c r="H34" s="2">
        <f>ABS(Table7[[#This Row],[Pd Analytic]]-Table7[[#This Row],[Pd Simulation]])</f>
        <v>1.7085800344129876E-3</v>
      </c>
      <c r="I34" s="1">
        <f>100*IF(Table7[[#This Row],[Pd Analytic]]&gt;0, Table7[[#This Row],[Absolute Error]]/Table7[[#This Row],[Pd Analytic]],1)</f>
        <v>0.25245663960388959</v>
      </c>
      <c r="J34">
        <v>7.715954</v>
      </c>
      <c r="K34">
        <v>7.6976125724929503</v>
      </c>
      <c r="L34" s="2">
        <f>ABS(Table2[[#This Row],[Nc Analytic]]-Table2[[#This Row],[Nc Simulation]])</f>
        <v>1.8341427507049701E-2</v>
      </c>
      <c r="M34" s="1">
        <f>100*IF(Table2[[#This Row],[Nc Analytic]]&gt;0, Table2[[#This Row],[Absolute Error]]/Table2[[#This Row],[Nc Analytic]],1)</f>
        <v>0.23827423547648935</v>
      </c>
    </row>
    <row r="35" spans="1:13" x14ac:dyDescent="0.25">
      <c r="A35" s="1">
        <v>3.4</v>
      </c>
      <c r="B35">
        <v>2.5360000000000001E-2</v>
      </c>
      <c r="C35">
        <v>2.5196013914044101E-2</v>
      </c>
      <c r="D35" s="2">
        <f>ABS(Table6[[#This Row],[Pb Analytic]]-Table6[[#This Row],[Pb Simulation]])</f>
        <v>1.6398608595590003E-4</v>
      </c>
      <c r="E35" s="1">
        <f>100*IF(Table6[[#This Row],[Pb Analytic]]&gt;0, Table6[[#This Row],[Absolute Error]]/Table6[[#This Row],[Pb Analytic]],1)</f>
        <v>0.65084138513074574</v>
      </c>
      <c r="F35">
        <v>0.68235199999999996</v>
      </c>
      <c r="G35">
        <v>0.68127378389034698</v>
      </c>
      <c r="H35" s="2">
        <f>ABS(Table7[[#This Row],[Pd Analytic]]-Table7[[#This Row],[Pd Simulation]])</f>
        <v>1.0782161096529741E-3</v>
      </c>
      <c r="I35" s="1">
        <f>100*IF(Table7[[#This Row],[Pd Analytic]]&gt;0, Table7[[#This Row],[Absolute Error]]/Table7[[#This Row],[Pd Analytic]],1)</f>
        <v>0.1582647292687423</v>
      </c>
      <c r="J35">
        <v>7.9852879999999997</v>
      </c>
      <c r="K35">
        <v>7.9469927777633096</v>
      </c>
      <c r="L35" s="2">
        <f>ABS(Table2[[#This Row],[Nc Analytic]]-Table2[[#This Row],[Nc Simulation]])</f>
        <v>3.829522223669013E-2</v>
      </c>
      <c r="M35" s="1">
        <f>100*IF(Table2[[#This Row],[Nc Analytic]]&gt;0, Table2[[#This Row],[Absolute Error]]/Table2[[#This Row],[Nc Analytic]],1)</f>
        <v>0.48188318912085842</v>
      </c>
    </row>
    <row r="36" spans="1:13" x14ac:dyDescent="0.25">
      <c r="A36" s="1">
        <v>3.5</v>
      </c>
      <c r="B36">
        <v>2.9822999999999999E-2</v>
      </c>
      <c r="C36">
        <v>2.9923343424605599E-2</v>
      </c>
      <c r="D36" s="2">
        <f>ABS(Table6[[#This Row],[Pb Analytic]]-Table6[[#This Row],[Pb Simulation]])</f>
        <v>1.0034342460559995E-4</v>
      </c>
      <c r="E36" s="1">
        <f>100*IF(Table6[[#This Row],[Pb Analytic]]&gt;0, Table6[[#This Row],[Absolute Error]]/Table6[[#This Row],[Pb Analytic]],1)</f>
        <v>0.33533493627950939</v>
      </c>
      <c r="F36">
        <v>0.68429399999999996</v>
      </c>
      <c r="G36">
        <v>0.68481400369876499</v>
      </c>
      <c r="H36" s="2">
        <f>ABS(Table7[[#This Row],[Pd Analytic]]-Table7[[#This Row],[Pd Simulation]])</f>
        <v>5.2000369876503694E-4</v>
      </c>
      <c r="I36" s="1">
        <f>100*IF(Table7[[#This Row],[Pd Analytic]]&gt;0, Table7[[#This Row],[Absolute Error]]/Table7[[#This Row],[Pd Analytic]],1)</f>
        <v>7.5933566772354646E-2</v>
      </c>
      <c r="J36">
        <v>8.1928040000000006</v>
      </c>
      <c r="K36">
        <v>8.1889635795271101</v>
      </c>
      <c r="L36" s="2">
        <f>ABS(Table2[[#This Row],[Nc Analytic]]-Table2[[#This Row],[Nc Simulation]])</f>
        <v>3.8404204728905711E-3</v>
      </c>
      <c r="M36" s="1">
        <f>100*IF(Table2[[#This Row],[Nc Analytic]]&gt;0, Table2[[#This Row],[Absolute Error]]/Table2[[#This Row],[Nc Analytic]],1)</f>
        <v>4.689751560859115E-2</v>
      </c>
    </row>
    <row r="37" spans="1:13" x14ac:dyDescent="0.25">
      <c r="A37" s="1">
        <v>3.6</v>
      </c>
      <c r="B37">
        <v>3.5094E-2</v>
      </c>
      <c r="C37">
        <v>3.5129440035521202E-2</v>
      </c>
      <c r="D37" s="2">
        <f>ABS(Table6[[#This Row],[Pb Analytic]]-Table6[[#This Row],[Pb Simulation]])</f>
        <v>3.5440035521201729E-5</v>
      </c>
      <c r="E37" s="1">
        <f>100*IF(Table6[[#This Row],[Pb Analytic]]&gt;0, Table6[[#This Row],[Absolute Error]]/Table6[[#This Row],[Pb Analytic]],1)</f>
        <v>0.10088414584851471</v>
      </c>
      <c r="F37">
        <v>0.68683399999999994</v>
      </c>
      <c r="G37">
        <v>0.68744023820670297</v>
      </c>
      <c r="H37" s="2">
        <f>ABS(Table7[[#This Row],[Pd Analytic]]-Table7[[#This Row],[Pd Simulation]])</f>
        <v>6.0623820670302475E-4</v>
      </c>
      <c r="I37" s="1">
        <f>100*IF(Table7[[#This Row],[Pd Analytic]]&gt;0, Table7[[#This Row],[Absolute Error]]/Table7[[#This Row],[Pd Analytic]],1)</f>
        <v>8.8187768624730684E-2</v>
      </c>
      <c r="J37">
        <v>8.4478200000000001</v>
      </c>
      <c r="K37">
        <v>8.4231007511253804</v>
      </c>
      <c r="L37" s="2">
        <f>ABS(Table2[[#This Row],[Nc Analytic]]-Table2[[#This Row],[Nc Simulation]])</f>
        <v>2.4719248874619737E-2</v>
      </c>
      <c r="M37" s="1">
        <f>100*IF(Table2[[#This Row],[Nc Analytic]]&gt;0, Table2[[#This Row],[Absolute Error]]/Table2[[#This Row],[Nc Analytic]],1)</f>
        <v>0.29346970438786557</v>
      </c>
    </row>
    <row r="38" spans="1:13" x14ac:dyDescent="0.25">
      <c r="A38" s="1">
        <v>3.7</v>
      </c>
      <c r="B38">
        <v>4.0284E-2</v>
      </c>
      <c r="C38">
        <v>4.08023738866546E-2</v>
      </c>
      <c r="D38" s="2">
        <f>ABS(Table6[[#This Row],[Pb Analytic]]-Table6[[#This Row],[Pb Simulation]])</f>
        <v>5.1837388665459949E-4</v>
      </c>
      <c r="E38" s="1">
        <f>100*IF(Table6[[#This Row],[Pb Analytic]]&gt;0, Table6[[#This Row],[Absolute Error]]/Table6[[#This Row],[Pb Analytic]],1)</f>
        <v>1.2704503127553228</v>
      </c>
      <c r="F38">
        <v>0.68923500000000004</v>
      </c>
      <c r="G38">
        <v>0.68919489060931005</v>
      </c>
      <c r="H38" s="2">
        <f>ABS(Table7[[#This Row],[Pd Analytic]]-Table7[[#This Row],[Pd Simulation]])</f>
        <v>4.0109390689990754E-5</v>
      </c>
      <c r="I38" s="1">
        <f>100*IF(Table7[[#This Row],[Pd Analytic]]&gt;0, Table7[[#This Row],[Absolute Error]]/Table7[[#This Row],[Pd Analytic]],1)</f>
        <v>5.8197457985404476E-3</v>
      </c>
      <c r="J38">
        <v>8.6704939999999997</v>
      </c>
      <c r="K38">
        <v>8.6490702255853193</v>
      </c>
      <c r="L38" s="2">
        <f>ABS(Table2[[#This Row],[Nc Analytic]]-Table2[[#This Row],[Nc Simulation]])</f>
        <v>2.1423774414680352E-2</v>
      </c>
      <c r="M38" s="1">
        <f>100*IF(Table2[[#This Row],[Nc Analytic]]&gt;0, Table2[[#This Row],[Absolute Error]]/Table2[[#This Row],[Nc Analytic]],1)</f>
        <v>0.24770031755905314</v>
      </c>
    </row>
    <row r="39" spans="1:13" x14ac:dyDescent="0.25">
      <c r="A39" s="1">
        <v>3.8</v>
      </c>
      <c r="B39">
        <v>4.7044000000000002E-2</v>
      </c>
      <c r="C39">
        <v>4.6924181937053597E-2</v>
      </c>
      <c r="D39" s="2">
        <f>ABS(Table6[[#This Row],[Pb Analytic]]-Table6[[#This Row],[Pb Simulation]])</f>
        <v>1.1981806294640573E-4</v>
      </c>
      <c r="E39" s="1">
        <f>100*IF(Table6[[#This Row],[Pb Analytic]]&gt;0, Table6[[#This Row],[Absolute Error]]/Table6[[#This Row],[Pb Analytic]],1)</f>
        <v>0.25534395699670492</v>
      </c>
      <c r="F39">
        <v>0.68998099999999996</v>
      </c>
      <c r="G39">
        <v>0.69012414262612098</v>
      </c>
      <c r="H39" s="2">
        <f>ABS(Table7[[#This Row],[Pd Analytic]]-Table7[[#This Row],[Pd Simulation]])</f>
        <v>1.431426261210289E-4</v>
      </c>
      <c r="I39" s="1">
        <f>100*IF(Table7[[#This Row],[Pd Analytic]]&gt;0, Table7[[#This Row],[Absolute Error]]/Table7[[#This Row],[Pd Analytic]],1)</f>
        <v>2.0741576374408526E-2</v>
      </c>
      <c r="J39">
        <v>8.8853220000000004</v>
      </c>
      <c r="K39">
        <v>8.8666281184472702</v>
      </c>
      <c r="L39" s="2">
        <f>ABS(Table2[[#This Row],[Nc Analytic]]-Table2[[#This Row],[Nc Simulation]])</f>
        <v>1.8693881552730218E-2</v>
      </c>
      <c r="M39" s="1">
        <f>100*IF(Table2[[#This Row],[Nc Analytic]]&gt;0, Table2[[#This Row],[Absolute Error]]/Table2[[#This Row],[Nc Analytic]],1)</f>
        <v>0.21083416720542358</v>
      </c>
    </row>
    <row r="40" spans="1:13" x14ac:dyDescent="0.25">
      <c r="A40" s="1">
        <v>3.9</v>
      </c>
      <c r="B40">
        <v>5.3447000000000001E-2</v>
      </c>
      <c r="C40">
        <v>5.3471761599681297E-2</v>
      </c>
      <c r="D40" s="2">
        <f>ABS(Table6[[#This Row],[Pb Analytic]]-Table6[[#This Row],[Pb Simulation]])</f>
        <v>2.4761599681295821E-5</v>
      </c>
      <c r="E40" s="1">
        <f>100*IF(Table6[[#This Row],[Pb Analytic]]&gt;0, Table6[[#This Row],[Absolute Error]]/Table6[[#This Row],[Pb Analytic]],1)</f>
        <v>4.6307806102732559E-2</v>
      </c>
      <c r="F40">
        <v>0.68998999999999999</v>
      </c>
      <c r="G40">
        <v>0.69027711730354402</v>
      </c>
      <c r="H40" s="2">
        <f>ABS(Table7[[#This Row],[Pd Analytic]]-Table7[[#This Row],[Pd Simulation]])</f>
        <v>2.8711730354402665E-4</v>
      </c>
      <c r="I40" s="1">
        <f>100*IF(Table7[[#This Row],[Pd Analytic]]&gt;0, Table7[[#This Row],[Absolute Error]]/Table7[[#This Row],[Pd Analytic]],1)</f>
        <v>4.1594498259714015E-2</v>
      </c>
      <c r="J40">
        <v>9.0862879999999997</v>
      </c>
      <c r="K40">
        <v>9.0756179839578195</v>
      </c>
      <c r="L40" s="2">
        <f>ABS(Table2[[#This Row],[Nc Analytic]]-Table2[[#This Row],[Nc Simulation]])</f>
        <v>1.0670016042180208E-2</v>
      </c>
      <c r="M40" s="1">
        <f>100*IF(Table2[[#This Row],[Nc Analytic]]&gt;0, Table2[[#This Row],[Absolute Error]]/Table2[[#This Row],[Nc Analytic]],1)</f>
        <v>0.11756792827816978</v>
      </c>
    </row>
    <row r="41" spans="1:13" x14ac:dyDescent="0.25">
      <c r="A41" s="1">
        <v>4</v>
      </c>
      <c r="B41">
        <v>6.1696000000000001E-2</v>
      </c>
      <c r="C41">
        <v>6.0417841188858901E-2</v>
      </c>
      <c r="D41" s="2">
        <f>ABS(Table6[[#This Row],[Pb Analytic]]-Table6[[#This Row],[Pb Simulation]])</f>
        <v>1.2781588111411002E-3</v>
      </c>
      <c r="E41" s="1">
        <f>100*IF(Table6[[#This Row],[Pb Analytic]]&gt;0, Table6[[#This Row],[Absolute Error]]/Table6[[#This Row],[Pb Analytic]],1)</f>
        <v>2.1155320779266669</v>
      </c>
      <c r="F41">
        <v>0.68867800000000001</v>
      </c>
      <c r="G41">
        <v>0.68970511185637895</v>
      </c>
      <c r="H41" s="2">
        <f>ABS(Table7[[#This Row],[Pd Analytic]]-Table7[[#This Row],[Pd Simulation]])</f>
        <v>1.0271118563789372E-3</v>
      </c>
      <c r="I41" s="1">
        <f>100*IF(Table7[[#This Row],[Pd Analytic]]&gt;0, Table7[[#This Row],[Absolute Error]]/Table7[[#This Row],[Pd Analytic]],1)</f>
        <v>0.14892043551981363</v>
      </c>
      <c r="J41">
        <v>9.3137454999999996</v>
      </c>
      <c r="K41">
        <v>9.2759657711819692</v>
      </c>
      <c r="L41" s="2">
        <f>ABS(Table2[[#This Row],[Nc Analytic]]-Table2[[#This Row],[Nc Simulation]])</f>
        <v>3.7779728818030378E-2</v>
      </c>
      <c r="M41" s="1">
        <f>100*IF(Table2[[#This Row],[Nc Analytic]]&gt;0, Table2[[#This Row],[Absolute Error]]/Table2[[#This Row],[Nc Analytic]],1)</f>
        <v>0.40728620339891985</v>
      </c>
    </row>
    <row r="42" spans="1:13" x14ac:dyDescent="0.25">
      <c r="A42" s="1">
        <v>4.0999999999999996</v>
      </c>
      <c r="B42">
        <v>6.7249000000000003E-2</v>
      </c>
      <c r="C42">
        <v>6.7731985470657702E-2</v>
      </c>
      <c r="D42" s="2">
        <f>ABS(Table6[[#This Row],[Pb Analytic]]-Table6[[#This Row],[Pb Simulation]])</f>
        <v>4.8298547065769859E-4</v>
      </c>
      <c r="E42" s="1">
        <f>100*IF(Table6[[#This Row],[Pb Analytic]]&gt;0, Table6[[#This Row],[Absolute Error]]/Table6[[#This Row],[Pb Analytic]],1)</f>
        <v>0.71308329041518148</v>
      </c>
      <c r="F42">
        <v>0.68747000000000003</v>
      </c>
      <c r="G42">
        <v>0.68846074464576601</v>
      </c>
      <c r="H42" s="2">
        <f>ABS(Table7[[#This Row],[Pd Analytic]]-Table7[[#This Row],[Pd Simulation]])</f>
        <v>9.9074464576598409E-4</v>
      </c>
      <c r="I42" s="1">
        <f>100*IF(Table7[[#This Row],[Pd Analytic]]&gt;0, Table7[[#This Row],[Absolute Error]]/Table7[[#This Row],[Pd Analytic]],1)</f>
        <v>0.14390720944819482</v>
      </c>
      <c r="J42">
        <v>9.4716880000000003</v>
      </c>
      <c r="K42">
        <v>9.4676734649934406</v>
      </c>
      <c r="L42" s="2">
        <f>ABS(Table2[[#This Row],[Nc Analytic]]-Table2[[#This Row],[Nc Simulation]])</f>
        <v>4.014535006559683E-3</v>
      </c>
      <c r="M42" s="1">
        <f>100*IF(Table2[[#This Row],[Nc Analytic]]&gt;0, Table2[[#This Row],[Absolute Error]]/Table2[[#This Row],[Nc Analytic]],1)</f>
        <v>4.2402550335130983E-2</v>
      </c>
    </row>
    <row r="43" spans="1:13" x14ac:dyDescent="0.25">
      <c r="A43" s="1">
        <v>4.2</v>
      </c>
      <c r="B43">
        <v>7.5151999999999997E-2</v>
      </c>
      <c r="C43">
        <v>7.53814809644692E-2</v>
      </c>
      <c r="D43" s="2">
        <f>ABS(Table6[[#This Row],[Pb Analytic]]-Table6[[#This Row],[Pb Simulation]])</f>
        <v>2.2948096446920307E-4</v>
      </c>
      <c r="E43" s="1">
        <f>100*IF(Table6[[#This Row],[Pb Analytic]]&gt;0, Table6[[#This Row],[Absolute Error]]/Table6[[#This Row],[Pb Analytic]],1)</f>
        <v>0.30442618204512079</v>
      </c>
      <c r="F43">
        <v>0.68664099999999995</v>
      </c>
      <c r="G43">
        <v>0.68659705262593096</v>
      </c>
      <c r="H43" s="2">
        <f>ABS(Table7[[#This Row],[Pd Analytic]]-Table7[[#This Row],[Pd Simulation]])</f>
        <v>4.3947374068986633E-5</v>
      </c>
      <c r="I43" s="1">
        <f>100*IF(Table7[[#This Row],[Pd Analytic]]&gt;0, Table7[[#This Row],[Absolute Error]]/Table7[[#This Row],[Pd Analytic]],1)</f>
        <v>6.400751925879568E-3</v>
      </c>
      <c r="J43">
        <v>9.6774939999999994</v>
      </c>
      <c r="K43">
        <v>9.6508092617757999</v>
      </c>
      <c r="L43" s="2">
        <f>ABS(Table2[[#This Row],[Nc Analytic]]-Table2[[#This Row],[Nc Simulation]])</f>
        <v>2.6684738224199478E-2</v>
      </c>
      <c r="M43" s="1">
        <f>100*IF(Table2[[#This Row],[Nc Analytic]]&gt;0, Table2[[#This Row],[Absolute Error]]/Table2[[#This Row],[Nc Analytic]],1)</f>
        <v>0.27650259683289341</v>
      </c>
    </row>
    <row r="44" spans="1:13" x14ac:dyDescent="0.25">
      <c r="A44" s="1">
        <v>4.3</v>
      </c>
      <c r="B44">
        <v>8.2328999999999999E-2</v>
      </c>
      <c r="C44">
        <v>8.3332327787568897E-2</v>
      </c>
      <c r="D44" s="2">
        <f>ABS(Table6[[#This Row],[Pb Analytic]]-Table6[[#This Row],[Pb Simulation]])</f>
        <v>1.0033277875688973E-3</v>
      </c>
      <c r="E44" s="1">
        <f>100*IF(Table6[[#This Row],[Pb Analytic]]&gt;0, Table6[[#This Row],[Absolute Error]]/Table6[[#This Row],[Pb Analytic]],1)</f>
        <v>1.2040078733028849</v>
      </c>
      <c r="F44">
        <v>0.68457100000000004</v>
      </c>
      <c r="G44">
        <v>0.68416680622605397</v>
      </c>
      <c r="H44" s="2">
        <f>ABS(Table7[[#This Row],[Pd Analytic]]-Table7[[#This Row],[Pd Simulation]])</f>
        <v>4.0419377394607103E-4</v>
      </c>
      <c r="I44" s="1">
        <f>100*IF(Table7[[#This Row],[Pd Analytic]]&gt;0, Table7[[#This Row],[Absolute Error]]/Table7[[#This Row],[Pd Analytic]],1)</f>
        <v>5.9078249670669103E-2</v>
      </c>
      <c r="J44">
        <v>9.8345190000000002</v>
      </c>
      <c r="K44">
        <v>9.8255016021303696</v>
      </c>
      <c r="L44" s="2">
        <f>ABS(Table2[[#This Row],[Nc Analytic]]-Table2[[#This Row],[Nc Simulation]])</f>
        <v>9.0173978696306278E-3</v>
      </c>
      <c r="M44" s="1">
        <f>100*IF(Table2[[#This Row],[Nc Analytic]]&gt;0, Table2[[#This Row],[Absolute Error]]/Table2[[#This Row],[Nc Analytic]],1)</f>
        <v>9.1775445516954296E-2</v>
      </c>
    </row>
    <row r="45" spans="1:13" x14ac:dyDescent="0.25">
      <c r="A45" s="1">
        <v>4.4000000000000004</v>
      </c>
      <c r="B45">
        <v>9.0820999999999999E-2</v>
      </c>
      <c r="C45">
        <v>9.1549963652172703E-2</v>
      </c>
      <c r="D45" s="2">
        <f>ABS(Table6[[#This Row],[Pb Analytic]]-Table6[[#This Row],[Pb Simulation]])</f>
        <v>7.2896365217270387E-4</v>
      </c>
      <c r="E45" s="1">
        <f>100*IF(Table6[[#This Row],[Pb Analytic]]&gt;0, Table6[[#This Row],[Absolute Error]]/Table6[[#This Row],[Pb Analytic]],1)</f>
        <v>0.79624679583955671</v>
      </c>
      <c r="F45">
        <v>0.68186899999999995</v>
      </c>
      <c r="G45">
        <v>0.681221856863652</v>
      </c>
      <c r="H45" s="2">
        <f>ABS(Table7[[#This Row],[Pd Analytic]]-Table7[[#This Row],[Pd Simulation]])</f>
        <v>6.4714313634794962E-4</v>
      </c>
      <c r="I45" s="1">
        <f>100*IF(Table7[[#This Row],[Pd Analytic]]&gt;0, Table7[[#This Row],[Absolute Error]]/Table7[[#This Row],[Pd Analytic]],1)</f>
        <v>9.499741234484152E-2</v>
      </c>
      <c r="J45">
        <v>9.9972600000000007</v>
      </c>
      <c r="K45">
        <v>9.9919283746898309</v>
      </c>
      <c r="L45" s="2">
        <f>ABS(Table2[[#This Row],[Nc Analytic]]-Table2[[#This Row],[Nc Simulation]])</f>
        <v>5.3316253101698408E-3</v>
      </c>
      <c r="M45" s="1">
        <f>100*IF(Table2[[#This Row],[Nc Analytic]]&gt;0, Table2[[#This Row],[Absolute Error]]/Table2[[#This Row],[Nc Analytic]],1)</f>
        <v>5.3359322747700791E-2</v>
      </c>
    </row>
    <row r="46" spans="1:13" x14ac:dyDescent="0.25">
      <c r="A46" s="1">
        <v>4.5</v>
      </c>
      <c r="B46">
        <v>0.100798</v>
      </c>
      <c r="C46">
        <v>9.9999965128922799E-2</v>
      </c>
      <c r="D46" s="2">
        <f>ABS(Table6[[#This Row],[Pb Analytic]]-Table6[[#This Row],[Pb Simulation]])</f>
        <v>7.980348710771995E-4</v>
      </c>
      <c r="E46" s="1">
        <f>100*IF(Table6[[#This Row],[Pb Analytic]]&gt;0, Table6[[#This Row],[Absolute Error]]/Table6[[#This Row],[Pb Analytic]],1)</f>
        <v>0.79803514936065256</v>
      </c>
      <c r="F46">
        <v>0.67700099999999996</v>
      </c>
      <c r="G46">
        <v>0.67781253182288104</v>
      </c>
      <c r="H46" s="2">
        <f>ABS(Table7[[#This Row],[Pd Analytic]]-Table7[[#This Row],[Pd Simulation]])</f>
        <v>8.1153182288107306E-4</v>
      </c>
      <c r="I46" s="1">
        <f>100*IF(Table7[[#This Row],[Pd Analytic]]&gt;0, Table7[[#This Row],[Absolute Error]]/Table7[[#This Row],[Pd Analytic]],1)</f>
        <v>0.11972806414460542</v>
      </c>
      <c r="J46">
        <v>10.187602</v>
      </c>
      <c r="K46">
        <v>10.1503085720488</v>
      </c>
      <c r="L46" s="2">
        <f>ABS(Table2[[#This Row],[Nc Analytic]]-Table2[[#This Row],[Nc Simulation]])</f>
        <v>3.7293427951199831E-2</v>
      </c>
      <c r="M46" s="1">
        <f>100*IF(Table2[[#This Row],[Nc Analytic]]&gt;0, Table2[[#This Row],[Absolute Error]]/Table2[[#This Row],[Nc Analytic]],1)</f>
        <v>0.36741176572597828</v>
      </c>
    </row>
    <row r="47" spans="1:13" x14ac:dyDescent="0.25">
      <c r="A47" s="1">
        <v>4.5999999999999996</v>
      </c>
      <c r="B47">
        <v>0.109542</v>
      </c>
      <c r="C47">
        <v>0.108648617623597</v>
      </c>
      <c r="D47" s="2">
        <f>ABS(Table6[[#This Row],[Pb Analytic]]-Table6[[#This Row],[Pb Simulation]])</f>
        <v>8.9338237640300411E-4</v>
      </c>
      <c r="E47" s="1">
        <f>100*IF(Table6[[#This Row],[Pb Analytic]]&gt;0, Table6[[#This Row],[Absolute Error]]/Table6[[#This Row],[Pb Analytic]],1)</f>
        <v>0.82226759616771572</v>
      </c>
      <c r="F47">
        <v>0.67378099999999996</v>
      </c>
      <c r="G47">
        <v>0.67398717976649603</v>
      </c>
      <c r="H47" s="2">
        <f>ABS(Table7[[#This Row],[Pd Analytic]]-Table7[[#This Row],[Pd Simulation]])</f>
        <v>2.0617976649606184E-4</v>
      </c>
      <c r="I47" s="1">
        <f>100*IF(Table7[[#This Row],[Pd Analytic]]&gt;0, Table7[[#This Row],[Absolute Error]]/Table7[[#This Row],[Pd Analytic]],1)</f>
        <v>3.059105168253989E-2</v>
      </c>
      <c r="J47">
        <v>10.335400999999999</v>
      </c>
      <c r="K47">
        <v>10.3008939029973</v>
      </c>
      <c r="L47" s="2">
        <f>ABS(Table2[[#This Row],[Nc Analytic]]-Table2[[#This Row],[Nc Simulation]])</f>
        <v>3.4507097002698828E-2</v>
      </c>
      <c r="M47" s="1">
        <f>100*IF(Table2[[#This Row],[Nc Analytic]]&gt;0, Table2[[#This Row],[Absolute Error]]/Table2[[#This Row],[Nc Analytic]],1)</f>
        <v>0.33499128646163545</v>
      </c>
    </row>
    <row r="48" spans="1:13" x14ac:dyDescent="0.25">
      <c r="A48" s="1">
        <v>4.7</v>
      </c>
      <c r="B48">
        <v>0.117697</v>
      </c>
      <c r="C48">
        <v>0.117463372565437</v>
      </c>
      <c r="D48" s="2">
        <f>ABS(Table6[[#This Row],[Pb Analytic]]-Table6[[#This Row],[Pb Simulation]])</f>
        <v>2.3362743456299684E-4</v>
      </c>
      <c r="E48" s="1">
        <f>100*IF(Table6[[#This Row],[Pb Analytic]]&gt;0, Table6[[#This Row],[Absolute Error]]/Table6[[#This Row],[Pb Analytic]],1)</f>
        <v>0.19889385896258568</v>
      </c>
      <c r="F48">
        <v>0.67079299999999997</v>
      </c>
      <c r="G48">
        <v>0.66979187368896898</v>
      </c>
      <c r="H48" s="2">
        <f>ABS(Table7[[#This Row],[Pd Analytic]]-Table7[[#This Row],[Pd Simulation]])</f>
        <v>1.0011263110309976E-3</v>
      </c>
      <c r="I48" s="1">
        <f>100*IF(Table7[[#This Row],[Pd Analytic]]&gt;0, Table7[[#This Row],[Absolute Error]]/Table7[[#This Row],[Pd Analytic]],1)</f>
        <v>0.14946826773474564</v>
      </c>
      <c r="J48">
        <v>10.475072000000001</v>
      </c>
      <c r="K48">
        <v>10.443961032747699</v>
      </c>
      <c r="L48" s="2">
        <f>ABS(Table2[[#This Row],[Nc Analytic]]-Table2[[#This Row],[Nc Simulation]])</f>
        <v>3.1110967252301336E-2</v>
      </c>
      <c r="M48" s="1">
        <f>100*IF(Table2[[#This Row],[Nc Analytic]]&gt;0, Table2[[#This Row],[Absolute Error]]/Table2[[#This Row],[Nc Analytic]],1)</f>
        <v>0.29788475038111434</v>
      </c>
    </row>
    <row r="49" spans="1:13" x14ac:dyDescent="0.25">
      <c r="A49" s="1">
        <v>4.8</v>
      </c>
      <c r="B49">
        <v>0.12660399999999999</v>
      </c>
      <c r="C49">
        <v>0.12641319840183299</v>
      </c>
      <c r="D49" s="2">
        <f>ABS(Table6[[#This Row],[Pb Analytic]]-Table6[[#This Row],[Pb Simulation]])</f>
        <v>1.9080159816700637E-4</v>
      </c>
      <c r="E49" s="1">
        <f>100*IF(Table6[[#This Row],[Pb Analytic]]&gt;0, Table6[[#This Row],[Absolute Error]]/Table6[[#This Row],[Pb Analytic]],1)</f>
        <v>0.15093487118370369</v>
      </c>
      <c r="F49">
        <v>0.66492200000000001</v>
      </c>
      <c r="G49">
        <v>0.66527008248217401</v>
      </c>
      <c r="H49" s="2">
        <f>ABS(Table7[[#This Row],[Pd Analytic]]-Table7[[#This Row],[Pd Simulation]])</f>
        <v>3.4808248217399473E-4</v>
      </c>
      <c r="I49" s="1">
        <f>100*IF(Table7[[#This Row],[Pd Analytic]]&gt;0, Table7[[#This Row],[Absolute Error]]/Table7[[#This Row],[Pd Analytic]],1)</f>
        <v>5.2321980401594512E-2</v>
      </c>
      <c r="J49">
        <v>10.594055000000001</v>
      </c>
      <c r="K49">
        <v>10.5798045808121</v>
      </c>
      <c r="L49" s="2">
        <f>ABS(Table2[[#This Row],[Nc Analytic]]-Table2[[#This Row],[Nc Simulation]])</f>
        <v>1.4250419187900931E-2</v>
      </c>
      <c r="M49" s="1">
        <f>100*IF(Table2[[#This Row],[Nc Analytic]]&gt;0, Table2[[#This Row],[Absolute Error]]/Table2[[#This Row],[Nc Analytic]],1)</f>
        <v>0.13469454070773657</v>
      </c>
    </row>
    <row r="50" spans="1:13" x14ac:dyDescent="0.25">
      <c r="A50" s="1">
        <v>4.9000000000000004</v>
      </c>
      <c r="B50">
        <v>0.13506699999999999</v>
      </c>
      <c r="C50">
        <v>0.135468835344837</v>
      </c>
      <c r="D50" s="2">
        <f>ABS(Table6[[#This Row],[Pb Analytic]]-Table6[[#This Row],[Pb Simulation]])</f>
        <v>4.0183534483700933E-4</v>
      </c>
      <c r="E50" s="1">
        <f>100*IF(Table6[[#This Row],[Pb Analytic]]&gt;0, Table6[[#This Row],[Absolute Error]]/Table6[[#This Row],[Pb Analytic]],1)</f>
        <v>0.29662567321416344</v>
      </c>
      <c r="F50">
        <v>0.660802</v>
      </c>
      <c r="G50">
        <v>0.66046258159142002</v>
      </c>
      <c r="H50" s="2">
        <f>ABS(Table7[[#This Row],[Pd Analytic]]-Table7[[#This Row],[Pd Simulation]])</f>
        <v>3.394184085799834E-4</v>
      </c>
      <c r="I50" s="1">
        <f>100*IF(Table7[[#This Row],[Pd Analytic]]&gt;0, Table7[[#This Row],[Absolute Error]]/Table7[[#This Row],[Pd Analytic]],1)</f>
        <v>5.1391012608486698E-2</v>
      </c>
      <c r="J50">
        <v>10.719325</v>
      </c>
      <c r="K50">
        <v>10.708730943233</v>
      </c>
      <c r="L50" s="2">
        <f>ABS(Table2[[#This Row],[Nc Analytic]]-Table2[[#This Row],[Nc Simulation]])</f>
        <v>1.0594056766999316E-2</v>
      </c>
      <c r="M50" s="1">
        <f>100*IF(Table2[[#This Row],[Nc Analytic]]&gt;0, Table2[[#This Row],[Absolute Error]]/Table2[[#This Row],[Nc Analytic]],1)</f>
        <v>9.8929152512640631E-2</v>
      </c>
    </row>
    <row r="51" spans="1:13" x14ac:dyDescent="0.25">
      <c r="A51" s="1">
        <v>5</v>
      </c>
      <c r="B51">
        <v>0.14504900000000001</v>
      </c>
      <c r="C51">
        <v>0.14460296568841199</v>
      </c>
      <c r="D51" s="2">
        <f>ABS(Table6[[#This Row],[Pb Analytic]]-Table6[[#This Row],[Pb Simulation]])</f>
        <v>4.4603431158801721E-4</v>
      </c>
      <c r="E51" s="1">
        <f>100*IF(Table6[[#This Row],[Pb Analytic]]&gt;0, Table6[[#This Row],[Absolute Error]]/Table6[[#This Row],[Pb Analytic]],1)</f>
        <v>0.30845447011724808</v>
      </c>
      <c r="F51">
        <v>0.65496500000000002</v>
      </c>
      <c r="G51">
        <v>0.65540730580291295</v>
      </c>
      <c r="H51" s="2">
        <f>ABS(Table7[[#This Row],[Pd Analytic]]-Table7[[#This Row],[Pd Simulation]])</f>
        <v>4.4230580291293453E-4</v>
      </c>
      <c r="I51" s="1">
        <f>100*IF(Table7[[#This Row],[Pd Analytic]]&gt;0, Table7[[#This Row],[Absolute Error]]/Table7[[#This Row],[Pd Analytic]],1)</f>
        <v>6.7485638166801268E-2</v>
      </c>
      <c r="J51">
        <v>10.849030000000001</v>
      </c>
      <c r="K51">
        <v>10.8310529557347</v>
      </c>
      <c r="L51" s="2">
        <f>ABS(Table2[[#This Row],[Nc Analytic]]-Table2[[#This Row],[Nc Simulation]])</f>
        <v>1.797704426530089E-2</v>
      </c>
      <c r="M51" s="1">
        <f>100*IF(Table2[[#This Row],[Nc Analytic]]&gt;0, Table2[[#This Row],[Absolute Error]]/Table2[[#This Row],[Nc Analytic]],1)</f>
        <v>0.16597688459996507</v>
      </c>
    </row>
    <row r="52" spans="1:13" x14ac:dyDescent="0.25">
      <c r="A52" s="1">
        <v>5.0999999999999996</v>
      </c>
      <c r="B52">
        <v>0.154053</v>
      </c>
      <c r="C52">
        <v>0.15379031222526601</v>
      </c>
      <c r="D52" s="2">
        <f>ABS(Table6[[#This Row],[Pb Analytic]]-Table6[[#This Row],[Pb Simulation]])</f>
        <v>2.6268777473398286E-4</v>
      </c>
      <c r="E52" s="1">
        <f>100*IF(Table6[[#This Row],[Pb Analytic]]&gt;0, Table6[[#This Row],[Absolute Error]]/Table6[[#This Row],[Pb Analytic]],1)</f>
        <v>0.17080905223029141</v>
      </c>
      <c r="F52">
        <v>0.64952299999999996</v>
      </c>
      <c r="G52">
        <v>0.65013935354883201</v>
      </c>
      <c r="H52" s="2">
        <f>ABS(Table7[[#This Row],[Pd Analytic]]-Table7[[#This Row],[Pd Simulation]])</f>
        <v>6.1635354883204929E-4</v>
      </c>
      <c r="I52" s="1">
        <f>100*IF(Table7[[#This Row],[Pd Analytic]]&gt;0, Table7[[#This Row],[Absolute Error]]/Table7[[#This Row],[Pd Analytic]],1)</f>
        <v>9.4803298011055553E-2</v>
      </c>
      <c r="J52">
        <v>10.959569</v>
      </c>
      <c r="K52">
        <v>10.947085376680601</v>
      </c>
      <c r="L52" s="2">
        <f>ABS(Table2[[#This Row],[Nc Analytic]]-Table2[[#This Row],[Nc Simulation]])</f>
        <v>1.2483623319399229E-2</v>
      </c>
      <c r="M52" s="1">
        <f>100*IF(Table2[[#This Row],[Nc Analytic]]&gt;0, Table2[[#This Row],[Absolute Error]]/Table2[[#This Row],[Nc Analytic]],1)</f>
        <v>0.1140360460327801</v>
      </c>
    </row>
    <row r="53" spans="1:13" x14ac:dyDescent="0.25">
      <c r="A53" s="1">
        <v>5.2</v>
      </c>
      <c r="B53">
        <v>0.16217699999999999</v>
      </c>
      <c r="C53">
        <v>0.16300767714393499</v>
      </c>
      <c r="D53" s="2">
        <f>ABS(Table6[[#This Row],[Pb Analytic]]-Table6[[#This Row],[Pb Simulation]])</f>
        <v>8.3067714393500469E-4</v>
      </c>
      <c r="E53" s="1">
        <f>100*IF(Table6[[#This Row],[Pb Analytic]]&gt;0, Table6[[#This Row],[Absolute Error]]/Table6[[#This Row],[Pb Analytic]],1)</f>
        <v>0.50959387833097014</v>
      </c>
      <c r="F53">
        <v>0.64512899999999995</v>
      </c>
      <c r="G53">
        <v>0.64469102484167695</v>
      </c>
      <c r="H53" s="2">
        <f>ABS(Table7[[#This Row],[Pd Analytic]]-Table7[[#This Row],[Pd Simulation]])</f>
        <v>4.3797515832300071E-4</v>
      </c>
      <c r="I53" s="1">
        <f>100*IF(Table7[[#This Row],[Pd Analytic]]&gt;0, Table7[[#This Row],[Absolute Error]]/Table7[[#This Row],[Pd Analytic]],1)</f>
        <v>6.7935668629877155E-2</v>
      </c>
      <c r="J53">
        <v>11.067329000000001</v>
      </c>
      <c r="K53">
        <v>11.057141142259299</v>
      </c>
      <c r="L53" s="2">
        <f>ABS(Table2[[#This Row],[Nc Analytic]]-Table2[[#This Row],[Nc Simulation]])</f>
        <v>1.0187857740701745E-2</v>
      </c>
      <c r="M53" s="1">
        <f>100*IF(Table2[[#This Row],[Nc Analytic]]&gt;0, Table2[[#This Row],[Absolute Error]]/Table2[[#This Row],[Nc Analytic]],1)</f>
        <v>9.2138262590903894E-2</v>
      </c>
    </row>
    <row r="54" spans="1:13" x14ac:dyDescent="0.25">
      <c r="A54" s="1">
        <v>5.3</v>
      </c>
      <c r="B54">
        <v>0.17180100000000001</v>
      </c>
      <c r="C54">
        <v>0.17223393305158199</v>
      </c>
      <c r="D54" s="2">
        <f>ABS(Table6[[#This Row],[Pb Analytic]]-Table6[[#This Row],[Pb Simulation]])</f>
        <v>4.3293305158198514E-4</v>
      </c>
      <c r="E54" s="1">
        <f>100*IF(Table6[[#This Row],[Pb Analytic]]&gt;0, Table6[[#This Row],[Absolute Error]]/Table6[[#This Row],[Pb Analytic]],1)</f>
        <v>0.2513633892644877</v>
      </c>
      <c r="F54">
        <v>0.63966900000000004</v>
      </c>
      <c r="G54">
        <v>0.63909188026281605</v>
      </c>
      <c r="H54" s="2">
        <f>ABS(Table7[[#This Row],[Pd Analytic]]-Table7[[#This Row],[Pd Simulation]])</f>
        <v>5.7711973718399534E-4</v>
      </c>
      <c r="I54" s="1">
        <f>100*IF(Table7[[#This Row],[Pd Analytic]]&gt;0, Table7[[#This Row],[Absolute Error]]/Table7[[#This Row],[Pd Analytic]],1)</f>
        <v>9.0303093343427288E-2</v>
      </c>
      <c r="J54">
        <v>11.165165</v>
      </c>
      <c r="K54">
        <v>11.161528329371199</v>
      </c>
      <c r="L54" s="2">
        <f>ABS(Table2[[#This Row],[Nc Analytic]]-Table2[[#This Row],[Nc Simulation]])</f>
        <v>3.6366706288006867E-3</v>
      </c>
      <c r="M54" s="1">
        <f>100*IF(Table2[[#This Row],[Nc Analytic]]&gt;0, Table2[[#This Row],[Absolute Error]]/Table2[[#This Row],[Nc Analytic]],1)</f>
        <v>3.2582192343954416E-2</v>
      </c>
    </row>
    <row r="55" spans="1:13" x14ac:dyDescent="0.25">
      <c r="A55" s="1">
        <v>5.4</v>
      </c>
      <c r="B55">
        <v>0.181418</v>
      </c>
      <c r="C55">
        <v>0.18144997667066501</v>
      </c>
      <c r="D55" s="2">
        <f>ABS(Table6[[#This Row],[Pb Analytic]]-Table6[[#This Row],[Pb Simulation]])</f>
        <v>3.1976670665012641E-5</v>
      </c>
      <c r="E55" s="1">
        <f>100*IF(Table6[[#This Row],[Pb Analytic]]&gt;0, Table6[[#This Row],[Absolute Error]]/Table6[[#This Row],[Pb Analytic]],1)</f>
        <v>1.762285741323124E-2</v>
      </c>
      <c r="F55">
        <v>0.63303200000000004</v>
      </c>
      <c r="G55">
        <v>0.63336883954894996</v>
      </c>
      <c r="H55" s="2">
        <f>ABS(Table7[[#This Row],[Pd Analytic]]-Table7[[#This Row],[Pd Simulation]])</f>
        <v>3.3683954894991874E-4</v>
      </c>
      <c r="I55" s="1">
        <f>100*IF(Table7[[#This Row],[Pd Analytic]]&gt;0, Table7[[#This Row],[Absolute Error]]/Table7[[#This Row],[Pd Analytic]],1)</f>
        <v>5.3182210414676724E-2</v>
      </c>
      <c r="J55">
        <v>11.277645</v>
      </c>
      <c r="K55">
        <v>11.2605477523872</v>
      </c>
      <c r="L55" s="2">
        <f>ABS(Table2[[#This Row],[Nc Analytic]]-Table2[[#This Row],[Nc Simulation]])</f>
        <v>1.7097247612799293E-2</v>
      </c>
      <c r="M55" s="1">
        <f>100*IF(Table2[[#This Row],[Nc Analytic]]&gt;0, Table2[[#This Row],[Absolute Error]]/Table2[[#This Row],[Nc Analytic]],1)</f>
        <v>0.15183317888931941</v>
      </c>
    </row>
    <row r="56" spans="1:13" x14ac:dyDescent="0.25">
      <c r="A56" s="1">
        <v>5.5</v>
      </c>
      <c r="B56">
        <v>0.19086400000000001</v>
      </c>
      <c r="C56">
        <v>0.190638654474104</v>
      </c>
      <c r="D56" s="2">
        <f>ABS(Table6[[#This Row],[Pb Analytic]]-Table6[[#This Row],[Pb Simulation]])</f>
        <v>2.2534552589600909E-4</v>
      </c>
      <c r="E56" s="1">
        <f>100*IF(Table6[[#This Row],[Pb Analytic]]&gt;0, Table6[[#This Row],[Absolute Error]]/Table6[[#This Row],[Pb Analytic]],1)</f>
        <v>0.11820557930271147</v>
      </c>
      <c r="F56">
        <v>0.62729000000000001</v>
      </c>
      <c r="G56">
        <v>0.627546339773279</v>
      </c>
      <c r="H56" s="2">
        <f>ABS(Table7[[#This Row],[Pd Analytic]]-Table7[[#This Row],[Pd Simulation]])</f>
        <v>2.5633977327899071E-4</v>
      </c>
      <c r="I56" s="1">
        <f>100*IF(Table7[[#This Row],[Pd Analytic]]&gt;0, Table7[[#This Row],[Absolute Error]]/Table7[[#This Row],[Pd Analytic]],1)</f>
        <v>4.0847943336200732E-2</v>
      </c>
      <c r="J56">
        <v>11.369087</v>
      </c>
      <c r="K56">
        <v>11.3544911165299</v>
      </c>
      <c r="L56" s="2">
        <f>ABS(Table2[[#This Row],[Nc Analytic]]-Table2[[#This Row],[Nc Simulation]])</f>
        <v>1.4595883470100546E-2</v>
      </c>
      <c r="M56" s="1">
        <f>100*IF(Table2[[#This Row],[Nc Analytic]]&gt;0, Table2[[#This Row],[Absolute Error]]/Table2[[#This Row],[Nc Analytic]],1)</f>
        <v>0.12854722699859106</v>
      </c>
    </row>
    <row r="57" spans="1:13" x14ac:dyDescent="0.25">
      <c r="A57" s="1">
        <v>5.6</v>
      </c>
      <c r="B57">
        <v>0.199018</v>
      </c>
      <c r="C57">
        <v>0.19978466818361101</v>
      </c>
      <c r="D57" s="2">
        <f>ABS(Table6[[#This Row],[Pb Analytic]]-Table6[[#This Row],[Pb Simulation]])</f>
        <v>7.6666818361101341E-4</v>
      </c>
      <c r="E57" s="1">
        <f>100*IF(Table6[[#This Row],[Pb Analytic]]&gt;0, Table6[[#This Row],[Absolute Error]]/Table6[[#This Row],[Pb Analytic]],1)</f>
        <v>0.38374725677468463</v>
      </c>
      <c r="F57">
        <v>0.62187899999999996</v>
      </c>
      <c r="G57">
        <v>0.62164642557767902</v>
      </c>
      <c r="H57" s="2">
        <f>ABS(Table7[[#This Row],[Pd Analytic]]-Table7[[#This Row],[Pd Simulation]])</f>
        <v>2.3257442232094139E-4</v>
      </c>
      <c r="I57" s="1">
        <f>100*IF(Table7[[#This Row],[Pd Analytic]]&gt;0, Table7[[#This Row],[Absolute Error]]/Table7[[#This Row],[Pd Analytic]],1)</f>
        <v>3.7412653359152892E-2</v>
      </c>
      <c r="J57">
        <v>11.456742999999999</v>
      </c>
      <c r="K57">
        <v>11.443639651477</v>
      </c>
      <c r="L57" s="2">
        <f>ABS(Table2[[#This Row],[Nc Analytic]]-Table2[[#This Row],[Nc Simulation]])</f>
        <v>1.310334852299988E-2</v>
      </c>
      <c r="M57" s="1">
        <f>100*IF(Table2[[#This Row],[Nc Analytic]]&gt;0, Table2[[#This Row],[Absolute Error]]/Table2[[#This Row],[Nc Analytic]],1)</f>
        <v>0.11450333042694739</v>
      </c>
    </row>
    <row r="58" spans="1:13" x14ac:dyDescent="0.25">
      <c r="A58" s="1">
        <v>5.7</v>
      </c>
      <c r="B58">
        <v>0.20958099999999999</v>
      </c>
      <c r="C58">
        <v>0.20887446674945101</v>
      </c>
      <c r="D58" s="2">
        <f>ABS(Table6[[#This Row],[Pb Analytic]]-Table6[[#This Row],[Pb Simulation]])</f>
        <v>7.0653325054897964E-4</v>
      </c>
      <c r="E58" s="1">
        <f>100*IF(Table6[[#This Row],[Pb Analytic]]&gt;0, Table6[[#This Row],[Absolute Error]]/Table6[[#This Row],[Pb Analytic]],1)</f>
        <v>0.33825735693988868</v>
      </c>
      <c r="F58">
        <v>0.61497100000000005</v>
      </c>
      <c r="G58">
        <v>0.61568894333326296</v>
      </c>
      <c r="H58" s="2">
        <f>ABS(Table7[[#This Row],[Pd Analytic]]-Table7[[#This Row],[Pd Simulation]])</f>
        <v>7.1794333326291593E-4</v>
      </c>
      <c r="I58" s="1">
        <f>100*IF(Table7[[#This Row],[Pd Analytic]]&gt;0, Table7[[#This Row],[Absolute Error]]/Table7[[#This Row],[Pd Analytic]],1)</f>
        <v>0.11660812509902492</v>
      </c>
      <c r="J58">
        <v>11.550636000000001</v>
      </c>
      <c r="K58">
        <v>11.5282631525677</v>
      </c>
      <c r="L58" s="2">
        <f>ABS(Table2[[#This Row],[Nc Analytic]]-Table2[[#This Row],[Nc Simulation]])</f>
        <v>2.2372847432301057E-2</v>
      </c>
      <c r="M58" s="1">
        <f>100*IF(Table2[[#This Row],[Nc Analytic]]&gt;0, Table2[[#This Row],[Absolute Error]]/Table2[[#This Row],[Nc Analytic]],1)</f>
        <v>0.19406954140631266</v>
      </c>
    </row>
    <row r="59" spans="1:13" x14ac:dyDescent="0.25">
      <c r="A59" s="1">
        <v>5.8</v>
      </c>
      <c r="B59">
        <v>0.21887499999999999</v>
      </c>
      <c r="C59">
        <v>0.21789613021486801</v>
      </c>
      <c r="D59" s="2">
        <f>ABS(Table6[[#This Row],[Pb Analytic]]-Table6[[#This Row],[Pb Simulation]])</f>
        <v>9.7886978513198053E-4</v>
      </c>
      <c r="E59" s="1">
        <f>100*IF(Table6[[#This Row],[Pb Analytic]]&gt;0, Table6[[#This Row],[Absolute Error]]/Table6[[#This Row],[Pb Analytic]],1)</f>
        <v>0.44923688372377896</v>
      </c>
      <c r="F59">
        <v>0.60858900000000005</v>
      </c>
      <c r="G59">
        <v>0.60969166967801003</v>
      </c>
      <c r="H59" s="2">
        <f>ABS(Table7[[#This Row],[Pd Analytic]]-Table7[[#This Row],[Pd Simulation]])</f>
        <v>1.1026696780099821E-3</v>
      </c>
      <c r="I59" s="1">
        <f>100*IF(Table7[[#This Row],[Pd Analytic]]&gt;0, Table7[[#This Row],[Absolute Error]]/Table7[[#This Row],[Pd Analytic]],1)</f>
        <v>0.18085693685011692</v>
      </c>
      <c r="J59">
        <v>11.646407</v>
      </c>
      <c r="K59">
        <v>11.608619362619301</v>
      </c>
      <c r="L59" s="2">
        <f>ABS(Table2[[#This Row],[Nc Analytic]]-Table2[[#This Row],[Nc Simulation]])</f>
        <v>3.7787637380699124E-2</v>
      </c>
      <c r="M59" s="1">
        <f>100*IF(Table2[[#This Row],[Nc Analytic]]&gt;0, Table2[[#This Row],[Absolute Error]]/Table2[[#This Row],[Nc Analytic]],1)</f>
        <v>0.32551362225191388</v>
      </c>
    </row>
    <row r="60" spans="1:13" x14ac:dyDescent="0.25">
      <c r="A60" s="1">
        <v>5.9</v>
      </c>
      <c r="B60">
        <v>0.22659499999999999</v>
      </c>
      <c r="C60">
        <v>0.22683924977733799</v>
      </c>
      <c r="D60" s="2">
        <f>ABS(Table6[[#This Row],[Pb Analytic]]-Table6[[#This Row],[Pb Simulation]])</f>
        <v>2.4424977733800146E-4</v>
      </c>
      <c r="E60" s="1">
        <f>100*IF(Table6[[#This Row],[Pb Analytic]]&gt;0, Table6[[#This Row],[Absolute Error]]/Table6[[#This Row],[Pb Analytic]],1)</f>
        <v>0.10767527117893107</v>
      </c>
      <c r="F60">
        <v>0.60350199999999998</v>
      </c>
      <c r="G60">
        <v>0.60367048914435495</v>
      </c>
      <c r="H60" s="2">
        <f>ABS(Table7[[#This Row],[Pd Analytic]]-Table7[[#This Row],[Pd Simulation]])</f>
        <v>1.6848914435496631E-4</v>
      </c>
      <c r="I60" s="1">
        <f>100*IF(Table7[[#This Row],[Pd Analytic]]&gt;0, Table7[[#This Row],[Absolute Error]]/Table7[[#This Row],[Pd Analytic]],1)</f>
        <v>2.7910780365259121E-2</v>
      </c>
      <c r="J60">
        <v>11.705933999999999</v>
      </c>
      <c r="K60">
        <v>11.6849536339968</v>
      </c>
      <c r="L60" s="2">
        <f>ABS(Table2[[#This Row],[Nc Analytic]]-Table2[[#This Row],[Nc Simulation]])</f>
        <v>2.098036600319908E-2</v>
      </c>
      <c r="M60" s="1">
        <f>100*IF(Table2[[#This Row],[Nc Analytic]]&gt;0, Table2[[#This Row],[Absolute Error]]/Table2[[#This Row],[Nc Analytic]],1)</f>
        <v>0.17955027174568955</v>
      </c>
    </row>
    <row r="61" spans="1:13" x14ac:dyDescent="0.25">
      <c r="A61" s="1">
        <v>6</v>
      </c>
      <c r="B61">
        <v>0.23480100000000001</v>
      </c>
      <c r="C61">
        <v>0.23569480740628501</v>
      </c>
      <c r="D61" s="2">
        <f>ABS(Table6[[#This Row],[Pb Analytic]]-Table6[[#This Row],[Pb Simulation]])</f>
        <v>8.938074062850021E-4</v>
      </c>
      <c r="E61" s="1">
        <f>100*IF(Table6[[#This Row],[Pb Analytic]]&gt;0, Table6[[#This Row],[Absolute Error]]/Table6[[#This Row],[Pb Analytic]],1)</f>
        <v>0.37922235798104731</v>
      </c>
      <c r="F61">
        <v>0.598167</v>
      </c>
      <c r="G61">
        <v>0.59763952797307096</v>
      </c>
      <c r="H61" s="2">
        <f>ABS(Table7[[#This Row],[Pd Analytic]]-Table7[[#This Row],[Pd Simulation]])</f>
        <v>5.2747202692904338E-4</v>
      </c>
      <c r="I61" s="1">
        <f>100*IF(Table7[[#This Row],[Pd Analytic]]&gt;0, Table7[[#This Row],[Absolute Error]]/Table7[[#This Row],[Pd Analytic]],1)</f>
        <v>8.8259226881795327E-2</v>
      </c>
      <c r="J61">
        <v>11.767478000000001</v>
      </c>
      <c r="K61">
        <v>11.7574988176048</v>
      </c>
      <c r="L61" s="2">
        <f>ABS(Table2[[#This Row],[Nc Analytic]]-Table2[[#This Row],[Nc Simulation]])</f>
        <v>9.9791823952006808E-3</v>
      </c>
      <c r="M61" s="1">
        <f>100*IF(Table2[[#This Row],[Nc Analytic]]&gt;0, Table2[[#This Row],[Absolute Error]]/Table2[[#This Row],[Nc Analytic]],1)</f>
        <v>8.4875044854425999E-2</v>
      </c>
    </row>
    <row r="62" spans="1:13" x14ac:dyDescent="0.25">
      <c r="A62" s="1">
        <v>6.1</v>
      </c>
      <c r="B62">
        <v>0.24382400000000001</v>
      </c>
      <c r="C62">
        <v>0.244455057564612</v>
      </c>
      <c r="D62" s="2">
        <f>ABS(Table6[[#This Row],[Pb Analytic]]-Table6[[#This Row],[Pb Simulation]])</f>
        <v>6.3105756461198648E-4</v>
      </c>
      <c r="E62" s="1">
        <f>100*IF(Table6[[#This Row],[Pb Analytic]]&gt;0, Table6[[#This Row],[Absolute Error]]/Table6[[#This Row],[Pb Analytic]],1)</f>
        <v>0.25814870467353346</v>
      </c>
      <c r="F62">
        <v>0.59178900000000001</v>
      </c>
      <c r="G62">
        <v>0.59161131596570904</v>
      </c>
      <c r="H62" s="2">
        <f>ABS(Table7[[#This Row],[Pd Analytic]]-Table7[[#This Row],[Pd Simulation]])</f>
        <v>1.7768403429097024E-4</v>
      </c>
      <c r="I62" s="1">
        <f>100*IF(Table7[[#This Row],[Pd Analytic]]&gt;0, Table7[[#This Row],[Absolute Error]]/Table7[[#This Row],[Pd Analytic]],1)</f>
        <v>3.0033914074298937E-2</v>
      </c>
      <c r="J62">
        <v>11.839268000000001</v>
      </c>
      <c r="K62">
        <v>11.8264753324581</v>
      </c>
      <c r="L62" s="2">
        <f>ABS(Table2[[#This Row],[Nc Analytic]]-Table2[[#This Row],[Nc Simulation]])</f>
        <v>1.2792667541900116E-2</v>
      </c>
      <c r="M62" s="1">
        <f>100*IF(Table2[[#This Row],[Nc Analytic]]&gt;0, Table2[[#This Row],[Absolute Error]]/Table2[[#This Row],[Nc Analytic]],1)</f>
        <v>0.10816973935412755</v>
      </c>
    </row>
    <row r="63" spans="1:13" x14ac:dyDescent="0.25">
      <c r="A63" s="1">
        <v>6.2</v>
      </c>
      <c r="B63">
        <v>0.25286599999999998</v>
      </c>
      <c r="C63">
        <v>0.253113412902846</v>
      </c>
      <c r="D63" s="2">
        <f>ABS(Table6[[#This Row],[Pb Analytic]]-Table6[[#This Row],[Pb Simulation]])</f>
        <v>2.4741290284602258E-4</v>
      </c>
      <c r="E63" s="1">
        <f>100*IF(Table6[[#This Row],[Pb Analytic]]&gt;0, Table6[[#This Row],[Absolute Error]]/Table6[[#This Row],[Pb Analytic]],1)</f>
        <v>9.7747843549084668E-2</v>
      </c>
      <c r="F63">
        <v>0.58584499999999995</v>
      </c>
      <c r="G63">
        <v>0.585596899921487</v>
      </c>
      <c r="H63" s="2">
        <f>ABS(Table7[[#This Row],[Pd Analytic]]-Table7[[#This Row],[Pd Simulation]])</f>
        <v>2.4810007851294724E-4</v>
      </c>
      <c r="I63" s="1">
        <f>100*IF(Table7[[#This Row],[Pd Analytic]]&gt;0, Table7[[#This Row],[Absolute Error]]/Table7[[#This Row],[Pd Analytic]],1)</f>
        <v>4.2367040970710548E-2</v>
      </c>
      <c r="J63">
        <v>11.901025000000001</v>
      </c>
      <c r="K63">
        <v>11.892091376133701</v>
      </c>
      <c r="L63" s="2">
        <f>ABS(Table2[[#This Row],[Nc Analytic]]-Table2[[#This Row],[Nc Simulation]])</f>
        <v>8.9336238662998113E-3</v>
      </c>
      <c r="M63" s="1">
        <f>100*IF(Table2[[#This Row],[Nc Analytic]]&gt;0, Table2[[#This Row],[Absolute Error]]/Table2[[#This Row],[Nc Analytic]],1)</f>
        <v>7.5122395075341811E-2</v>
      </c>
    </row>
    <row r="64" spans="1:13" x14ac:dyDescent="0.25">
      <c r="A64" s="1">
        <v>6.3</v>
      </c>
      <c r="B64">
        <v>0.26104300000000003</v>
      </c>
      <c r="C64">
        <v>0.26166433523847499</v>
      </c>
      <c r="D64" s="2">
        <f>ABS(Table6[[#This Row],[Pb Analytic]]-Table6[[#This Row],[Pb Simulation]])</f>
        <v>6.2133523847496264E-4</v>
      </c>
      <c r="E64" s="1">
        <f>100*IF(Table6[[#This Row],[Pb Analytic]]&gt;0, Table6[[#This Row],[Absolute Error]]/Table6[[#This Row],[Pb Analytic]],1)</f>
        <v>0.23745507308387737</v>
      </c>
      <c r="F64">
        <v>0.580654</v>
      </c>
      <c r="G64">
        <v>0.57960599669134005</v>
      </c>
      <c r="H64" s="2">
        <f>ABS(Table7[[#This Row],[Pd Analytic]]-Table7[[#This Row],[Pd Simulation]])</f>
        <v>1.0480033086599505E-3</v>
      </c>
      <c r="I64" s="1">
        <f>100*IF(Table7[[#This Row],[Pd Analytic]]&gt;0, Table7[[#This Row],[Absolute Error]]/Table7[[#This Row],[Pd Analytic]],1)</f>
        <v>0.18081305484112306</v>
      </c>
      <c r="J64">
        <v>11.964494999999999</v>
      </c>
      <c r="K64">
        <v>11.954543242549899</v>
      </c>
      <c r="L64" s="2">
        <f>ABS(Table2[[#This Row],[Nc Analytic]]-Table2[[#This Row],[Nc Simulation]])</f>
        <v>9.9517574501000183E-3</v>
      </c>
      <c r="M64" s="1">
        <f>100*IF(Table2[[#This Row],[Nc Analytic]]&gt;0, Table2[[#This Row],[Absolute Error]]/Table2[[#This Row],[Nc Analytic]],1)</f>
        <v>8.3246655670445452E-2</v>
      </c>
    </row>
    <row r="65" spans="1:13" x14ac:dyDescent="0.25">
      <c r="A65" s="1">
        <v>6.4</v>
      </c>
      <c r="B65">
        <v>0.26972299999999999</v>
      </c>
      <c r="C65">
        <v>0.27010323268529202</v>
      </c>
      <c r="D65" s="2">
        <f>ABS(Table6[[#This Row],[Pb Analytic]]-Table6[[#This Row],[Pb Simulation]])</f>
        <v>3.802326852920257E-4</v>
      </c>
      <c r="E65" s="1">
        <f>100*IF(Table6[[#This Row],[Pb Analytic]]&gt;0, Table6[[#This Row],[Absolute Error]]/Table6[[#This Row],[Pb Analytic]],1)</f>
        <v>0.14077309683111044</v>
      </c>
      <c r="F65">
        <v>0.57417399999999996</v>
      </c>
      <c r="G65">
        <v>0.57364715513586795</v>
      </c>
      <c r="H65" s="2">
        <f>ABS(Table7[[#This Row],[Pd Analytic]]-Table7[[#This Row],[Pd Simulation]])</f>
        <v>5.2684486413201448E-4</v>
      </c>
      <c r="I65" s="1">
        <f>100*IF(Table7[[#This Row],[Pd Analytic]]&gt;0, Table7[[#This Row],[Absolute Error]]/Table7[[#This Row],[Pd Analytic]],1)</f>
        <v>9.1841275497519317E-2</v>
      </c>
      <c r="J65">
        <v>12.033035</v>
      </c>
      <c r="K65">
        <v>12.014015719052701</v>
      </c>
      <c r="L65" s="2">
        <f>ABS(Table2[[#This Row],[Nc Analytic]]-Table2[[#This Row],[Nc Simulation]])</f>
        <v>1.9019280947299322E-2</v>
      </c>
      <c r="M65" s="1">
        <f>100*IF(Table2[[#This Row],[Nc Analytic]]&gt;0, Table2[[#This Row],[Absolute Error]]/Table2[[#This Row],[Nc Analytic]],1)</f>
        <v>0.15830910656407052</v>
      </c>
    </row>
    <row r="66" spans="1:13" x14ac:dyDescent="0.25">
      <c r="A66" s="1">
        <v>6.5</v>
      </c>
      <c r="B66">
        <v>0.27835799999999999</v>
      </c>
      <c r="C66">
        <v>0.27842636344356098</v>
      </c>
      <c r="D66" s="2">
        <f>ABS(Table6[[#This Row],[Pb Analytic]]-Table6[[#This Row],[Pb Simulation]])</f>
        <v>6.8363443560981452E-5</v>
      </c>
      <c r="E66" s="1">
        <f>100*IF(Table6[[#This Row],[Pb Analytic]]&gt;0, Table6[[#This Row],[Absolute Error]]/Table6[[#This Row],[Pb Analytic]],1)</f>
        <v>2.4553509486481946E-2</v>
      </c>
      <c r="F66">
        <v>0.56807200000000002</v>
      </c>
      <c r="G66">
        <v>0.56772777742962599</v>
      </c>
      <c r="H66" s="2">
        <f>ABS(Table7[[#This Row],[Pd Analytic]]-Table7[[#This Row],[Pd Simulation]])</f>
        <v>3.4422257037403092E-4</v>
      </c>
      <c r="I66" s="1">
        <f>100*IF(Table7[[#This Row],[Pd Analytic]]&gt;0, Table7[[#This Row],[Absolute Error]]/Table7[[#This Row],[Pd Analytic]],1)</f>
        <v>6.0631623827266376E-2</v>
      </c>
      <c r="J66">
        <v>12.085255</v>
      </c>
      <c r="K66">
        <v>12.0706825396867</v>
      </c>
      <c r="L66" s="2">
        <f>ABS(Table2[[#This Row],[Nc Analytic]]-Table2[[#This Row],[Nc Simulation]])</f>
        <v>1.4572460313299729E-2</v>
      </c>
      <c r="M66" s="1">
        <f>100*IF(Table2[[#This Row],[Nc Analytic]]&gt;0, Table2[[#This Row],[Absolute Error]]/Table2[[#This Row],[Nc Analytic]],1)</f>
        <v>0.12072606719120925</v>
      </c>
    </row>
    <row r="67" spans="1:13" x14ac:dyDescent="0.25">
      <c r="A67" s="1">
        <v>6.6</v>
      </c>
      <c r="B67">
        <v>0.28780299999999998</v>
      </c>
      <c r="C67">
        <v>0.28663074648731501</v>
      </c>
      <c r="D67" s="2">
        <f>ABS(Table6[[#This Row],[Pb Analytic]]-Table6[[#This Row],[Pb Simulation]])</f>
        <v>1.172253512684962E-3</v>
      </c>
      <c r="E67" s="1">
        <f>100*IF(Table6[[#This Row],[Pb Analytic]]&gt;0, Table6[[#This Row],[Absolute Error]]/Table6[[#This Row],[Pb Analytic]],1)</f>
        <v>0.40897688997116738</v>
      </c>
      <c r="F67">
        <v>0.56023299999999998</v>
      </c>
      <c r="G67">
        <v>0.561854327272717</v>
      </c>
      <c r="H67" s="2">
        <f>ABS(Table7[[#This Row],[Pd Analytic]]-Table7[[#This Row],[Pd Simulation]])</f>
        <v>1.6213272727170214E-3</v>
      </c>
      <c r="I67" s="1">
        <f>100*IF(Table7[[#This Row],[Pd Analytic]]&gt;0, Table7[[#This Row],[Absolute Error]]/Table7[[#This Row],[Pd Analytic]],1)</f>
        <v>0.28856719509255457</v>
      </c>
      <c r="J67">
        <v>12.151233</v>
      </c>
      <c r="K67">
        <v>12.124706875787099</v>
      </c>
      <c r="L67" s="2">
        <f>ABS(Table2[[#This Row],[Nc Analytic]]-Table2[[#This Row],[Nc Simulation]])</f>
        <v>2.6526124212900015E-2</v>
      </c>
      <c r="M67" s="1">
        <f>100*IF(Table2[[#This Row],[Nc Analytic]]&gt;0, Table2[[#This Row],[Absolute Error]]/Table2[[#This Row],[Nc Analytic]],1)</f>
        <v>0.21877744744388319</v>
      </c>
    </row>
    <row r="68" spans="1:13" x14ac:dyDescent="0.25">
      <c r="A68" s="1">
        <v>6.7</v>
      </c>
      <c r="B68">
        <v>0.29565900000000001</v>
      </c>
      <c r="C68">
        <v>0.29471407917674097</v>
      </c>
      <c r="D68" s="2">
        <f>ABS(Table6[[#This Row],[Pb Analytic]]-Table6[[#This Row],[Pb Simulation]])</f>
        <v>9.4492082325903226E-4</v>
      </c>
      <c r="E68" s="1">
        <f>100*IF(Table6[[#This Row],[Pb Analytic]]&gt;0, Table6[[#This Row],[Absolute Error]]/Table6[[#This Row],[Pb Analytic]],1)</f>
        <v>0.32062289860687659</v>
      </c>
      <c r="F68">
        <v>0.55468700000000004</v>
      </c>
      <c r="G68">
        <v>0.55603236733443895</v>
      </c>
      <c r="H68" s="2">
        <f>ABS(Table7[[#This Row],[Pd Analytic]]-Table7[[#This Row],[Pd Simulation]])</f>
        <v>1.3453673344389072E-3</v>
      </c>
      <c r="I68" s="1">
        <f>100*IF(Table7[[#This Row],[Pd Analytic]]&gt;0, Table7[[#This Row],[Absolute Error]]/Table7[[#This Row],[Pd Analytic]],1)</f>
        <v>0.24195845664317309</v>
      </c>
      <c r="J68">
        <v>12.204986</v>
      </c>
      <c r="K68">
        <v>12.1762418486991</v>
      </c>
      <c r="L68" s="2">
        <f>ABS(Table2[[#This Row],[Nc Analytic]]-Table2[[#This Row],[Nc Simulation]])</f>
        <v>2.8744151300900356E-2</v>
      </c>
      <c r="M68" s="1">
        <f>100*IF(Table2[[#This Row],[Nc Analytic]]&gt;0, Table2[[#This Row],[Absolute Error]]/Table2[[#This Row],[Nc Analytic]],1)</f>
        <v>0.23606751293274744</v>
      </c>
    </row>
    <row r="69" spans="1:13" x14ac:dyDescent="0.25">
      <c r="A69" s="1">
        <v>6.8</v>
      </c>
      <c r="B69">
        <v>0.30294700000000002</v>
      </c>
      <c r="C69">
        <v>0.302674661669461</v>
      </c>
      <c r="D69" s="2">
        <f>ABS(Table6[[#This Row],[Pb Analytic]]-Table6[[#This Row],[Pb Simulation]])</f>
        <v>2.7233833053902368E-4</v>
      </c>
      <c r="E69" s="1">
        <f>100*IF(Table6[[#This Row],[Pb Analytic]]&gt;0, Table6[[#This Row],[Absolute Error]]/Table6[[#This Row],[Pb Analytic]],1)</f>
        <v>8.9977247859760912E-2</v>
      </c>
      <c r="F69">
        <v>0.54979299999999998</v>
      </c>
      <c r="G69">
        <v>0.55026663465476799</v>
      </c>
      <c r="H69" s="2">
        <f>ABS(Table7[[#This Row],[Pd Analytic]]-Table7[[#This Row],[Pd Simulation]])</f>
        <v>4.7363465476801814E-4</v>
      </c>
      <c r="I69" s="1">
        <f>100*IF(Table7[[#This Row],[Pd Analytic]]&gt;0, Table7[[#This Row],[Absolute Error]]/Table7[[#This Row],[Pd Analytic]],1)</f>
        <v>8.6073664100163372E-2</v>
      </c>
      <c r="J69">
        <v>12.241338000000001</v>
      </c>
      <c r="K69">
        <v>12.225431052535299</v>
      </c>
      <c r="L69" s="2">
        <f>ABS(Table2[[#This Row],[Nc Analytic]]-Table2[[#This Row],[Nc Simulation]])</f>
        <v>1.590694746470156E-2</v>
      </c>
      <c r="M69" s="1">
        <f>100*IF(Table2[[#This Row],[Nc Analytic]]&gt;0, Table2[[#This Row],[Absolute Error]]/Table2[[#This Row],[Nc Analytic]],1)</f>
        <v>0.13011359187537841</v>
      </c>
    </row>
    <row r="70" spans="1:13" x14ac:dyDescent="0.25">
      <c r="A70" s="1">
        <v>6.9</v>
      </c>
      <c r="B70">
        <v>0.31175900000000001</v>
      </c>
      <c r="C70">
        <v>0.31051132789408198</v>
      </c>
      <c r="D70" s="2">
        <f>ABS(Table6[[#This Row],[Pb Analytic]]-Table6[[#This Row],[Pb Simulation]])</f>
        <v>1.2476721059180296E-3</v>
      </c>
      <c r="E70" s="1">
        <f>100*IF(Table6[[#This Row],[Pb Analytic]]&gt;0, Table6[[#This Row],[Absolute Error]]/Table6[[#This Row],[Pb Analytic]],1)</f>
        <v>0.40181210598011452</v>
      </c>
      <c r="F70">
        <v>0.54357900000000003</v>
      </c>
      <c r="G70">
        <v>0.54456122873400303</v>
      </c>
      <c r="H70" s="2">
        <f>ABS(Table7[[#This Row],[Pd Analytic]]-Table7[[#This Row],[Pd Simulation]])</f>
        <v>9.8222873400299893E-4</v>
      </c>
      <c r="I70" s="1">
        <f>100*IF(Table7[[#This Row],[Pd Analytic]]&gt;0, Table7[[#This Row],[Absolute Error]]/Table7[[#This Row],[Pd Analytic]],1)</f>
        <v>0.18037066948127872</v>
      </c>
      <c r="J70">
        <v>12.309438999999999</v>
      </c>
      <c r="K70">
        <v>12.2724090774981</v>
      </c>
      <c r="L70" s="2">
        <f>ABS(Table2[[#This Row],[Nc Analytic]]-Table2[[#This Row],[Nc Simulation]])</f>
        <v>3.7029922501899293E-2</v>
      </c>
      <c r="M70" s="1">
        <f>100*IF(Table2[[#This Row],[Nc Analytic]]&gt;0, Table2[[#This Row],[Absolute Error]]/Table2[[#This Row],[Nc Analytic]],1)</f>
        <v>0.30173311750009196</v>
      </c>
    </row>
    <row r="71" spans="1:13" x14ac:dyDescent="0.25">
      <c r="A71" s="1">
        <v>7</v>
      </c>
      <c r="B71">
        <v>0.31825100000000001</v>
      </c>
      <c r="C71">
        <v>0.318223382773829</v>
      </c>
      <c r="D71" s="2">
        <f>ABS(Table6[[#This Row],[Pb Analytic]]-Table6[[#This Row],[Pb Simulation]])</f>
        <v>2.7617226171006148E-5</v>
      </c>
      <c r="E71" s="1">
        <f>100*IF(Table6[[#This Row],[Pb Analytic]]&gt;0, Table6[[#This Row],[Absolute Error]]/Table6[[#This Row],[Pb Analytic]],1)</f>
        <v>8.6785659590057681E-3</v>
      </c>
      <c r="F71">
        <v>0.53858200000000001</v>
      </c>
      <c r="G71">
        <v>0.53891954008496601</v>
      </c>
      <c r="H71" s="2">
        <f>ABS(Table7[[#This Row],[Pd Analytic]]-Table7[[#This Row],[Pd Simulation]])</f>
        <v>3.3754008496600374E-4</v>
      </c>
      <c r="I71" s="1">
        <f>100*IF(Table7[[#This Row],[Pd Analytic]]&gt;0, Table7[[#This Row],[Absolute Error]]/Table7[[#This Row],[Pd Analytic]],1)</f>
        <v>6.263274196975438E-2</v>
      </c>
      <c r="J71">
        <v>12.343225500000001</v>
      </c>
      <c r="K71">
        <v>12.3173020264719</v>
      </c>
      <c r="L71" s="2">
        <f>ABS(Table2[[#This Row],[Nc Analytic]]-Table2[[#This Row],[Nc Simulation]])</f>
        <v>2.5923473528100871E-2</v>
      </c>
      <c r="M71" s="1">
        <f>100*IF(Table2[[#This Row],[Nc Analytic]]&gt;0, Table2[[#This Row],[Absolute Error]]/Table2[[#This Row],[Nc Analytic]],1)</f>
        <v>0.21046389438520774</v>
      </c>
    </row>
    <row r="72" spans="1:13" x14ac:dyDescent="0.25">
      <c r="A72" s="1">
        <v>7.1</v>
      </c>
      <c r="B72">
        <v>0.32687899999999998</v>
      </c>
      <c r="C72">
        <v>0.32581054533972098</v>
      </c>
      <c r="D72" s="2">
        <f>ABS(Table6[[#This Row],[Pb Analytic]]-Table6[[#This Row],[Pb Simulation]])</f>
        <v>1.0684546602789946E-3</v>
      </c>
      <c r="E72" s="1">
        <f>100*IF(Table6[[#This Row],[Pb Analytic]]&gt;0, Table6[[#This Row],[Absolute Error]]/Table6[[#This Row],[Pb Analytic]],1)</f>
        <v>0.32793740889047113</v>
      </c>
      <c r="F72">
        <v>0.53300099999999995</v>
      </c>
      <c r="G72">
        <v>0.53334441133862198</v>
      </c>
      <c r="H72" s="2">
        <f>ABS(Table7[[#This Row],[Pd Analytic]]-Table7[[#This Row],[Pd Simulation]])</f>
        <v>3.4341133862203499E-4</v>
      </c>
      <c r="I72" s="1">
        <f>100*IF(Table7[[#This Row],[Pd Analytic]]&gt;0, Table7[[#This Row],[Absolute Error]]/Table7[[#This Row],[Pd Analytic]],1)</f>
        <v>6.4388288565754195E-2</v>
      </c>
      <c r="J72">
        <v>12.38442</v>
      </c>
      <c r="K72">
        <v>12.360228019379599</v>
      </c>
      <c r="L72" s="2">
        <f>ABS(Table2[[#This Row],[Nc Analytic]]-Table2[[#This Row],[Nc Simulation]])</f>
        <v>2.4191980620400955E-2</v>
      </c>
      <c r="M72" s="1">
        <f>100*IF(Table2[[#This Row],[Nc Analytic]]&gt;0, Table2[[#This Row],[Absolute Error]]/Table2[[#This Row],[Nc Analytic]],1)</f>
        <v>0.19572438779017956</v>
      </c>
    </row>
    <row r="73" spans="1:13" x14ac:dyDescent="0.25">
      <c r="A73" s="1">
        <v>7.2</v>
      </c>
      <c r="B73">
        <v>0.33375300000000002</v>
      </c>
      <c r="C73">
        <v>0.33327289734550802</v>
      </c>
      <c r="D73" s="2">
        <f>ABS(Table6[[#This Row],[Pb Analytic]]-Table6[[#This Row],[Pb Simulation]])</f>
        <v>4.801026544919984E-4</v>
      </c>
      <c r="E73" s="1">
        <f>100*IF(Table6[[#This Row],[Pb Analytic]]&gt;0, Table6[[#This Row],[Absolute Error]]/Table6[[#This Row],[Pb Analytic]],1)</f>
        <v>0.14405691501348525</v>
      </c>
      <c r="F73">
        <v>0.52760399999999996</v>
      </c>
      <c r="G73">
        <v>0.52783823326270096</v>
      </c>
      <c r="H73" s="2">
        <f>ABS(Table7[[#This Row],[Pd Analytic]]-Table7[[#This Row],[Pd Simulation]])</f>
        <v>2.342332627010002E-4</v>
      </c>
      <c r="I73" s="1">
        <f>100*IF(Table7[[#This Row],[Pd Analytic]]&gt;0, Table7[[#This Row],[Absolute Error]]/Table7[[#This Row],[Pd Analytic]],1)</f>
        <v>4.4375956105556329E-2</v>
      </c>
      <c r="J73">
        <v>12.430432</v>
      </c>
      <c r="K73">
        <v>12.4012976812677</v>
      </c>
      <c r="L73" s="2">
        <f>ABS(Table2[[#This Row],[Nc Analytic]]-Table2[[#This Row],[Nc Simulation]])</f>
        <v>2.9134318732300102E-2</v>
      </c>
      <c r="M73" s="1">
        <f>100*IF(Table2[[#This Row],[Nc Analytic]]&gt;0, Table2[[#This Row],[Absolute Error]]/Table2[[#This Row],[Nc Analytic]],1)</f>
        <v>0.23492959753968184</v>
      </c>
    </row>
    <row r="74" spans="1:13" x14ac:dyDescent="0.25">
      <c r="A74" s="1">
        <v>7.3</v>
      </c>
      <c r="B74">
        <v>0.33996100000000001</v>
      </c>
      <c r="C74">
        <v>0.34061083698529698</v>
      </c>
      <c r="D74" s="2">
        <f>ABS(Table6[[#This Row],[Pb Analytic]]-Table6[[#This Row],[Pb Simulation]])</f>
        <v>6.4983698529696987E-4</v>
      </c>
      <c r="E74" s="1">
        <f>100*IF(Table6[[#This Row],[Pb Analytic]]&gt;0, Table6[[#This Row],[Absolute Error]]/Table6[[#This Row],[Pb Analytic]],1)</f>
        <v>0.19078576332115385</v>
      </c>
      <c r="F74">
        <v>0.52313399999999999</v>
      </c>
      <c r="G74">
        <v>0.52240285687880095</v>
      </c>
      <c r="H74" s="2">
        <f>ABS(Table7[[#This Row],[Pd Analytic]]-Table7[[#This Row],[Pd Simulation]])</f>
        <v>7.3114312119904046E-4</v>
      </c>
      <c r="I74" s="1">
        <f>100*IF(Table7[[#This Row],[Pd Analytic]]&gt;0, Table7[[#This Row],[Absolute Error]]/Table7[[#This Row],[Pd Analytic]],1)</f>
        <v>0.1399577187551001</v>
      </c>
      <c r="J74">
        <v>12.450125999999999</v>
      </c>
      <c r="K74">
        <v>12.440614611270499</v>
      </c>
      <c r="L74" s="2">
        <f>ABS(Table2[[#This Row],[Nc Analytic]]-Table2[[#This Row],[Nc Simulation]])</f>
        <v>9.5113887294999699E-3</v>
      </c>
      <c r="M74" s="1">
        <f>100*IF(Table2[[#This Row],[Nc Analytic]]&gt;0, Table2[[#This Row],[Absolute Error]]/Table2[[#This Row],[Nc Analytic]],1)</f>
        <v>7.64543314514637E-2</v>
      </c>
    </row>
    <row r="75" spans="1:13" x14ac:dyDescent="0.25">
      <c r="A75" s="1">
        <v>7.4</v>
      </c>
      <c r="B75">
        <v>0.34749600000000003</v>
      </c>
      <c r="C75">
        <v>0.347825037315317</v>
      </c>
      <c r="D75" s="2">
        <f>ABS(Table6[[#This Row],[Pb Analytic]]-Table6[[#This Row],[Pb Simulation]])</f>
        <v>3.2903731531697122E-4</v>
      </c>
      <c r="E75" s="1">
        <f>100*IF(Table6[[#This Row],[Pb Analytic]]&gt;0, Table6[[#This Row],[Absolute Error]]/Table6[[#This Row],[Pb Analytic]],1)</f>
        <v>9.4598513625310424E-2</v>
      </c>
      <c r="F75">
        <v>0.51773499999999995</v>
      </c>
      <c r="G75">
        <v>0.51703981381116004</v>
      </c>
      <c r="H75" s="2">
        <f>ABS(Table7[[#This Row],[Pd Analytic]]-Table7[[#This Row],[Pd Simulation]])</f>
        <v>6.9518618883990246E-4</v>
      </c>
      <c r="I75" s="1">
        <f>100*IF(Table7[[#This Row],[Pd Analytic]]&gt;0, Table7[[#This Row],[Absolute Error]]/Table7[[#This Row],[Pd Analytic]],1)</f>
        <v>0.13445505941130625</v>
      </c>
      <c r="J75">
        <v>12.498288000000001</v>
      </c>
      <c r="K75">
        <v>12.478275830557701</v>
      </c>
      <c r="L75" s="2">
        <f>ABS(Table2[[#This Row],[Nc Analytic]]-Table2[[#This Row],[Nc Simulation]])</f>
        <v>2.0012169442299665E-2</v>
      </c>
      <c r="M75" s="1">
        <f>100*IF(Table2[[#This Row],[Nc Analytic]]&gt;0, Table2[[#This Row],[Absolute Error]]/Table2[[#This Row],[Nc Analytic]],1)</f>
        <v>0.16037607850671504</v>
      </c>
    </row>
    <row r="76" spans="1:13" x14ac:dyDescent="0.25">
      <c r="A76" s="1">
        <v>7.5</v>
      </c>
      <c r="B76">
        <v>0.35561700000000002</v>
      </c>
      <c r="C76">
        <v>0.35491640899045801</v>
      </c>
      <c r="D76" s="2">
        <f>ABS(Table6[[#This Row],[Pb Analytic]]-Table6[[#This Row],[Pb Simulation]])</f>
        <v>7.0059100954200648E-4</v>
      </c>
      <c r="E76" s="1">
        <f>100*IF(Table6[[#This Row],[Pb Analytic]]&gt;0, Table6[[#This Row],[Absolute Error]]/Table6[[#This Row],[Pb Analytic]],1)</f>
        <v>0.19739606053571956</v>
      </c>
      <c r="F76">
        <v>0.51159500000000002</v>
      </c>
      <c r="G76">
        <v>0.51175023430678901</v>
      </c>
      <c r="H76" s="2">
        <f>ABS(Table7[[#This Row],[Pd Analytic]]-Table7[[#This Row],[Pd Simulation]])</f>
        <v>1.552343067889872E-4</v>
      </c>
      <c r="I76" s="1">
        <f>100*IF(Table7[[#This Row],[Pd Analytic]]&gt;0, Table7[[#This Row],[Absolute Error]]/Table7[[#This Row],[Pd Analytic]],1)</f>
        <v>3.0333998185514424E-2</v>
      </c>
      <c r="J76">
        <v>12.539127000000001</v>
      </c>
      <c r="K76">
        <v>12.5143722081253</v>
      </c>
      <c r="L76" s="2">
        <f>ABS(Table2[[#This Row],[Nc Analytic]]-Table2[[#This Row],[Nc Simulation]])</f>
        <v>2.4754791874700643E-2</v>
      </c>
      <c r="M76" s="1">
        <f>100*IF(Table2[[#This Row],[Nc Analytic]]&gt;0, Table2[[#This Row],[Absolute Error]]/Table2[[#This Row],[Nc Analytic]],1)</f>
        <v>0.19781089664751952</v>
      </c>
    </row>
    <row r="77" spans="1:13" x14ac:dyDescent="0.25">
      <c r="A77" s="1">
        <v>7.6</v>
      </c>
      <c r="B77">
        <v>0.36011300000000002</v>
      </c>
      <c r="C77">
        <v>0.36188606694131098</v>
      </c>
      <c r="D77" s="2">
        <f>ABS(Table6[[#This Row],[Pb Analytic]]-Table6[[#This Row],[Pb Simulation]])</f>
        <v>1.7730669413109634E-3</v>
      </c>
      <c r="E77" s="1">
        <f>100*IF(Table6[[#This Row],[Pb Analytic]]&gt;0, Table6[[#This Row],[Absolute Error]]/Table6[[#This Row],[Pb Analytic]],1)</f>
        <v>0.48995170117961778</v>
      </c>
      <c r="F77">
        <v>0.50763499999999995</v>
      </c>
      <c r="G77">
        <v>0.50653495503721402</v>
      </c>
      <c r="H77" s="2">
        <f>ABS(Table7[[#This Row],[Pd Analytic]]-Table7[[#This Row],[Pd Simulation]])</f>
        <v>1.1000449627859288E-3</v>
      </c>
      <c r="I77" s="1">
        <f>100*IF(Table7[[#This Row],[Pd Analytic]]&gt;0, Table7[[#This Row],[Absolute Error]]/Table7[[#This Row],[Pd Analytic]],1)</f>
        <v>0.21717059244314363</v>
      </c>
      <c r="J77">
        <v>12.563724000000001</v>
      </c>
      <c r="K77">
        <v>12.548988863885199</v>
      </c>
      <c r="L77" s="2">
        <f>ABS(Table2[[#This Row],[Nc Analytic]]-Table2[[#This Row],[Nc Simulation]])</f>
        <v>1.4735136114801151E-2</v>
      </c>
      <c r="M77" s="1">
        <f>100*IF(Table2[[#This Row],[Nc Analytic]]&gt;0, Table2[[#This Row],[Absolute Error]]/Table2[[#This Row],[Nc Analytic]],1)</f>
        <v>0.11742090358536755</v>
      </c>
    </row>
    <row r="78" spans="1:13" x14ac:dyDescent="0.25">
      <c r="A78" s="1">
        <v>7.7</v>
      </c>
      <c r="B78">
        <v>0.37067099999999997</v>
      </c>
      <c r="C78">
        <v>0.36873530063656601</v>
      </c>
      <c r="D78" s="2">
        <f>ABS(Table6[[#This Row],[Pb Analytic]]-Table6[[#This Row],[Pb Simulation]])</f>
        <v>1.9356993634339625E-3</v>
      </c>
      <c r="E78" s="1">
        <f>100*IF(Table6[[#This Row],[Pb Analytic]]&gt;0, Table6[[#This Row],[Absolute Error]]/Table6[[#This Row],[Pb Analytic]],1)</f>
        <v>0.52495634675938785</v>
      </c>
      <c r="F78">
        <v>0.49964199999999998</v>
      </c>
      <c r="G78">
        <v>0.50139453391354705</v>
      </c>
      <c r="H78" s="2">
        <f>ABS(Table7[[#This Row],[Pd Analytic]]-Table7[[#This Row],[Pd Simulation]])</f>
        <v>1.7525339135470719E-3</v>
      </c>
      <c r="I78" s="1">
        <f>100*IF(Table7[[#This Row],[Pd Analytic]]&gt;0, Table7[[#This Row],[Absolute Error]]/Table7[[#This Row],[Pd Analytic]],1)</f>
        <v>0.3495319144921617</v>
      </c>
      <c r="J78">
        <v>12.604236999999999</v>
      </c>
      <c r="K78">
        <v>12.5822055489676</v>
      </c>
      <c r="L78" s="2">
        <f>ABS(Table2[[#This Row],[Nc Analytic]]-Table2[[#This Row],[Nc Simulation]])</f>
        <v>2.2031451032399119E-2</v>
      </c>
      <c r="M78" s="1">
        <f>100*IF(Table2[[#This Row],[Nc Analytic]]&gt;0, Table2[[#This Row],[Absolute Error]]/Table2[[#This Row],[Nc Analytic]],1)</f>
        <v>0.1751000724527732</v>
      </c>
    </row>
    <row r="79" spans="1:13" x14ac:dyDescent="0.25">
      <c r="A79" s="1">
        <v>7.8</v>
      </c>
      <c r="B79">
        <v>0.37661499999999998</v>
      </c>
      <c r="C79">
        <v>0.37546554759718498</v>
      </c>
      <c r="D79" s="2">
        <f>ABS(Table6[[#This Row],[Pb Analytic]]-Table6[[#This Row],[Pb Simulation]])</f>
        <v>1.1494524028149988E-3</v>
      </c>
      <c r="E79" s="1">
        <f>100*IF(Table6[[#This Row],[Pb Analytic]]&gt;0, Table6[[#This Row],[Absolute Error]]/Table6[[#This Row],[Pb Analytic]],1)</f>
        <v>0.30614057938764039</v>
      </c>
      <c r="F79">
        <v>0.49513699999999999</v>
      </c>
      <c r="G79">
        <v>0.49632927655535097</v>
      </c>
      <c r="H79" s="2">
        <f>ABS(Table7[[#This Row],[Pd Analytic]]-Table7[[#This Row],[Pd Simulation]])</f>
        <v>1.1922765553509795E-3</v>
      </c>
      <c r="I79" s="1">
        <f>100*IF(Table7[[#This Row],[Pd Analytic]]&gt;0, Table7[[#This Row],[Absolute Error]]/Table7[[#This Row],[Pd Analytic]],1)</f>
        <v>0.24021886511020998</v>
      </c>
      <c r="J79">
        <v>12.642388</v>
      </c>
      <c r="K79">
        <v>12.614097003503799</v>
      </c>
      <c r="L79" s="2">
        <f>ABS(Table2[[#This Row],[Nc Analytic]]-Table2[[#This Row],[Nc Simulation]])</f>
        <v>2.8290996496201259E-2</v>
      </c>
      <c r="M79" s="1">
        <f>100*IF(Table2[[#This Row],[Nc Analytic]]&gt;0, Table2[[#This Row],[Absolute Error]]/Table2[[#This Row],[Nc Analytic]],1)</f>
        <v>0.2242807906768349</v>
      </c>
    </row>
    <row r="80" spans="1:13" x14ac:dyDescent="0.25">
      <c r="A80" s="1">
        <v>7.9</v>
      </c>
      <c r="B80">
        <v>0.38405600000000001</v>
      </c>
      <c r="C80">
        <v>0.38207836985156501</v>
      </c>
      <c r="D80" s="2">
        <f>ABS(Table6[[#This Row],[Pb Analytic]]-Table6[[#This Row],[Pb Simulation]])</f>
        <v>1.9776301484349945E-3</v>
      </c>
      <c r="E80" s="1">
        <f>100*IF(Table6[[#This Row],[Pb Analytic]]&gt;0, Table6[[#This Row],[Absolute Error]]/Table6[[#This Row],[Pb Analytic]],1)</f>
        <v>0.51759803864408527</v>
      </c>
      <c r="F80">
        <v>0.49000199999999999</v>
      </c>
      <c r="G80">
        <v>0.491339304525436</v>
      </c>
      <c r="H80" s="2">
        <f>ABS(Table7[[#This Row],[Pd Analytic]]-Table7[[#This Row],[Pd Simulation]])</f>
        <v>1.3373045254360116E-3</v>
      </c>
      <c r="I80" s="1">
        <f>100*IF(Table7[[#This Row],[Pd Analytic]]&gt;0, Table7[[#This Row],[Absolute Error]]/Table7[[#This Row],[Pd Analytic]],1)</f>
        <v>0.27217536092042505</v>
      </c>
      <c r="J80">
        <v>12.674932</v>
      </c>
      <c r="K80">
        <v>12.6447332924152</v>
      </c>
      <c r="L80" s="2">
        <f>ABS(Table2[[#This Row],[Nc Analytic]]-Table2[[#This Row],[Nc Simulation]])</f>
        <v>3.0198707584800033E-2</v>
      </c>
      <c r="M80" s="1">
        <f>100*IF(Table2[[#This Row],[Nc Analytic]]&gt;0, Table2[[#This Row],[Absolute Error]]/Table2[[#This Row],[Nc Analytic]],1)</f>
        <v>0.23882439341693656</v>
      </c>
    </row>
    <row r="81" spans="1:13" x14ac:dyDescent="0.25">
      <c r="A81" s="1">
        <v>8</v>
      </c>
      <c r="B81">
        <v>0.387849</v>
      </c>
      <c r="C81">
        <v>0.38857543304414299</v>
      </c>
      <c r="D81" s="2">
        <f>ABS(Table6[[#This Row],[Pb Analytic]]-Table6[[#This Row],[Pb Simulation]])</f>
        <v>7.2643304414299337E-4</v>
      </c>
      <c r="E81" s="1">
        <f>100*IF(Table6[[#This Row],[Pb Analytic]]&gt;0, Table6[[#This Row],[Absolute Error]]/Table6[[#This Row],[Pb Analytic]],1)</f>
        <v>0.18694775386391169</v>
      </c>
      <c r="F81">
        <v>0.48648200000000003</v>
      </c>
      <c r="G81">
        <v>0.48642450170471502</v>
      </c>
      <c r="H81" s="2">
        <f>ABS(Table7[[#This Row],[Pd Analytic]]-Table7[[#This Row],[Pd Simulation]])</f>
        <v>5.7498295285007828E-5</v>
      </c>
      <c r="I81" s="1">
        <f>100*IF(Table7[[#This Row],[Pd Analytic]]&gt;0, Table7[[#This Row],[Absolute Error]]/Table7[[#This Row],[Pd Analytic]],1)</f>
        <v>1.1820600130852841E-2</v>
      </c>
      <c r="J81">
        <v>12.692525</v>
      </c>
      <c r="K81">
        <v>12.674180119929201</v>
      </c>
      <c r="L81" s="2">
        <f>ABS(Table2[[#This Row],[Nc Analytic]]-Table2[[#This Row],[Nc Simulation]])</f>
        <v>1.8344880070799263E-2</v>
      </c>
      <c r="M81" s="1">
        <f>100*IF(Table2[[#This Row],[Nc Analytic]]&gt;0, Table2[[#This Row],[Absolute Error]]/Table2[[#This Row],[Nc Analytic]],1)</f>
        <v>0.14474214424295034</v>
      </c>
    </row>
    <row r="82" spans="1:13" x14ac:dyDescent="0.25">
      <c r="A82" s="1">
        <v>8.1</v>
      </c>
      <c r="B82">
        <v>0.39582699999999998</v>
      </c>
      <c r="C82">
        <v>0.39495848793286498</v>
      </c>
      <c r="D82" s="2">
        <f>ABS(Table6[[#This Row],[Pb Analytic]]-Table6[[#This Row],[Pb Simulation]])</f>
        <v>8.6851206713500773E-4</v>
      </c>
      <c r="E82" s="1">
        <f>100*IF(Table6[[#This Row],[Pb Analytic]]&gt;0, Table6[[#This Row],[Absolute Error]]/Table6[[#This Row],[Pb Analytic]],1)</f>
        <v>0.21989958278416272</v>
      </c>
      <c r="F82">
        <v>0.48146499999999998</v>
      </c>
      <c r="G82">
        <v>0.481584659445981</v>
      </c>
      <c r="H82" s="2">
        <f>ABS(Table7[[#This Row],[Pd Analytic]]-Table7[[#This Row],[Pd Simulation]])</f>
        <v>1.1965944598102407E-4</v>
      </c>
      <c r="I82" s="1">
        <f>100*IF(Table7[[#This Row],[Pd Analytic]]&gt;0, Table7[[#This Row],[Absolute Error]]/Table7[[#This Row],[Pd Analytic]],1)</f>
        <v>2.4847021937675774E-2</v>
      </c>
      <c r="J82">
        <v>12.733866000000001</v>
      </c>
      <c r="K82">
        <v>12.702499123671201</v>
      </c>
      <c r="L82" s="2">
        <f>ABS(Table2[[#This Row],[Nc Analytic]]-Table2[[#This Row],[Nc Simulation]])</f>
        <v>3.1366876328799975E-2</v>
      </c>
      <c r="M82" s="1">
        <f>100*IF(Table2[[#This Row],[Nc Analytic]]&gt;0, Table2[[#This Row],[Absolute Error]]/Table2[[#This Row],[Nc Analytic]],1)</f>
        <v>0.24693468602841759</v>
      </c>
    </row>
    <row r="83" spans="1:13" x14ac:dyDescent="0.25">
      <c r="A83" s="1">
        <v>8.1999999999999993</v>
      </c>
      <c r="B83">
        <v>0.40121899999999999</v>
      </c>
      <c r="C83">
        <v>0.401229383670548</v>
      </c>
      <c r="D83" s="2">
        <f>ABS(Table6[[#This Row],[Pb Analytic]]-Table6[[#This Row],[Pb Simulation]])</f>
        <v>1.0383670548008705E-5</v>
      </c>
      <c r="E83" s="1">
        <f>100*IF(Table6[[#This Row],[Pb Analytic]]&gt;0, Table6[[#This Row],[Absolute Error]]/Table6[[#This Row],[Pb Analytic]],1)</f>
        <v>2.5879636364157226E-3</v>
      </c>
      <c r="F83">
        <v>0.477188</v>
      </c>
      <c r="G83">
        <v>0.476819336625802</v>
      </c>
      <c r="H83" s="2">
        <f>ABS(Table7[[#This Row],[Pd Analytic]]-Table7[[#This Row],[Pd Simulation]])</f>
        <v>3.6866337419799722E-4</v>
      </c>
      <c r="I83" s="1">
        <f>100*IF(Table7[[#This Row],[Pd Analytic]]&gt;0, Table7[[#This Row],[Absolute Error]]/Table7[[#This Row],[Pd Analytic]],1)</f>
        <v>7.7317202948779876E-2</v>
      </c>
      <c r="J83">
        <v>12.746952</v>
      </c>
      <c r="K83">
        <v>12.7297482767449</v>
      </c>
      <c r="L83" s="2">
        <f>ABS(Table2[[#This Row],[Nc Analytic]]-Table2[[#This Row],[Nc Simulation]])</f>
        <v>1.7203723255100556E-2</v>
      </c>
      <c r="M83" s="1">
        <f>100*IF(Table2[[#This Row],[Nc Analytic]]&gt;0, Table2[[#This Row],[Absolute Error]]/Table2[[#This Row],[Nc Analytic]],1)</f>
        <v>0.13514582441923736</v>
      </c>
    </row>
    <row r="84" spans="1:13" x14ac:dyDescent="0.25">
      <c r="A84" s="1">
        <v>8.3000000000000007</v>
      </c>
      <c r="B84">
        <v>0.40776000000000001</v>
      </c>
      <c r="C84">
        <v>0.40738996341955103</v>
      </c>
      <c r="D84" s="2">
        <f>ABS(Table6[[#This Row],[Pb Analytic]]-Table6[[#This Row],[Pb Simulation]])</f>
        <v>3.7003658044898469E-4</v>
      </c>
      <c r="E84" s="1">
        <f>100*IF(Table6[[#This Row],[Pb Analytic]]&gt;0, Table6[[#This Row],[Absolute Error]]/Table6[[#This Row],[Pb Analytic]],1)</f>
        <v>9.0831049774268022E-2</v>
      </c>
      <c r="F84">
        <v>0.47196399999999999</v>
      </c>
      <c r="G84">
        <v>0.47212805343133202</v>
      </c>
      <c r="H84" s="2">
        <f>ABS(Table7[[#This Row],[Pd Analytic]]-Table7[[#This Row],[Pd Simulation]])</f>
        <v>1.6405343133202299E-4</v>
      </c>
      <c r="I84" s="1">
        <f>100*IF(Table7[[#This Row],[Pd Analytic]]&gt;0, Table7[[#This Row],[Absolute Error]]/Table7[[#This Row],[Pd Analytic]],1)</f>
        <v>3.4747655882702913E-2</v>
      </c>
      <c r="J84">
        <v>12.784112</v>
      </c>
      <c r="K84">
        <v>12.7559817520008</v>
      </c>
      <c r="L84" s="2">
        <f>ABS(Table2[[#This Row],[Nc Analytic]]-Table2[[#This Row],[Nc Simulation]])</f>
        <v>2.8130247999200719E-2</v>
      </c>
      <c r="M84" s="1">
        <f>100*IF(Table2[[#This Row],[Nc Analytic]]&gt;0, Table2[[#This Row],[Absolute Error]]/Table2[[#This Row],[Nc Analytic]],1)</f>
        <v>0.22052593478184018</v>
      </c>
    </row>
    <row r="85" spans="1:13" x14ac:dyDescent="0.25">
      <c r="A85" s="1">
        <v>8.4</v>
      </c>
      <c r="B85">
        <v>0.41467300000000001</v>
      </c>
      <c r="C85">
        <v>0.41344214267166601</v>
      </c>
      <c r="D85" s="2">
        <f>ABS(Table6[[#This Row],[Pb Analytic]]-Table6[[#This Row],[Pb Simulation]])</f>
        <v>1.2308573283340007E-3</v>
      </c>
      <c r="E85" s="1">
        <f>100*IF(Table6[[#This Row],[Pb Analytic]]&gt;0, Table6[[#This Row],[Absolute Error]]/Table6[[#This Row],[Pb Analytic]],1)</f>
        <v>0.2977096917068473</v>
      </c>
      <c r="F85">
        <v>0.466478</v>
      </c>
      <c r="G85">
        <v>0.46751019068419197</v>
      </c>
      <c r="H85" s="2">
        <f>ABS(Table7[[#This Row],[Pd Analytic]]-Table7[[#This Row],[Pd Simulation]])</f>
        <v>1.0321906841919692E-3</v>
      </c>
      <c r="I85" s="1">
        <f>100*IF(Table7[[#This Row],[Pd Analytic]]&gt;0, Table7[[#This Row],[Absolute Error]]/Table7[[#This Row],[Pd Analytic]],1)</f>
        <v>0.22078463844421842</v>
      </c>
      <c r="J85">
        <v>12.806493</v>
      </c>
      <c r="K85">
        <v>12.781250562671101</v>
      </c>
      <c r="L85" s="2">
        <f>ABS(Table2[[#This Row],[Nc Analytic]]-Table2[[#This Row],[Nc Simulation]])</f>
        <v>2.5242437328898859E-2</v>
      </c>
      <c r="M85" s="1">
        <f>100*IF(Table2[[#This Row],[Nc Analytic]]&gt;0, Table2[[#This Row],[Absolute Error]]/Table2[[#This Row],[Nc Analytic]],1)</f>
        <v>0.19749583348770172</v>
      </c>
    </row>
    <row r="86" spans="1:13" x14ac:dyDescent="0.25">
      <c r="A86" s="1">
        <v>8.5</v>
      </c>
      <c r="B86">
        <v>0.41966500000000001</v>
      </c>
      <c r="C86">
        <v>0.41938786737762901</v>
      </c>
      <c r="D86" s="2">
        <f>ABS(Table6[[#This Row],[Pb Analytic]]-Table6[[#This Row],[Pb Simulation]])</f>
        <v>2.7713262237100134E-4</v>
      </c>
      <c r="E86" s="1">
        <f>100*IF(Table6[[#This Row],[Pb Analytic]]&gt;0, Table6[[#This Row],[Absolute Error]]/Table6[[#This Row],[Pb Analytic]],1)</f>
        <v>6.6080266962387599E-2</v>
      </c>
      <c r="F86">
        <v>0.46257599999999999</v>
      </c>
      <c r="G86">
        <v>0.46296503170741798</v>
      </c>
      <c r="H86" s="2">
        <f>ABS(Table7[[#This Row],[Pd Analytic]]-Table7[[#This Row],[Pd Simulation]])</f>
        <v>3.890317074179972E-4</v>
      </c>
      <c r="I86" s="1">
        <f>100*IF(Table7[[#This Row],[Pd Analytic]]&gt;0, Table7[[#This Row],[Absolute Error]]/Table7[[#This Row],[Pd Analytic]],1)</f>
        <v>8.4030473313123841E-2</v>
      </c>
      <c r="J86">
        <v>12.830536</v>
      </c>
      <c r="K86">
        <v>12.8056026468814</v>
      </c>
      <c r="L86" s="2">
        <f>ABS(Table2[[#This Row],[Nc Analytic]]-Table2[[#This Row],[Nc Simulation]])</f>
        <v>2.493335311860001E-2</v>
      </c>
      <c r="M86" s="1">
        <f>100*IF(Table2[[#This Row],[Nc Analytic]]&gt;0, Table2[[#This Row],[Absolute Error]]/Table2[[#This Row],[Nc Analytic]],1)</f>
        <v>0.19470659684003336</v>
      </c>
    </row>
    <row r="87" spans="1:13" x14ac:dyDescent="0.25">
      <c r="A87" s="1">
        <v>8.6</v>
      </c>
      <c r="B87">
        <v>0.42531099999999999</v>
      </c>
      <c r="C87">
        <v>0.42522910416190102</v>
      </c>
      <c r="D87" s="2">
        <f>ABS(Table6[[#This Row],[Pb Analytic]]-Table6[[#This Row],[Pb Simulation]])</f>
        <v>8.1895838098977602E-5</v>
      </c>
      <c r="E87" s="1">
        <f>100*IF(Table6[[#This Row],[Pb Analytic]]&gt;0, Table6[[#This Row],[Absolute Error]]/Table6[[#This Row],[Pb Analytic]],1)</f>
        <v>1.9259226919659929E-2</v>
      </c>
      <c r="F87">
        <v>0.458088</v>
      </c>
      <c r="G87">
        <v>0.45849178700895199</v>
      </c>
      <c r="H87" s="2">
        <f>ABS(Table7[[#This Row],[Pd Analytic]]-Table7[[#This Row],[Pd Simulation]])</f>
        <v>4.037870089519946E-4</v>
      </c>
      <c r="I87" s="1">
        <f>100*IF(Table7[[#This Row],[Pd Analytic]]&gt;0, Table7[[#This Row],[Absolute Error]]/Table7[[#This Row],[Pd Analytic]],1)</f>
        <v>8.8068536971221856E-2</v>
      </c>
      <c r="J87">
        <v>12.84736</v>
      </c>
      <c r="K87">
        <v>12.8290830743863</v>
      </c>
      <c r="L87" s="2">
        <f>ABS(Table2[[#This Row],[Nc Analytic]]-Table2[[#This Row],[Nc Simulation]])</f>
        <v>1.8276925613699646E-2</v>
      </c>
      <c r="M87" s="1">
        <f>100*IF(Table2[[#This Row],[Nc Analytic]]&gt;0, Table2[[#This Row],[Absolute Error]]/Table2[[#This Row],[Nc Analytic]],1)</f>
        <v>0.14246478495559942</v>
      </c>
    </row>
    <row r="88" spans="1:13" x14ac:dyDescent="0.25">
      <c r="A88" s="1">
        <v>8.6999999999999993</v>
      </c>
      <c r="B88">
        <v>0.431255</v>
      </c>
      <c r="C88">
        <v>0.43096783176702602</v>
      </c>
      <c r="D88" s="2">
        <f>ABS(Table6[[#This Row],[Pb Analytic]]-Table6[[#This Row],[Pb Simulation]])</f>
        <v>2.8716823297397776E-4</v>
      </c>
      <c r="E88" s="1">
        <f>100*IF(Table6[[#This Row],[Pb Analytic]]&gt;0, Table6[[#This Row],[Absolute Error]]/Table6[[#This Row],[Pb Analytic]],1)</f>
        <v>6.663333358235797E-2</v>
      </c>
      <c r="F88">
        <v>0.45381199999999999</v>
      </c>
      <c r="G88">
        <v>0.45408961028553702</v>
      </c>
      <c r="H88" s="2">
        <f>ABS(Table7[[#This Row],[Pd Analytic]]-Table7[[#This Row],[Pd Simulation]])</f>
        <v>2.7761028553702216E-4</v>
      </c>
      <c r="I88" s="1">
        <f>100*IF(Table7[[#This Row],[Pd Analytic]]&gt;0, Table7[[#This Row],[Absolute Error]]/Table7[[#This Row],[Pd Analytic]],1)</f>
        <v>6.1135573078286785E-2</v>
      </c>
      <c r="J88">
        <v>12.881536499999999</v>
      </c>
      <c r="K88">
        <v>12.8517342388336</v>
      </c>
      <c r="L88" s="2">
        <f>ABS(Table2[[#This Row],[Nc Analytic]]-Table2[[#This Row],[Nc Simulation]])</f>
        <v>2.9802261166398836E-2</v>
      </c>
      <c r="M88" s="1">
        <f>100*IF(Table2[[#This Row],[Nc Analytic]]&gt;0, Table2[[#This Row],[Absolute Error]]/Table2[[#This Row],[Nc Analytic]],1)</f>
        <v>0.23189291509270762</v>
      </c>
    </row>
    <row r="89" spans="1:13" x14ac:dyDescent="0.25">
      <c r="A89" s="1">
        <v>8.8000000000000007</v>
      </c>
      <c r="B89">
        <v>0.43627899999999997</v>
      </c>
      <c r="C89">
        <v>0.43660603359386002</v>
      </c>
      <c r="D89" s="2">
        <f>ABS(Table6[[#This Row],[Pb Analytic]]-Table6[[#This Row],[Pb Simulation]])</f>
        <v>3.2703359386004882E-4</v>
      </c>
      <c r="E89" s="1">
        <f>100*IF(Table6[[#This Row],[Pb Analytic]]&gt;0, Table6[[#This Row],[Absolute Error]]/Table6[[#This Row],[Pb Analytic]],1)</f>
        <v>7.4903590124057298E-2</v>
      </c>
      <c r="F89">
        <v>0.45017400000000002</v>
      </c>
      <c r="G89">
        <v>0.44975757607828698</v>
      </c>
      <c r="H89" s="2">
        <f>ABS(Table7[[#This Row],[Pd Analytic]]-Table7[[#This Row],[Pd Simulation]])</f>
        <v>4.1642392171303833E-4</v>
      </c>
      <c r="I89" s="1">
        <f>100*IF(Table7[[#This Row],[Pd Analytic]]&gt;0, Table7[[#This Row],[Absolute Error]]/Table7[[#This Row],[Pd Analytic]],1)</f>
        <v>9.258852854555441E-2</v>
      </c>
      <c r="J89">
        <v>12.896504999999999</v>
      </c>
      <c r="K89">
        <v>12.8735960365015</v>
      </c>
      <c r="L89" s="2">
        <f>ABS(Table2[[#This Row],[Nc Analytic]]-Table2[[#This Row],[Nc Simulation]])</f>
        <v>2.2908963498499801E-2</v>
      </c>
      <c r="M89" s="1">
        <f>100*IF(Table2[[#This Row],[Nc Analytic]]&gt;0, Table2[[#This Row],[Absolute Error]]/Table2[[#This Row],[Nc Analytic]],1)</f>
        <v>0.17795310209784623</v>
      </c>
    </row>
    <row r="90" spans="1:13" x14ac:dyDescent="0.25">
      <c r="A90" s="1">
        <v>8.9</v>
      </c>
      <c r="B90">
        <v>0.44267400000000001</v>
      </c>
      <c r="C90">
        <v>0.44214569121744302</v>
      </c>
      <c r="D90" s="2">
        <f>ABS(Table6[[#This Row],[Pb Analytic]]-Table6[[#This Row],[Pb Simulation]])</f>
        <v>5.2830878255699654E-4</v>
      </c>
      <c r="E90" s="1">
        <f>100*IF(Table6[[#This Row],[Pb Analytic]]&gt;0, Table6[[#This Row],[Absolute Error]]/Table6[[#This Row],[Pb Analytic]],1)</f>
        <v>0.11948748863803342</v>
      </c>
      <c r="F90">
        <v>0.44534800000000002</v>
      </c>
      <c r="G90">
        <v>0.44549473840933901</v>
      </c>
      <c r="H90" s="2">
        <f>ABS(Table7[[#This Row],[Pd Analytic]]-Table7[[#This Row],[Pd Simulation]])</f>
        <v>1.4673840933898674E-4</v>
      </c>
      <c r="I90" s="1">
        <f>100*IF(Table7[[#This Row],[Pd Analytic]]&gt;0, Table7[[#This Row],[Absolute Error]]/Table7[[#This Row],[Pd Analytic]],1)</f>
        <v>3.2938303572994709E-2</v>
      </c>
      <c r="J90">
        <v>12.914178</v>
      </c>
      <c r="K90">
        <v>12.894706032419</v>
      </c>
      <c r="L90" s="2">
        <f>ABS(Table2[[#This Row],[Nc Analytic]]-Table2[[#This Row],[Nc Simulation]])</f>
        <v>1.9471967580999561E-2</v>
      </c>
      <c r="M90" s="1">
        <f>100*IF(Table2[[#This Row],[Nc Analytic]]&gt;0, Table2[[#This Row],[Absolute Error]]/Table2[[#This Row],[Nc Analytic]],1)</f>
        <v>0.15100745633164844</v>
      </c>
    </row>
    <row r="91" spans="1:13" x14ac:dyDescent="0.25">
      <c r="A91" s="1">
        <v>9</v>
      </c>
      <c r="B91">
        <v>0.44684800000000002</v>
      </c>
      <c r="C91">
        <v>0.44758877877062903</v>
      </c>
      <c r="D91" s="2">
        <f>ABS(Table6[[#This Row],[Pb Analytic]]-Table6[[#This Row],[Pb Simulation]])</f>
        <v>7.4077877062900255E-4</v>
      </c>
      <c r="E91" s="1">
        <f>100*IF(Table6[[#This Row],[Pb Analytic]]&gt;0, Table6[[#This Row],[Absolute Error]]/Table6[[#This Row],[Pb Analytic]],1)</f>
        <v>0.16550432132451234</v>
      </c>
      <c r="F91">
        <v>0.44201699999999999</v>
      </c>
      <c r="G91">
        <v>0.44130009169350498</v>
      </c>
      <c r="H91" s="2">
        <f>ABS(Table7[[#This Row],[Pd Analytic]]-Table7[[#This Row],[Pd Simulation]])</f>
        <v>7.1690830649501214E-4</v>
      </c>
      <c r="I91" s="1">
        <f>100*IF(Table7[[#This Row],[Pd Analytic]]&gt;0, Table7[[#This Row],[Absolute Error]]/Table7[[#This Row],[Pd Analytic]],1)</f>
        <v>0.16245369534002377</v>
      </c>
      <c r="J91">
        <v>12.931994</v>
      </c>
      <c r="K91">
        <v>12.915099614731099</v>
      </c>
      <c r="L91" s="2">
        <f>ABS(Table2[[#This Row],[Nc Analytic]]-Table2[[#This Row],[Nc Simulation]])</f>
        <v>1.6894385268900081E-2</v>
      </c>
      <c r="M91" s="1">
        <f>100*IF(Table2[[#This Row],[Nc Analytic]]&gt;0, Table2[[#This Row],[Absolute Error]]/Table2[[#This Row],[Nc Analytic]],1)</f>
        <v>0.13081111081505065</v>
      </c>
    </row>
    <row r="92" spans="1:13" x14ac:dyDescent="0.25">
      <c r="A92" s="1">
        <v>9.1</v>
      </c>
      <c r="B92">
        <v>0.45322400000000002</v>
      </c>
      <c r="C92">
        <v>0.45293725809871399</v>
      </c>
      <c r="D92" s="2">
        <f>ABS(Table6[[#This Row],[Pb Analytic]]-Table6[[#This Row],[Pb Simulation]])</f>
        <v>2.8674190128602506E-4</v>
      </c>
      <c r="E92" s="1">
        <f>100*IF(Table6[[#This Row],[Pb Analytic]]&gt;0, Table6[[#This Row],[Absolute Error]]/Table6[[#This Row],[Pb Analytic]],1)</f>
        <v>6.3307201198169474E-2</v>
      </c>
      <c r="F92">
        <v>0.43702200000000002</v>
      </c>
      <c r="G92">
        <v>0.43717262028610898</v>
      </c>
      <c r="H92" s="2">
        <f>ABS(Table7[[#This Row],[Pd Analytic]]-Table7[[#This Row],[Pd Simulation]])</f>
        <v>1.5062028610896006E-4</v>
      </c>
      <c r="I92" s="1">
        <f>100*IF(Table7[[#This Row],[Pd Analytic]]&gt;0, Table7[[#This Row],[Absolute Error]]/Table7[[#This Row],[Pd Analytic]],1)</f>
        <v>3.445327523264978E-2</v>
      </c>
      <c r="J92">
        <v>12.957652</v>
      </c>
      <c r="K92">
        <v>12.9348101381281</v>
      </c>
      <c r="L92" s="2">
        <f>ABS(Table2[[#This Row],[Nc Analytic]]-Table2[[#This Row],[Nc Simulation]])</f>
        <v>2.2841861871899738E-2</v>
      </c>
      <c r="M92" s="1">
        <f>100*IF(Table2[[#This Row],[Nc Analytic]]&gt;0, Table2[[#This Row],[Absolute Error]]/Table2[[#This Row],[Nc Analytic]],1)</f>
        <v>0.17659216971858366</v>
      </c>
    </row>
    <row r="93" spans="1:13" x14ac:dyDescent="0.25">
      <c r="A93" s="1">
        <v>9.1999999999999993</v>
      </c>
      <c r="B93">
        <v>0.457847</v>
      </c>
      <c r="C93">
        <v>0.45819307459841002</v>
      </c>
      <c r="D93" s="2">
        <f>ABS(Table6[[#This Row],[Pb Analytic]]-Table6[[#This Row],[Pb Simulation]])</f>
        <v>3.4607459841001775E-4</v>
      </c>
      <c r="E93" s="1">
        <f>100*IF(Table6[[#This Row],[Pb Analytic]]&gt;0, Table6[[#This Row],[Absolute Error]]/Table6[[#This Row],[Pb Analytic]],1)</f>
        <v>7.5530298818536248E-2</v>
      </c>
      <c r="F93">
        <v>0.43322699999999997</v>
      </c>
      <c r="G93">
        <v>0.43311126539028699</v>
      </c>
      <c r="H93" s="2">
        <f>ABS(Table7[[#This Row],[Pd Analytic]]-Table7[[#This Row],[Pd Simulation]])</f>
        <v>1.1573460971298077E-4</v>
      </c>
      <c r="I93" s="1">
        <f>100*IF(Table7[[#This Row],[Pd Analytic]]&gt;0, Table7[[#This Row],[Absolute Error]]/Table7[[#This Row],[Pd Analytic]],1)</f>
        <v>2.6721680769187454E-2</v>
      </c>
      <c r="J93">
        <v>12.9678</v>
      </c>
      <c r="K93">
        <v>12.9538690571103</v>
      </c>
      <c r="L93" s="2">
        <f>ABS(Table2[[#This Row],[Nc Analytic]]-Table2[[#This Row],[Nc Simulation]])</f>
        <v>1.3930942889700759E-2</v>
      </c>
      <c r="M93" s="1">
        <f>100*IF(Table2[[#This Row],[Nc Analytic]]&gt;0, Table2[[#This Row],[Absolute Error]]/Table2[[#This Row],[Nc Analytic]],1)</f>
        <v>0.1075427181507146</v>
      </c>
    </row>
    <row r="94" spans="1:13" x14ac:dyDescent="0.25">
      <c r="A94" s="1">
        <v>9.3000000000000007</v>
      </c>
      <c r="B94">
        <v>0.46295599999999998</v>
      </c>
      <c r="C94">
        <v>0.46335815366364702</v>
      </c>
      <c r="D94" s="2">
        <f>ABS(Table6[[#This Row],[Pb Analytic]]-Table6[[#This Row],[Pb Simulation]])</f>
        <v>4.0215366364704241E-4</v>
      </c>
      <c r="E94" s="1">
        <f>100*IF(Table6[[#This Row],[Pb Analytic]]&gt;0, Table6[[#This Row],[Absolute Error]]/Table6[[#This Row],[Pb Analytic]],1)</f>
        <v>8.6791105426185483E-2</v>
      </c>
      <c r="F94">
        <v>0.42905199999999999</v>
      </c>
      <c r="G94">
        <v>0.42911495841282998</v>
      </c>
      <c r="H94" s="2">
        <f>ABS(Table7[[#This Row],[Pd Analytic]]-Table7[[#This Row],[Pd Simulation]])</f>
        <v>6.2958412829994259E-5</v>
      </c>
      <c r="I94" s="1">
        <f>100*IF(Table7[[#This Row],[Pd Analytic]]&gt;0, Table7[[#This Row],[Absolute Error]]/Table7[[#This Row],[Pd Analytic]],1)</f>
        <v>1.4671689158275655E-2</v>
      </c>
      <c r="J94">
        <v>12.992414999999999</v>
      </c>
      <c r="K94">
        <v>12.972306049815</v>
      </c>
      <c r="L94" s="2">
        <f>ABS(Table2[[#This Row],[Nc Analytic]]-Table2[[#This Row],[Nc Simulation]])</f>
        <v>2.0108950184999586E-2</v>
      </c>
      <c r="M94" s="1">
        <f>100*IF(Table2[[#This Row],[Nc Analytic]]&gt;0, Table2[[#This Row],[Absolute Error]]/Table2[[#This Row],[Nc Analytic]],1)</f>
        <v>0.15501446009506045</v>
      </c>
    </row>
    <row r="95" spans="1:13" x14ac:dyDescent="0.25">
      <c r="A95" s="1">
        <v>9.4</v>
      </c>
      <c r="B95">
        <v>0.46898299999999998</v>
      </c>
      <c r="C95">
        <v>0.468434397668895</v>
      </c>
      <c r="D95" s="2">
        <f>ABS(Table6[[#This Row],[Pb Analytic]]-Table6[[#This Row],[Pb Simulation]])</f>
        <v>5.4860233110498591E-4</v>
      </c>
      <c r="E95" s="1">
        <f>100*IF(Table6[[#This Row],[Pb Analytic]]&gt;0, Table6[[#This Row],[Absolute Error]]/Table6[[#This Row],[Pb Analytic]],1)</f>
        <v>0.11711401507554452</v>
      </c>
      <c r="F95">
        <v>0.4249</v>
      </c>
      <c r="G95">
        <v>0.42518262398030798</v>
      </c>
      <c r="H95" s="2">
        <f>ABS(Table7[[#This Row],[Pd Analytic]]-Table7[[#This Row],[Pd Simulation]])</f>
        <v>2.826239803079833E-4</v>
      </c>
      <c r="I95" s="1">
        <f>100*IF(Table7[[#This Row],[Pd Analytic]]&gt;0, Table7[[#This Row],[Absolute Error]]/Table7[[#This Row],[Pd Analytic]],1)</f>
        <v>6.6471197167519439E-2</v>
      </c>
      <c r="J95">
        <v>13.014480000000001</v>
      </c>
      <c r="K95">
        <v>12.990149133083801</v>
      </c>
      <c r="L95" s="2">
        <f>ABS(Table2[[#This Row],[Nc Analytic]]-Table2[[#This Row],[Nc Simulation]])</f>
        <v>2.4330866916200122E-2</v>
      </c>
      <c r="M95" s="1">
        <f>100*IF(Table2[[#This Row],[Nc Analytic]]&gt;0, Table2[[#This Row],[Absolute Error]]/Table2[[#This Row],[Nc Analytic]],1)</f>
        <v>0.18730244485210223</v>
      </c>
    </row>
    <row r="96" spans="1:13" x14ac:dyDescent="0.25">
      <c r="A96" s="1">
        <v>9.5</v>
      </c>
      <c r="B96">
        <v>0.47451300000000002</v>
      </c>
      <c r="C96">
        <v>0.47342368342809998</v>
      </c>
      <c r="D96" s="2">
        <f>ABS(Table6[[#This Row],[Pb Analytic]]-Table6[[#This Row],[Pb Simulation]])</f>
        <v>1.0893165719000342E-3</v>
      </c>
      <c r="E96" s="1">
        <f>100*IF(Table6[[#This Row],[Pb Analytic]]&gt;0, Table6[[#This Row],[Absolute Error]]/Table6[[#This Row],[Pb Analytic]],1)</f>
        <v>0.23009338358660111</v>
      </c>
      <c r="F96">
        <v>0.42031000000000002</v>
      </c>
      <c r="G96">
        <v>0.42131316012794401</v>
      </c>
      <c r="H96" s="2">
        <f>ABS(Table7[[#This Row],[Pd Analytic]]-Table7[[#This Row],[Pd Simulation]])</f>
        <v>1.0031601279439917E-3</v>
      </c>
      <c r="I96" s="1">
        <f>100*IF(Table7[[#This Row],[Pd Analytic]]&gt;0, Table7[[#This Row],[Absolute Error]]/Table7[[#This Row],[Pd Analytic]],1)</f>
        <v>0.23810320276711813</v>
      </c>
      <c r="J96">
        <v>13.038047000000001</v>
      </c>
      <c r="K96">
        <v>13.0074247694058</v>
      </c>
      <c r="L96" s="2">
        <f>ABS(Table2[[#This Row],[Nc Analytic]]-Table2[[#This Row],[Nc Simulation]])</f>
        <v>3.0622230594200772E-2</v>
      </c>
      <c r="M96" s="1">
        <f>100*IF(Table2[[#This Row],[Nc Analytic]]&gt;0, Table2[[#This Row],[Absolute Error]]/Table2[[#This Row],[Nc Analytic]],1)</f>
        <v>0.23542116242890745</v>
      </c>
    </row>
    <row r="97" spans="1:13" x14ac:dyDescent="0.25">
      <c r="A97" s="1">
        <v>9.6</v>
      </c>
      <c r="B97">
        <v>0.47734799999999999</v>
      </c>
      <c r="C97">
        <v>0.47832786007396899</v>
      </c>
      <c r="D97" s="2">
        <f>ABS(Table6[[#This Row],[Pb Analytic]]-Table6[[#This Row],[Pb Simulation]])</f>
        <v>9.7986007396899666E-4</v>
      </c>
      <c r="E97" s="1">
        <f>100*IF(Table6[[#This Row],[Pb Analytic]]&gt;0, Table6[[#This Row],[Absolute Error]]/Table6[[#This Row],[Pb Analytic]],1)</f>
        <v>0.20485113993098172</v>
      </c>
      <c r="F97">
        <v>0.41819899999999999</v>
      </c>
      <c r="G97">
        <v>0.41750547767285301</v>
      </c>
      <c r="H97" s="2">
        <f>ABS(Table7[[#This Row],[Pd Analytic]]-Table7[[#This Row],[Pd Simulation]])</f>
        <v>6.9352232714697815E-4</v>
      </c>
      <c r="I97" s="1">
        <f>100*IF(Table7[[#This Row],[Pd Analytic]]&gt;0, Table7[[#This Row],[Absolute Error]]/Table7[[#This Row],[Pd Analytic]],1)</f>
        <v>0.16611095284608579</v>
      </c>
      <c r="J97">
        <v>13.041292</v>
      </c>
      <c r="K97">
        <v>13.024157966331</v>
      </c>
      <c r="L97" s="2">
        <f>ABS(Table2[[#This Row],[Nc Analytic]]-Table2[[#This Row],[Nc Simulation]])</f>
        <v>1.7134033669000459E-2</v>
      </c>
      <c r="M97" s="1">
        <f>100*IF(Table2[[#This Row],[Nc Analytic]]&gt;0, Table2[[#This Row],[Absolute Error]]/Table2[[#This Row],[Nc Analytic]],1)</f>
        <v>0.13155578819985123</v>
      </c>
    </row>
    <row r="98" spans="1:13" x14ac:dyDescent="0.25">
      <c r="A98" s="1">
        <v>9.6999999999999993</v>
      </c>
      <c r="B98">
        <v>0.48502899999999999</v>
      </c>
      <c r="C98">
        <v>0.48314874730831697</v>
      </c>
      <c r="D98" s="2">
        <f>ABS(Table6[[#This Row],[Pb Analytic]]-Table6[[#This Row],[Pb Simulation]])</f>
        <v>1.8802526916830153E-3</v>
      </c>
      <c r="E98" s="1">
        <f>100*IF(Table6[[#This Row],[Pb Analytic]]&gt;0, Table6[[#This Row],[Absolute Error]]/Table6[[#This Row],[Pb Analytic]],1)</f>
        <v>0.3891664217610295</v>
      </c>
      <c r="F98">
        <v>0.412582</v>
      </c>
      <c r="G98">
        <v>0.41375847961164902</v>
      </c>
      <c r="H98" s="2">
        <f>ABS(Table7[[#This Row],[Pd Analytic]]-Table7[[#This Row],[Pd Simulation]])</f>
        <v>1.1764796116490173E-3</v>
      </c>
      <c r="I98" s="1">
        <f>100*IF(Table7[[#This Row],[Pd Analytic]]&gt;0, Table7[[#This Row],[Absolute Error]]/Table7[[#This Row],[Pd Analytic]],1)</f>
        <v>0.28433969806570569</v>
      </c>
      <c r="J98">
        <v>13.068963999999999</v>
      </c>
      <c r="K98">
        <v>13.040372368901901</v>
      </c>
      <c r="L98" s="2">
        <f>ABS(Table2[[#This Row],[Nc Analytic]]-Table2[[#This Row],[Nc Simulation]])</f>
        <v>2.8591631098098702E-2</v>
      </c>
      <c r="M98" s="1">
        <f>100*IF(Table2[[#This Row],[Nc Analytic]]&gt;0, Table2[[#This Row],[Absolute Error]]/Table2[[#This Row],[Nc Analytic]],1)</f>
        <v>0.21925471366356647</v>
      </c>
    </row>
    <row r="99" spans="1:13" x14ac:dyDescent="0.25">
      <c r="A99" s="1">
        <v>9.8000000000000007</v>
      </c>
      <c r="B99">
        <v>0.48668400000000001</v>
      </c>
      <c r="C99">
        <v>0.48788813397953101</v>
      </c>
      <c r="D99" s="2">
        <f>ABS(Table6[[#This Row],[Pb Analytic]]-Table6[[#This Row],[Pb Simulation]])</f>
        <v>1.204133979531008E-3</v>
      </c>
      <c r="E99" s="1">
        <f>100*IF(Table6[[#This Row],[Pb Analytic]]&gt;0, Table6[[#This Row],[Absolute Error]]/Table6[[#This Row],[Pb Analytic]],1)</f>
        <v>0.24680534238644275</v>
      </c>
      <c r="F99">
        <v>0.41059099999999998</v>
      </c>
      <c r="G99">
        <v>0.41007106254273001</v>
      </c>
      <c r="H99" s="2">
        <f>ABS(Table7[[#This Row],[Pd Analytic]]-Table7[[#This Row],[Pd Simulation]])</f>
        <v>5.1993745726996998E-4</v>
      </c>
      <c r="I99" s="1">
        <f>100*IF(Table7[[#This Row],[Pd Analytic]]&gt;0, Table7[[#This Row],[Absolute Error]]/Table7[[#This Row],[Pd Analytic]],1)</f>
        <v>0.12679203795702892</v>
      </c>
      <c r="J99">
        <v>13.076179</v>
      </c>
      <c r="K99">
        <v>13.0560903456205</v>
      </c>
      <c r="L99" s="2">
        <f>ABS(Table2[[#This Row],[Nc Analytic]]-Table2[[#This Row],[Nc Simulation]])</f>
        <v>2.008865437949936E-2</v>
      </c>
      <c r="M99" s="1">
        <f>100*IF(Table2[[#This Row],[Nc Analytic]]&gt;0, Table2[[#This Row],[Absolute Error]]/Table2[[#This Row],[Nc Analytic]],1)</f>
        <v>0.15386424149736252</v>
      </c>
    </row>
    <row r="100" spans="1:13" x14ac:dyDescent="0.25">
      <c r="A100" s="1">
        <v>9.9</v>
      </c>
      <c r="B100">
        <v>0.49295299999999997</v>
      </c>
      <c r="C100">
        <v>0.49254777694797802</v>
      </c>
      <c r="D100" s="2">
        <f>ABS(Table6[[#This Row],[Pb Analytic]]-Table6[[#This Row],[Pb Simulation]])</f>
        <v>4.0522305202195241E-4</v>
      </c>
      <c r="E100" s="1">
        <f>100*IF(Table6[[#This Row],[Pb Analytic]]&gt;0, Table6[[#This Row],[Absolute Error]]/Table6[[#This Row],[Pb Analytic]],1)</f>
        <v>8.2270811277004571E-2</v>
      </c>
      <c r="F100">
        <v>0.40620099999999998</v>
      </c>
      <c r="G100">
        <v>0.40644214015239599</v>
      </c>
      <c r="H100" s="2">
        <f>ABS(Table7[[#This Row],[Pd Analytic]]-Table7[[#This Row],[Pd Simulation]])</f>
        <v>2.4114015239601327E-4</v>
      </c>
      <c r="I100" s="1">
        <f>100*IF(Table7[[#This Row],[Pd Analytic]]&gt;0, Table7[[#This Row],[Absolute Error]]/Table7[[#This Row],[Pd Analytic]],1)</f>
        <v>5.9329515464512969E-2</v>
      </c>
      <c r="J100">
        <v>13.094455999999999</v>
      </c>
      <c r="K100">
        <v>13.071333068421801</v>
      </c>
      <c r="L100" s="2">
        <f>ABS(Table2[[#This Row],[Nc Analytic]]-Table2[[#This Row],[Nc Simulation]])</f>
        <v>2.3122931578198447E-2</v>
      </c>
      <c r="M100" s="1">
        <f>100*IF(Table2[[#This Row],[Nc Analytic]]&gt;0, Table2[[#This Row],[Absolute Error]]/Table2[[#This Row],[Nc Analytic]],1)</f>
        <v>0.17689803677376764</v>
      </c>
    </row>
    <row r="101" spans="1:13" x14ac:dyDescent="0.25">
      <c r="A101" s="1">
        <v>10</v>
      </c>
      <c r="B101">
        <v>0.49651000000000001</v>
      </c>
      <c r="C101">
        <v>0.49712940020451002</v>
      </c>
      <c r="D101" s="2">
        <f>ABS(Table6[[#This Row],[Pb Analytic]]-Table6[[#This Row],[Pb Simulation]])</f>
        <v>6.1940020451001221E-4</v>
      </c>
      <c r="E101" s="1">
        <f>100*IF(Table6[[#This Row],[Pb Analytic]]&gt;0, Table6[[#This Row],[Absolute Error]]/Table6[[#This Row],[Pb Analytic]],1)</f>
        <v>0.12459536777651899</v>
      </c>
      <c r="F101">
        <v>0.40318500000000002</v>
      </c>
      <c r="G101">
        <v>0.40287062174444199</v>
      </c>
      <c r="H101" s="2">
        <f>ABS(Table7[[#This Row],[Pd Analytic]]-Table7[[#This Row],[Pd Simulation]])</f>
        <v>3.1437825555802323E-4</v>
      </c>
      <c r="I101" s="1">
        <f>100*IF(Table7[[#This Row],[Pd Analytic]]&gt;0, Table7[[#This Row],[Absolute Error]]/Table7[[#This Row],[Pd Analytic]],1)</f>
        <v>7.8034544737155542E-2</v>
      </c>
      <c r="J101">
        <v>13.106764999999999</v>
      </c>
      <c r="K101">
        <v>13.0861205870996</v>
      </c>
      <c r="L101" s="2">
        <f>ABS(Table2[[#This Row],[Nc Analytic]]-Table2[[#This Row],[Nc Simulation]])</f>
        <v>2.0644412900399089E-2</v>
      </c>
      <c r="M101" s="1">
        <f>100*IF(Table2[[#This Row],[Nc Analytic]]&gt;0, Table2[[#This Row],[Absolute Error]]/Table2[[#This Row],[Nc Analytic]],1)</f>
        <v>0.15775808241252576</v>
      </c>
    </row>
    <row r="102" spans="1:13" x14ac:dyDescent="0.25">
      <c r="A102" s="1">
        <v>10.1</v>
      </c>
      <c r="B102">
        <v>0.50276299999999996</v>
      </c>
      <c r="C102">
        <v>0.50163469421099904</v>
      </c>
      <c r="D102" s="2">
        <f>ABS(Table6[[#This Row],[Pb Analytic]]-Table6[[#This Row],[Pb Simulation]])</f>
        <v>1.1283057890009163E-3</v>
      </c>
      <c r="E102" s="1">
        <f>100*IF(Table6[[#This Row],[Pb Analytic]]&gt;0, Table6[[#This Row],[Absolute Error]]/Table6[[#This Row],[Pb Analytic]],1)</f>
        <v>0.22492578803297944</v>
      </c>
      <c r="F102">
        <v>0.39822999999999997</v>
      </c>
      <c r="G102">
        <v>0.39935542780062599</v>
      </c>
      <c r="H102" s="2">
        <f>ABS(Table7[[#This Row],[Pd Analytic]]-Table7[[#This Row],[Pd Simulation]])</f>
        <v>1.1254278006260221E-3</v>
      </c>
      <c r="I102" s="1">
        <f>100*IF(Table7[[#This Row],[Pd Analytic]]&gt;0, Table7[[#This Row],[Absolute Error]]/Table7[[#This Row],[Pd Analytic]],1)</f>
        <v>0.28181106910806286</v>
      </c>
      <c r="J102">
        <v>13.125348000000001</v>
      </c>
      <c r="K102">
        <v>13.1004718985899</v>
      </c>
      <c r="L102" s="2">
        <f>ABS(Table2[[#This Row],[Nc Analytic]]-Table2[[#This Row],[Nc Simulation]])</f>
        <v>2.4876101410100659E-2</v>
      </c>
      <c r="M102" s="1">
        <f>100*IF(Table2[[#This Row],[Nc Analytic]]&gt;0, Table2[[#This Row],[Absolute Error]]/Table2[[#This Row],[Nc Analytic]],1)</f>
        <v>0.18988706363148841</v>
      </c>
    </row>
    <row r="103" spans="1:13" x14ac:dyDescent="0.25">
      <c r="A103" s="1">
        <v>10.199999999999999</v>
      </c>
      <c r="B103">
        <v>0.50513699999999995</v>
      </c>
      <c r="C103">
        <v>0.50606531543532396</v>
      </c>
      <c r="D103" s="2">
        <f>ABS(Table6[[#This Row],[Pb Analytic]]-Table6[[#This Row],[Pb Simulation]])</f>
        <v>9.2831543532401195E-4</v>
      </c>
      <c r="E103" s="1">
        <f>100*IF(Table6[[#This Row],[Pb Analytic]]&gt;0, Table6[[#This Row],[Absolute Error]]/Table6[[#This Row],[Pb Analytic]],1)</f>
        <v>0.1834378699764205</v>
      </c>
      <c r="F103">
        <v>0.39635999999999999</v>
      </c>
      <c r="G103">
        <v>0.39589549789615602</v>
      </c>
      <c r="H103" s="2">
        <f>ABS(Table7[[#This Row],[Pd Analytic]]-Table7[[#This Row],[Pd Simulation]])</f>
        <v>4.6450210384396673E-4</v>
      </c>
      <c r="I103" s="1">
        <f>100*IF(Table7[[#This Row],[Pd Analytic]]&gt;0, Table7[[#This Row],[Absolute Error]]/Table7[[#This Row],[Pd Analytic]],1)</f>
        <v>0.11732947363948208</v>
      </c>
      <c r="J103">
        <v>13.134859000000001</v>
      </c>
      <c r="K103">
        <v>13.114405011492799</v>
      </c>
      <c r="L103" s="2">
        <f>ABS(Table2[[#This Row],[Nc Analytic]]-Table2[[#This Row],[Nc Simulation]])</f>
        <v>2.0453988507201259E-2</v>
      </c>
      <c r="M103" s="1">
        <f>100*IF(Table2[[#This Row],[Nc Analytic]]&gt;0, Table2[[#This Row],[Absolute Error]]/Table2[[#This Row],[Nc Analytic]],1)</f>
        <v>0.15596581384574004</v>
      </c>
    </row>
    <row r="104" spans="1:13" x14ac:dyDescent="0.25">
      <c r="A104" s="1">
        <v>10.3</v>
      </c>
      <c r="B104">
        <v>0.510154</v>
      </c>
      <c r="C104">
        <v>0.51042288605622299</v>
      </c>
      <c r="D104" s="2">
        <f>ABS(Table6[[#This Row],[Pb Analytic]]-Table6[[#This Row],[Pb Simulation]])</f>
        <v>2.6888605622299444E-4</v>
      </c>
      <c r="E104" s="1">
        <f>100*IF(Table6[[#This Row],[Pb Analytic]]&gt;0, Table6[[#This Row],[Absolute Error]]/Table6[[#This Row],[Pb Analytic]],1)</f>
        <v>5.2679075246907466E-2</v>
      </c>
      <c r="F104">
        <v>0.392793</v>
      </c>
      <c r="G104">
        <v>0.39248976119241102</v>
      </c>
      <c r="H104" s="2">
        <f>ABS(Table7[[#This Row],[Pd Analytic]]-Table7[[#This Row],[Pd Simulation]])</f>
        <v>3.0323880758897914E-4</v>
      </c>
      <c r="I104" s="1">
        <f>100*IF(Table7[[#This Row],[Pd Analytic]]&gt;0, Table7[[#This Row],[Absolute Error]]/Table7[[#This Row],[Pd Analytic]],1)</f>
        <v>7.7260310349935926E-2</v>
      </c>
      <c r="J104">
        <v>13.150713</v>
      </c>
      <c r="K104">
        <v>13.127937006181799</v>
      </c>
      <c r="L104" s="2">
        <f>ABS(Table2[[#This Row],[Nc Analytic]]-Table2[[#This Row],[Nc Simulation]])</f>
        <v>2.2775993818200391E-2</v>
      </c>
      <c r="M104" s="1">
        <f>100*IF(Table2[[#This Row],[Nc Analytic]]&gt;0, Table2[[#This Row],[Absolute Error]]/Table2[[#This Row],[Nc Analytic]],1)</f>
        <v>0.17349255871257935</v>
      </c>
    </row>
    <row r="105" spans="1:13" x14ac:dyDescent="0.25">
      <c r="A105" s="1">
        <v>10.4</v>
      </c>
      <c r="B105">
        <v>0.51478100000000004</v>
      </c>
      <c r="C105">
        <v>0.51470899381621804</v>
      </c>
      <c r="D105" s="2">
        <f>ABS(Table6[[#This Row],[Pb Analytic]]-Table6[[#This Row],[Pb Simulation]])</f>
        <v>7.2006183782002964E-5</v>
      </c>
      <c r="E105" s="1">
        <f>100*IF(Table6[[#This Row],[Pb Analytic]]&gt;0, Table6[[#This Row],[Absolute Error]]/Table6[[#This Row],[Pb Analytic]],1)</f>
        <v>1.3989688279609407E-2</v>
      </c>
      <c r="F105">
        <v>0.38931300000000002</v>
      </c>
      <c r="G105">
        <v>0.38913718873799502</v>
      </c>
      <c r="H105" s="2">
        <f>ABS(Table7[[#This Row],[Pd Analytic]]-Table7[[#This Row],[Pd Simulation]])</f>
        <v>1.7581126200499897E-4</v>
      </c>
      <c r="I105" s="1">
        <f>100*IF(Table7[[#This Row],[Pd Analytic]]&gt;0, Table7[[#This Row],[Absolute Error]]/Table7[[#This Row],[Pd Analytic]],1)</f>
        <v>4.5179763613745018E-2</v>
      </c>
      <c r="J105">
        <v>13.156867999999999</v>
      </c>
      <c r="K105">
        <v>13.141084090825901</v>
      </c>
      <c r="L105" s="2">
        <f>ABS(Table2[[#This Row],[Nc Analytic]]-Table2[[#This Row],[Nc Simulation]])</f>
        <v>1.5783909174098554E-2</v>
      </c>
      <c r="M105" s="1">
        <f>100*IF(Table2[[#This Row],[Nc Analytic]]&gt;0, Table2[[#This Row],[Absolute Error]]/Table2[[#This Row],[Nc Analytic]],1)</f>
        <v>0.12011116484002769</v>
      </c>
    </row>
    <row r="106" spans="1:13" x14ac:dyDescent="0.25">
      <c r="A106" s="1">
        <v>10.5</v>
      </c>
      <c r="B106">
        <v>0.51926000000000005</v>
      </c>
      <c r="C106">
        <v>0.51892519200322496</v>
      </c>
      <c r="D106" s="2">
        <f>ABS(Table6[[#This Row],[Pb Analytic]]-Table6[[#This Row],[Pb Simulation]])</f>
        <v>3.3480799677509943E-4</v>
      </c>
      <c r="E106" s="1">
        <f>100*IF(Table6[[#This Row],[Pb Analytic]]&gt;0, Table6[[#This Row],[Absolute Error]]/Table6[[#This Row],[Pb Analytic]],1)</f>
        <v>6.4519511084560846E-2</v>
      </c>
      <c r="F106">
        <v>0.38527800000000001</v>
      </c>
      <c r="G106">
        <v>0.38583674878358698</v>
      </c>
      <c r="H106" s="2">
        <f>ABS(Table7[[#This Row],[Pd Analytic]]-Table7[[#This Row],[Pd Simulation]])</f>
        <v>5.5874878358697089E-4</v>
      </c>
      <c r="I106" s="1">
        <f>100*IF(Table7[[#This Row],[Pd Analytic]]&gt;0, Table7[[#This Row],[Absolute Error]]/Table7[[#This Row],[Pd Analytic]],1)</f>
        <v>0.14481481749691213</v>
      </c>
      <c r="J106">
        <v>13.173178999999999</v>
      </c>
      <c r="K106">
        <v>13.153861653622</v>
      </c>
      <c r="L106" s="2">
        <f>ABS(Table2[[#This Row],[Nc Analytic]]-Table2[[#This Row],[Nc Simulation]])</f>
        <v>1.9317346377999201E-2</v>
      </c>
      <c r="M106" s="1">
        <f>100*IF(Table2[[#This Row],[Nc Analytic]]&gt;0, Table2[[#This Row],[Absolute Error]]/Table2[[#This Row],[Nc Analytic]],1)</f>
        <v>0.14685684619983855</v>
      </c>
    </row>
    <row r="107" spans="1:13" x14ac:dyDescent="0.25">
      <c r="A107" s="1">
        <v>10.6</v>
      </c>
      <c r="B107">
        <v>0.52230500000000002</v>
      </c>
      <c r="C107">
        <v>0.52307299954363295</v>
      </c>
      <c r="D107" s="2">
        <f>ABS(Table6[[#This Row],[Pb Analytic]]-Table6[[#This Row],[Pb Simulation]])</f>
        <v>7.6799954363293566E-4</v>
      </c>
      <c r="E107" s="1">
        <f>100*IF(Table6[[#This Row],[Pb Analytic]]&gt;0, Table6[[#This Row],[Absolute Error]]/Table6[[#This Row],[Pb Analytic]],1)</f>
        <v>0.14682454347729562</v>
      </c>
      <c r="F107">
        <v>0.38314100000000001</v>
      </c>
      <c r="G107">
        <v>0.38258741413936997</v>
      </c>
      <c r="H107" s="2">
        <f>ABS(Table7[[#This Row],[Pd Analytic]]-Table7[[#This Row],[Pd Simulation]])</f>
        <v>5.5358586063003479E-4</v>
      </c>
      <c r="I107" s="1">
        <f>100*IF(Table7[[#This Row],[Pd Analytic]]&gt;0, Table7[[#This Row],[Absolute Error]]/Table7[[#This Row],[Pd Analytic]],1)</f>
        <v>0.14469526183325337</v>
      </c>
      <c r="J107">
        <v>13.181056999999999</v>
      </c>
      <c r="K107">
        <v>13.166284311516099</v>
      </c>
      <c r="L107" s="2">
        <f>ABS(Table2[[#This Row],[Nc Analytic]]-Table2[[#This Row],[Nc Simulation]])</f>
        <v>1.4772688483899898E-2</v>
      </c>
      <c r="M107" s="1">
        <f>100*IF(Table2[[#This Row],[Nc Analytic]]&gt;0, Table2[[#This Row],[Absolute Error]]/Table2[[#This Row],[Nc Analytic]],1)</f>
        <v>0.11220089232752425</v>
      </c>
    </row>
    <row r="108" spans="1:13" x14ac:dyDescent="0.25">
      <c r="A108" s="1">
        <v>10.7</v>
      </c>
      <c r="B108">
        <v>0.52918200000000004</v>
      </c>
      <c r="C108">
        <v>0.52715390119161498</v>
      </c>
      <c r="D108" s="2">
        <f>ABS(Table6[[#This Row],[Pb Analytic]]-Table6[[#This Row],[Pb Simulation]])</f>
        <v>2.0280988083850593E-3</v>
      </c>
      <c r="E108" s="1">
        <f>100*IF(Table6[[#This Row],[Pb Analytic]]&gt;0, Table6[[#This Row],[Absolute Error]]/Table6[[#This Row],[Pb Analytic]],1)</f>
        <v>0.38472613098387498</v>
      </c>
      <c r="F108">
        <v>0.37773000000000001</v>
      </c>
      <c r="G108">
        <v>0.37938819178800298</v>
      </c>
      <c r="H108" s="2">
        <f>ABS(Table7[[#This Row],[Pd Analytic]]-Table7[[#This Row],[Pd Simulation]])</f>
        <v>1.6581917880029717E-3</v>
      </c>
      <c r="I108" s="1">
        <f>100*IF(Table7[[#This Row],[Pd Analytic]]&gt;0, Table7[[#This Row],[Absolute Error]]/Table7[[#This Row],[Pd Analytic]],1)</f>
        <v>0.4370699520689213</v>
      </c>
      <c r="J108">
        <v>13.205776999999999</v>
      </c>
      <c r="K108">
        <v>13.178365955668699</v>
      </c>
      <c r="L108" s="2">
        <f>ABS(Table2[[#This Row],[Nc Analytic]]-Table2[[#This Row],[Nc Simulation]])</f>
        <v>2.7411044331300261E-2</v>
      </c>
      <c r="M108" s="1">
        <f>100*IF(Table2[[#This Row],[Nc Analytic]]&gt;0, Table2[[#This Row],[Absolute Error]]/Table2[[#This Row],[Nc Analytic]],1)</f>
        <v>0.2080003273813272</v>
      </c>
    </row>
    <row r="109" spans="1:13" x14ac:dyDescent="0.25">
      <c r="A109" s="1">
        <v>10.8</v>
      </c>
      <c r="B109">
        <v>0.53122999999999998</v>
      </c>
      <c r="C109">
        <v>0.53116934780112102</v>
      </c>
      <c r="D109" s="2">
        <f>ABS(Table6[[#This Row],[Pb Analytic]]-Table6[[#This Row],[Pb Simulation]])</f>
        <v>6.0652198878963226E-5</v>
      </c>
      <c r="E109" s="1">
        <f>100*IF(Table6[[#This Row],[Pb Analytic]]&gt;0, Table6[[#This Row],[Absolute Error]]/Table6[[#This Row],[Pb Analytic]],1)</f>
        <v>1.1418618022678609E-2</v>
      </c>
      <c r="F109">
        <v>0.37620300000000001</v>
      </c>
      <c r="G109">
        <v>0.37623810026084997</v>
      </c>
      <c r="H109" s="2">
        <f>ABS(Table7[[#This Row],[Pd Analytic]]-Table7[[#This Row],[Pd Simulation]])</f>
        <v>3.5100260849962872E-5</v>
      </c>
      <c r="I109" s="1">
        <f>100*IF(Table7[[#This Row],[Pd Analytic]]&gt;0, Table7[[#This Row],[Absolute Error]]/Table7[[#This Row],[Pd Analytic]],1)</f>
        <v>9.3292680421327556E-3</v>
      </c>
      <c r="J109">
        <v>13.206299</v>
      </c>
      <c r="K109">
        <v>13.1901197938996</v>
      </c>
      <c r="L109" s="2">
        <f>ABS(Table2[[#This Row],[Nc Analytic]]-Table2[[#This Row],[Nc Simulation]])</f>
        <v>1.6179206100400023E-2</v>
      </c>
      <c r="M109" s="1">
        <f>100*IF(Table2[[#This Row],[Nc Analytic]]&gt;0, Table2[[#This Row],[Absolute Error]]/Table2[[#This Row],[Nc Analytic]],1)</f>
        <v>0.12266155541576559</v>
      </c>
    </row>
    <row r="110" spans="1:13" x14ac:dyDescent="0.25">
      <c r="A110" s="1">
        <v>10.9</v>
      </c>
      <c r="B110">
        <v>0.53455799999999998</v>
      </c>
      <c r="C110">
        <v>0.53512075666856096</v>
      </c>
      <c r="D110" s="2">
        <f>ABS(Table6[[#This Row],[Pb Analytic]]-Table6[[#This Row],[Pb Simulation]])</f>
        <v>5.6275666856098194E-4</v>
      </c>
      <c r="E110" s="1">
        <f>100*IF(Table6[[#This Row],[Pb Analytic]]&gt;0, Table6[[#This Row],[Absolute Error]]/Table6[[#This Row],[Pb Analytic]],1)</f>
        <v>0.10516442532793359</v>
      </c>
      <c r="F110">
        <v>0.37354399999999999</v>
      </c>
      <c r="G110">
        <v>0.37313616929525301</v>
      </c>
      <c r="H110" s="2">
        <f>ABS(Table7[[#This Row],[Pd Analytic]]-Table7[[#This Row],[Pd Simulation]])</f>
        <v>4.0783070474698091E-4</v>
      </c>
      <c r="I110" s="1">
        <f>100*IF(Table7[[#This Row],[Pd Analytic]]&gt;0, Table7[[#This Row],[Absolute Error]]/Table7[[#This Row],[Pd Analytic]],1)</f>
        <v>0.1092980896269734</v>
      </c>
      <c r="J110">
        <v>13.224473</v>
      </c>
      <c r="K110">
        <v>13.201558390332499</v>
      </c>
      <c r="L110" s="2">
        <f>ABS(Table2[[#This Row],[Nc Analytic]]-Table2[[#This Row],[Nc Simulation]])</f>
        <v>2.2914609667500585E-2</v>
      </c>
      <c r="M110" s="1">
        <f>100*IF(Table2[[#This Row],[Nc Analytic]]&gt;0, Table2[[#This Row],[Absolute Error]]/Table2[[#This Row],[Nc Analytic]],1)</f>
        <v>0.17357503553732681</v>
      </c>
    </row>
    <row r="111" spans="1:13" x14ac:dyDescent="0.25">
      <c r="A111" s="1">
        <v>11</v>
      </c>
      <c r="B111">
        <v>0.538219</v>
      </c>
      <c r="C111">
        <v>0.53900951193559099</v>
      </c>
      <c r="D111" s="2">
        <f>ABS(Table6[[#This Row],[Pb Analytic]]-Table6[[#This Row],[Pb Simulation]])</f>
        <v>7.9051193559098731E-4</v>
      </c>
      <c r="E111" s="1">
        <f>100*IF(Table6[[#This Row],[Pb Analytic]]&gt;0, Table6[[#This Row],[Absolute Error]]/Table6[[#This Row],[Pb Analytic]],1)</f>
        <v>0.14666010860406664</v>
      </c>
      <c r="F111">
        <v>0.37073299999999998</v>
      </c>
      <c r="G111">
        <v>0.37008144688230399</v>
      </c>
      <c r="H111" s="2">
        <f>ABS(Table7[[#This Row],[Pd Analytic]]-Table7[[#This Row],[Pd Simulation]])</f>
        <v>6.51553117695991E-4</v>
      </c>
      <c r="I111" s="1">
        <f>100*IF(Table7[[#This Row],[Pd Analytic]]&gt;0, Table7[[#This Row],[Absolute Error]]/Table7[[#This Row],[Pd Analytic]],1)</f>
        <v>0.17605668243704276</v>
      </c>
      <c r="J111">
        <v>13.230157</v>
      </c>
      <c r="K111">
        <v>13.2126937024389</v>
      </c>
      <c r="L111" s="2">
        <f>ABS(Table2[[#This Row],[Nc Analytic]]-Table2[[#This Row],[Nc Simulation]])</f>
        <v>1.7463297561100433E-2</v>
      </c>
      <c r="M111" s="1">
        <f>100*IF(Table2[[#This Row],[Nc Analytic]]&gt;0, Table2[[#This Row],[Absolute Error]]/Table2[[#This Row],[Nc Analytic]],1)</f>
        <v>0.13217060770792655</v>
      </c>
    </row>
    <row r="112" spans="1:13" x14ac:dyDescent="0.25">
      <c r="A112" s="1">
        <v>11.1</v>
      </c>
      <c r="B112">
        <v>0.542161</v>
      </c>
      <c r="C112">
        <v>0.54283696504258805</v>
      </c>
      <c r="D112" s="2">
        <f>ABS(Table6[[#This Row],[Pb Analytic]]-Table6[[#This Row],[Pb Simulation]])</f>
        <v>6.759650425880448E-4</v>
      </c>
      <c r="E112" s="1">
        <f>100*IF(Table6[[#This Row],[Pb Analytic]]&gt;0, Table6[[#This Row],[Absolute Error]]/Table6[[#This Row],[Pb Analytic]],1)</f>
        <v>0.12452450479952341</v>
      </c>
      <c r="F112">
        <v>0.36755599999999999</v>
      </c>
      <c r="G112">
        <v>0.367072991362768</v>
      </c>
      <c r="H112" s="2">
        <f>ABS(Table7[[#This Row],[Pd Analytic]]-Table7[[#This Row],[Pd Simulation]])</f>
        <v>4.8300863723199638E-4</v>
      </c>
      <c r="I112" s="1">
        <f>100*IF(Table7[[#This Row],[Pd Analytic]]&gt;0, Table7[[#This Row],[Absolute Error]]/Table7[[#This Row],[Pd Analytic]],1)</f>
        <v>0.13158381264685651</v>
      </c>
      <c r="J112">
        <v>13.243225000000001</v>
      </c>
      <c r="K112">
        <v>13.2235371156697</v>
      </c>
      <c r="L112" s="2">
        <f>ABS(Table2[[#This Row],[Nc Analytic]]-Table2[[#This Row],[Nc Simulation]])</f>
        <v>1.9687884330300776E-2</v>
      </c>
      <c r="M112" s="1">
        <f>100*IF(Table2[[#This Row],[Nc Analytic]]&gt;0, Table2[[#This Row],[Absolute Error]]/Table2[[#This Row],[Nc Analytic]],1)</f>
        <v>0.14888515953096179</v>
      </c>
    </row>
    <row r="113" spans="1:13" x14ac:dyDescent="0.25">
      <c r="A113" s="1">
        <v>11.2</v>
      </c>
      <c r="B113">
        <v>0.54734400000000005</v>
      </c>
      <c r="C113">
        <v>0.54660443522453295</v>
      </c>
      <c r="D113" s="2">
        <f>ABS(Table6[[#This Row],[Pb Analytic]]-Table6[[#This Row],[Pb Simulation]])</f>
        <v>7.3956477546710531E-4</v>
      </c>
      <c r="E113" s="1">
        <f>100*IF(Table6[[#This Row],[Pb Analytic]]&gt;0, Table6[[#This Row],[Absolute Error]]/Table6[[#This Row],[Pb Analytic]],1)</f>
        <v>0.13530164188355123</v>
      </c>
      <c r="F113">
        <v>0.36332399999999998</v>
      </c>
      <c r="G113">
        <v>0.36410990073349903</v>
      </c>
      <c r="H113" s="2">
        <f>ABS(Table7[[#This Row],[Pd Analytic]]-Table7[[#This Row],[Pd Simulation]])</f>
        <v>7.8590073349904532E-4</v>
      </c>
      <c r="I113" s="1">
        <f>100*IF(Table7[[#This Row],[Pd Analytic]]&gt;0, Table7[[#This Row],[Absolute Error]]/Table7[[#This Row],[Pd Analytic]],1)</f>
        <v>0.2158416269142501</v>
      </c>
      <c r="J113">
        <v>13.255893</v>
      </c>
      <c r="K113">
        <v>13.234099475844801</v>
      </c>
      <c r="L113" s="2">
        <f>ABS(Table2[[#This Row],[Nc Analytic]]-Table2[[#This Row],[Nc Simulation]])</f>
        <v>2.1793524155199862E-2</v>
      </c>
      <c r="M113" s="1">
        <f>100*IF(Table2[[#This Row],[Nc Analytic]]&gt;0, Table2[[#This Row],[Absolute Error]]/Table2[[#This Row],[Nc Analytic]],1)</f>
        <v>0.16467704655672213</v>
      </c>
    </row>
    <row r="114" spans="1:13" x14ac:dyDescent="0.25">
      <c r="A114" s="1">
        <v>11.3</v>
      </c>
      <c r="B114">
        <v>0.55013900000000004</v>
      </c>
      <c r="C114">
        <v>0.55031321004197797</v>
      </c>
      <c r="D114" s="2">
        <f>ABS(Table6[[#This Row],[Pb Analytic]]-Table6[[#This Row],[Pb Simulation]])</f>
        <v>1.7421004197792911E-4</v>
      </c>
      <c r="E114" s="1">
        <f>100*IF(Table6[[#This Row],[Pb Analytic]]&gt;0, Table6[[#This Row],[Absolute Error]]/Table6[[#This Row],[Pb Analytic]],1)</f>
        <v>3.1656525556535406E-2</v>
      </c>
      <c r="F114">
        <v>0.36141600000000002</v>
      </c>
      <c r="G114">
        <v>0.36119126741296897</v>
      </c>
      <c r="H114" s="2">
        <f>ABS(Table7[[#This Row],[Pd Analytic]]-Table7[[#This Row],[Pd Simulation]])</f>
        <v>2.2473258703104015E-4</v>
      </c>
      <c r="I114" s="1">
        <f>100*IF(Table7[[#This Row],[Pd Analytic]]&gt;0, Table7[[#This Row],[Absolute Error]]/Table7[[#This Row],[Pd Analytic]],1)</f>
        <v>6.2219828469466172E-2</v>
      </c>
      <c r="J114">
        <v>13.261752</v>
      </c>
      <c r="K114">
        <v>13.2443911194615</v>
      </c>
      <c r="L114" s="2">
        <f>ABS(Table2[[#This Row],[Nc Analytic]]-Table2[[#This Row],[Nc Simulation]])</f>
        <v>1.7360880538499046E-2</v>
      </c>
      <c r="M114" s="1">
        <f>100*IF(Table2[[#This Row],[Nc Analytic]]&gt;0, Table2[[#This Row],[Absolute Error]]/Table2[[#This Row],[Nc Analytic]],1)</f>
        <v>0.1310810016248215</v>
      </c>
    </row>
    <row r="115" spans="1:13" x14ac:dyDescent="0.25">
      <c r="A115" s="1">
        <v>11.4</v>
      </c>
      <c r="B115">
        <v>0.55471000000000004</v>
      </c>
      <c r="C115">
        <v>0.55396454594064404</v>
      </c>
      <c r="D115" s="2">
        <f>ABS(Table6[[#This Row],[Pb Analytic]]-Table6[[#This Row],[Pb Simulation]])</f>
        <v>7.4545405935599884E-4</v>
      </c>
      <c r="E115" s="1">
        <f>100*IF(Table6[[#This Row],[Pb Analytic]]&gt;0, Table6[[#This Row],[Absolute Error]]/Table6[[#This Row],[Pb Analytic]],1)</f>
        <v>0.13456710629201032</v>
      </c>
      <c r="F115">
        <v>0.35844399999999998</v>
      </c>
      <c r="G115">
        <v>0.358316214934571</v>
      </c>
      <c r="H115" s="2">
        <f>ABS(Table7[[#This Row],[Pd Analytic]]-Table7[[#This Row],[Pd Simulation]])</f>
        <v>1.2778506542898693E-4</v>
      </c>
      <c r="I115" s="1">
        <f>100*IF(Table7[[#This Row],[Pd Analytic]]&gt;0, Table7[[#This Row],[Absolute Error]]/Table7[[#This Row],[Pd Analytic]],1)</f>
        <v>3.5662652177859341E-2</v>
      </c>
      <c r="J115">
        <v>13.278651999999999</v>
      </c>
      <c r="K115">
        <v>13.254421902068099</v>
      </c>
      <c r="L115" s="2">
        <f>ABS(Table2[[#This Row],[Nc Analytic]]-Table2[[#This Row],[Nc Simulation]])</f>
        <v>2.4230097931900119E-2</v>
      </c>
      <c r="M115" s="1">
        <f>100*IF(Table2[[#This Row],[Nc Analytic]]&gt;0, Table2[[#This Row],[Absolute Error]]/Table2[[#This Row],[Nc Analytic]],1)</f>
        <v>0.18280765552000028</v>
      </c>
    </row>
    <row r="116" spans="1:13" x14ac:dyDescent="0.25">
      <c r="A116" s="1">
        <v>11.5</v>
      </c>
      <c r="B116">
        <v>0.55730800000000003</v>
      </c>
      <c r="C116">
        <v>0.55755966883395203</v>
      </c>
      <c r="D116" s="2">
        <f>ABS(Table6[[#This Row],[Pb Analytic]]-Table6[[#This Row],[Pb Simulation]])</f>
        <v>2.5166883395200124E-4</v>
      </c>
      <c r="E116" s="1">
        <f>100*IF(Table6[[#This Row],[Pb Analytic]]&gt;0, Table6[[#This Row],[Absolute Error]]/Table6[[#This Row],[Pb Analytic]],1)</f>
        <v>4.5137560698808588E-2</v>
      </c>
      <c r="F116">
        <v>0.35600900000000002</v>
      </c>
      <c r="G116">
        <v>0.355483867561739</v>
      </c>
      <c r="H116" s="2">
        <f>ABS(Table7[[#This Row],[Pd Analytic]]-Table7[[#This Row],[Pd Simulation]])</f>
        <v>5.2513243826102229E-4</v>
      </c>
      <c r="I116" s="1">
        <f>100*IF(Table7[[#This Row],[Pd Analytic]]&gt;0, Table7[[#This Row],[Absolute Error]]/Table7[[#This Row],[Pd Analytic]],1)</f>
        <v>0.14772328259588866</v>
      </c>
      <c r="J116">
        <v>13.284734</v>
      </c>
      <c r="K116">
        <v>13.2642012248387</v>
      </c>
      <c r="L116" s="2">
        <f>ABS(Table2[[#This Row],[Nc Analytic]]-Table2[[#This Row],[Nc Simulation]])</f>
        <v>2.053277516129981E-2</v>
      </c>
      <c r="M116" s="1">
        <f>100*IF(Table2[[#This Row],[Nc Analytic]]&gt;0, Table2[[#This Row],[Absolute Error]]/Table2[[#This Row],[Nc Analytic]],1)</f>
        <v>0.15479842934567287</v>
      </c>
    </row>
    <row r="117" spans="1:13" x14ac:dyDescent="0.25">
      <c r="A117" s="1">
        <v>11.6</v>
      </c>
      <c r="B117">
        <v>0.56170699999999996</v>
      </c>
      <c r="C117">
        <v>0.56109977470350403</v>
      </c>
      <c r="D117" s="2">
        <f>ABS(Table6[[#This Row],[Pb Analytic]]-Table6[[#This Row],[Pb Simulation]])</f>
        <v>6.0722529649592794E-4</v>
      </c>
      <c r="E117" s="1">
        <f>100*IF(Table6[[#This Row],[Pb Analytic]]&gt;0, Table6[[#This Row],[Absolute Error]]/Table6[[#This Row],[Pb Analytic]],1)</f>
        <v>0.10822055610640684</v>
      </c>
      <c r="F117">
        <v>0.35204800000000003</v>
      </c>
      <c r="G117">
        <v>0.352693386940369</v>
      </c>
      <c r="H117" s="2">
        <f>ABS(Table7[[#This Row],[Pd Analytic]]-Table7[[#This Row],[Pd Simulation]])</f>
        <v>6.4538694036897493E-4</v>
      </c>
      <c r="I117" s="1">
        <f>100*IF(Table7[[#This Row],[Pd Analytic]]&gt;0, Table7[[#This Row],[Absolute Error]]/Table7[[#This Row],[Pd Analytic]],1)</f>
        <v>0.18298810362386878</v>
      </c>
      <c r="J117">
        <v>13.290858999999999</v>
      </c>
      <c r="K117">
        <v>13.273738059474301</v>
      </c>
      <c r="L117" s="2">
        <f>ABS(Table2[[#This Row],[Nc Analytic]]-Table2[[#This Row],[Nc Simulation]])</f>
        <v>1.7120940525698458E-2</v>
      </c>
      <c r="M117" s="1">
        <f>100*IF(Table2[[#This Row],[Nc Analytic]]&gt;0, Table2[[#This Row],[Absolute Error]]/Table2[[#This Row],[Nc Analytic]],1)</f>
        <v>0.12898356475761677</v>
      </c>
    </row>
    <row r="118" spans="1:13" x14ac:dyDescent="0.25">
      <c r="A118" s="1">
        <v>11.7</v>
      </c>
      <c r="B118">
        <v>0.56489</v>
      </c>
      <c r="C118">
        <v>0.56458603021312204</v>
      </c>
      <c r="D118" s="2">
        <f>ABS(Table6[[#This Row],[Pb Analytic]]-Table6[[#This Row],[Pb Simulation]])</f>
        <v>3.0396978687796672E-4</v>
      </c>
      <c r="E118" s="1">
        <f>100*IF(Table6[[#This Row],[Pb Analytic]]&gt;0, Table6[[#This Row],[Absolute Error]]/Table6[[#This Row],[Pb Analytic]],1)</f>
        <v>5.3839409870489192E-2</v>
      </c>
      <c r="F118">
        <v>0.35009800000000002</v>
      </c>
      <c r="G118">
        <v>0.34994394913302401</v>
      </c>
      <c r="H118" s="2">
        <f>ABS(Table7[[#This Row],[Pd Analytic]]-Table7[[#This Row],[Pd Simulation]])</f>
        <v>1.5405086697600767E-4</v>
      </c>
      <c r="I118" s="1">
        <f>100*IF(Table7[[#This Row],[Pd Analytic]]&gt;0, Table7[[#This Row],[Absolute Error]]/Table7[[#This Row],[Pd Analytic]],1)</f>
        <v>4.4021583272882477E-2</v>
      </c>
      <c r="J118">
        <v>13.302828</v>
      </c>
      <c r="K118">
        <v>13.2830409715488</v>
      </c>
      <c r="L118" s="2">
        <f>ABS(Table2[[#This Row],[Nc Analytic]]-Table2[[#This Row],[Nc Simulation]])</f>
        <v>1.9787028451199618E-2</v>
      </c>
      <c r="M118" s="1">
        <f>100*IF(Table2[[#This Row],[Nc Analytic]]&gt;0, Table2[[#This Row],[Absolute Error]]/Table2[[#This Row],[Nc Analytic]],1)</f>
        <v>0.14896459698936285</v>
      </c>
    </row>
    <row r="119" spans="1:13" x14ac:dyDescent="0.25">
      <c r="A119" s="1">
        <v>11.8</v>
      </c>
      <c r="B119">
        <v>0.56830199999999997</v>
      </c>
      <c r="C119">
        <v>0.56801957333259101</v>
      </c>
      <c r="D119" s="2">
        <f>ABS(Table6[[#This Row],[Pb Analytic]]-Table6[[#This Row],[Pb Simulation]])</f>
        <v>2.8242666740896372E-4</v>
      </c>
      <c r="E119" s="1">
        <f>100*IF(Table6[[#This Row],[Pb Analytic]]&gt;0, Table6[[#This Row],[Absolute Error]]/Table6[[#This Row],[Pb Analytic]],1)</f>
        <v>4.9721291425215586E-2</v>
      </c>
      <c r="F119">
        <v>0.346883</v>
      </c>
      <c r="G119">
        <v>0.34723472909403003</v>
      </c>
      <c r="H119" s="2">
        <f>ABS(Table7[[#This Row],[Pd Analytic]]-Table7[[#This Row],[Pd Simulation]])</f>
        <v>3.5172909403002883E-4</v>
      </c>
      <c r="I119" s="1">
        <f>100*IF(Table7[[#This Row],[Pd Analytic]]&gt;0, Table7[[#This Row],[Absolute Error]]/Table7[[#This Row],[Pd Analytic]],1)</f>
        <v>0.10129433048005454</v>
      </c>
      <c r="J119">
        <v>13.314021</v>
      </c>
      <c r="K119">
        <v>13.2921181424043</v>
      </c>
      <c r="L119" s="2">
        <f>ABS(Table2[[#This Row],[Nc Analytic]]-Table2[[#This Row],[Nc Simulation]])</f>
        <v>2.1902857595700098E-2</v>
      </c>
      <c r="M119" s="1">
        <f>100*IF(Table2[[#This Row],[Nc Analytic]]&gt;0, Table2[[#This Row],[Absolute Error]]/Table2[[#This Row],[Nc Analytic]],1)</f>
        <v>0.16478079235412418</v>
      </c>
    </row>
    <row r="120" spans="1:13" x14ac:dyDescent="0.25">
      <c r="A120" s="1">
        <v>11.9</v>
      </c>
      <c r="B120">
        <v>0.572241</v>
      </c>
      <c r="C120">
        <v>0.57140151396775796</v>
      </c>
      <c r="D120" s="2">
        <f>ABS(Table6[[#This Row],[Pb Analytic]]-Table6[[#This Row],[Pb Simulation]])</f>
        <v>8.3948603224204277E-4</v>
      </c>
      <c r="E120" s="1">
        <f>100*IF(Table6[[#This Row],[Pb Analytic]]&gt;0, Table6[[#This Row],[Absolute Error]]/Table6[[#This Row],[Pb Analytic]],1)</f>
        <v>0.14691701224463535</v>
      </c>
      <c r="F120">
        <v>0.34400500000000001</v>
      </c>
      <c r="G120">
        <v>0.344564937292266</v>
      </c>
      <c r="H120" s="2">
        <f>ABS(Table7[[#This Row],[Pd Analytic]]-Table7[[#This Row],[Pd Simulation]])</f>
        <v>5.5993729226599953E-4</v>
      </c>
      <c r="I120" s="1">
        <f>100*IF(Table7[[#This Row],[Pd Analytic]]&gt;0, Table7[[#This Row],[Absolute Error]]/Table7[[#This Row],[Pd Analytic]],1)</f>
        <v>0.16250559231772643</v>
      </c>
      <c r="J120">
        <v>13.322763999999999</v>
      </c>
      <c r="K120">
        <v>13.300977389698099</v>
      </c>
      <c r="L120" s="2">
        <f>ABS(Table2[[#This Row],[Nc Analytic]]-Table2[[#This Row],[Nc Simulation]])</f>
        <v>2.1786610301900211E-2</v>
      </c>
      <c r="M120" s="1">
        <f>100*IF(Table2[[#This Row],[Nc Analytic]]&gt;0, Table2[[#This Row],[Absolute Error]]/Table2[[#This Row],[Nc Analytic]],1)</f>
        <v>0.16379706290437288</v>
      </c>
    </row>
    <row r="121" spans="1:13" x14ac:dyDescent="0.25">
      <c r="A121" s="1">
        <v>12</v>
      </c>
      <c r="B121">
        <v>0.57517399999999996</v>
      </c>
      <c r="C121">
        <v>0.57473293459404096</v>
      </c>
      <c r="D121" s="2">
        <f>ABS(Table6[[#This Row],[Pb Analytic]]-Table6[[#This Row],[Pb Simulation]])</f>
        <v>4.410654059590069E-4</v>
      </c>
      <c r="E121" s="1">
        <f>100*IF(Table6[[#This Row],[Pb Analytic]]&gt;0, Table6[[#This Row],[Absolute Error]]/Table6[[#This Row],[Pb Analytic]],1)</f>
        <v>7.6742671145259955E-2</v>
      </c>
      <c r="F121">
        <v>0.34137099999999998</v>
      </c>
      <c r="G121">
        <v>0.34193379672591201</v>
      </c>
      <c r="H121" s="2">
        <f>ABS(Table7[[#This Row],[Pd Analytic]]-Table7[[#This Row],[Pd Simulation]])</f>
        <v>5.6279672591202923E-4</v>
      </c>
      <c r="I121" s="1">
        <f>100*IF(Table7[[#This Row],[Pd Analytic]]&gt;0, Table7[[#This Row],[Absolute Error]]/Table7[[#This Row],[Pd Analytic]],1)</f>
        <v>0.16459230742936973</v>
      </c>
      <c r="J121">
        <v>13.327969</v>
      </c>
      <c r="K121">
        <v>13.3096261866924</v>
      </c>
      <c r="L121" s="2">
        <f>ABS(Table2[[#This Row],[Nc Analytic]]-Table2[[#This Row],[Nc Simulation]])</f>
        <v>1.834281330759957E-2</v>
      </c>
      <c r="M121" s="1">
        <f>100*IF(Table2[[#This Row],[Nc Analytic]]&gt;0, Table2[[#This Row],[Absolute Error]]/Table2[[#This Row],[Nc Analytic]],1)</f>
        <v>0.13781614186835384</v>
      </c>
    </row>
    <row r="122" spans="1:13" x14ac:dyDescent="0.25">
      <c r="A122" s="1">
        <v>12.1</v>
      </c>
      <c r="B122">
        <v>0.57871300000000003</v>
      </c>
      <c r="C122">
        <v>0.57801489089081104</v>
      </c>
      <c r="D122" s="2">
        <f>ABS(Table6[[#This Row],[Pb Analytic]]-Table6[[#This Row],[Pb Simulation]])</f>
        <v>6.9810910918899349E-4</v>
      </c>
      <c r="E122" s="1">
        <f>100*IF(Table6[[#This Row],[Pb Analytic]]&gt;0, Table6[[#This Row],[Absolute Error]]/Table6[[#This Row],[Pb Analytic]],1)</f>
        <v>0.12077701114466075</v>
      </c>
      <c r="F122">
        <v>0.338951</v>
      </c>
      <c r="G122">
        <v>0.33934054973864203</v>
      </c>
      <c r="H122" s="2">
        <f>ABS(Table7[[#This Row],[Pd Analytic]]-Table7[[#This Row],[Pd Simulation]])</f>
        <v>3.8954973864202547E-4</v>
      </c>
      <c r="I122" s="1">
        <f>100*IF(Table7[[#This Row],[Pd Analytic]]&gt;0, Table7[[#This Row],[Absolute Error]]/Table7[[#This Row],[Pd Analytic]],1)</f>
        <v>0.11479610643115132</v>
      </c>
      <c r="J122">
        <v>13.336179</v>
      </c>
      <c r="K122">
        <v>13.3180716803717</v>
      </c>
      <c r="L122" s="2">
        <f>ABS(Table2[[#This Row],[Nc Analytic]]-Table2[[#This Row],[Nc Simulation]])</f>
        <v>1.8107319628299479E-2</v>
      </c>
      <c r="M122" s="1">
        <f>100*IF(Table2[[#This Row],[Nc Analytic]]&gt;0, Table2[[#This Row],[Absolute Error]]/Table2[[#This Row],[Nc Analytic]],1)</f>
        <v>0.13596052088371186</v>
      </c>
    </row>
    <row r="123" spans="1:13" x14ac:dyDescent="0.25">
      <c r="A123" s="1">
        <v>12.2</v>
      </c>
      <c r="B123">
        <v>0.58155699999999999</v>
      </c>
      <c r="C123">
        <v>0.58124841237442604</v>
      </c>
      <c r="D123" s="2">
        <f>ABS(Table6[[#This Row],[Pb Analytic]]-Table6[[#This Row],[Pb Simulation]])</f>
        <v>3.0858762557395281E-4</v>
      </c>
      <c r="E123" s="1">
        <f>100*IF(Table6[[#This Row],[Pb Analytic]]&gt;0, Table6[[#This Row],[Absolute Error]]/Table6[[#This Row],[Pb Analytic]],1)</f>
        <v>5.3090489196066515E-2</v>
      </c>
      <c r="F123">
        <v>0.33671600000000002</v>
      </c>
      <c r="G123">
        <v>0.336784442485424</v>
      </c>
      <c r="H123" s="2">
        <f>ABS(Table7[[#This Row],[Pd Analytic]]-Table7[[#This Row],[Pd Simulation]])</f>
        <v>6.8442485423980681E-5</v>
      </c>
      <c r="I123" s="1">
        <f>100*IF(Table7[[#This Row],[Pd Analytic]]&gt;0, Table7[[#This Row],[Absolute Error]]/Table7[[#This Row],[Pd Analytic]],1)</f>
        <v>2.032234176818986E-2</v>
      </c>
      <c r="J123">
        <v>13.345940000000001</v>
      </c>
      <c r="K123">
        <v>13.326320708467801</v>
      </c>
      <c r="L123" s="2">
        <f>ABS(Table2[[#This Row],[Nc Analytic]]-Table2[[#This Row],[Nc Simulation]])</f>
        <v>1.9619291532199767E-2</v>
      </c>
      <c r="M123" s="1">
        <f>100*IF(Table2[[#This Row],[Nc Analytic]]&gt;0, Table2[[#This Row],[Absolute Error]]/Table2[[#This Row],[Nc Analytic]],1)</f>
        <v>0.14722211750264491</v>
      </c>
    </row>
    <row r="124" spans="1:13" x14ac:dyDescent="0.25">
      <c r="A124" s="1">
        <v>12.3</v>
      </c>
      <c r="B124">
        <v>0.58521500000000004</v>
      </c>
      <c r="C124">
        <v>0.58443450302800803</v>
      </c>
      <c r="D124" s="2">
        <f>ABS(Table6[[#This Row],[Pb Analytic]]-Table6[[#This Row],[Pb Simulation]])</f>
        <v>7.8049697199200629E-4</v>
      </c>
      <c r="E124" s="1">
        <f>100*IF(Table6[[#This Row],[Pb Analytic]]&gt;0, Table6[[#This Row],[Absolute Error]]/Table6[[#This Row],[Pb Analytic]],1)</f>
        <v>0.13354738092090401</v>
      </c>
      <c r="F124">
        <v>0.333677</v>
      </c>
      <c r="G124">
        <v>0.33426475410506301</v>
      </c>
      <c r="H124" s="2">
        <f>ABS(Table7[[#This Row],[Pd Analytic]]-Table7[[#This Row],[Pd Simulation]])</f>
        <v>5.8775410506300974E-4</v>
      </c>
      <c r="I124" s="1">
        <f>100*IF(Table7[[#This Row],[Pd Analytic]]&gt;0, Table7[[#This Row],[Absolute Error]]/Table7[[#This Row],[Pd Analytic]],1)</f>
        <v>0.17583490267665861</v>
      </c>
      <c r="J124">
        <v>13.354463000000001</v>
      </c>
      <c r="K124">
        <v>13.334379815466001</v>
      </c>
      <c r="L124" s="2">
        <f>ABS(Table2[[#This Row],[Nc Analytic]]-Table2[[#This Row],[Nc Simulation]])</f>
        <v>2.0083184534000154E-2</v>
      </c>
      <c r="M124" s="1">
        <f>100*IF(Table2[[#This Row],[Nc Analytic]]&gt;0, Table2[[#This Row],[Absolute Error]]/Table2[[#This Row],[Nc Analytic]],1)</f>
        <v>0.15061206304253077</v>
      </c>
    </row>
    <row r="125" spans="1:13" x14ac:dyDescent="0.25">
      <c r="A125" s="1">
        <v>12.4</v>
      </c>
      <c r="B125">
        <v>0.58763900000000002</v>
      </c>
      <c r="C125">
        <v>0.58757414192632396</v>
      </c>
      <c r="D125" s="2">
        <f>ABS(Table6[[#This Row],[Pb Analytic]]-Table6[[#This Row],[Pb Simulation]])</f>
        <v>6.4858073676066219E-5</v>
      </c>
      <c r="E125" s="1">
        <f>100*IF(Table6[[#This Row],[Pb Analytic]]&gt;0, Table6[[#This Row],[Absolute Error]]/Table6[[#This Row],[Pb Analytic]],1)</f>
        <v>1.1038279095031855E-2</v>
      </c>
      <c r="F125">
        <v>0.33211400000000002</v>
      </c>
      <c r="G125">
        <v>0.33178076629299702</v>
      </c>
      <c r="H125" s="2">
        <f>ABS(Table7[[#This Row],[Pd Analytic]]-Table7[[#This Row],[Pd Simulation]])</f>
        <v>3.3323370700300003E-4</v>
      </c>
      <c r="I125" s="1">
        <f>100*IF(Table7[[#This Row],[Pd Analytic]]&gt;0, Table7[[#This Row],[Absolute Error]]/Table7[[#This Row],[Pd Analytic]],1)</f>
        <v>0.10043792192242992</v>
      </c>
      <c r="J125">
        <v>13.362966</v>
      </c>
      <c r="K125">
        <v>13.342255267659301</v>
      </c>
      <c r="L125" s="2">
        <f>ABS(Table2[[#This Row],[Nc Analytic]]-Table2[[#This Row],[Nc Simulation]])</f>
        <v>2.0710732340699423E-2</v>
      </c>
      <c r="M125" s="1">
        <f>100*IF(Table2[[#This Row],[Nc Analytic]]&gt;0, Table2[[#This Row],[Absolute Error]]/Table2[[#This Row],[Nc Analytic]],1)</f>
        <v>0.15522662342475788</v>
      </c>
    </row>
    <row r="126" spans="1:13" x14ac:dyDescent="0.25">
      <c r="A126" s="1">
        <v>12.5</v>
      </c>
      <c r="B126">
        <v>0.59154899999999999</v>
      </c>
      <c r="C126">
        <v>0.59066828385435799</v>
      </c>
      <c r="D126" s="2">
        <f>ABS(Table6[[#This Row],[Pb Analytic]]-Table6[[#This Row],[Pb Simulation]])</f>
        <v>8.8071614564200207E-4</v>
      </c>
      <c r="E126" s="1">
        <f>100*IF(Table6[[#This Row],[Pb Analytic]]&gt;0, Table6[[#This Row],[Absolute Error]]/Table6[[#This Row],[Pb Analytic]],1)</f>
        <v>0.149105034029415</v>
      </c>
      <c r="F126">
        <v>0.32866800000000002</v>
      </c>
      <c r="G126">
        <v>0.32933179248504102</v>
      </c>
      <c r="H126" s="2">
        <f>ABS(Table7[[#This Row],[Pd Analytic]]-Table7[[#This Row],[Pd Simulation]])</f>
        <v>6.6379248504100374E-4</v>
      </c>
      <c r="I126" s="1">
        <f>100*IF(Table7[[#This Row],[Pd Analytic]]&gt;0, Table7[[#This Row],[Absolute Error]]/Table7[[#This Row],[Pd Analytic]],1)</f>
        <v>0.20155736560755963</v>
      </c>
      <c r="J126">
        <v>13.370374999999999</v>
      </c>
      <c r="K126">
        <v>13.349953067314299</v>
      </c>
      <c r="L126" s="2">
        <f>ABS(Table2[[#This Row],[Nc Analytic]]-Table2[[#This Row],[Nc Simulation]])</f>
        <v>2.0421932685700028E-2</v>
      </c>
      <c r="M126" s="1">
        <f>100*IF(Table2[[#This Row],[Nc Analytic]]&gt;0, Table2[[#This Row],[Absolute Error]]/Table2[[#This Row],[Nc Analytic]],1)</f>
        <v>0.15297381633273746</v>
      </c>
    </row>
    <row r="127" spans="1:13" x14ac:dyDescent="0.25">
      <c r="A127" s="1">
        <v>12.6</v>
      </c>
      <c r="B127">
        <v>0.59450000000000003</v>
      </c>
      <c r="C127">
        <v>0.593717859918378</v>
      </c>
      <c r="D127" s="2">
        <f>ABS(Table6[[#This Row],[Pb Analytic]]-Table6[[#This Row],[Pb Simulation]])</f>
        <v>7.8214008162202919E-4</v>
      </c>
      <c r="E127" s="1">
        <f>100*IF(Table6[[#This Row],[Pb Analytic]]&gt;0, Table6[[#This Row],[Absolute Error]]/Table6[[#This Row],[Pb Analytic]],1)</f>
        <v>0.13173598680854146</v>
      </c>
      <c r="F127">
        <v>0.32621600000000001</v>
      </c>
      <c r="G127">
        <v>0.326917132542837</v>
      </c>
      <c r="H127" s="2">
        <f>ABS(Table7[[#This Row],[Pd Analytic]]-Table7[[#This Row],[Pd Simulation]])</f>
        <v>7.0113254283699078E-4</v>
      </c>
      <c r="I127" s="1">
        <f>100*IF(Table7[[#This Row],[Pd Analytic]]&gt;0, Table7[[#This Row],[Absolute Error]]/Table7[[#This Row],[Pd Analytic]],1)</f>
        <v>0.21446797155701808</v>
      </c>
      <c r="J127">
        <v>13.375982</v>
      </c>
      <c r="K127">
        <v>13.357478966008101</v>
      </c>
      <c r="L127" s="2">
        <f>ABS(Table2[[#This Row],[Nc Analytic]]-Table2[[#This Row],[Nc Simulation]])</f>
        <v>1.8503033991899898E-2</v>
      </c>
      <c r="M127" s="1">
        <f>100*IF(Table2[[#This Row],[Nc Analytic]]&gt;0, Table2[[#This Row],[Absolute Error]]/Table2[[#This Row],[Nc Analytic]],1)</f>
        <v>0.13852190251608199</v>
      </c>
    </row>
    <row r="128" spans="1:13" x14ac:dyDescent="0.25">
      <c r="A128" s="1">
        <v>12.7</v>
      </c>
      <c r="B128">
        <v>0.59549600000000003</v>
      </c>
      <c r="C128">
        <v>0.59672377814848898</v>
      </c>
      <c r="D128" s="2">
        <f>ABS(Table6[[#This Row],[Pb Analytic]]-Table6[[#This Row],[Pb Simulation]])</f>
        <v>1.2277781484889561E-3</v>
      </c>
      <c r="E128" s="1">
        <f>100*IF(Table6[[#This Row],[Pb Analytic]]&gt;0, Table6[[#This Row],[Absolute Error]]/Table6[[#This Row],[Pb Analytic]],1)</f>
        <v>0.20575317985458849</v>
      </c>
      <c r="F128">
        <v>0.325826</v>
      </c>
      <c r="G128">
        <v>0.32453613920652202</v>
      </c>
      <c r="H128" s="2">
        <f>ABS(Table7[[#This Row],[Pd Analytic]]-Table7[[#This Row],[Pd Simulation]])</f>
        <v>1.2898607934779815E-3</v>
      </c>
      <c r="I128" s="1">
        <f>100*IF(Table7[[#This Row],[Pd Analytic]]&gt;0, Table7[[#This Row],[Absolute Error]]/Table7[[#This Row],[Pd Analytic]],1)</f>
        <v>0.39744750665723699</v>
      </c>
      <c r="J128">
        <v>13.376407</v>
      </c>
      <c r="K128">
        <v>13.364838477188499</v>
      </c>
      <c r="L128" s="2">
        <f>ABS(Table2[[#This Row],[Nc Analytic]]-Table2[[#This Row],[Nc Simulation]])</f>
        <v>1.1568522811501225E-2</v>
      </c>
      <c r="M128" s="1">
        <f>100*IF(Table2[[#This Row],[Nc Analytic]]&gt;0, Table2[[#This Row],[Absolute Error]]/Table2[[#This Row],[Nc Analytic]],1)</f>
        <v>8.6559391131039276E-2</v>
      </c>
    </row>
    <row r="129" spans="1:13" x14ac:dyDescent="0.25">
      <c r="A129" s="1">
        <v>12.8</v>
      </c>
      <c r="B129">
        <v>0.59921100000000005</v>
      </c>
      <c r="C129">
        <v>0.599686924091825</v>
      </c>
      <c r="D129" s="2">
        <f>ABS(Table6[[#This Row],[Pb Analytic]]-Table6[[#This Row],[Pb Simulation]])</f>
        <v>4.7592409182495299E-4</v>
      </c>
      <c r="E129" s="1">
        <f>100*IF(Table6[[#This Row],[Pb Analytic]]&gt;0, Table6[[#This Row],[Absolute Error]]/Table6[[#This Row],[Pb Analytic]],1)</f>
        <v>7.9362092569501941E-2</v>
      </c>
      <c r="F129">
        <v>0.32297599999999999</v>
      </c>
      <c r="G129">
        <v>0.32218815044631399</v>
      </c>
      <c r="H129" s="2">
        <f>ABS(Table7[[#This Row],[Pd Analytic]]-Table7[[#This Row],[Pd Simulation]])</f>
        <v>7.8784955368599308E-4</v>
      </c>
      <c r="I129" s="1">
        <f>100*IF(Table7[[#This Row],[Pd Analytic]]&gt;0, Table7[[#This Row],[Absolute Error]]/Table7[[#This Row],[Pd Analytic]],1)</f>
        <v>0.24453089059750258</v>
      </c>
      <c r="J129">
        <v>13.386189999999999</v>
      </c>
      <c r="K129">
        <v>13.372036888010699</v>
      </c>
      <c r="L129" s="2">
        <f>ABS(Table2[[#This Row],[Nc Analytic]]-Table2[[#This Row],[Nc Simulation]])</f>
        <v>1.4153111989299916E-2</v>
      </c>
      <c r="M129" s="1">
        <f>100*IF(Table2[[#This Row],[Nc Analytic]]&gt;0, Table2[[#This Row],[Absolute Error]]/Table2[[#This Row],[Nc Analytic]],1)</f>
        <v>0.10584110788678369</v>
      </c>
    </row>
    <row r="130" spans="1:13" x14ac:dyDescent="0.25">
      <c r="A130" s="1">
        <v>12.9</v>
      </c>
      <c r="B130">
        <v>0.60329600000000005</v>
      </c>
      <c r="C130">
        <v>0.60260816139567397</v>
      </c>
      <c r="D130" s="2">
        <f>ABS(Table6[[#This Row],[Pb Analytic]]-Table6[[#This Row],[Pb Simulation]])</f>
        <v>6.8783860432608535E-4</v>
      </c>
      <c r="E130" s="1">
        <f>100*IF(Table6[[#This Row],[Pb Analytic]]&gt;0, Table6[[#This Row],[Absolute Error]]/Table6[[#This Row],[Pb Analytic]],1)</f>
        <v>0.11414359253499205</v>
      </c>
      <c r="F130">
        <v>0.31915199999999999</v>
      </c>
      <c r="G130">
        <v>0.31987253358286399</v>
      </c>
      <c r="H130" s="2">
        <f>ABS(Table7[[#This Row],[Pd Analytic]]-Table7[[#This Row],[Pd Simulation]])</f>
        <v>7.2053358286400249E-4</v>
      </c>
      <c r="I130" s="1">
        <f>100*IF(Table7[[#This Row],[Pd Analytic]]&gt;0, Table7[[#This Row],[Absolute Error]]/Table7[[#This Row],[Pd Analytic]],1)</f>
        <v>0.22525647163054904</v>
      </c>
      <c r="J130">
        <v>13.396777</v>
      </c>
      <c r="K130">
        <v>13.379079270494</v>
      </c>
      <c r="L130" s="2">
        <f>ABS(Table2[[#This Row],[Nc Analytic]]-Table2[[#This Row],[Nc Simulation]])</f>
        <v>1.769772950600057E-2</v>
      </c>
      <c r="M130" s="1">
        <f>100*IF(Table2[[#This Row],[Nc Analytic]]&gt;0, Table2[[#This Row],[Absolute Error]]/Table2[[#This Row],[Nc Analytic]],1)</f>
        <v>0.13227912884133103</v>
      </c>
    </row>
    <row r="131" spans="1:13" x14ac:dyDescent="0.25">
      <c r="A131" s="1">
        <v>13</v>
      </c>
      <c r="B131">
        <v>0.60608399999999996</v>
      </c>
      <c r="C131">
        <v>0.60548833237995903</v>
      </c>
      <c r="D131" s="2">
        <f>ABS(Table6[[#This Row],[Pb Analytic]]-Table6[[#This Row],[Pb Simulation]])</f>
        <v>5.9566762004092944E-4</v>
      </c>
      <c r="E131" s="1">
        <f>100*IF(Table6[[#This Row],[Pb Analytic]]&gt;0, Table6[[#This Row],[Absolute Error]]/Table6[[#This Row],[Pb Analytic]],1)</f>
        <v>9.8378050936105105E-2</v>
      </c>
      <c r="F131">
        <v>0.31692900000000002</v>
      </c>
      <c r="G131">
        <v>0.317588669813615</v>
      </c>
      <c r="H131" s="2">
        <f>ABS(Table7[[#This Row],[Pd Analytic]]-Table7[[#This Row],[Pd Simulation]])</f>
        <v>6.5966981361498256E-4</v>
      </c>
      <c r="I131" s="1">
        <f>100*IF(Table7[[#This Row],[Pd Analytic]]&gt;0, Table7[[#This Row],[Absolute Error]]/Table7[[#This Row],[Pd Analytic]],1)</f>
        <v>0.20771201126353994</v>
      </c>
      <c r="J131">
        <v>13.402108</v>
      </c>
      <c r="K131">
        <v>13.385970492045301</v>
      </c>
      <c r="L131" s="2">
        <f>ABS(Table2[[#This Row],[Nc Analytic]]-Table2[[#This Row],[Nc Simulation]])</f>
        <v>1.6137507954699259E-2</v>
      </c>
      <c r="M131" s="1">
        <f>100*IF(Table2[[#This Row],[Nc Analytic]]&gt;0, Table2[[#This Row],[Absolute Error]]/Table2[[#This Row],[Nc Analytic]],1)</f>
        <v>0.12055538269929011</v>
      </c>
    </row>
    <row r="132" spans="1:13" x14ac:dyDescent="0.25">
      <c r="A132" s="1">
        <v>13.1</v>
      </c>
      <c r="B132">
        <v>0.60797699999999999</v>
      </c>
      <c r="C132">
        <v>0.60832825859862605</v>
      </c>
      <c r="D132" s="2">
        <f>ABS(Table6[[#This Row],[Pb Analytic]]-Table6[[#This Row],[Pb Simulation]])</f>
        <v>3.5125859862605857E-4</v>
      </c>
      <c r="E132" s="1">
        <f>100*IF(Table6[[#This Row],[Pb Analytic]]&gt;0, Table6[[#This Row],[Absolute Error]]/Table6[[#This Row],[Pb Analytic]],1)</f>
        <v>5.7741621182490287E-2</v>
      </c>
      <c r="F132">
        <v>0.315716</v>
      </c>
      <c r="G132">
        <v>0.315335946200831</v>
      </c>
      <c r="H132" s="2">
        <f>ABS(Table7[[#This Row],[Pd Analytic]]-Table7[[#This Row],[Pd Simulation]])</f>
        <v>3.8005379916900006E-4</v>
      </c>
      <c r="I132" s="1">
        <f>100*IF(Table7[[#This Row],[Pd Analytic]]&gt;0, Table7[[#This Row],[Absolute Error]]/Table7[[#This Row],[Pd Analytic]],1)</f>
        <v>0.12052346196108946</v>
      </c>
      <c r="J132">
        <v>13.409381</v>
      </c>
      <c r="K132">
        <v>13.3927152253878</v>
      </c>
      <c r="L132" s="2">
        <f>ABS(Table2[[#This Row],[Nc Analytic]]-Table2[[#This Row],[Nc Simulation]])</f>
        <v>1.6665774612199868E-2</v>
      </c>
      <c r="M132" s="1">
        <f>100*IF(Table2[[#This Row],[Nc Analytic]]&gt;0, Table2[[#This Row],[Absolute Error]]/Table2[[#This Row],[Nc Analytic]],1)</f>
        <v>0.12443910239058559</v>
      </c>
    </row>
    <row r="133" spans="1:13" x14ac:dyDescent="0.25">
      <c r="A133" s="1">
        <v>13.2</v>
      </c>
      <c r="B133">
        <v>0.610066</v>
      </c>
      <c r="C133">
        <v>0.61112874138956896</v>
      </c>
      <c r="D133" s="2">
        <f>ABS(Table6[[#This Row],[Pb Analytic]]-Table6[[#This Row],[Pb Simulation]])</f>
        <v>1.0627413895689664E-3</v>
      </c>
      <c r="E133" s="1">
        <f>100*IF(Table6[[#This Row],[Pb Analytic]]&gt;0, Table6[[#This Row],[Absolute Error]]/Table6[[#This Row],[Pb Analytic]],1)</f>
        <v>0.17389811959302259</v>
      </c>
      <c r="F133">
        <v>0.314077</v>
      </c>
      <c r="G133">
        <v>0.31311376257225798</v>
      </c>
      <c r="H133" s="2">
        <f>ABS(Table7[[#This Row],[Pd Analytic]]-Table7[[#This Row],[Pd Simulation]])</f>
        <v>9.6323742774201415E-4</v>
      </c>
      <c r="I133" s="1">
        <f>100*IF(Table7[[#This Row],[Pd Analytic]]&gt;0, Table7[[#This Row],[Absolute Error]]/Table7[[#This Row],[Pd Analytic]],1)</f>
        <v>0.30763177569357897</v>
      </c>
      <c r="J133">
        <v>13.414398</v>
      </c>
      <c r="K133">
        <v>13.3993179579328</v>
      </c>
      <c r="L133" s="2">
        <f>ABS(Table2[[#This Row],[Nc Analytic]]-Table2[[#This Row],[Nc Simulation]])</f>
        <v>1.5080042067200594E-2</v>
      </c>
      <c r="M133" s="1">
        <f>100*IF(Table2[[#This Row],[Nc Analytic]]&gt;0, Table2[[#This Row],[Absolute Error]]/Table2[[#This Row],[Nc Analytic]],1)</f>
        <v>0.11254335567335914</v>
      </c>
    </row>
    <row r="134" spans="1:13" x14ac:dyDescent="0.25">
      <c r="A134" s="1">
        <v>13.3</v>
      </c>
      <c r="B134">
        <v>0.613487</v>
      </c>
      <c r="C134">
        <v>0.61389056241280704</v>
      </c>
      <c r="D134" s="2">
        <f>ABS(Table6[[#This Row],[Pb Analytic]]-Table6[[#This Row],[Pb Simulation]])</f>
        <v>4.0356241280703475E-4</v>
      </c>
      <c r="E134" s="1">
        <f>100*IF(Table6[[#This Row],[Pb Analytic]]&gt;0, Table6[[#This Row],[Absolute Error]]/Table6[[#This Row],[Pb Analytic]],1)</f>
        <v>6.5738494369565109E-2</v>
      </c>
      <c r="F134">
        <v>0.31104199999999999</v>
      </c>
      <c r="G134">
        <v>0.31092155333467703</v>
      </c>
      <c r="H134" s="2">
        <f>ABS(Table7[[#This Row],[Pd Analytic]]-Table7[[#This Row],[Pd Simulation]])</f>
        <v>1.2044666532295967E-4</v>
      </c>
      <c r="I134" s="1">
        <f>100*IF(Table7[[#This Row],[Pd Analytic]]&gt;0, Table7[[#This Row],[Absolute Error]]/Table7[[#This Row],[Pd Analytic]],1)</f>
        <v>3.8738602721860992E-2</v>
      </c>
      <c r="J134">
        <v>13.419008</v>
      </c>
      <c r="K134">
        <v>13.4057830006305</v>
      </c>
      <c r="L134" s="2">
        <f>ABS(Table2[[#This Row],[Nc Analytic]]-Table2[[#This Row],[Nc Simulation]])</f>
        <v>1.3224999369500168E-2</v>
      </c>
      <c r="M134" s="1">
        <f>100*IF(Table2[[#This Row],[Nc Analytic]]&gt;0, Table2[[#This Row],[Absolute Error]]/Table2[[#This Row],[Nc Analytic]],1)</f>
        <v>9.8651450414184452E-2</v>
      </c>
    </row>
    <row r="135" spans="1:13" x14ac:dyDescent="0.25">
      <c r="A135" s="1">
        <v>13.4</v>
      </c>
      <c r="B135">
        <v>0.61541900000000005</v>
      </c>
      <c r="C135">
        <v>0.61661448417674303</v>
      </c>
      <c r="D135" s="2">
        <f>ABS(Table6[[#This Row],[Pb Analytic]]-Table6[[#This Row],[Pb Simulation]])</f>
        <v>1.195484176742978E-3</v>
      </c>
      <c r="E135" s="1">
        <f>100*IF(Table6[[#This Row],[Pb Analytic]]&gt;0, Table6[[#This Row],[Absolute Error]]/Table6[[#This Row],[Pb Analytic]],1)</f>
        <v>0.19387870499654219</v>
      </c>
      <c r="F135">
        <v>0.309477</v>
      </c>
      <c r="G135">
        <v>0.30875873479358901</v>
      </c>
      <c r="H135" s="2">
        <f>ABS(Table7[[#This Row],[Pd Analytic]]-Table7[[#This Row],[Pd Simulation]])</f>
        <v>7.1826520641099512E-4</v>
      </c>
      <c r="I135" s="1">
        <f>100*IF(Table7[[#This Row],[Pd Analytic]]&gt;0, Table7[[#This Row],[Absolute Error]]/Table7[[#This Row],[Pd Analytic]],1)</f>
        <v>0.2326299228072588</v>
      </c>
      <c r="J135">
        <v>13.426075000000001</v>
      </c>
      <c r="K135">
        <v>13.412114496331601</v>
      </c>
      <c r="L135" s="2">
        <f>ABS(Table2[[#This Row],[Nc Analytic]]-Table2[[#This Row],[Nc Simulation]])</f>
        <v>1.3960503668400293E-2</v>
      </c>
      <c r="M135" s="1">
        <f>100*IF(Table2[[#This Row],[Nc Analytic]]&gt;0, Table2[[#This Row],[Absolute Error]]/Table2[[#This Row],[Nc Analytic]],1)</f>
        <v>0.10408875999544057</v>
      </c>
    </row>
    <row r="136" spans="1:13" x14ac:dyDescent="0.25">
      <c r="A136" s="1">
        <v>13.5</v>
      </c>
      <c r="B136">
        <v>0.61944399999999999</v>
      </c>
      <c r="C136">
        <v>0.61930125055234297</v>
      </c>
      <c r="D136" s="2">
        <f>ABS(Table6[[#This Row],[Pb Analytic]]-Table6[[#This Row],[Pb Simulation]])</f>
        <v>1.4274944765702013E-4</v>
      </c>
      <c r="E136" s="1">
        <f>100*IF(Table6[[#This Row],[Pb Analytic]]&gt;0, Table6[[#This Row],[Absolute Error]]/Table6[[#This Row],[Pb Analytic]],1)</f>
        <v>2.3050082254751563E-2</v>
      </c>
      <c r="F136">
        <v>0.30624600000000002</v>
      </c>
      <c r="G136">
        <v>0.30662475679309698</v>
      </c>
      <c r="H136" s="2">
        <f>ABS(Table7[[#This Row],[Pd Analytic]]-Table7[[#This Row],[Pd Simulation]])</f>
        <v>3.7875679309695709E-4</v>
      </c>
      <c r="I136" s="1">
        <f>100*IF(Table7[[#This Row],[Pd Analytic]]&gt;0, Table7[[#This Row],[Absolute Error]]/Table7[[#This Row],[Pd Analytic]],1)</f>
        <v>0.12352453111036076</v>
      </c>
      <c r="J136">
        <v>13.435962</v>
      </c>
      <c r="K136">
        <v>13.4183164276903</v>
      </c>
      <c r="L136" s="2">
        <f>ABS(Table2[[#This Row],[Nc Analytic]]-Table2[[#This Row],[Nc Simulation]])</f>
        <v>1.7645572309699986E-2</v>
      </c>
      <c r="M136" s="1">
        <f>100*IF(Table2[[#This Row],[Nc Analytic]]&gt;0, Table2[[#This Row],[Absolute Error]]/Table2[[#This Row],[Nc Analytic]],1)</f>
        <v>0.13150362345969302</v>
      </c>
    </row>
    <row r="137" spans="1:13" x14ac:dyDescent="0.25">
      <c r="A137" s="1">
        <v>13.6</v>
      </c>
      <c r="B137">
        <v>0.62255499999999997</v>
      </c>
      <c r="C137">
        <v>0.62195158727518196</v>
      </c>
      <c r="D137" s="2">
        <f>ABS(Table6[[#This Row],[Pb Analytic]]-Table6[[#This Row],[Pb Simulation]])</f>
        <v>6.0341272481800878E-4</v>
      </c>
      <c r="E137" s="1">
        <f>100*IF(Table6[[#This Row],[Pb Analytic]]&gt;0, Table6[[#This Row],[Absolute Error]]/Table6[[#This Row],[Pb Analytic]],1)</f>
        <v>9.7019243485108958E-2</v>
      </c>
      <c r="F137">
        <v>0.30379400000000001</v>
      </c>
      <c r="G137">
        <v>0.304519087312699</v>
      </c>
      <c r="H137" s="2">
        <f>ABS(Table7[[#This Row],[Pd Analytic]]-Table7[[#This Row],[Pd Simulation]])</f>
        <v>7.2508731269899096E-4</v>
      </c>
      <c r="I137" s="1">
        <f>100*IF(Table7[[#This Row],[Pd Analytic]]&gt;0, Table7[[#This Row],[Absolute Error]]/Table7[[#This Row],[Pd Analytic]],1)</f>
        <v>0.23810898656557003</v>
      </c>
      <c r="J137">
        <v>13.442237</v>
      </c>
      <c r="K137">
        <v>13.424392624636999</v>
      </c>
      <c r="L137" s="2">
        <f>ABS(Table2[[#This Row],[Nc Analytic]]-Table2[[#This Row],[Nc Simulation]])</f>
        <v>1.7844375363001319E-2</v>
      </c>
      <c r="M137" s="1">
        <f>100*IF(Table2[[#This Row],[Nc Analytic]]&gt;0, Table2[[#This Row],[Absolute Error]]/Table2[[#This Row],[Nc Analytic]],1)</f>
        <v>0.13292501092565323</v>
      </c>
    </row>
    <row r="138" spans="1:13" x14ac:dyDescent="0.25">
      <c r="A138" s="1">
        <v>13.7</v>
      </c>
      <c r="B138">
        <v>0.62442399999999998</v>
      </c>
      <c r="C138">
        <v>0.62456620243533001</v>
      </c>
      <c r="D138" s="2">
        <f>ABS(Table6[[#This Row],[Pb Analytic]]-Table6[[#This Row],[Pb Simulation]])</f>
        <v>1.4220243533002996E-4</v>
      </c>
      <c r="E138" s="1">
        <f>100*IF(Table6[[#This Row],[Pb Analytic]]&gt;0, Table6[[#This Row],[Absolute Error]]/Table6[[#This Row],[Pb Analytic]],1)</f>
        <v>2.2768192511146031E-2</v>
      </c>
      <c r="F138">
        <v>0.30255799999999999</v>
      </c>
      <c r="G138">
        <v>0.30244118217507598</v>
      </c>
      <c r="H138" s="2">
        <f>ABS(Table7[[#This Row],[Pd Analytic]]-Table7[[#This Row],[Pd Simulation]])</f>
        <v>1.1681782492400927E-4</v>
      </c>
      <c r="I138" s="1">
        <f>100*IF(Table7[[#This Row],[Pd Analytic]]&gt;0, Table7[[#This Row],[Absolute Error]]/Table7[[#This Row],[Pd Analytic]],1)</f>
        <v>3.8624972989421205E-2</v>
      </c>
      <c r="J138">
        <v>13.4482765</v>
      </c>
      <c r="K138">
        <v>13.430346771447599</v>
      </c>
      <c r="L138" s="2">
        <f>ABS(Table2[[#This Row],[Nc Analytic]]-Table2[[#This Row],[Nc Simulation]])</f>
        <v>1.7929728552401158E-2</v>
      </c>
      <c r="M138" s="1">
        <f>100*IF(Table2[[#This Row],[Nc Analytic]]&gt;0, Table2[[#This Row],[Absolute Error]]/Table2[[#This Row],[Nc Analytic]],1)</f>
        <v>0.13350160541289277</v>
      </c>
    </row>
    <row r="139" spans="1:13" x14ac:dyDescent="0.25">
      <c r="A139" s="1">
        <v>13.8</v>
      </c>
      <c r="B139">
        <v>0.62674200000000002</v>
      </c>
      <c r="C139">
        <v>0.62714578695510403</v>
      </c>
      <c r="D139" s="2">
        <f>ABS(Table6[[#This Row],[Pb Analytic]]-Table6[[#This Row],[Pb Simulation]])</f>
        <v>4.0378695510401297E-4</v>
      </c>
      <c r="E139" s="1">
        <f>100*IF(Table6[[#This Row],[Pb Analytic]]&gt;0, Table6[[#This Row],[Absolute Error]]/Table6[[#This Row],[Pb Analytic]],1)</f>
        <v>6.4384862898380468E-2</v>
      </c>
      <c r="F139">
        <v>0.30059200000000003</v>
      </c>
      <c r="G139">
        <v>0.30039052927182802</v>
      </c>
      <c r="H139" s="2">
        <f>ABS(Table7[[#This Row],[Pd Analytic]]-Table7[[#This Row],[Pd Simulation]])</f>
        <v>2.0147072817200407E-4</v>
      </c>
      <c r="I139" s="1">
        <f>100*IF(Table7[[#This Row],[Pd Analytic]]&gt;0, Table7[[#This Row],[Absolute Error]]/Table7[[#This Row],[Pd Analytic]],1)</f>
        <v>6.7069600583076344E-2</v>
      </c>
      <c r="J139">
        <v>13.452567</v>
      </c>
      <c r="K139">
        <v>13.436182413432199</v>
      </c>
      <c r="L139" s="2">
        <f>ABS(Table2[[#This Row],[Nc Analytic]]-Table2[[#This Row],[Nc Simulation]])</f>
        <v>1.6384586567800952E-2</v>
      </c>
      <c r="M139" s="1">
        <f>100*IF(Table2[[#This Row],[Nc Analytic]]&gt;0, Table2[[#This Row],[Absolute Error]]/Table2[[#This Row],[Nc Analytic]],1)</f>
        <v>0.12194376396245724</v>
      </c>
    </row>
    <row r="140" spans="1:13" x14ac:dyDescent="0.25">
      <c r="A140" s="1">
        <v>13.9</v>
      </c>
      <c r="B140">
        <v>0.62882400000000005</v>
      </c>
      <c r="C140">
        <v>0.62969101505473701</v>
      </c>
      <c r="D140" s="2">
        <f>ABS(Table6[[#This Row],[Pb Analytic]]-Table6[[#This Row],[Pb Simulation]])</f>
        <v>8.6701505473696372E-4</v>
      </c>
      <c r="E140" s="1">
        <f>100*IF(Table6[[#This Row],[Pb Analytic]]&gt;0, Table6[[#This Row],[Absolute Error]]/Table6[[#This Row],[Pb Analytic]],1)</f>
        <v>0.13768896712963213</v>
      </c>
      <c r="F140">
        <v>0.29840699999999998</v>
      </c>
      <c r="G140">
        <v>0.29836662574605899</v>
      </c>
      <c r="H140" s="2">
        <f>ABS(Table7[[#This Row],[Pd Analytic]]-Table7[[#This Row],[Pd Simulation]])</f>
        <v>4.0374253940989036E-5</v>
      </c>
      <c r="I140" s="1">
        <f>100*IF(Table7[[#This Row],[Pd Analytic]]&gt;0, Table7[[#This Row],[Absolute Error]]/Table7[[#This Row],[Pd Analytic]],1)</f>
        <v>1.353175940507224E-2</v>
      </c>
      <c r="J140">
        <v>13.45294</v>
      </c>
      <c r="K140">
        <v>13.441902963269101</v>
      </c>
      <c r="L140" s="2">
        <f>ABS(Table2[[#This Row],[Nc Analytic]]-Table2[[#This Row],[Nc Simulation]])</f>
        <v>1.1037036730899175E-2</v>
      </c>
      <c r="M140" s="1">
        <f>100*IF(Table2[[#This Row],[Nc Analytic]]&gt;0, Table2[[#This Row],[Absolute Error]]/Table2[[#This Row],[Nc Analytic]],1)</f>
        <v>8.2109183209093356E-2</v>
      </c>
    </row>
    <row r="141" spans="1:13" x14ac:dyDescent="0.25">
      <c r="A141" s="1">
        <v>14</v>
      </c>
      <c r="B141">
        <v>0.63309400000000005</v>
      </c>
      <c r="C141">
        <v>0.63220254470607096</v>
      </c>
      <c r="D141" s="2">
        <f>ABS(Table6[[#This Row],[Pb Analytic]]-Table6[[#This Row],[Pb Simulation]])</f>
        <v>8.9145529392908873E-4</v>
      </c>
      <c r="E141" s="1">
        <f>100*IF(Table6[[#This Row],[Pb Analytic]]&gt;0, Table6[[#This Row],[Absolute Error]]/Table6[[#This Row],[Pb Analytic]],1)</f>
        <v>0.14100786233683255</v>
      </c>
      <c r="F141">
        <v>0.29572900000000002</v>
      </c>
      <c r="G141">
        <v>0.29636897008810598</v>
      </c>
      <c r="H141" s="2">
        <f>ABS(Table7[[#This Row],[Pd Analytic]]-Table7[[#This Row],[Pd Simulation]])</f>
        <v>6.3997008810595668E-4</v>
      </c>
      <c r="I141" s="1">
        <f>100*IF(Table7[[#This Row],[Pd Analytic]]&gt;0, Table7[[#This Row],[Absolute Error]]/Table7[[#This Row],[Pd Analytic]],1)</f>
        <v>0.21593694100826527</v>
      </c>
      <c r="J141">
        <v>13.466343</v>
      </c>
      <c r="K141">
        <v>13.447511707002199</v>
      </c>
      <c r="L141" s="2">
        <f>ABS(Table2[[#This Row],[Nc Analytic]]-Table2[[#This Row],[Nc Simulation]])</f>
        <v>1.883129299780073E-2</v>
      </c>
      <c r="M141" s="1">
        <f>100*IF(Table2[[#This Row],[Nc Analytic]]&gt;0, Table2[[#This Row],[Absolute Error]]/Table2[[#This Row],[Nc Analytic]],1)</f>
        <v>0.1400355203854938</v>
      </c>
    </row>
    <row r="142" spans="1:13" x14ac:dyDescent="0.25">
      <c r="A142" s="1">
        <v>14.1</v>
      </c>
      <c r="B142">
        <v>0.63512500000000005</v>
      </c>
      <c r="C142">
        <v>0.63468101807438904</v>
      </c>
      <c r="D142" s="2">
        <f>ABS(Table6[[#This Row],[Pb Analytic]]-Table6[[#This Row],[Pb Simulation]])</f>
        <v>4.4398192561101446E-4</v>
      </c>
      <c r="E142" s="1">
        <f>100*IF(Table6[[#This Row],[Pb Analytic]]&gt;0, Table6[[#This Row],[Absolute Error]]/Table6[[#This Row],[Pb Analytic]],1)</f>
        <v>6.9953553512289962E-2</v>
      </c>
      <c r="F142">
        <v>0.29398400000000002</v>
      </c>
      <c r="G142">
        <v>0.29439708404544601</v>
      </c>
      <c r="H142" s="2">
        <f>ABS(Table7[[#This Row],[Pd Analytic]]-Table7[[#This Row],[Pd Simulation]])</f>
        <v>4.1308404544598831E-4</v>
      </c>
      <c r="I142" s="1">
        <f>100*IF(Table7[[#This Row],[Pd Analytic]]&gt;0, Table7[[#This Row],[Absolute Error]]/Table7[[#This Row],[Pd Analytic]],1)</f>
        <v>0.14031526391824609</v>
      </c>
      <c r="J142">
        <v>13.473136</v>
      </c>
      <c r="K142">
        <v>13.453011809724799</v>
      </c>
      <c r="L142" s="2">
        <f>ABS(Table2[[#This Row],[Nc Analytic]]-Table2[[#This Row],[Nc Simulation]])</f>
        <v>2.0124190275200959E-2</v>
      </c>
      <c r="M142" s="1">
        <f>100*IF(Table2[[#This Row],[Nc Analytic]]&gt;0, Table2[[#This Row],[Absolute Error]]/Table2[[#This Row],[Nc Analytic]],1)</f>
        <v>0.14958873566626735</v>
      </c>
    </row>
    <row r="143" spans="1:13" x14ac:dyDescent="0.25">
      <c r="A143" s="1">
        <v>14.2</v>
      </c>
      <c r="B143">
        <v>0.637822</v>
      </c>
      <c r="C143">
        <v>0.63712706194853097</v>
      </c>
      <c r="D143" s="2">
        <f>ABS(Table6[[#This Row],[Pb Analytic]]-Table6[[#This Row],[Pb Simulation]])</f>
        <v>6.9493805146902954E-4</v>
      </c>
      <c r="E143" s="1">
        <f>100*IF(Table6[[#This Row],[Pb Analytic]]&gt;0, Table6[[#This Row],[Absolute Error]]/Table6[[#This Row],[Pb Analytic]],1)</f>
        <v>0.1090736986345698</v>
      </c>
      <c r="F143">
        <v>0.29191299999999998</v>
      </c>
      <c r="G143">
        <v>0.29245048984083999</v>
      </c>
      <c r="H143" s="2">
        <f>ABS(Table7[[#This Row],[Pd Analytic]]-Table7[[#This Row],[Pd Simulation]])</f>
        <v>5.3748984084001084E-4</v>
      </c>
      <c r="I143" s="1">
        <f>100*IF(Table7[[#This Row],[Pd Analytic]]&gt;0, Table7[[#This Row],[Absolute Error]]/Table7[[#This Row],[Pd Analytic]],1)</f>
        <v>0.18378831956565653</v>
      </c>
      <c r="J143">
        <v>13.478897999999999</v>
      </c>
      <c r="K143">
        <v>13.458406320966001</v>
      </c>
      <c r="L143" s="2">
        <f>ABS(Table2[[#This Row],[Nc Analytic]]-Table2[[#This Row],[Nc Simulation]])</f>
        <v>2.0491679033998622E-2</v>
      </c>
      <c r="M143" s="1">
        <f>100*IF(Table2[[#This Row],[Nc Analytic]]&gt;0, Table2[[#This Row],[Absolute Error]]/Table2[[#This Row],[Nc Analytic]],1)</f>
        <v>0.15225932807568704</v>
      </c>
    </row>
    <row r="144" spans="1:13" x14ac:dyDescent="0.25">
      <c r="A144" s="1">
        <v>14.3</v>
      </c>
      <c r="B144">
        <v>0.63921099999999997</v>
      </c>
      <c r="C144">
        <v>0.63954128815946998</v>
      </c>
      <c r="D144" s="2">
        <f>ABS(Table6[[#This Row],[Pb Analytic]]-Table6[[#This Row],[Pb Simulation]])</f>
        <v>3.3028815947000467E-4</v>
      </c>
      <c r="E144" s="1">
        <f>100*IF(Table6[[#This Row],[Pb Analytic]]&gt;0, Table6[[#This Row],[Absolute Error]]/Table6[[#This Row],[Pb Analytic]],1)</f>
        <v>5.1644540483154408E-2</v>
      </c>
      <c r="F144">
        <v>0.290937</v>
      </c>
      <c r="G144">
        <v>0.29052873210549801</v>
      </c>
      <c r="H144" s="2">
        <f>ABS(Table7[[#This Row],[Pd Analytic]]-Table7[[#This Row],[Pd Simulation]])</f>
        <v>4.0826789450199019E-4</v>
      </c>
      <c r="I144" s="1">
        <f>100*IF(Table7[[#This Row],[Pd Analytic]]&gt;0, Table7[[#This Row],[Absolute Error]]/Table7[[#This Row],[Pd Analytic]],1)</f>
        <v>0.14052582391532217</v>
      </c>
      <c r="J144">
        <v>13.482462999999999</v>
      </c>
      <c r="K144">
        <v>13.463698179799101</v>
      </c>
      <c r="L144" s="2">
        <f>ABS(Table2[[#This Row],[Nc Analytic]]-Table2[[#This Row],[Nc Simulation]])</f>
        <v>1.8764820200898313E-2</v>
      </c>
      <c r="M144" s="1">
        <f>100*IF(Table2[[#This Row],[Nc Analytic]]&gt;0, Table2[[#This Row],[Absolute Error]]/Table2[[#This Row],[Nc Analytic]],1)</f>
        <v>0.13937344665860826</v>
      </c>
    </row>
    <row r="145" spans="1:13" x14ac:dyDescent="0.25">
      <c r="A145" s="1">
        <v>14.4</v>
      </c>
      <c r="B145">
        <v>0.64152500000000001</v>
      </c>
      <c r="C145">
        <v>0.64192429398751605</v>
      </c>
      <c r="D145" s="2">
        <f>ABS(Table6[[#This Row],[Pb Analytic]]-Table6[[#This Row],[Pb Simulation]])</f>
        <v>3.9929398751603618E-4</v>
      </c>
      <c r="E145" s="1">
        <f>100*IF(Table6[[#This Row],[Pb Analytic]]&gt;0, Table6[[#This Row],[Absolute Error]]/Table6[[#This Row],[Pb Analytic]],1)</f>
        <v>6.2202660228933712E-2</v>
      </c>
      <c r="F145">
        <v>0.28909800000000002</v>
      </c>
      <c r="G145">
        <v>0.28863135512013199</v>
      </c>
      <c r="H145" s="2">
        <f>ABS(Table7[[#This Row],[Pd Analytic]]-Table7[[#This Row],[Pd Simulation]])</f>
        <v>4.6664487986802783E-4</v>
      </c>
      <c r="I145" s="1">
        <f>100*IF(Table7[[#This Row],[Pd Analytic]]&gt;0, Table7[[#This Row],[Absolute Error]]/Table7[[#This Row],[Pd Analytic]],1)</f>
        <v>0.16167504728438264</v>
      </c>
      <c r="J145">
        <v>13.484271</v>
      </c>
      <c r="K145">
        <v>13.4688902196866</v>
      </c>
      <c r="L145" s="2">
        <f>ABS(Table2[[#This Row],[Nc Analytic]]-Table2[[#This Row],[Nc Simulation]])</f>
        <v>1.5380780313400066E-2</v>
      </c>
      <c r="M145" s="1">
        <f>100*IF(Table2[[#This Row],[Nc Analytic]]&gt;0, Table2[[#This Row],[Absolute Error]]/Table2[[#This Row],[Nc Analytic]],1)</f>
        <v>0.11419485987731179</v>
      </c>
    </row>
    <row r="146" spans="1:13" x14ac:dyDescent="0.25">
      <c r="A146" s="1">
        <v>14.5</v>
      </c>
      <c r="B146">
        <v>0.64385000000000003</v>
      </c>
      <c r="C146">
        <v>0.64427666255836202</v>
      </c>
      <c r="D146" s="2">
        <f>ABS(Table6[[#This Row],[Pb Analytic]]-Table6[[#This Row],[Pb Simulation]])</f>
        <v>4.2666255836198985E-4</v>
      </c>
      <c r="E146" s="1">
        <f>100*IF(Table6[[#This Row],[Pb Analytic]]&gt;0, Table6[[#This Row],[Absolute Error]]/Table6[[#This Row],[Pb Analytic]],1)</f>
        <v>6.6223500424142781E-2</v>
      </c>
      <c r="F146">
        <v>0.28706300000000001</v>
      </c>
      <c r="G146">
        <v>0.28675790986949301</v>
      </c>
      <c r="H146" s="2">
        <f>ABS(Table7[[#This Row],[Pd Analytic]]-Table7[[#This Row],[Pd Simulation]])</f>
        <v>3.0509013050700196E-4</v>
      </c>
      <c r="I146" s="1">
        <f>100*IF(Table7[[#This Row],[Pd Analytic]]&gt;0, Table7[[#This Row],[Absolute Error]]/Table7[[#This Row],[Pd Analytic]],1)</f>
        <v>0.10639292588157452</v>
      </c>
      <c r="J146">
        <v>13.490589</v>
      </c>
      <c r="K146">
        <v>13.4739851730788</v>
      </c>
      <c r="L146" s="2">
        <f>ABS(Table2[[#This Row],[Nc Analytic]]-Table2[[#This Row],[Nc Simulation]])</f>
        <v>1.6603826921199882E-2</v>
      </c>
      <c r="M146" s="1">
        <f>100*IF(Table2[[#This Row],[Nc Analytic]]&gt;0, Table2[[#This Row],[Absolute Error]]/Table2[[#This Row],[Nc Analytic]],1)</f>
        <v>0.12322877536168399</v>
      </c>
    </row>
    <row r="147" spans="1:13" x14ac:dyDescent="0.25">
      <c r="A147" s="1">
        <v>14.6</v>
      </c>
      <c r="B147">
        <v>0.64472600000000002</v>
      </c>
      <c r="C147">
        <v>0.64659896322817001</v>
      </c>
      <c r="D147" s="2">
        <f>ABS(Table6[[#This Row],[Pb Analytic]]-Table6[[#This Row],[Pb Simulation]])</f>
        <v>1.8729632281699882E-3</v>
      </c>
      <c r="E147" s="1">
        <f>100*IF(Table6[[#This Row],[Pb Analytic]]&gt;0, Table6[[#This Row],[Absolute Error]]/Table6[[#This Row],[Pb Analytic]],1)</f>
        <v>0.28966381554637016</v>
      </c>
      <c r="F147">
        <v>0.28645999999999999</v>
      </c>
      <c r="G147">
        <v>0.28490797600902201</v>
      </c>
      <c r="H147" s="2">
        <f>ABS(Table7[[#This Row],[Pd Analytic]]-Table7[[#This Row],[Pd Simulation]])</f>
        <v>1.5520239909779798E-3</v>
      </c>
      <c r="I147" s="1">
        <f>100*IF(Table7[[#This Row],[Pd Analytic]]&gt;0, Table7[[#This Row],[Absolute Error]]/Table7[[#This Row],[Pd Analytic]],1)</f>
        <v>0.54474571499143731</v>
      </c>
      <c r="J147">
        <v>13.494448999999999</v>
      </c>
      <c r="K147">
        <v>13.4789856757788</v>
      </c>
      <c r="L147" s="2">
        <f>ABS(Table2[[#This Row],[Nc Analytic]]-Table2[[#This Row],[Nc Simulation]])</f>
        <v>1.546332422119967E-2</v>
      </c>
      <c r="M147" s="1">
        <f>100*IF(Table2[[#This Row],[Nc Analytic]]&gt;0, Table2[[#This Row],[Absolute Error]]/Table2[[#This Row],[Nc Analytic]],1)</f>
        <v>0.11472172011419708</v>
      </c>
    </row>
    <row r="148" spans="1:13" x14ac:dyDescent="0.25">
      <c r="A148" s="1">
        <v>14.7</v>
      </c>
      <c r="B148">
        <v>0.64920500000000003</v>
      </c>
      <c r="C148">
        <v>0.64889175195792503</v>
      </c>
      <c r="D148" s="2">
        <f>ABS(Table6[[#This Row],[Pb Analytic]]-Table6[[#This Row],[Pb Simulation]])</f>
        <v>3.1324804207499835E-4</v>
      </c>
      <c r="E148" s="1">
        <f>100*IF(Table6[[#This Row],[Pb Analytic]]&gt;0, Table6[[#This Row],[Absolute Error]]/Table6[[#This Row],[Pb Analytic]],1)</f>
        <v>4.827431403309157E-2</v>
      </c>
      <c r="F148">
        <v>0.28274300000000002</v>
      </c>
      <c r="G148">
        <v>0.283081131688183</v>
      </c>
      <c r="H148" s="2">
        <f>ABS(Table7[[#This Row],[Pd Analytic]]-Table7[[#This Row],[Pd Simulation]])</f>
        <v>3.3813168818297434E-4</v>
      </c>
      <c r="I148" s="1">
        <f>100*IF(Table7[[#This Row],[Pd Analytic]]&gt;0, Table7[[#This Row],[Absolute Error]]/Table7[[#This Row],[Pd Analytic]],1)</f>
        <v>0.11944691833273796</v>
      </c>
      <c r="J148">
        <v>13.501256</v>
      </c>
      <c r="K148">
        <v>13.483894271087699</v>
      </c>
      <c r="L148" s="2">
        <f>ABS(Table2[[#This Row],[Nc Analytic]]-Table2[[#This Row],[Nc Simulation]])</f>
        <v>1.7361728912300478E-2</v>
      </c>
      <c r="M148" s="1">
        <f>100*IF(Table2[[#This Row],[Nc Analytic]]&gt;0, Table2[[#This Row],[Absolute Error]]/Table2[[#This Row],[Nc Analytic]],1)</f>
        <v>0.12875901103383516</v>
      </c>
    </row>
    <row r="149" spans="1:13" x14ac:dyDescent="0.25">
      <c r="A149" s="1">
        <v>14.8</v>
      </c>
      <c r="B149">
        <v>0.65084500000000001</v>
      </c>
      <c r="C149">
        <v>0.65115557167726701</v>
      </c>
      <c r="D149" s="2">
        <f>ABS(Table6[[#This Row],[Pb Analytic]]-Table6[[#This Row],[Pb Simulation]])</f>
        <v>3.1057167726700197E-4</v>
      </c>
      <c r="E149" s="1">
        <f>100*IF(Table6[[#This Row],[Pb Analytic]]&gt;0, Table6[[#This Row],[Absolute Error]]/Table6[[#This Row],[Pb Analytic]],1)</f>
        <v>4.7695464920467723E-2</v>
      </c>
      <c r="F149">
        <v>0.28146100000000002</v>
      </c>
      <c r="G149">
        <v>0.281276953186616</v>
      </c>
      <c r="H149" s="2">
        <f>ABS(Table7[[#This Row],[Pd Analytic]]-Table7[[#This Row],[Pd Simulation]])</f>
        <v>1.8404681338402007E-4</v>
      </c>
      <c r="I149" s="1">
        <f>100*IF(Table7[[#This Row],[Pd Analytic]]&gt;0, Table7[[#This Row],[Absolute Error]]/Table7[[#This Row],[Pd Analytic]],1)</f>
        <v>6.5432596342833813E-2</v>
      </c>
      <c r="J149">
        <v>13.503444</v>
      </c>
      <c r="K149">
        <v>13.488713413743399</v>
      </c>
      <c r="L149" s="2">
        <f>ABS(Table2[[#This Row],[Nc Analytic]]-Table2[[#This Row],[Nc Simulation]])</f>
        <v>1.4730586256600731E-2</v>
      </c>
      <c r="M149" s="1">
        <f>100*IF(Table2[[#This Row],[Nc Analytic]]&gt;0, Table2[[#This Row],[Absolute Error]]/Table2[[#This Row],[Nc Analytic]],1)</f>
        <v>0.10920675534252222</v>
      </c>
    </row>
    <row r="150" spans="1:13" x14ac:dyDescent="0.25">
      <c r="A150" s="1">
        <v>14.9</v>
      </c>
      <c r="B150">
        <v>0.65349599999999997</v>
      </c>
      <c r="C150">
        <v>0.65339095263805702</v>
      </c>
      <c r="D150" s="2">
        <f>ABS(Table6[[#This Row],[Pb Analytic]]-Table6[[#This Row],[Pb Simulation]])</f>
        <v>1.0504736194294484E-4</v>
      </c>
      <c r="E150" s="1">
        <f>100*IF(Table6[[#This Row],[Pb Analytic]]&gt;0, Table6[[#This Row],[Absolute Error]]/Table6[[#This Row],[Pb Analytic]],1)</f>
        <v>1.6077259949623966E-2</v>
      </c>
      <c r="F150">
        <v>0.279115</v>
      </c>
      <c r="G150">
        <v>0.27949504436290601</v>
      </c>
      <c r="H150" s="2">
        <f>ABS(Table7[[#This Row],[Pd Analytic]]-Table7[[#This Row],[Pd Simulation]])</f>
        <v>3.8004436290600685E-4</v>
      </c>
      <c r="I150" s="1">
        <f>100*IF(Table7[[#This Row],[Pd Analytic]]&gt;0, Table7[[#This Row],[Absolute Error]]/Table7[[#This Row],[Pd Analytic]],1)</f>
        <v>0.13597534932052111</v>
      </c>
      <c r="J150">
        <v>13.508419999999999</v>
      </c>
      <c r="K150">
        <v>13.4934454736634</v>
      </c>
      <c r="L150" s="2">
        <f>ABS(Table2[[#This Row],[Nc Analytic]]-Table2[[#This Row],[Nc Simulation]])</f>
        <v>1.4974526336599681E-2</v>
      </c>
      <c r="M150" s="1">
        <f>100*IF(Table2[[#This Row],[Nc Analytic]]&gt;0, Table2[[#This Row],[Absolute Error]]/Table2[[#This Row],[Nc Analytic]],1)</f>
        <v>0.11097629857271861</v>
      </c>
    </row>
    <row r="151" spans="1:13" x14ac:dyDescent="0.25">
      <c r="A151" s="1">
        <v>15</v>
      </c>
      <c r="B151">
        <v>0.65490999999999999</v>
      </c>
      <c r="C151">
        <v>0.65559841275789299</v>
      </c>
      <c r="D151" s="2">
        <f>ABS(Table6[[#This Row],[Pb Analytic]]-Table6[[#This Row],[Pb Simulation]])</f>
        <v>6.8841275789299772E-4</v>
      </c>
      <c r="E151" s="1">
        <f>100*IF(Table6[[#This Row],[Pb Analytic]]&gt;0, Table6[[#This Row],[Absolute Error]]/Table6[[#This Row],[Pb Analytic]],1)</f>
        <v>0.10500525085121321</v>
      </c>
      <c r="F151">
        <v>0.27832099999999999</v>
      </c>
      <c r="G151">
        <v>0.27773501395932498</v>
      </c>
      <c r="H151" s="2">
        <f>ABS(Table7[[#This Row],[Pd Analytic]]-Table7[[#This Row],[Pd Simulation]])</f>
        <v>5.8598604067500171E-4</v>
      </c>
      <c r="I151" s="1">
        <f>100*IF(Table7[[#This Row],[Pd Analytic]]&gt;0, Table7[[#This Row],[Absolute Error]]/Table7[[#This Row],[Pd Analytic]],1)</f>
        <v>0.21098745610836842</v>
      </c>
      <c r="J151">
        <v>13.513633</v>
      </c>
      <c r="K151">
        <v>13.4980927395031</v>
      </c>
      <c r="L151" s="2">
        <f>ABS(Table2[[#This Row],[Nc Analytic]]-Table2[[#This Row],[Nc Simulation]])</f>
        <v>1.554026049690016E-2</v>
      </c>
      <c r="M151" s="1">
        <f>100*IF(Table2[[#This Row],[Nc Analytic]]&gt;0, Table2[[#This Row],[Absolute Error]]/Table2[[#This Row],[Nc Analytic]],1)</f>
        <v>0.11512930601980911</v>
      </c>
    </row>
    <row r="152" spans="1:13" x14ac:dyDescent="0.25">
      <c r="A152" s="1">
        <v>15.1</v>
      </c>
      <c r="B152">
        <v>0.65792600000000001</v>
      </c>
      <c r="C152">
        <v>0.65777845795381196</v>
      </c>
      <c r="D152" s="2">
        <f>ABS(Table6[[#This Row],[Pb Analytic]]-Table6[[#This Row],[Pb Simulation]])</f>
        <v>1.4754204618805389E-4</v>
      </c>
      <c r="E152" s="1">
        <f>100*IF(Table6[[#This Row],[Pb Analytic]]&gt;0, Table6[[#This Row],[Absolute Error]]/Table6[[#This Row],[Pb Analytic]],1)</f>
        <v>2.243035544931361E-2</v>
      </c>
      <c r="F152">
        <v>0.275866</v>
      </c>
      <c r="G152">
        <v>0.27599646781753701</v>
      </c>
      <c r="H152" s="2">
        <f>ABS(Table7[[#This Row],[Pd Analytic]]-Table7[[#This Row],[Pd Simulation]])</f>
        <v>1.3046781753700554E-4</v>
      </c>
      <c r="I152" s="1">
        <f>100*IF(Table7[[#This Row],[Pd Analytic]]&gt;0, Table7[[#This Row],[Absolute Error]]/Table7[[#This Row],[Pd Analytic]],1)</f>
        <v>4.727155335308806E-2</v>
      </c>
      <c r="J152">
        <v>13.520334999999999</v>
      </c>
      <c r="K152">
        <v>13.502657422040601</v>
      </c>
      <c r="L152" s="2">
        <f>ABS(Table2[[#This Row],[Nc Analytic]]-Table2[[#This Row],[Nc Simulation]])</f>
        <v>1.7677577959398505E-2</v>
      </c>
      <c r="M152" s="1">
        <f>100*IF(Table2[[#This Row],[Nc Analytic]]&gt;0, Table2[[#This Row],[Absolute Error]]/Table2[[#This Row],[Nc Analytic]],1)</f>
        <v>0.13091925098050045</v>
      </c>
    </row>
    <row r="153" spans="1:13" x14ac:dyDescent="0.25">
      <c r="A153" s="1">
        <v>15.2</v>
      </c>
      <c r="B153">
        <v>0.66101799999999999</v>
      </c>
      <c r="C153">
        <v>0.65993158246644201</v>
      </c>
      <c r="D153" s="2">
        <f>ABS(Table6[[#This Row],[Pb Analytic]]-Table6[[#This Row],[Pb Simulation]])</f>
        <v>1.0864175335579818E-3</v>
      </c>
      <c r="E153" s="1">
        <f>100*IF(Table6[[#This Row],[Pb Analytic]]&gt;0, Table6[[#This Row],[Absolute Error]]/Table6[[#This Row],[Pb Analytic]],1)</f>
        <v>0.16462578279669268</v>
      </c>
      <c r="F153">
        <v>0.273449</v>
      </c>
      <c r="G153">
        <v>0.27427903835678202</v>
      </c>
      <c r="H153" s="2">
        <f>ABS(Table7[[#This Row],[Pd Analytic]]-Table7[[#This Row],[Pd Simulation]])</f>
        <v>8.3003835678202575E-4</v>
      </c>
      <c r="I153" s="1">
        <f>100*IF(Table7[[#This Row],[Pd Analytic]]&gt;0, Table7[[#This Row],[Absolute Error]]/Table7[[#This Row],[Pd Analytic]],1)</f>
        <v>0.30262551661068332</v>
      </c>
      <c r="J153">
        <v>13.527189</v>
      </c>
      <c r="K153">
        <v>13.507141657396399</v>
      </c>
      <c r="L153" s="2">
        <f>ABS(Table2[[#This Row],[Nc Analytic]]-Table2[[#This Row],[Nc Simulation]])</f>
        <v>2.0047342603600526E-2</v>
      </c>
      <c r="M153" s="1">
        <f>100*IF(Table2[[#This Row],[Nc Analytic]]&gt;0, Table2[[#This Row],[Absolute Error]]/Table2[[#This Row],[Nc Analytic]],1)</f>
        <v>0.14842031802207958</v>
      </c>
    </row>
    <row r="154" spans="1:13" x14ac:dyDescent="0.25">
      <c r="A154" s="1">
        <v>15.3</v>
      </c>
      <c r="B154">
        <v>0.66097099999999998</v>
      </c>
      <c r="C154">
        <v>0.66205826917481503</v>
      </c>
      <c r="D154" s="2">
        <f>ABS(Table6[[#This Row],[Pb Analytic]]-Table6[[#This Row],[Pb Simulation]])</f>
        <v>1.0872691748150531E-3</v>
      </c>
      <c r="E154" s="1">
        <f>100*IF(Table6[[#This Row],[Pb Analytic]]&gt;0, Table6[[#This Row],[Absolute Error]]/Table6[[#This Row],[Pb Analytic]],1)</f>
        <v>0.16422560149731505</v>
      </c>
      <c r="F154">
        <v>0.27326099999999998</v>
      </c>
      <c r="G154">
        <v>0.27258234700615402</v>
      </c>
      <c r="H154" s="2">
        <f>ABS(Table7[[#This Row],[Pd Analytic]]-Table7[[#This Row],[Pd Simulation]])</f>
        <v>6.7865299384595179E-4</v>
      </c>
      <c r="I154" s="1">
        <f>100*IF(Table7[[#This Row],[Pd Analytic]]&gt;0, Table7[[#This Row],[Absolute Error]]/Table7[[#This Row],[Pd Analytic]],1)</f>
        <v>0.24897173323943461</v>
      </c>
      <c r="J154">
        <v>13.527075999999999</v>
      </c>
      <c r="K154">
        <v>13.511547510097801</v>
      </c>
      <c r="L154" s="2">
        <f>ABS(Table2[[#This Row],[Nc Analytic]]-Table2[[#This Row],[Nc Simulation]])</f>
        <v>1.5528489902198572E-2</v>
      </c>
      <c r="M154" s="1">
        <f>100*IF(Table2[[#This Row],[Nc Analytic]]&gt;0, Table2[[#This Row],[Absolute Error]]/Table2[[#This Row],[Nc Analytic]],1)</f>
        <v>0.11492754542433735</v>
      </c>
    </row>
    <row r="155" spans="1:13" x14ac:dyDescent="0.25">
      <c r="A155" s="1">
        <v>15.4</v>
      </c>
      <c r="B155">
        <v>0.66498100000000004</v>
      </c>
      <c r="C155">
        <v>0.66415898990209898</v>
      </c>
      <c r="D155" s="2">
        <f>ABS(Table6[[#This Row],[Pb Analytic]]-Table6[[#This Row],[Pb Simulation]])</f>
        <v>8.2201009790106028E-4</v>
      </c>
      <c r="E155" s="1">
        <f>100*IF(Table6[[#This Row],[Pb Analytic]]&gt;0, Table6[[#This Row],[Absolute Error]]/Table6[[#This Row],[Pb Analytic]],1)</f>
        <v>0.12376706638002891</v>
      </c>
      <c r="F155">
        <v>0.27045000000000002</v>
      </c>
      <c r="G155">
        <v>0.27090604115177103</v>
      </c>
      <c r="H155" s="2">
        <f>ABS(Table7[[#This Row],[Pd Analytic]]-Table7[[#This Row],[Pd Simulation]])</f>
        <v>4.560411517710028E-4</v>
      </c>
      <c r="I155" s="1">
        <f>100*IF(Table7[[#This Row],[Pd Analytic]]&gt;0, Table7[[#This Row],[Absolute Error]]/Table7[[#This Row],[Pd Analytic]],1)</f>
        <v>0.16833923297986281</v>
      </c>
      <c r="J155">
        <v>13.532904</v>
      </c>
      <c r="K155">
        <v>13.515876975996999</v>
      </c>
      <c r="L155" s="2">
        <f>ABS(Table2[[#This Row],[Nc Analytic]]-Table2[[#This Row],[Nc Simulation]])</f>
        <v>1.7027024003001046E-2</v>
      </c>
      <c r="M155" s="1">
        <f>100*IF(Table2[[#This Row],[Nc Analytic]]&gt;0, Table2[[#This Row],[Absolute Error]]/Table2[[#This Row],[Nc Analytic]],1)</f>
        <v>0.12597794455542569</v>
      </c>
    </row>
    <row r="156" spans="1:13" x14ac:dyDescent="0.25">
      <c r="A156" s="1">
        <v>15.5</v>
      </c>
      <c r="B156">
        <v>0.66646700000000003</v>
      </c>
      <c r="C156">
        <v>0.66623420571248004</v>
      </c>
      <c r="D156" s="2">
        <f>ABS(Table6[[#This Row],[Pb Analytic]]-Table6[[#This Row],[Pb Simulation]])</f>
        <v>2.3279428751998843E-4</v>
      </c>
      <c r="E156" s="1">
        <f>100*IF(Table6[[#This Row],[Pb Analytic]]&gt;0, Table6[[#This Row],[Absolute Error]]/Table6[[#This Row],[Pb Analytic]],1)</f>
        <v>3.4941809580466533E-2</v>
      </c>
      <c r="F156">
        <v>0.26905800000000002</v>
      </c>
      <c r="G156">
        <v>0.269249764037574</v>
      </c>
      <c r="H156" s="2">
        <f>ABS(Table7[[#This Row],[Pd Analytic]]-Table7[[#This Row],[Pd Simulation]])</f>
        <v>1.9176403757398264E-4</v>
      </c>
      <c r="I156" s="1">
        <f>100*IF(Table7[[#This Row],[Pd Analytic]]&gt;0, Table7[[#This Row],[Absolute Error]]/Table7[[#This Row],[Pd Analytic]],1)</f>
        <v>7.1221617689968278E-2</v>
      </c>
      <c r="J156">
        <v>13.53767</v>
      </c>
      <c r="K156">
        <v>13.5201319850493</v>
      </c>
      <c r="L156" s="2">
        <f>ABS(Table2[[#This Row],[Nc Analytic]]-Table2[[#This Row],[Nc Simulation]])</f>
        <v>1.7538014950700287E-2</v>
      </c>
      <c r="M156" s="1">
        <f>100*IF(Table2[[#This Row],[Nc Analytic]]&gt;0, Table2[[#This Row],[Absolute Error]]/Table2[[#This Row],[Nc Analytic]],1)</f>
        <v>0.12971777916143129</v>
      </c>
    </row>
    <row r="157" spans="1:13" x14ac:dyDescent="0.25">
      <c r="A157" s="1">
        <v>15.6</v>
      </c>
      <c r="B157">
        <v>0.66791400000000001</v>
      </c>
      <c r="C157">
        <v>0.66828436719943596</v>
      </c>
      <c r="D157" s="2">
        <f>ABS(Table6[[#This Row],[Pb Analytic]]-Table6[[#This Row],[Pb Simulation]])</f>
        <v>3.7036719943595031E-4</v>
      </c>
      <c r="E157" s="1">
        <f>100*IF(Table6[[#This Row],[Pb Analytic]]&gt;0, Table6[[#This Row],[Absolute Error]]/Table6[[#This Row],[Pb Analytic]],1)</f>
        <v>5.5420599016559331E-2</v>
      </c>
      <c r="F157">
        <v>0.26808500000000002</v>
      </c>
      <c r="G157">
        <v>0.26761316192763002</v>
      </c>
      <c r="H157" s="2">
        <f>ABS(Table7[[#This Row],[Pd Analytic]]-Table7[[#This Row],[Pd Simulation]])</f>
        <v>4.7183807237000108E-4</v>
      </c>
      <c r="I157" s="1">
        <f>100*IF(Table7[[#This Row],[Pd Analytic]]&gt;0, Table7[[#This Row],[Absolute Error]]/Table7[[#This Row],[Pd Analytic]],1)</f>
        <v>0.17631347762244934</v>
      </c>
      <c r="J157">
        <v>13.540875</v>
      </c>
      <c r="K157">
        <v>13.5243144039611</v>
      </c>
      <c r="L157" s="2">
        <f>ABS(Table2[[#This Row],[Nc Analytic]]-Table2[[#This Row],[Nc Simulation]])</f>
        <v>1.6560596038900144E-2</v>
      </c>
      <c r="M157" s="1">
        <f>100*IF(Table2[[#This Row],[Nc Analytic]]&gt;0, Table2[[#This Row],[Absolute Error]]/Table2[[#This Row],[Nc Analytic]],1)</f>
        <v>0.12245054014752685</v>
      </c>
    </row>
    <row r="158" spans="1:13" x14ac:dyDescent="0.25">
      <c r="A158" s="1">
        <v>15.7</v>
      </c>
      <c r="B158">
        <v>0.67111799999999999</v>
      </c>
      <c r="C158">
        <v>0.67030991476562796</v>
      </c>
      <c r="D158" s="2">
        <f>ABS(Table6[[#This Row],[Pb Analytic]]-Table6[[#This Row],[Pb Simulation]])</f>
        <v>8.0808523437203572E-4</v>
      </c>
      <c r="E158" s="1">
        <f>100*IF(Table6[[#This Row],[Pb Analytic]]&gt;0, Table6[[#This Row],[Absolute Error]]/Table6[[#This Row],[Pb Analytic]],1)</f>
        <v>0.12055397310579549</v>
      </c>
      <c r="F158">
        <v>0.265233</v>
      </c>
      <c r="G158">
        <v>0.26599591362856601</v>
      </c>
      <c r="H158" s="2">
        <f>ABS(Table7[[#This Row],[Pd Analytic]]-Table7[[#This Row],[Pd Simulation]])</f>
        <v>7.6291362856600875E-4</v>
      </c>
      <c r="I158" s="1">
        <f>100*IF(Table7[[#This Row],[Pd Analytic]]&gt;0, Table7[[#This Row],[Absolute Error]]/Table7[[#This Row],[Pd Analytic]],1)</f>
        <v>0.28681404092219759</v>
      </c>
      <c r="J158">
        <v>13.544980000000001</v>
      </c>
      <c r="K158">
        <v>13.528426038712499</v>
      </c>
      <c r="L158" s="2">
        <f>ABS(Table2[[#This Row],[Nc Analytic]]-Table2[[#This Row],[Nc Simulation]])</f>
        <v>1.6553961287501195E-2</v>
      </c>
      <c r="M158" s="1">
        <f>100*IF(Table2[[#This Row],[Nc Analytic]]&gt;0, Table2[[#This Row],[Absolute Error]]/Table2[[#This Row],[Nc Analytic]],1)</f>
        <v>0.12236428125586024</v>
      </c>
    </row>
    <row r="159" spans="1:13" x14ac:dyDescent="0.25">
      <c r="A159" s="1">
        <v>15.8</v>
      </c>
      <c r="B159">
        <v>0.67257299999999998</v>
      </c>
      <c r="C159">
        <v>0.67231127889465003</v>
      </c>
      <c r="D159" s="2">
        <f>ABS(Table6[[#This Row],[Pb Analytic]]-Table6[[#This Row],[Pb Simulation]])</f>
        <v>2.6172110534994353E-4</v>
      </c>
      <c r="E159" s="1">
        <f>100*IF(Table6[[#This Row],[Pb Analytic]]&gt;0, Table6[[#This Row],[Absolute Error]]/Table6[[#This Row],[Pb Analytic]],1)</f>
        <v>3.8928560856548527E-2</v>
      </c>
      <c r="F159">
        <v>0.26419300000000001</v>
      </c>
      <c r="G159">
        <v>0.26439767806375303</v>
      </c>
      <c r="H159" s="2">
        <f>ABS(Table7[[#This Row],[Pd Analytic]]-Table7[[#This Row],[Pd Simulation]])</f>
        <v>2.0467806375301656E-4</v>
      </c>
      <c r="I159" s="1">
        <f>100*IF(Table7[[#This Row],[Pd Analytic]]&gt;0, Table7[[#This Row],[Absolute Error]]/Table7[[#This Row],[Pd Analytic]],1)</f>
        <v>7.7412958106108432E-2</v>
      </c>
      <c r="J159">
        <v>13.549046499999999</v>
      </c>
      <c r="K159">
        <v>13.5324686369632</v>
      </c>
      <c r="L159" s="2">
        <f>ABS(Table2[[#This Row],[Nc Analytic]]-Table2[[#This Row],[Nc Simulation]])</f>
        <v>1.6577863036799201E-2</v>
      </c>
      <c r="M159" s="1">
        <f>100*IF(Table2[[#This Row],[Nc Analytic]]&gt;0, Table2[[#This Row],[Absolute Error]]/Table2[[#This Row],[Nc Analytic]],1)</f>
        <v>0.12250435217353965</v>
      </c>
    </row>
    <row r="160" spans="1:13" x14ac:dyDescent="0.25">
      <c r="A160" s="1">
        <v>15.9</v>
      </c>
      <c r="B160">
        <v>0.67475200000000002</v>
      </c>
      <c r="C160">
        <v>0.67428888041486001</v>
      </c>
      <c r="D160" s="2">
        <f>ABS(Table6[[#This Row],[Pb Analytic]]-Table6[[#This Row],[Pb Simulation]])</f>
        <v>4.6311958514000384E-4</v>
      </c>
      <c r="E160" s="1">
        <f>100*IF(Table6[[#This Row],[Pb Analytic]]&gt;0, Table6[[#This Row],[Absolute Error]]/Table6[[#This Row],[Pb Analytic]],1)</f>
        <v>6.8682666820052987E-2</v>
      </c>
      <c r="F160">
        <v>0.26209100000000002</v>
      </c>
      <c r="G160">
        <v>0.26281813126237902</v>
      </c>
      <c r="H160" s="2">
        <f>ABS(Table7[[#This Row],[Pd Analytic]]-Table7[[#This Row],[Pd Simulation]])</f>
        <v>7.2713126237899939E-4</v>
      </c>
      <c r="I160" s="1">
        <f>100*IF(Table7[[#This Row],[Pd Analytic]]&gt;0, Table7[[#This Row],[Absolute Error]]/Table7[[#This Row],[Pd Analytic]],1)</f>
        <v>0.27666708491016662</v>
      </c>
      <c r="J160">
        <v>13.552599000000001</v>
      </c>
      <c r="K160">
        <v>13.5364438903457</v>
      </c>
      <c r="L160" s="2">
        <f>ABS(Table2[[#This Row],[Nc Analytic]]-Table2[[#This Row],[Nc Simulation]])</f>
        <v>1.6155109654301114E-2</v>
      </c>
      <c r="M160" s="1">
        <f>100*IF(Table2[[#This Row],[Nc Analytic]]&gt;0, Table2[[#This Row],[Absolute Error]]/Table2[[#This Row],[Nc Analytic]],1)</f>
        <v>0.11934530062081569</v>
      </c>
    </row>
    <row r="161" spans="1:13" x14ac:dyDescent="0.25">
      <c r="A161" s="1">
        <v>16</v>
      </c>
      <c r="B161">
        <v>0.67669299999999999</v>
      </c>
      <c r="C161">
        <v>0.67624313075551301</v>
      </c>
      <c r="D161" s="2">
        <f>ABS(Table6[[#This Row],[Pb Analytic]]-Table6[[#This Row],[Pb Simulation]])</f>
        <v>4.4986924448697785E-4</v>
      </c>
      <c r="E161" s="1">
        <f>100*IF(Table6[[#This Row],[Pb Analytic]]&gt;0, Table6[[#This Row],[Absolute Error]]/Table6[[#This Row],[Pb Analytic]],1)</f>
        <v>6.6524778445346197E-2</v>
      </c>
      <c r="F161">
        <v>0.26053300000000001</v>
      </c>
      <c r="G161">
        <v>0.261256966103317</v>
      </c>
      <c r="H161" s="2">
        <f>ABS(Table7[[#This Row],[Pd Analytic]]-Table7[[#This Row],[Pd Simulation]])</f>
        <v>7.2396610331698641E-4</v>
      </c>
      <c r="I161" s="1">
        <f>100*IF(Table7[[#This Row],[Pd Analytic]]&gt;0, Table7[[#This Row],[Absolute Error]]/Table7[[#This Row],[Pd Analytic]],1)</f>
        <v>0.277108822824914</v>
      </c>
      <c r="J161">
        <v>13.558059999999999</v>
      </c>
      <c r="K161">
        <v>13.5403534366546</v>
      </c>
      <c r="L161" s="2">
        <f>ABS(Table2[[#This Row],[Nc Analytic]]-Table2[[#This Row],[Nc Simulation]])</f>
        <v>1.7706563345399218E-2</v>
      </c>
      <c r="M161" s="1">
        <f>100*IF(Table2[[#This Row],[Nc Analytic]]&gt;0, Table2[[#This Row],[Absolute Error]]/Table2[[#This Row],[Nc Analytic]],1)</f>
        <v>0.13076884165716401</v>
      </c>
    </row>
    <row r="162" spans="1:13" x14ac:dyDescent="0.25">
      <c r="A162" s="1">
        <v>16.100000000000001</v>
      </c>
      <c r="B162">
        <v>0.67917899999999998</v>
      </c>
      <c r="C162">
        <v>0.67817443219542295</v>
      </c>
      <c r="D162" s="2">
        <f>ABS(Table6[[#This Row],[Pb Analytic]]-Table6[[#This Row],[Pb Simulation]])</f>
        <v>1.0045678045770279E-3</v>
      </c>
      <c r="E162" s="1">
        <f>100*IF(Table6[[#This Row],[Pb Analytic]]&gt;0, Table6[[#This Row],[Absolute Error]]/Table6[[#This Row],[Pb Analytic]],1)</f>
        <v>0.14812823322238597</v>
      </c>
      <c r="F162">
        <v>0.25902399999999998</v>
      </c>
      <c r="G162">
        <v>0.25971386226413701</v>
      </c>
      <c r="H162" s="2">
        <f>ABS(Table7[[#This Row],[Pd Analytic]]-Table7[[#This Row],[Pd Simulation]])</f>
        <v>6.8986226413703111E-4</v>
      </c>
      <c r="I162" s="1">
        <f>100*IF(Table7[[#This Row],[Pd Analytic]]&gt;0, Table7[[#This Row],[Absolute Error]]/Table7[[#This Row],[Pd Analytic]],1)</f>
        <v>0.26562396713172742</v>
      </c>
      <c r="J162">
        <v>13.562988000000001</v>
      </c>
      <c r="K162">
        <v>13.5441988619343</v>
      </c>
      <c r="L162" s="2">
        <f>ABS(Table2[[#This Row],[Nc Analytic]]-Table2[[#This Row],[Nc Simulation]])</f>
        <v>1.8789138065701039E-2</v>
      </c>
      <c r="M162" s="1">
        <f>100*IF(Table2[[#This Row],[Nc Analytic]]&gt;0, Table2[[#This Row],[Absolute Error]]/Table2[[#This Row],[Nc Analytic]],1)</f>
        <v>0.13872461750770315</v>
      </c>
    </row>
    <row r="163" spans="1:13" x14ac:dyDescent="0.25">
      <c r="A163" s="1">
        <v>16.2</v>
      </c>
      <c r="B163">
        <v>0.68034499999999998</v>
      </c>
      <c r="C163">
        <v>0.68008317810436802</v>
      </c>
      <c r="D163" s="2">
        <f>ABS(Table6[[#This Row],[Pb Analytic]]-Table6[[#This Row],[Pb Simulation]])</f>
        <v>2.6182189563195291E-4</v>
      </c>
      <c r="E163" s="1">
        <f>100*IF(Table6[[#This Row],[Pb Analytic]]&gt;0, Table6[[#This Row],[Absolute Error]]/Table6[[#This Row],[Pb Analytic]],1)</f>
        <v>3.8498510779481854E-2</v>
      </c>
      <c r="F163">
        <v>0.25779299999999999</v>
      </c>
      <c r="G163">
        <v>0.25818852323260899</v>
      </c>
      <c r="H163" s="2">
        <f>ABS(Table7[[#This Row],[Pd Analytic]]-Table7[[#This Row],[Pd Simulation]])</f>
        <v>3.9552323260899636E-4</v>
      </c>
      <c r="I163" s="1">
        <f>100*IF(Table7[[#This Row],[Pd Analytic]]&gt;0, Table7[[#This Row],[Absolute Error]]/Table7[[#This Row],[Pd Analytic]],1)</f>
        <v>0.15319163983623657</v>
      </c>
      <c r="J163">
        <v>13.563022999999999</v>
      </c>
      <c r="K163">
        <v>13.5479817024725</v>
      </c>
      <c r="L163" s="2">
        <f>ABS(Table2[[#This Row],[Nc Analytic]]-Table2[[#This Row],[Nc Simulation]])</f>
        <v>1.5041297527499609E-2</v>
      </c>
      <c r="M163" s="1">
        <f>100*IF(Table2[[#This Row],[Nc Analytic]]&gt;0, Table2[[#This Row],[Absolute Error]]/Table2[[#This Row],[Nc Analytic]],1)</f>
        <v>0.11102242280674604</v>
      </c>
    </row>
    <row r="164" spans="1:13" x14ac:dyDescent="0.25">
      <c r="A164" s="1">
        <v>16.3</v>
      </c>
      <c r="B164">
        <v>0.68100899999999998</v>
      </c>
      <c r="C164">
        <v>0.68196975317744302</v>
      </c>
      <c r="D164" s="2">
        <f>ABS(Table6[[#This Row],[Pb Analytic]]-Table6[[#This Row],[Pb Simulation]])</f>
        <v>9.6075317744304112E-4</v>
      </c>
      <c r="E164" s="1">
        <f>100*IF(Table6[[#This Row],[Pb Analytic]]&gt;0, Table6[[#This Row],[Absolute Error]]/Table6[[#This Row],[Pb Analytic]],1)</f>
        <v>0.14087914793386164</v>
      </c>
      <c r="F164">
        <v>0.25723000000000001</v>
      </c>
      <c r="G164">
        <v>0.25668064999531198</v>
      </c>
      <c r="H164" s="2">
        <f>ABS(Table7[[#This Row],[Pd Analytic]]-Table7[[#This Row],[Pd Simulation]])</f>
        <v>5.4935000468803175E-4</v>
      </c>
      <c r="I164" s="1">
        <f>100*IF(Table7[[#This Row],[Pd Analytic]]&gt;0, Table7[[#This Row],[Absolute Error]]/Table7[[#This Row],[Pd Analytic]],1)</f>
        <v>0.21402080939800688</v>
      </c>
      <c r="J164">
        <v>13.56718</v>
      </c>
      <c r="K164">
        <v>13.5517034467043</v>
      </c>
      <c r="L164" s="2">
        <f>ABS(Table2[[#This Row],[Nc Analytic]]-Table2[[#This Row],[Nc Simulation]])</f>
        <v>1.5476553295700413E-2</v>
      </c>
      <c r="M164" s="1">
        <f>100*IF(Table2[[#This Row],[Nc Analytic]]&gt;0, Table2[[#This Row],[Absolute Error]]/Table2[[#This Row],[Nc Analytic]],1)</f>
        <v>0.11420374830785</v>
      </c>
    </row>
    <row r="165" spans="1:13" x14ac:dyDescent="0.25">
      <c r="A165" s="1">
        <v>16.399999999999999</v>
      </c>
      <c r="B165">
        <v>0.68466700000000003</v>
      </c>
      <c r="C165">
        <v>0.68383453366257896</v>
      </c>
      <c r="D165" s="2">
        <f>ABS(Table6[[#This Row],[Pb Analytic]]-Table6[[#This Row],[Pb Simulation]])</f>
        <v>8.3246633742106724E-4</v>
      </c>
      <c r="E165" s="1">
        <f>100*IF(Table6[[#This Row],[Pb Analytic]]&gt;0, Table6[[#This Row],[Absolute Error]]/Table6[[#This Row],[Pb Analytic]],1)</f>
        <v>0.1217350537947279</v>
      </c>
      <c r="F165">
        <v>0.25417000000000001</v>
      </c>
      <c r="G165">
        <v>0.255189955711285</v>
      </c>
      <c r="H165" s="2">
        <f>ABS(Table7[[#This Row],[Pd Analytic]]-Table7[[#This Row],[Pd Simulation]])</f>
        <v>1.0199557112849922E-3</v>
      </c>
      <c r="I165" s="1">
        <f>100*IF(Table7[[#This Row],[Pd Analytic]]&gt;0, Table7[[#This Row],[Absolute Error]]/Table7[[#This Row],[Pd Analytic]],1)</f>
        <v>0.39968489686127873</v>
      </c>
      <c r="J165">
        <v>13.576499999999999</v>
      </c>
      <c r="K165">
        <v>13.555365537029999</v>
      </c>
      <c r="L165" s="2">
        <f>ABS(Table2[[#This Row],[Nc Analytic]]-Table2[[#This Row],[Nc Simulation]])</f>
        <v>2.1134462970000101E-2</v>
      </c>
      <c r="M165" s="1">
        <f>100*IF(Table2[[#This Row],[Nc Analytic]]&gt;0, Table2[[#This Row],[Absolute Error]]/Table2[[#This Row],[Nc Analytic]],1)</f>
        <v>0.15591215826873742</v>
      </c>
    </row>
    <row r="166" spans="1:13" x14ac:dyDescent="0.25">
      <c r="A166" s="1">
        <v>16.5</v>
      </c>
      <c r="B166">
        <v>0.68595899999999999</v>
      </c>
      <c r="C166">
        <v>0.68567788758141601</v>
      </c>
      <c r="D166" s="2">
        <f>ABS(Table6[[#This Row],[Pb Analytic]]-Table6[[#This Row],[Pb Simulation]])</f>
        <v>2.8111241858397307E-4</v>
      </c>
      <c r="E166" s="1">
        <f>100*IF(Table6[[#This Row],[Pb Analytic]]&gt;0, Table6[[#This Row],[Absolute Error]]/Table6[[#This Row],[Pb Analytic]],1)</f>
        <v>4.0997737228414613E-2</v>
      </c>
      <c r="F166">
        <v>0.25368000000000002</v>
      </c>
      <c r="G166">
        <v>0.25371615058997898</v>
      </c>
      <c r="H166" s="2">
        <f>ABS(Table7[[#This Row],[Pd Analytic]]-Table7[[#This Row],[Pd Simulation]])</f>
        <v>3.615058997896714E-5</v>
      </c>
      <c r="I166" s="1">
        <f>100*IF(Table7[[#This Row],[Pd Analytic]]&gt;0, Table7[[#This Row],[Absolute Error]]/Table7[[#This Row],[Pd Analytic]],1)</f>
        <v>1.4248438617291153E-2</v>
      </c>
      <c r="J166">
        <v>13.573867</v>
      </c>
      <c r="K166">
        <v>13.558969371552701</v>
      </c>
      <c r="L166" s="2">
        <f>ABS(Table2[[#This Row],[Nc Analytic]]-Table2[[#This Row],[Nc Simulation]])</f>
        <v>1.4897628447299027E-2</v>
      </c>
      <c r="M166" s="1">
        <f>100*IF(Table2[[#This Row],[Nc Analytic]]&gt;0, Table2[[#This Row],[Absolute Error]]/Table2[[#This Row],[Nc Analytic]],1)</f>
        <v>0.10987286746553827</v>
      </c>
    </row>
    <row r="167" spans="1:13" x14ac:dyDescent="0.25">
      <c r="A167" s="1">
        <v>16.600000000000001</v>
      </c>
      <c r="B167">
        <v>0.686998</v>
      </c>
      <c r="C167">
        <v>0.68750017494374804</v>
      </c>
      <c r="D167" s="2">
        <f>ABS(Table6[[#This Row],[Pb Analytic]]-Table6[[#This Row],[Pb Simulation]])</f>
        <v>5.0217494374804605E-4</v>
      </c>
      <c r="E167" s="1">
        <f>100*IF(Table6[[#This Row],[Pb Analytic]]&gt;0, Table6[[#This Row],[Absolute Error]]/Table6[[#This Row],[Pb Analytic]],1)</f>
        <v>7.3043609594591663E-2</v>
      </c>
      <c r="F167">
        <v>0.252803</v>
      </c>
      <c r="G167">
        <v>0.25225896030327899</v>
      </c>
      <c r="H167" s="2">
        <f>ABS(Table7[[#This Row],[Pd Analytic]]-Table7[[#This Row],[Pd Simulation]])</f>
        <v>5.4403969672101038E-4</v>
      </c>
      <c r="I167" s="1">
        <f>100*IF(Table7[[#This Row],[Pd Analytic]]&gt;0, Table7[[#This Row],[Absolute Error]]/Table7[[#This Row],[Pd Analytic]],1)</f>
        <v>0.2156671446147789</v>
      </c>
      <c r="J167">
        <v>13.577548</v>
      </c>
      <c r="K167">
        <v>13.5625163057384</v>
      </c>
      <c r="L167" s="2">
        <f>ABS(Table2[[#This Row],[Nc Analytic]]-Table2[[#This Row],[Nc Simulation]])</f>
        <v>1.5031694261599782E-2</v>
      </c>
      <c r="M167" s="1">
        <f>100*IF(Table2[[#This Row],[Nc Analytic]]&gt;0, Table2[[#This Row],[Absolute Error]]/Table2[[#This Row],[Nc Analytic]],1)</f>
        <v>0.11083263549876628</v>
      </c>
    </row>
    <row r="168" spans="1:13" x14ac:dyDescent="0.25">
      <c r="A168" s="1">
        <v>16.7</v>
      </c>
      <c r="B168">
        <v>0.68888000000000005</v>
      </c>
      <c r="C168">
        <v>0.68930174795570798</v>
      </c>
      <c r="D168" s="2">
        <f>ABS(Table6[[#This Row],[Pb Analytic]]-Table6[[#This Row],[Pb Simulation]])</f>
        <v>4.2174795570792956E-4</v>
      </c>
      <c r="E168" s="1">
        <f>100*IF(Table6[[#This Row],[Pb Analytic]]&gt;0, Table6[[#This Row],[Absolute Error]]/Table6[[#This Row],[Pb Analytic]],1)</f>
        <v>6.1184808679032907E-2</v>
      </c>
      <c r="F168">
        <v>0.250724</v>
      </c>
      <c r="G168">
        <v>0.25081811087614603</v>
      </c>
      <c r="H168" s="2">
        <f>ABS(Table7[[#This Row],[Pd Analytic]]-Table7[[#This Row],[Pd Simulation]])</f>
        <v>9.4110876146025202E-5</v>
      </c>
      <c r="I168" s="1">
        <f>100*IF(Table7[[#This Row],[Pd Analytic]]&gt;0, Table7[[#This Row],[Absolute Error]]/Table7[[#This Row],[Pd Analytic]],1)</f>
        <v>3.7521563262430099E-2</v>
      </c>
      <c r="J168">
        <v>13.5817795</v>
      </c>
      <c r="K168">
        <v>13.566007654003799</v>
      </c>
      <c r="L168" s="2">
        <f>ABS(Table2[[#This Row],[Nc Analytic]]-Table2[[#This Row],[Nc Simulation]])</f>
        <v>1.5771845996200184E-2</v>
      </c>
      <c r="M168" s="1">
        <f>100*IF(Table2[[#This Row],[Nc Analytic]]&gt;0, Table2[[#This Row],[Absolute Error]]/Table2[[#This Row],[Nc Analytic]],1)</f>
        <v>0.11626004052522679</v>
      </c>
    </row>
    <row r="169" spans="1:13" x14ac:dyDescent="0.25">
      <c r="A169" s="1">
        <v>16.8</v>
      </c>
      <c r="B169">
        <v>0.68967599999999996</v>
      </c>
      <c r="C169">
        <v>0.691082951221897</v>
      </c>
      <c r="D169" s="2">
        <f>ABS(Table6[[#This Row],[Pb Analytic]]-Table6[[#This Row],[Pb Simulation]])</f>
        <v>1.4069512218970459E-3</v>
      </c>
      <c r="E169" s="1">
        <f>100*IF(Table6[[#This Row],[Pb Analytic]]&gt;0, Table6[[#This Row],[Absolute Error]]/Table6[[#This Row],[Pb Analytic]],1)</f>
        <v>0.20358644637513187</v>
      </c>
      <c r="F169">
        <v>0.25072699999999998</v>
      </c>
      <c r="G169">
        <v>0.249393339660366</v>
      </c>
      <c r="H169" s="2">
        <f>ABS(Table7[[#This Row],[Pd Analytic]]-Table7[[#This Row],[Pd Simulation]])</f>
        <v>1.3336603396339741E-3</v>
      </c>
      <c r="I169" s="1">
        <f>100*IF(Table7[[#This Row],[Pd Analytic]]&gt;0, Table7[[#This Row],[Absolute Error]]/Table7[[#This Row],[Pd Analytic]],1)</f>
        <v>0.534761810981082</v>
      </c>
      <c r="J169">
        <v>13.583399</v>
      </c>
      <c r="K169">
        <v>13.5694446912345</v>
      </c>
      <c r="L169" s="2">
        <f>ABS(Table2[[#This Row],[Nc Analytic]]-Table2[[#This Row],[Nc Simulation]])</f>
        <v>1.3954308765500301E-2</v>
      </c>
      <c r="M169" s="1">
        <f>100*IF(Table2[[#This Row],[Nc Analytic]]&gt;0, Table2[[#This Row],[Absolute Error]]/Table2[[#This Row],[Nc Analytic]],1)</f>
        <v>0.10283625515283182</v>
      </c>
    </row>
    <row r="170" spans="1:13" x14ac:dyDescent="0.25">
      <c r="A170" s="1">
        <v>16.899999999999999</v>
      </c>
      <c r="B170">
        <v>0.69170900000000002</v>
      </c>
      <c r="C170">
        <v>0.69284412194164102</v>
      </c>
      <c r="D170" s="2">
        <f>ABS(Table6[[#This Row],[Pb Analytic]]-Table6[[#This Row],[Pb Simulation]])</f>
        <v>1.1351219416410041E-3</v>
      </c>
      <c r="E170" s="1">
        <f>100*IF(Table6[[#This Row],[Pb Analytic]]&gt;0, Table6[[#This Row],[Absolute Error]]/Table6[[#This Row],[Pb Analytic]],1)</f>
        <v>0.16383511177953194</v>
      </c>
      <c r="F170">
        <v>0.24903600000000001</v>
      </c>
      <c r="G170">
        <v>0.24798438023712899</v>
      </c>
      <c r="H170" s="2">
        <f>ABS(Table7[[#This Row],[Pd Analytic]]-Table7[[#This Row],[Pd Simulation]])</f>
        <v>1.05161976287102E-3</v>
      </c>
      <c r="I170" s="1">
        <f>100*IF(Table7[[#This Row],[Pd Analytic]]&gt;0, Table7[[#This Row],[Absolute Error]]/Table7[[#This Row],[Pd Analytic]],1)</f>
        <v>0.42406693593581757</v>
      </c>
      <c r="J170">
        <v>13.587205000000001</v>
      </c>
      <c r="K170">
        <v>13.572828654237</v>
      </c>
      <c r="L170" s="2">
        <f>ABS(Table2[[#This Row],[Nc Analytic]]-Table2[[#This Row],[Nc Simulation]])</f>
        <v>1.4376345763000842E-2</v>
      </c>
      <c r="M170" s="1">
        <f>100*IF(Table2[[#This Row],[Nc Analytic]]&gt;0, Table2[[#This Row],[Absolute Error]]/Table2[[#This Row],[Nc Analytic]],1)</f>
        <v>0.1059200416452101</v>
      </c>
    </row>
    <row r="171" spans="1:13" x14ac:dyDescent="0.25">
      <c r="A171" s="1">
        <v>17</v>
      </c>
      <c r="B171">
        <v>0.69433299999999998</v>
      </c>
      <c r="C171">
        <v>0.69458559009954002</v>
      </c>
      <c r="D171" s="2">
        <f>ABS(Table6[[#This Row],[Pb Analytic]]-Table6[[#This Row],[Pb Simulation]])</f>
        <v>2.5259009954003986E-4</v>
      </c>
      <c r="E171" s="1">
        <f>100*IF(Table6[[#This Row],[Pb Analytic]]&gt;0, Table6[[#This Row],[Absolute Error]]/Table6[[#This Row],[Pb Analytic]],1)</f>
        <v>3.6365583038346874E-2</v>
      </c>
      <c r="F171">
        <v>0.24673400000000001</v>
      </c>
      <c r="G171">
        <v>0.24659098085292799</v>
      </c>
      <c r="H171" s="2">
        <f>ABS(Table7[[#This Row],[Pd Analytic]]-Table7[[#This Row],[Pd Simulation]])</f>
        <v>1.4301914707201546E-4</v>
      </c>
      <c r="I171" s="1">
        <f>100*IF(Table7[[#This Row],[Pd Analytic]]&gt;0, Table7[[#This Row],[Absolute Error]]/Table7[[#This Row],[Pd Analytic]],1)</f>
        <v>5.7998531242841787E-2</v>
      </c>
      <c r="J171">
        <v>13.591905000000001</v>
      </c>
      <c r="K171">
        <v>13.5761607431289</v>
      </c>
      <c r="L171" s="2">
        <f>ABS(Table2[[#This Row],[Nc Analytic]]-Table2[[#This Row],[Nc Simulation]])</f>
        <v>1.5744256871100148E-2</v>
      </c>
      <c r="M171" s="1">
        <f>100*IF(Table2[[#This Row],[Nc Analytic]]&gt;0, Table2[[#This Row],[Absolute Error]]/Table2[[#This Row],[Nc Analytic]],1)</f>
        <v>0.11596987667569091</v>
      </c>
    </row>
    <row r="172" spans="1:13" x14ac:dyDescent="0.25">
      <c r="A172" s="1">
        <v>17.100000000000001</v>
      </c>
      <c r="B172">
        <v>0.69656799999999996</v>
      </c>
      <c r="C172">
        <v>0.69630767865050103</v>
      </c>
      <c r="D172" s="2">
        <f>ABS(Table6[[#This Row],[Pb Analytic]]-Table6[[#This Row],[Pb Simulation]])</f>
        <v>2.6032134949893759E-4</v>
      </c>
      <c r="E172" s="1">
        <f>100*IF(Table6[[#This Row],[Pb Analytic]]&gt;0, Table6[[#This Row],[Absolute Error]]/Table6[[#This Row],[Pb Analytic]],1)</f>
        <v>3.7385965641433226E-2</v>
      </c>
      <c r="F172">
        <v>0.245255</v>
      </c>
      <c r="G172">
        <v>0.24521288933337401</v>
      </c>
      <c r="H172" s="2">
        <f>ABS(Table7[[#This Row],[Pd Analytic]]-Table7[[#This Row],[Pd Simulation]])</f>
        <v>4.2110666625988502E-5</v>
      </c>
      <c r="I172" s="1">
        <f>100*IF(Table7[[#This Row],[Pd Analytic]]&gt;0, Table7[[#This Row],[Absolute Error]]/Table7[[#This Row],[Pd Analytic]],1)</f>
        <v>1.717310486429522E-2</v>
      </c>
      <c r="J172">
        <v>13.5956335</v>
      </c>
      <c r="K172">
        <v>13.5794421226685</v>
      </c>
      <c r="L172" s="2">
        <f>ABS(Table2[[#This Row],[Nc Analytic]]-Table2[[#This Row],[Nc Simulation]])</f>
        <v>1.6191377331500334E-2</v>
      </c>
      <c r="M172" s="1">
        <f>100*IF(Table2[[#This Row],[Nc Analytic]]&gt;0, Table2[[#This Row],[Absolute Error]]/Table2[[#This Row],[Nc Analytic]],1)</f>
        <v>0.11923448095464588</v>
      </c>
    </row>
    <row r="173" spans="1:13" x14ac:dyDescent="0.25">
      <c r="A173" s="1">
        <v>17.2</v>
      </c>
      <c r="B173">
        <v>0.69822200000000001</v>
      </c>
      <c r="C173">
        <v>0.69801070369940299</v>
      </c>
      <c r="D173" s="2">
        <f>ABS(Table6[[#This Row],[Pb Analytic]]-Table6[[#This Row],[Pb Simulation]])</f>
        <v>2.112963005970192E-4</v>
      </c>
      <c r="E173" s="1">
        <f>100*IF(Table6[[#This Row],[Pb Analytic]]&gt;0, Table6[[#This Row],[Absolute Error]]/Table6[[#This Row],[Pb Analytic]],1)</f>
        <v>3.0271212099924123E-2</v>
      </c>
      <c r="F173">
        <v>0.24338099999999999</v>
      </c>
      <c r="G173">
        <v>0.243849860354102</v>
      </c>
      <c r="H173" s="2">
        <f>ABS(Table7[[#This Row],[Pd Analytic]]-Table7[[#This Row],[Pd Simulation]])</f>
        <v>4.688603541020131E-4</v>
      </c>
      <c r="I173" s="1">
        <f>100*IF(Table7[[#This Row],[Pd Analytic]]&gt;0, Table7[[#This Row],[Absolute Error]]/Table7[[#This Row],[Pd Analytic]],1)</f>
        <v>0.19227419421982292</v>
      </c>
      <c r="J173">
        <v>13.600776</v>
      </c>
      <c r="K173">
        <v>13.5826739235287</v>
      </c>
      <c r="L173" s="2">
        <f>ABS(Table2[[#This Row],[Nc Analytic]]-Table2[[#This Row],[Nc Simulation]])</f>
        <v>1.8102076471299355E-2</v>
      </c>
      <c r="M173" s="1">
        <f>100*IF(Table2[[#This Row],[Nc Analytic]]&gt;0, Table2[[#This Row],[Absolute Error]]/Table2[[#This Row],[Nc Analytic]],1)</f>
        <v>0.13327329046706982</v>
      </c>
    </row>
    <row r="174" spans="1:13" x14ac:dyDescent="0.25">
      <c r="A174" s="1">
        <v>17.3</v>
      </c>
      <c r="B174">
        <v>0.69950999999999997</v>
      </c>
      <c r="C174">
        <v>0.69969497467557895</v>
      </c>
      <c r="D174" s="2">
        <f>ABS(Table6[[#This Row],[Pb Analytic]]-Table6[[#This Row],[Pb Simulation]])</f>
        <v>1.8497467557898606E-4</v>
      </c>
      <c r="E174" s="1">
        <f>100*IF(Table6[[#This Row],[Pb Analytic]]&gt;0, Table6[[#This Row],[Absolute Error]]/Table6[[#This Row],[Pb Analytic]],1)</f>
        <v>2.6436473359659547E-2</v>
      </c>
      <c r="F174">
        <v>0.242036</v>
      </c>
      <c r="G174">
        <v>0.242501655266295</v>
      </c>
      <c r="H174" s="2">
        <f>ABS(Table7[[#This Row],[Pd Analytic]]-Table7[[#This Row],[Pd Simulation]])</f>
        <v>4.6565526629499532E-4</v>
      </c>
      <c r="I174" s="1">
        <f>100*IF(Table7[[#This Row],[Pd Analytic]]&gt;0, Table7[[#This Row],[Absolute Error]]/Table7[[#This Row],[Pd Analytic]],1)</f>
        <v>0.19202147951676937</v>
      </c>
      <c r="J174">
        <v>13.604179</v>
      </c>
      <c r="K174">
        <v>13.5858572435168</v>
      </c>
      <c r="L174" s="2">
        <f>ABS(Table2[[#This Row],[Nc Analytic]]-Table2[[#This Row],[Nc Simulation]])</f>
        <v>1.8321756483199891E-2</v>
      </c>
      <c r="M174" s="1">
        <f>100*IF(Table2[[#This Row],[Nc Analytic]]&gt;0, Table2[[#This Row],[Absolute Error]]/Table2[[#This Row],[Nc Analytic]],1)</f>
        <v>0.13485903874003294</v>
      </c>
    </row>
    <row r="175" spans="1:13" x14ac:dyDescent="0.25">
      <c r="A175" s="1">
        <v>17.399999999999999</v>
      </c>
      <c r="B175">
        <v>0.70154799999999995</v>
      </c>
      <c r="C175">
        <v>0.70136079450225397</v>
      </c>
      <c r="D175" s="2">
        <f>ABS(Table6[[#This Row],[Pb Analytic]]-Table6[[#This Row],[Pb Simulation]])</f>
        <v>1.8720549774597917E-4</v>
      </c>
      <c r="E175" s="1">
        <f>100*IF(Table6[[#This Row],[Pb Analytic]]&gt;0, Table6[[#This Row],[Absolute Error]]/Table6[[#This Row],[Pb Analytic]],1)</f>
        <v>2.6691753975047368E-2</v>
      </c>
      <c r="F175">
        <v>0.24087800000000001</v>
      </c>
      <c r="G175">
        <v>0.24116804192724201</v>
      </c>
      <c r="H175" s="2">
        <f>ABS(Table7[[#This Row],[Pd Analytic]]-Table7[[#This Row],[Pd Simulation]])</f>
        <v>2.9004192724199629E-4</v>
      </c>
      <c r="I175" s="1">
        <f>100*IF(Table7[[#This Row],[Pd Analytic]]&gt;0, Table7[[#This Row],[Absolute Error]]/Table7[[#This Row],[Pd Analytic]],1)</f>
        <v>0.12026548995637616</v>
      </c>
      <c r="J175">
        <v>13.608817999999999</v>
      </c>
      <c r="K175">
        <v>13.588993148742601</v>
      </c>
      <c r="L175" s="2">
        <f>ABS(Table2[[#This Row],[Nc Analytic]]-Table2[[#This Row],[Nc Simulation]])</f>
        <v>1.9824851257398635E-2</v>
      </c>
      <c r="M175" s="1">
        <f>100*IF(Table2[[#This Row],[Nc Analytic]]&gt;0, Table2[[#This Row],[Absolute Error]]/Table2[[#This Row],[Nc Analytic]],1)</f>
        <v>0.14588903710819107</v>
      </c>
    </row>
    <row r="176" spans="1:13" x14ac:dyDescent="0.25">
      <c r="A176" s="1">
        <v>17.5</v>
      </c>
      <c r="B176">
        <v>0.70329299999999995</v>
      </c>
      <c r="C176">
        <v>0.70300845976111304</v>
      </c>
      <c r="D176" s="2">
        <f>ABS(Table6[[#This Row],[Pb Analytic]]-Table6[[#This Row],[Pb Simulation]])</f>
        <v>2.8454023888691005E-4</v>
      </c>
      <c r="E176" s="1">
        <f>100*IF(Table6[[#This Row],[Pb Analytic]]&gt;0, Table6[[#This Row],[Absolute Error]]/Table6[[#This Row],[Pb Analytic]],1)</f>
        <v>4.0474653602831284E-2</v>
      </c>
      <c r="F176">
        <v>0.23937800000000001</v>
      </c>
      <c r="G176">
        <v>0.23984878335990401</v>
      </c>
      <c r="H176" s="2">
        <f>ABS(Table7[[#This Row],[Pd Analytic]]-Table7[[#This Row],[Pd Simulation]])</f>
        <v>4.7078335990399789E-4</v>
      </c>
      <c r="I176" s="1">
        <f>100*IF(Table7[[#This Row],[Pd Analytic]]&gt;0, Table7[[#This Row],[Absolute Error]]/Table7[[#This Row],[Pd Analytic]],1)</f>
        <v>0.19628340544782588</v>
      </c>
      <c r="J176">
        <v>13.610523000000001</v>
      </c>
      <c r="K176">
        <v>13.5920826747383</v>
      </c>
      <c r="L176" s="2">
        <f>ABS(Table2[[#This Row],[Nc Analytic]]-Table2[[#This Row],[Nc Simulation]])</f>
        <v>1.8440325261700252E-2</v>
      </c>
      <c r="M176" s="1">
        <f>100*IF(Table2[[#This Row],[Nc Analytic]]&gt;0, Table2[[#This Row],[Absolute Error]]/Table2[[#This Row],[Nc Analytic]],1)</f>
        <v>0.13566960783701457</v>
      </c>
    </row>
    <row r="177" spans="1:13" x14ac:dyDescent="0.25">
      <c r="A177" s="1">
        <v>17.600000000000001</v>
      </c>
      <c r="B177">
        <v>0.70475100000000002</v>
      </c>
      <c r="C177">
        <v>0.70463826085212899</v>
      </c>
      <c r="D177" s="2">
        <f>ABS(Table6[[#This Row],[Pb Analytic]]-Table6[[#This Row],[Pb Simulation]])</f>
        <v>1.1273914787102157E-4</v>
      </c>
      <c r="E177" s="1">
        <f>100*IF(Table6[[#This Row],[Pb Analytic]]&gt;0, Table6[[#This Row],[Absolute Error]]/Table6[[#This Row],[Pb Analytic]],1)</f>
        <v>1.599957795858041E-2</v>
      </c>
      <c r="F177">
        <v>0.23852499999999999</v>
      </c>
      <c r="G177">
        <v>0.238543656219533</v>
      </c>
      <c r="H177" s="2">
        <f>ABS(Table7[[#This Row],[Pd Analytic]]-Table7[[#This Row],[Pd Simulation]])</f>
        <v>1.8656219533008667E-5</v>
      </c>
      <c r="I177" s="1">
        <f>100*IF(Table7[[#This Row],[Pd Analytic]]&gt;0, Table7[[#This Row],[Absolute Error]]/Table7[[#This Row],[Pd Analytic]],1)</f>
        <v>7.8208826965573321E-3</v>
      </c>
      <c r="J177">
        <v>13.613358</v>
      </c>
      <c r="K177">
        <v>13.595126827531701</v>
      </c>
      <c r="L177" s="2">
        <f>ABS(Table2[[#This Row],[Nc Analytic]]-Table2[[#This Row],[Nc Simulation]])</f>
        <v>1.8231172468299306E-2</v>
      </c>
      <c r="M177" s="1">
        <f>100*IF(Table2[[#This Row],[Nc Analytic]]&gt;0, Table2[[#This Row],[Absolute Error]]/Table2[[#This Row],[Nc Analytic]],1)</f>
        <v>0.13410078993436883</v>
      </c>
    </row>
    <row r="178" spans="1:13" x14ac:dyDescent="0.25">
      <c r="A178" s="1">
        <v>17.7</v>
      </c>
      <c r="B178">
        <v>0.70520499999999997</v>
      </c>
      <c r="C178">
        <v>0.70625048214881303</v>
      </c>
      <c r="D178" s="2">
        <f>ABS(Table6[[#This Row],[Pb Analytic]]-Table6[[#This Row],[Pb Simulation]])</f>
        <v>1.0454821488130595E-3</v>
      </c>
      <c r="E178" s="1">
        <f>100*IF(Table6[[#This Row],[Pb Analytic]]&gt;0, Table6[[#This Row],[Absolute Error]]/Table6[[#This Row],[Pb Analytic]],1)</f>
        <v>0.14803276956811584</v>
      </c>
      <c r="F178">
        <v>0.237902</v>
      </c>
      <c r="G178">
        <v>0.237252443187841</v>
      </c>
      <c r="H178" s="2">
        <f>ABS(Table7[[#This Row],[Pd Analytic]]-Table7[[#This Row],[Pd Simulation]])</f>
        <v>6.4955681215900229E-4</v>
      </c>
      <c r="I178" s="1">
        <f>100*IF(Table7[[#This Row],[Pd Analytic]]&gt;0, Table7[[#This Row],[Absolute Error]]/Table7[[#This Row],[Pd Analytic]],1)</f>
        <v>0.27378298129673029</v>
      </c>
      <c r="J178">
        <v>13.611715</v>
      </c>
      <c r="K178">
        <v>13.5981265846748</v>
      </c>
      <c r="L178" s="2">
        <f>ABS(Table2[[#This Row],[Nc Analytic]]-Table2[[#This Row],[Nc Simulation]])</f>
        <v>1.3588415325200387E-2</v>
      </c>
      <c r="M178" s="1">
        <f>100*IF(Table2[[#This Row],[Nc Analytic]]&gt;0, Table2[[#This Row],[Absolute Error]]/Table2[[#This Row],[Nc Analytic]],1)</f>
        <v>9.9928583842679053E-2</v>
      </c>
    </row>
    <row r="179" spans="1:13" x14ac:dyDescent="0.25">
      <c r="A179" s="1">
        <v>17.8</v>
      </c>
      <c r="B179">
        <v>0.70815099999999997</v>
      </c>
      <c r="C179">
        <v>0.70784540214902203</v>
      </c>
      <c r="D179" s="2">
        <f>ABS(Table6[[#This Row],[Pb Analytic]]-Table6[[#This Row],[Pb Simulation]])</f>
        <v>3.0559785097794556E-4</v>
      </c>
      <c r="E179" s="1">
        <f>100*IF(Table6[[#This Row],[Pb Analytic]]&gt;0, Table6[[#This Row],[Absolute Error]]/Table6[[#This Row],[Pb Analytic]],1)</f>
        <v>4.3172965459710416E-2</v>
      </c>
      <c r="F179">
        <v>0.235705</v>
      </c>
      <c r="G179">
        <v>0.23597492164632899</v>
      </c>
      <c r="H179" s="2">
        <f>ABS(Table7[[#This Row],[Pd Analytic]]-Table7[[#This Row],[Pd Simulation]])</f>
        <v>2.6992164632899662E-4</v>
      </c>
      <c r="I179" s="1">
        <f>100*IF(Table7[[#This Row],[Pd Analytic]]&gt;0, Table7[[#This Row],[Absolute Error]]/Table7[[#This Row],[Pd Analytic]],1)</f>
        <v>0.1143857340626839</v>
      </c>
      <c r="J179">
        <v>13.618864</v>
      </c>
      <c r="K179">
        <v>13.601082896230899</v>
      </c>
      <c r="L179" s="2">
        <f>ABS(Table2[[#This Row],[Nc Analytic]]-Table2[[#This Row],[Nc Simulation]])</f>
        <v>1.7781103769101136E-2</v>
      </c>
      <c r="M179" s="1">
        <f>100*IF(Table2[[#This Row],[Nc Analytic]]&gt;0, Table2[[#This Row],[Absolute Error]]/Table2[[#This Row],[Nc Analytic]],1)</f>
        <v>0.13073300048798758</v>
      </c>
    </row>
    <row r="180" spans="1:13" x14ac:dyDescent="0.25">
      <c r="A180" s="1">
        <v>17.899999999999999</v>
      </c>
      <c r="B180">
        <v>0.70896099999999995</v>
      </c>
      <c r="C180">
        <v>0.70942329362145296</v>
      </c>
      <c r="D180" s="2">
        <f>ABS(Table6[[#This Row],[Pb Analytic]]-Table6[[#This Row],[Pb Simulation]])</f>
        <v>4.6229362145300268E-4</v>
      </c>
      <c r="E180" s="1">
        <f>100*IF(Table6[[#This Row],[Pb Analytic]]&gt;0, Table6[[#This Row],[Absolute Error]]/Table6[[#This Row],[Pb Analytic]],1)</f>
        <v>6.5164708518815811E-2</v>
      </c>
      <c r="F180">
        <v>0.235011</v>
      </c>
      <c r="G180">
        <v>0.234710885881522</v>
      </c>
      <c r="H180" s="2">
        <f>ABS(Table7[[#This Row],[Pd Analytic]]-Table7[[#This Row],[Pd Simulation]])</f>
        <v>3.0011411847799541E-4</v>
      </c>
      <c r="I180" s="1">
        <f>100*IF(Table7[[#This Row],[Pd Analytic]]&gt;0, Table7[[#This Row],[Absolute Error]]/Table7[[#This Row],[Pd Analytic]],1)</f>
        <v>0.1278654449071816</v>
      </c>
      <c r="J180">
        <v>13.618914</v>
      </c>
      <c r="K180">
        <v>13.603996685720601</v>
      </c>
      <c r="L180" s="2">
        <f>ABS(Table2[[#This Row],[Nc Analytic]]-Table2[[#This Row],[Nc Simulation]])</f>
        <v>1.4917314279399463E-2</v>
      </c>
      <c r="M180" s="1">
        <f>100*IF(Table2[[#This Row],[Nc Analytic]]&gt;0, Table2[[#This Row],[Absolute Error]]/Table2[[#This Row],[Nc Analytic]],1)</f>
        <v>0.10965390997968547</v>
      </c>
    </row>
    <row r="181" spans="1:13" x14ac:dyDescent="0.25">
      <c r="A181" s="1">
        <v>18</v>
      </c>
      <c r="B181">
        <v>0.71100600000000003</v>
      </c>
      <c r="C181">
        <v>0.71098442374797099</v>
      </c>
      <c r="D181" s="2">
        <f>ABS(Table6[[#This Row],[Pb Analytic]]-Table6[[#This Row],[Pb Simulation]])</f>
        <v>2.1576252029031906E-5</v>
      </c>
      <c r="E181" s="1">
        <f>100*IF(Table6[[#This Row],[Pb Analytic]]&gt;0, Table6[[#This Row],[Absolute Error]]/Table6[[#This Row],[Pb Analytic]],1)</f>
        <v>3.034701086036764E-3</v>
      </c>
      <c r="F181">
        <v>0.23361199999999999</v>
      </c>
      <c r="G181">
        <v>0.23346012086562001</v>
      </c>
      <c r="H181" s="2">
        <f>ABS(Table7[[#This Row],[Pd Analytic]]-Table7[[#This Row],[Pd Simulation]])</f>
        <v>1.5187913437997302E-4</v>
      </c>
      <c r="I181" s="1">
        <f>100*IF(Table7[[#This Row],[Pd Analytic]]&gt;0, Table7[[#This Row],[Absolute Error]]/Table7[[#This Row],[Pd Analytic]],1)</f>
        <v>6.5055707937114834E-2</v>
      </c>
      <c r="J181">
        <v>13.623438</v>
      </c>
      <c r="K181">
        <v>13.606868851030701</v>
      </c>
      <c r="L181" s="2">
        <f>ABS(Table2[[#This Row],[Nc Analytic]]-Table2[[#This Row],[Nc Simulation]])</f>
        <v>1.6569148969299619E-2</v>
      </c>
      <c r="M181" s="1">
        <f>100*IF(Table2[[#This Row],[Nc Analytic]]&gt;0, Table2[[#This Row],[Absolute Error]]/Table2[[#This Row],[Nc Analytic]],1)</f>
        <v>0.12177047600517241</v>
      </c>
    </row>
    <row r="182" spans="1:13" x14ac:dyDescent="0.25">
      <c r="A182" s="1">
        <v>18.100000000000001</v>
      </c>
      <c r="B182">
        <v>0.71260400000000002</v>
      </c>
      <c r="C182">
        <v>0.71252905426189095</v>
      </c>
      <c r="D182" s="2">
        <f>ABS(Table6[[#This Row],[Pb Analytic]]-Table6[[#This Row],[Pb Simulation]])</f>
        <v>7.4945738109066795E-5</v>
      </c>
      <c r="E182" s="1">
        <f>100*IF(Table6[[#This Row],[Pb Analytic]]&gt;0, Table6[[#This Row],[Absolute Error]]/Table6[[#This Row],[Pb Analytic]],1)</f>
        <v>1.051827117235284E-2</v>
      </c>
      <c r="F182">
        <v>0.232241</v>
      </c>
      <c r="G182">
        <v>0.232222428195244</v>
      </c>
      <c r="H182" s="2">
        <f>ABS(Table7[[#This Row],[Pd Analytic]]-Table7[[#This Row],[Pd Simulation]])</f>
        <v>1.8571804756006838E-5</v>
      </c>
      <c r="I182" s="1">
        <f>100*IF(Table7[[#This Row],[Pd Analytic]]&gt;0, Table7[[#This Row],[Absolute Error]]/Table7[[#This Row],[Pd Analytic]],1)</f>
        <v>7.9974207919281393E-3</v>
      </c>
      <c r="J182">
        <v>13.624919999999999</v>
      </c>
      <c r="K182">
        <v>13.6097002652852</v>
      </c>
      <c r="L182" s="2">
        <f>ABS(Table2[[#This Row],[Nc Analytic]]-Table2[[#This Row],[Nc Simulation]])</f>
        <v>1.5219734714799316E-2</v>
      </c>
      <c r="M182" s="1">
        <f>100*IF(Table2[[#This Row],[Nc Analytic]]&gt;0, Table2[[#This Row],[Absolute Error]]/Table2[[#This Row],[Nc Analytic]],1)</f>
        <v>0.11183005075887596</v>
      </c>
    </row>
    <row r="183" spans="1:13" x14ac:dyDescent="0.25">
      <c r="A183" s="1">
        <v>18.2</v>
      </c>
      <c r="B183">
        <v>0.71443000000000001</v>
      </c>
      <c r="C183">
        <v>0.71405744158233497</v>
      </c>
      <c r="D183" s="2">
        <f>ABS(Table6[[#This Row],[Pb Analytic]]-Table6[[#This Row],[Pb Simulation]])</f>
        <v>3.725584176650365E-4</v>
      </c>
      <c r="E183" s="1">
        <f>100*IF(Table6[[#This Row],[Pb Analytic]]&gt;0, Table6[[#This Row],[Absolute Error]]/Table6[[#This Row],[Pb Analytic]],1)</f>
        <v>5.2174852605618889E-2</v>
      </c>
      <c r="F183">
        <v>0.230628</v>
      </c>
      <c r="G183">
        <v>0.230997603605334</v>
      </c>
      <c r="H183" s="2">
        <f>ABS(Table7[[#This Row],[Pd Analytic]]-Table7[[#This Row],[Pd Simulation]])</f>
        <v>3.6960360533400127E-4</v>
      </c>
      <c r="I183" s="1">
        <f>100*IF(Table7[[#This Row],[Pd Analytic]]&gt;0, Table7[[#This Row],[Absolute Error]]/Table7[[#This Row],[Pd Analytic]],1)</f>
        <v>0.16000322062452196</v>
      </c>
      <c r="J183">
        <v>13.63064</v>
      </c>
      <c r="K183">
        <v>13.612491777682299</v>
      </c>
      <c r="L183" s="2">
        <f>ABS(Table2[[#This Row],[Nc Analytic]]-Table2[[#This Row],[Nc Simulation]])</f>
        <v>1.8148222317700302E-2</v>
      </c>
      <c r="M183" s="1">
        <f>100*IF(Table2[[#This Row],[Nc Analytic]]&gt;0, Table2[[#This Row],[Absolute Error]]/Table2[[#This Row],[Nc Analytic]],1)</f>
        <v>0.13332035467198108</v>
      </c>
    </row>
    <row r="184" spans="1:13" x14ac:dyDescent="0.25">
      <c r="A184" s="1">
        <v>18.3</v>
      </c>
      <c r="B184">
        <v>0.71595600000000004</v>
      </c>
      <c r="C184">
        <v>0.71556983694479603</v>
      </c>
      <c r="D184" s="2">
        <f>ABS(Table6[[#This Row],[Pb Analytic]]-Table6[[#This Row],[Pb Simulation]])</f>
        <v>3.8616305520400296E-4</v>
      </c>
      <c r="E184" s="1">
        <f>100*IF(Table6[[#This Row],[Pb Analytic]]&gt;0, Table6[[#This Row],[Absolute Error]]/Table6[[#This Row],[Pb Analytic]],1)</f>
        <v>5.3965809522207996E-2</v>
      </c>
      <c r="F184">
        <v>0.22966200000000001</v>
      </c>
      <c r="G184">
        <v>0.229785455465042</v>
      </c>
      <c r="H184" s="2">
        <f>ABS(Table7[[#This Row],[Pd Analytic]]-Table7[[#This Row],[Pd Simulation]])</f>
        <v>1.2345546504199945E-4</v>
      </c>
      <c r="I184" s="1">
        <f>100*IF(Table7[[#This Row],[Pd Analytic]]&gt;0, Table7[[#This Row],[Absolute Error]]/Table7[[#This Row],[Pd Analytic]],1)</f>
        <v>5.3726405264488603E-2</v>
      </c>
      <c r="J184">
        <v>13.635574999999999</v>
      </c>
      <c r="K184">
        <v>13.615244214297901</v>
      </c>
      <c r="L184" s="2">
        <f>ABS(Table2[[#This Row],[Nc Analytic]]-Table2[[#This Row],[Nc Simulation]])</f>
        <v>2.0330785702098453E-2</v>
      </c>
      <c r="M184" s="1">
        <f>100*IF(Table2[[#This Row],[Nc Analytic]]&gt;0, Table2[[#This Row],[Absolute Error]]/Table2[[#This Row],[Nc Analytic]],1)</f>
        <v>0.14932369469178011</v>
      </c>
    </row>
    <row r="185" spans="1:13" x14ac:dyDescent="0.25">
      <c r="A185" s="1">
        <v>18.399999999999999</v>
      </c>
      <c r="B185">
        <v>0.71734500000000001</v>
      </c>
      <c r="C185">
        <v>0.71706648652801896</v>
      </c>
      <c r="D185" s="2">
        <f>ABS(Table6[[#This Row],[Pb Analytic]]-Table6[[#This Row],[Pb Simulation]])</f>
        <v>2.7851347198104559E-4</v>
      </c>
      <c r="E185" s="1">
        <f>100*IF(Table6[[#This Row],[Pb Analytic]]&gt;0, Table6[[#This Row],[Absolute Error]]/Table6[[#This Row],[Pb Analytic]],1)</f>
        <v>3.8840676173500517E-2</v>
      </c>
      <c r="F185">
        <v>0.22866600000000001</v>
      </c>
      <c r="G185">
        <v>0.2285857860244</v>
      </c>
      <c r="H185" s="2">
        <f>ABS(Table7[[#This Row],[Pd Analytic]]-Table7[[#This Row],[Pd Simulation]])</f>
        <v>8.0213975600013088E-5</v>
      </c>
      <c r="I185" s="1">
        <f>100*IF(Table7[[#This Row],[Pd Analytic]]&gt;0, Table7[[#This Row],[Absolute Error]]/Table7[[#This Row],[Pd Analytic]],1)</f>
        <v>3.5091410098198661E-2</v>
      </c>
      <c r="J185">
        <v>13.635512</v>
      </c>
      <c r="K185">
        <v>13.617958378857301</v>
      </c>
      <c r="L185" s="2">
        <f>ABS(Table2[[#This Row],[Nc Analytic]]-Table2[[#This Row],[Nc Simulation]])</f>
        <v>1.7553621142699427E-2</v>
      </c>
      <c r="M185" s="1">
        <f>100*IF(Table2[[#This Row],[Nc Analytic]]&gt;0, Table2[[#This Row],[Absolute Error]]/Table2[[#This Row],[Nc Analytic]],1)</f>
        <v>0.12890053453205202</v>
      </c>
    </row>
    <row r="186" spans="1:13" x14ac:dyDescent="0.25">
      <c r="A186" s="1">
        <v>18.5</v>
      </c>
      <c r="B186">
        <v>0.71838100000000005</v>
      </c>
      <c r="C186">
        <v>0.71854763157730495</v>
      </c>
      <c r="D186" s="2">
        <f>ABS(Table6[[#This Row],[Pb Analytic]]-Table6[[#This Row],[Pb Simulation]])</f>
        <v>1.6663157730489875E-4</v>
      </c>
      <c r="E186" s="1">
        <f>100*IF(Table6[[#This Row],[Pb Analytic]]&gt;0, Table6[[#This Row],[Absolute Error]]/Table6[[#This Row],[Pb Analytic]],1)</f>
        <v>2.3190053099071652E-2</v>
      </c>
      <c r="F186">
        <v>0.22744</v>
      </c>
      <c r="G186">
        <v>0.22739841364274599</v>
      </c>
      <c r="H186" s="2">
        <f>ABS(Table7[[#This Row],[Pd Analytic]]-Table7[[#This Row],[Pd Simulation]])</f>
        <v>4.1586357254014272E-5</v>
      </c>
      <c r="I186" s="1">
        <f>100*IF(Table7[[#This Row],[Pd Analytic]]&gt;0, Table7[[#This Row],[Absolute Error]]/Table7[[#This Row],[Pd Analytic]],1)</f>
        <v>1.8287883625849946E-2</v>
      </c>
      <c r="J186">
        <v>13.637001</v>
      </c>
      <c r="K186">
        <v>13.620635053476599</v>
      </c>
      <c r="L186" s="2">
        <f>ABS(Table2[[#This Row],[Nc Analytic]]-Table2[[#This Row],[Nc Simulation]])</f>
        <v>1.636594652340051E-2</v>
      </c>
      <c r="M186" s="1">
        <f>100*IF(Table2[[#This Row],[Nc Analytic]]&gt;0, Table2[[#This Row],[Absolute Error]]/Table2[[#This Row],[Nc Analytic]],1)</f>
        <v>0.120155532096304</v>
      </c>
    </row>
    <row r="187" spans="1:13" x14ac:dyDescent="0.25">
      <c r="A187" s="1">
        <v>18.600000000000001</v>
      </c>
      <c r="B187">
        <v>0.719947</v>
      </c>
      <c r="C187">
        <v>0.72001350852437196</v>
      </c>
      <c r="D187" s="2">
        <f>ABS(Table6[[#This Row],[Pb Analytic]]-Table6[[#This Row],[Pb Simulation]])</f>
        <v>6.6508524371955424E-5</v>
      </c>
      <c r="E187" s="1">
        <f>100*IF(Table6[[#This Row],[Pb Analytic]]&gt;0, Table6[[#This Row],[Absolute Error]]/Table6[[#This Row],[Pb Analytic]],1)</f>
        <v>9.2371217462657029E-3</v>
      </c>
      <c r="F187">
        <v>0.22634799999999999</v>
      </c>
      <c r="G187">
        <v>0.22622315031714099</v>
      </c>
      <c r="H187" s="2">
        <f>ABS(Table7[[#This Row],[Pd Analytic]]-Table7[[#This Row],[Pd Simulation]])</f>
        <v>1.2484968285900178E-4</v>
      </c>
      <c r="I187" s="1">
        <f>100*IF(Table7[[#This Row],[Pd Analytic]]&gt;0, Table7[[#This Row],[Absolute Error]]/Table7[[#This Row],[Pd Analytic]],1)</f>
        <v>5.5188729660945707E-2</v>
      </c>
      <c r="J187">
        <v>13.638968999999999</v>
      </c>
      <c r="K187">
        <v>13.623274999375001</v>
      </c>
      <c r="L187" s="2">
        <f>ABS(Table2[[#This Row],[Nc Analytic]]-Table2[[#This Row],[Nc Simulation]])</f>
        <v>1.5694000624998594E-2</v>
      </c>
      <c r="M187" s="1">
        <f>100*IF(Table2[[#This Row],[Nc Analytic]]&gt;0, Table2[[#This Row],[Absolute Error]]/Table2[[#This Row],[Nc Analytic]],1)</f>
        <v>0.11519991063616195</v>
      </c>
    </row>
    <row r="188" spans="1:13" x14ac:dyDescent="0.25">
      <c r="A188" s="1">
        <v>18.7</v>
      </c>
      <c r="B188">
        <v>0.72063699999999997</v>
      </c>
      <c r="C188">
        <v>0.72146434910384705</v>
      </c>
      <c r="D188" s="2">
        <f>ABS(Table6[[#This Row],[Pb Analytic]]-Table6[[#This Row],[Pb Simulation]])</f>
        <v>8.2734910384707483E-4</v>
      </c>
      <c r="E188" s="1">
        <f>100*IF(Table6[[#This Row],[Pb Analytic]]&gt;0, Table6[[#This Row],[Absolute Error]]/Table6[[#This Row],[Pb Analytic]],1)</f>
        <v>0.11467636687450329</v>
      </c>
      <c r="F188">
        <v>0.22591700000000001</v>
      </c>
      <c r="G188">
        <v>0.22505981646702</v>
      </c>
      <c r="H188" s="2">
        <f>ABS(Table7[[#This Row],[Pd Analytic]]-Table7[[#This Row],[Pd Simulation]])</f>
        <v>8.5718353298000483E-4</v>
      </c>
      <c r="I188" s="1">
        <f>100*IF(Table7[[#This Row],[Pd Analytic]]&gt;0, Table7[[#This Row],[Absolute Error]]/Table7[[#This Row],[Pd Analytic]],1)</f>
        <v>0.38086920465680529</v>
      </c>
      <c r="J188">
        <v>13.640902499999999</v>
      </c>
      <c r="K188">
        <v>13.6258789575599</v>
      </c>
      <c r="L188" s="2">
        <f>ABS(Table2[[#This Row],[Nc Analytic]]-Table2[[#This Row],[Nc Simulation]])</f>
        <v>1.5023542440099291E-2</v>
      </c>
      <c r="M188" s="1">
        <f>100*IF(Table2[[#This Row],[Nc Analytic]]&gt;0, Table2[[#This Row],[Absolute Error]]/Table2[[#This Row],[Nc Analytic]],1)</f>
        <v>0.11025741889306848</v>
      </c>
    </row>
    <row r="189" spans="1:13" x14ac:dyDescent="0.25">
      <c r="A189" s="1">
        <v>18.8</v>
      </c>
      <c r="B189">
        <v>0.72264700000000004</v>
      </c>
      <c r="C189">
        <v>0.72290038046652005</v>
      </c>
      <c r="D189" s="2">
        <f>ABS(Table6[[#This Row],[Pb Analytic]]-Table6[[#This Row],[Pb Simulation]])</f>
        <v>2.5338046652001456E-4</v>
      </c>
      <c r="E189" s="1">
        <f>100*IF(Table6[[#This Row],[Pb Analytic]]&gt;0, Table6[[#This Row],[Absolute Error]]/Table6[[#This Row],[Pb Analytic]],1)</f>
        <v>3.5050537164816098E-2</v>
      </c>
      <c r="F189">
        <v>0.223963</v>
      </c>
      <c r="G189">
        <v>0.22390822964507601</v>
      </c>
      <c r="H189" s="2">
        <f>ABS(Table7[[#This Row],[Pd Analytic]]-Table7[[#This Row],[Pd Simulation]])</f>
        <v>5.4770354923988629E-5</v>
      </c>
      <c r="I189" s="1">
        <f>100*IF(Table7[[#This Row],[Pd Analytic]]&gt;0, Table7[[#This Row],[Absolute Error]]/Table7[[#This Row],[Pd Analytic]],1)</f>
        <v>2.4461072739848305E-2</v>
      </c>
      <c r="J189">
        <v>13.643440999999999</v>
      </c>
      <c r="K189">
        <v>13.628447649484899</v>
      </c>
      <c r="L189" s="2">
        <f>ABS(Table2[[#This Row],[Nc Analytic]]-Table2[[#This Row],[Nc Simulation]])</f>
        <v>1.499335051510009E-2</v>
      </c>
      <c r="M189" s="1">
        <f>100*IF(Table2[[#This Row],[Nc Analytic]]&gt;0, Table2[[#This Row],[Absolute Error]]/Table2[[#This Row],[Nc Analytic]],1)</f>
        <v>0.11001510150473212</v>
      </c>
    </row>
    <row r="190" spans="1:13" x14ac:dyDescent="0.25">
      <c r="A190" s="1">
        <v>18.899999999999999</v>
      </c>
      <c r="B190">
        <v>0.72419100000000003</v>
      </c>
      <c r="C190">
        <v>0.724321825289443</v>
      </c>
      <c r="D190" s="2">
        <f>ABS(Table6[[#This Row],[Pb Analytic]]-Table6[[#This Row],[Pb Simulation]])</f>
        <v>1.3082528944297067E-4</v>
      </c>
      <c r="E190" s="1">
        <f>100*IF(Table6[[#This Row],[Pb Analytic]]&gt;0, Table6[[#This Row],[Absolute Error]]/Table6[[#This Row],[Pb Analytic]],1)</f>
        <v>1.8061762724144361E-2</v>
      </c>
      <c r="F190">
        <v>0.22281899999999999</v>
      </c>
      <c r="G190">
        <v>0.22276822305361199</v>
      </c>
      <c r="H190" s="2">
        <f>ABS(Table7[[#This Row],[Pd Analytic]]-Table7[[#This Row],[Pd Simulation]])</f>
        <v>5.0776946387998123E-5</v>
      </c>
      <c r="I190" s="1">
        <f>100*IF(Table7[[#This Row],[Pd Analytic]]&gt;0, Table7[[#This Row],[Absolute Error]]/Table7[[#This Row],[Pd Analytic]],1)</f>
        <v>2.2793621860411395E-2</v>
      </c>
      <c r="J190">
        <v>13.642379</v>
      </c>
      <c r="K190">
        <v>13.630981777682999</v>
      </c>
      <c r="L190" s="2">
        <f>ABS(Table2[[#This Row],[Nc Analytic]]-Table2[[#This Row],[Nc Simulation]])</f>
        <v>1.139722231700091E-2</v>
      </c>
      <c r="M190" s="1">
        <f>100*IF(Table2[[#This Row],[Nc Analytic]]&gt;0, Table2[[#This Row],[Absolute Error]]/Table2[[#This Row],[Nc Analytic]],1)</f>
        <v>8.3612629690846929E-2</v>
      </c>
    </row>
    <row r="191" spans="1:13" x14ac:dyDescent="0.25">
      <c r="A191" s="1">
        <v>19</v>
      </c>
      <c r="B191">
        <v>0.72486099999999998</v>
      </c>
      <c r="C191">
        <v>0.72572890188297801</v>
      </c>
      <c r="D191" s="2">
        <f>ABS(Table6[[#This Row],[Pb Analytic]]-Table6[[#This Row],[Pb Simulation]])</f>
        <v>8.6790188297802828E-4</v>
      </c>
      <c r="E191" s="1">
        <f>100*IF(Table6[[#This Row],[Pb Analytic]]&gt;0, Table6[[#This Row],[Absolute Error]]/Table6[[#This Row],[Pb Analytic]],1)</f>
        <v>0.11959037055382085</v>
      </c>
      <c r="F191">
        <v>0.22226699999999999</v>
      </c>
      <c r="G191">
        <v>0.22163961936046001</v>
      </c>
      <c r="H191" s="2">
        <f>ABS(Table7[[#This Row],[Pd Analytic]]-Table7[[#This Row],[Pd Simulation]])</f>
        <v>6.2738063953998724E-4</v>
      </c>
      <c r="I191" s="1">
        <f>100*IF(Table7[[#This Row],[Pd Analytic]]&gt;0, Table7[[#This Row],[Absolute Error]]/Table7[[#This Row],[Pd Analytic]],1)</f>
        <v>0.2830633987507698</v>
      </c>
      <c r="J191">
        <v>13.649592</v>
      </c>
      <c r="K191">
        <v>13.633482026375701</v>
      </c>
      <c r="L191" s="2">
        <f>ABS(Table2[[#This Row],[Nc Analytic]]-Table2[[#This Row],[Nc Simulation]])</f>
        <v>1.6109973624299556E-2</v>
      </c>
      <c r="M191" s="1">
        <f>100*IF(Table2[[#This Row],[Nc Analytic]]&gt;0, Table2[[#This Row],[Absolute Error]]/Table2[[#This Row],[Nc Analytic]],1)</f>
        <v>0.11816477693030122</v>
      </c>
    </row>
    <row r="192" spans="1:13" x14ac:dyDescent="0.25">
      <c r="A192" s="1">
        <v>19.100000000000001</v>
      </c>
      <c r="B192">
        <v>0.72628899999999996</v>
      </c>
      <c r="C192">
        <v>0.72712182429488303</v>
      </c>
      <c r="D192" s="2">
        <f>ABS(Table6[[#This Row],[Pb Analytic]]-Table6[[#This Row],[Pb Simulation]])</f>
        <v>8.3282429488307219E-4</v>
      </c>
      <c r="E192" s="1">
        <f>100*IF(Table6[[#This Row],[Pb Analytic]]&gt;0, Table6[[#This Row],[Absolute Error]]/Table6[[#This Row],[Pb Analytic]],1)</f>
        <v>0.11453710603318679</v>
      </c>
      <c r="F192">
        <v>0.22123599999999999</v>
      </c>
      <c r="G192">
        <v>0.22052225667192399</v>
      </c>
      <c r="H192" s="2">
        <f>ABS(Table7[[#This Row],[Pd Analytic]]-Table7[[#This Row],[Pd Simulation]])</f>
        <v>7.1374332807599972E-4</v>
      </c>
      <c r="I192" s="1">
        <f>100*IF(Table7[[#This Row],[Pd Analytic]]&gt;0, Table7[[#This Row],[Absolute Error]]/Table7[[#This Row],[Pd Analytic]],1)</f>
        <v>0.32366044990091503</v>
      </c>
      <c r="J192">
        <v>13.650683000000001</v>
      </c>
      <c r="K192">
        <v>13.6359490620586</v>
      </c>
      <c r="L192" s="2">
        <f>ABS(Table2[[#This Row],[Nc Analytic]]-Table2[[#This Row],[Nc Simulation]])</f>
        <v>1.4733937941400654E-2</v>
      </c>
      <c r="M192" s="1">
        <f>100*IF(Table2[[#This Row],[Nc Analytic]]&gt;0, Table2[[#This Row],[Absolute Error]]/Table2[[#This Row],[Nc Analytic]],1)</f>
        <v>0.10805216325130722</v>
      </c>
    </row>
    <row r="193" spans="1:13" x14ac:dyDescent="0.25">
      <c r="A193" s="1">
        <v>19.2</v>
      </c>
      <c r="B193">
        <v>0.72797699999999999</v>
      </c>
      <c r="C193">
        <v>0.72850080241153503</v>
      </c>
      <c r="D193" s="2">
        <f>ABS(Table6[[#This Row],[Pb Analytic]]-Table6[[#This Row],[Pb Simulation]])</f>
        <v>5.2380241153504592E-4</v>
      </c>
      <c r="E193" s="1">
        <f>100*IF(Table6[[#This Row],[Pb Analytic]]&gt;0, Table6[[#This Row],[Absolute Error]]/Table6[[#This Row],[Pb Analytic]],1)</f>
        <v>7.1901418612185186E-2</v>
      </c>
      <c r="F193">
        <v>0.22017</v>
      </c>
      <c r="G193">
        <v>0.219415966079822</v>
      </c>
      <c r="H193" s="2">
        <f>ABS(Table7[[#This Row],[Pd Analytic]]-Table7[[#This Row],[Pd Simulation]])</f>
        <v>7.5403392017800441E-4</v>
      </c>
      <c r="I193" s="1">
        <f>100*IF(Table7[[#This Row],[Pd Analytic]]&gt;0, Table7[[#This Row],[Absolute Error]]/Table7[[#This Row],[Pd Analytic]],1)</f>
        <v>0.34365499177197167</v>
      </c>
      <c r="J193">
        <v>13.654210000000001</v>
      </c>
      <c r="K193">
        <v>13.638383534065101</v>
      </c>
      <c r="L193" s="2">
        <f>ABS(Table2[[#This Row],[Nc Analytic]]-Table2[[#This Row],[Nc Simulation]])</f>
        <v>1.5826465934900114E-2</v>
      </c>
      <c r="M193" s="1">
        <f>100*IF(Table2[[#This Row],[Nc Analytic]]&gt;0, Table2[[#This Row],[Absolute Error]]/Table2[[#This Row],[Nc Analytic]],1)</f>
        <v>0.11604356114029026</v>
      </c>
    </row>
    <row r="194" spans="1:13" x14ac:dyDescent="0.25">
      <c r="A194" s="1">
        <v>19.3</v>
      </c>
      <c r="B194">
        <v>0.73015300000000005</v>
      </c>
      <c r="C194">
        <v>0.72986604205635996</v>
      </c>
      <c r="D194" s="2">
        <f>ABS(Table6[[#This Row],[Pb Analytic]]-Table6[[#This Row],[Pb Simulation]])</f>
        <v>2.8695794364008709E-4</v>
      </c>
      <c r="E194" s="1">
        <f>100*IF(Table6[[#This Row],[Pb Analytic]]&gt;0, Table6[[#This Row],[Absolute Error]]/Table6[[#This Row],[Pb Analytic]],1)</f>
        <v>3.9316522088299638E-2</v>
      </c>
      <c r="F194">
        <v>0.21807599999999999</v>
      </c>
      <c r="G194">
        <v>0.21832058646421099</v>
      </c>
      <c r="H194" s="2">
        <f>ABS(Table7[[#This Row],[Pd Analytic]]-Table7[[#This Row],[Pd Simulation]])</f>
        <v>2.4458646421099406E-4</v>
      </c>
      <c r="I194" s="1">
        <f>100*IF(Table7[[#This Row],[Pd Analytic]]&gt;0, Table7[[#This Row],[Absolute Error]]/Table7[[#This Row],[Pd Analytic]],1)</f>
        <v>0.11203087540766056</v>
      </c>
      <c r="J194">
        <v>13.657557000000001</v>
      </c>
      <c r="K194">
        <v>13.6407860751091</v>
      </c>
      <c r="L194" s="2">
        <f>ABS(Table2[[#This Row],[Nc Analytic]]-Table2[[#This Row],[Nc Simulation]])</f>
        <v>1.6770924890900929E-2</v>
      </c>
      <c r="M194" s="1">
        <f>100*IF(Table2[[#This Row],[Nc Analytic]]&gt;0, Table2[[#This Row],[Absolute Error]]/Table2[[#This Row],[Nc Analytic]],1)</f>
        <v>0.12294690935373234</v>
      </c>
    </row>
    <row r="195" spans="1:13" x14ac:dyDescent="0.25">
      <c r="A195" s="1">
        <v>19.399999999999999</v>
      </c>
      <c r="B195">
        <v>0.73119500000000004</v>
      </c>
      <c r="C195">
        <v>0.73121774508558002</v>
      </c>
      <c r="D195" s="2">
        <f>ABS(Table6[[#This Row],[Pb Analytic]]-Table6[[#This Row],[Pb Simulation]])</f>
        <v>2.274508557997823E-5</v>
      </c>
      <c r="E195" s="1">
        <f>100*IF(Table6[[#This Row],[Pb Analytic]]&gt;0, Table6[[#This Row],[Absolute Error]]/Table6[[#This Row],[Pb Analytic]],1)</f>
        <v>3.1105762589659527E-3</v>
      </c>
      <c r="F195">
        <v>0.217696</v>
      </c>
      <c r="G195">
        <v>0.21723596439764301</v>
      </c>
      <c r="H195" s="2">
        <f>ABS(Table7[[#This Row],[Pd Analytic]]-Table7[[#This Row],[Pd Simulation]])</f>
        <v>4.6003560235699514E-4</v>
      </c>
      <c r="I195" s="1">
        <f>100*IF(Table7[[#This Row],[Pd Analytic]]&gt;0, Table7[[#This Row],[Absolute Error]]/Table7[[#This Row],[Pd Analytic]],1)</f>
        <v>0.21176769860947872</v>
      </c>
      <c r="J195">
        <v>13.658773999999999</v>
      </c>
      <c r="K195">
        <v>13.6431573018076</v>
      </c>
      <c r="L195" s="2">
        <f>ABS(Table2[[#This Row],[Nc Analytic]]-Table2[[#This Row],[Nc Simulation]])</f>
        <v>1.5616698192399525E-2</v>
      </c>
      <c r="M195" s="1">
        <f>100*IF(Table2[[#This Row],[Nc Analytic]]&gt;0, Table2[[#This Row],[Absolute Error]]/Table2[[#This Row],[Nc Analytic]],1)</f>
        <v>0.11446542649134778</v>
      </c>
    </row>
    <row r="196" spans="1:13" x14ac:dyDescent="0.25">
      <c r="A196" s="1">
        <v>19.5</v>
      </c>
      <c r="B196">
        <v>0.73342799999999997</v>
      </c>
      <c r="C196">
        <v>0.73255610948133099</v>
      </c>
      <c r="D196" s="2">
        <f>ABS(Table6[[#This Row],[Pb Analytic]]-Table6[[#This Row],[Pb Simulation]])</f>
        <v>8.7189051866898293E-4</v>
      </c>
      <c r="E196" s="1">
        <f>100*IF(Table6[[#This Row],[Pb Analytic]]&gt;0, Table6[[#This Row],[Absolute Error]]/Table6[[#This Row],[Pb Analytic]],1)</f>
        <v>0.1190203053915289</v>
      </c>
      <c r="F196">
        <v>0.21523400000000001</v>
      </c>
      <c r="G196">
        <v>0.216161939150885</v>
      </c>
      <c r="H196" s="2">
        <f>ABS(Table7[[#This Row],[Pd Analytic]]-Table7[[#This Row],[Pd Simulation]])</f>
        <v>9.2793915088498768E-4</v>
      </c>
      <c r="I196" s="1">
        <f>100*IF(Table7[[#This Row],[Pd Analytic]]&gt;0, Table7[[#This Row],[Absolute Error]]/Table7[[#This Row],[Pd Analytic]],1)</f>
        <v>0.42927961995995478</v>
      </c>
      <c r="J196">
        <v>13.664014</v>
      </c>
      <c r="K196">
        <v>13.645497815183299</v>
      </c>
      <c r="L196" s="2">
        <f>ABS(Table2[[#This Row],[Nc Analytic]]-Table2[[#This Row],[Nc Simulation]])</f>
        <v>1.8516184816700587E-2</v>
      </c>
      <c r="M196" s="1">
        <f>100*IF(Table2[[#This Row],[Nc Analytic]]&gt;0, Table2[[#This Row],[Absolute Error]]/Table2[[#This Row],[Nc Analytic]],1)</f>
        <v>0.1356944617740343</v>
      </c>
    </row>
    <row r="197" spans="1:13" x14ac:dyDescent="0.25">
      <c r="A197" s="1">
        <v>19.600000000000001</v>
      </c>
      <c r="B197">
        <v>0.73386399999999996</v>
      </c>
      <c r="C197">
        <v>0.73388132944226003</v>
      </c>
      <c r="D197" s="2">
        <f>ABS(Table6[[#This Row],[Pb Analytic]]-Table6[[#This Row],[Pb Simulation]])</f>
        <v>1.732944226007227E-5</v>
      </c>
      <c r="E197" s="1">
        <f>100*IF(Table6[[#This Row],[Pb Analytic]]&gt;0, Table6[[#This Row],[Absolute Error]]/Table6[[#This Row],[Pb Analytic]],1)</f>
        <v>2.3613412093808697E-3</v>
      </c>
      <c r="F197">
        <v>0.21501200000000001</v>
      </c>
      <c r="G197">
        <v>0.21509836122877299</v>
      </c>
      <c r="H197" s="2">
        <f>ABS(Table7[[#This Row],[Pd Analytic]]-Table7[[#This Row],[Pd Simulation]])</f>
        <v>8.6361228772979803E-5</v>
      </c>
      <c r="I197" s="1">
        <f>100*IF(Table7[[#This Row],[Pd Analytic]]&gt;0, Table7[[#This Row],[Absolute Error]]/Table7[[#This Row],[Pd Analytic]],1)</f>
        <v>4.0149645157513895E-2</v>
      </c>
      <c r="J197">
        <v>13.663342999999999</v>
      </c>
      <c r="K197">
        <v>13.647808201148999</v>
      </c>
      <c r="L197" s="2">
        <f>ABS(Table2[[#This Row],[Nc Analytic]]-Table2[[#This Row],[Nc Simulation]])</f>
        <v>1.5534798851000176E-2</v>
      </c>
      <c r="M197" s="1">
        <f>100*IF(Table2[[#This Row],[Nc Analytic]]&gt;0, Table2[[#This Row],[Absolute Error]]/Table2[[#This Row],[Nc Analytic]],1)</f>
        <v>0.11382632743690164</v>
      </c>
    </row>
    <row r="198" spans="1:13" x14ac:dyDescent="0.25">
      <c r="A198" s="1">
        <v>19.7</v>
      </c>
      <c r="B198">
        <v>0.73480000000000001</v>
      </c>
      <c r="C198">
        <v>0.73519359547165097</v>
      </c>
      <c r="D198" s="2">
        <f>ABS(Table6[[#This Row],[Pb Analytic]]-Table6[[#This Row],[Pb Simulation]])</f>
        <v>3.9359547165096487E-4</v>
      </c>
      <c r="E198" s="1">
        <f>100*IF(Table6[[#This Row],[Pb Analytic]]&gt;0, Table6[[#This Row],[Absolute Error]]/Table6[[#This Row],[Pb Analytic]],1)</f>
        <v>5.3536303101016598E-2</v>
      </c>
      <c r="F198">
        <v>0.214083</v>
      </c>
      <c r="G198">
        <v>0.214045084831507</v>
      </c>
      <c r="H198" s="2">
        <f>ABS(Table7[[#This Row],[Pd Analytic]]-Table7[[#This Row],[Pd Simulation]])</f>
        <v>3.7915168492996809E-5</v>
      </c>
      <c r="I198" s="1">
        <f>100*IF(Table7[[#This Row],[Pd Analytic]]&gt;0, Table7[[#This Row],[Absolute Error]]/Table7[[#This Row],[Pd Analytic]],1)</f>
        <v>1.7713636602701269E-2</v>
      </c>
      <c r="J198">
        <v>13.664571</v>
      </c>
      <c r="K198">
        <v>13.650089030975</v>
      </c>
      <c r="L198" s="2">
        <f>ABS(Table2[[#This Row],[Nc Analytic]]-Table2[[#This Row],[Nc Simulation]])</f>
        <v>1.4481969025000652E-2</v>
      </c>
      <c r="M198" s="1">
        <f>100*IF(Table2[[#This Row],[Nc Analytic]]&gt;0, Table2[[#This Row],[Absolute Error]]/Table2[[#This Row],[Nc Analytic]],1)</f>
        <v>0.10609431918090745</v>
      </c>
    </row>
    <row r="199" spans="1:13" x14ac:dyDescent="0.25">
      <c r="A199" s="1">
        <v>19.8</v>
      </c>
      <c r="B199">
        <v>0.73663500000000004</v>
      </c>
      <c r="C199">
        <v>0.73649309446317301</v>
      </c>
      <c r="D199" s="2">
        <f>ABS(Table6[[#This Row],[Pb Analytic]]-Table6[[#This Row],[Pb Simulation]])</f>
        <v>1.41905536827025E-4</v>
      </c>
      <c r="E199" s="1">
        <f>100*IF(Table6[[#This Row],[Pb Analytic]]&gt;0, Table6[[#This Row],[Absolute Error]]/Table6[[#This Row],[Pb Analytic]],1)</f>
        <v>1.9267734876789226E-2</v>
      </c>
      <c r="F199">
        <v>0.21301700000000001</v>
      </c>
      <c r="G199">
        <v>0.21300195659303001</v>
      </c>
      <c r="H199" s="2">
        <f>ABS(Table7[[#This Row],[Pd Analytic]]-Table7[[#This Row],[Pd Simulation]])</f>
        <v>1.5043406970005613E-5</v>
      </c>
      <c r="I199" s="1">
        <f>100*IF(Table7[[#This Row],[Pd Analytic]]&gt;0, Table7[[#This Row],[Absolute Error]]/Table7[[#This Row],[Pd Analytic]],1)</f>
        <v>7.0625675043671753E-3</v>
      </c>
      <c r="J199">
        <v>13.668949</v>
      </c>
      <c r="K199">
        <v>13.6523408617381</v>
      </c>
      <c r="L199" s="2">
        <f>ABS(Table2[[#This Row],[Nc Analytic]]-Table2[[#This Row],[Nc Simulation]])</f>
        <v>1.6608138261899441E-2</v>
      </c>
      <c r="M199" s="1">
        <f>100*IF(Table2[[#This Row],[Nc Analytic]]&gt;0, Table2[[#This Row],[Absolute Error]]/Table2[[#This Row],[Nc Analytic]],1)</f>
        <v>0.12165048053001098</v>
      </c>
    </row>
    <row r="200" spans="1:13" x14ac:dyDescent="0.25">
      <c r="A200" s="1">
        <v>19.899999999999999</v>
      </c>
      <c r="B200">
        <v>0.73861200000000005</v>
      </c>
      <c r="C200">
        <v>0.73778000978431502</v>
      </c>
      <c r="D200" s="2">
        <f>ABS(Table6[[#This Row],[Pb Analytic]]-Table6[[#This Row],[Pb Simulation]])</f>
        <v>8.3199021568503007E-4</v>
      </c>
      <c r="E200" s="1">
        <f>100*IF(Table6[[#This Row],[Pb Analytic]]&gt;0, Table6[[#This Row],[Absolute Error]]/Table6[[#This Row],[Pb Analytic]],1)</f>
        <v>0.11276941698762709</v>
      </c>
      <c r="F200">
        <v>0.21105599999999999</v>
      </c>
      <c r="G200">
        <v>0.21196883412404699</v>
      </c>
      <c r="H200" s="2">
        <f>ABS(Table7[[#This Row],[Pd Analytic]]-Table7[[#This Row],[Pd Simulation]])</f>
        <v>9.1283412404699615E-4</v>
      </c>
      <c r="I200" s="1">
        <f>100*IF(Table7[[#This Row],[Pd Analytic]]&gt;0, Table7[[#This Row],[Absolute Error]]/Table7[[#This Row],[Pd Analytic]],1)</f>
        <v>0.43064544267521582</v>
      </c>
      <c r="J200">
        <v>13.670088</v>
      </c>
      <c r="K200">
        <v>13.654564236755</v>
      </c>
      <c r="L200" s="2">
        <f>ABS(Table2[[#This Row],[Nc Analytic]]-Table2[[#This Row],[Nc Simulation]])</f>
        <v>1.55237632449996E-2</v>
      </c>
      <c r="M200" s="1">
        <f>100*IF(Table2[[#This Row],[Nc Analytic]]&gt;0, Table2[[#This Row],[Absolute Error]]/Table2[[#This Row],[Nc Analytic]],1)</f>
        <v>0.11368918828777515</v>
      </c>
    </row>
    <row r="201" spans="1:13" x14ac:dyDescent="0.25">
      <c r="A201" s="1">
        <v>20</v>
      </c>
      <c r="B201">
        <v>0.73852899999999999</v>
      </c>
      <c r="C201">
        <v>0.73905452135757899</v>
      </c>
      <c r="D201" s="2">
        <f>ABS(Table6[[#This Row],[Pb Analytic]]-Table6[[#This Row],[Pb Simulation]])</f>
        <v>5.2552135757899521E-4</v>
      </c>
      <c r="E201" s="1">
        <f>100*IF(Table6[[#This Row],[Pb Analytic]]&gt;0, Table6[[#This Row],[Absolute Error]]/Table6[[#This Row],[Pb Analytic]],1)</f>
        <v>7.1107251548053321E-2</v>
      </c>
      <c r="F201">
        <v>0.211425</v>
      </c>
      <c r="G201">
        <v>0.210945578480249</v>
      </c>
      <c r="H201" s="2">
        <f>ABS(Table7[[#This Row],[Pd Analytic]]-Table7[[#This Row],[Pd Simulation]])</f>
        <v>4.7942151975099989E-4</v>
      </c>
      <c r="I201" s="1">
        <f>100*IF(Table7[[#This Row],[Pd Analytic]]&gt;0, Table7[[#This Row],[Absolute Error]]/Table7[[#This Row],[Pd Analytic]],1)</f>
        <v>0.22727260898520729</v>
      </c>
      <c r="J201">
        <v>13.672563</v>
      </c>
      <c r="K201">
        <v>13.656759686000701</v>
      </c>
      <c r="L201" s="2">
        <f>ABS(Table2[[#This Row],[Nc Analytic]]-Table2[[#This Row],[Nc Simulation]])</f>
        <v>1.5803313999299462E-2</v>
      </c>
      <c r="M201" s="1">
        <f>100*IF(Table2[[#This Row],[Nc Analytic]]&gt;0, Table2[[#This Row],[Absolute Error]]/Table2[[#This Row],[Nc Analytic]],1)</f>
        <v>0.11571788888911295</v>
      </c>
    </row>
    <row r="202" spans="1:13" x14ac:dyDescent="0.25">
      <c r="A202" s="1" t="s">
        <v>5</v>
      </c>
      <c r="D202" s="1">
        <f>MAX(D2:D201)</f>
        <v>2.0280988083850593E-3</v>
      </c>
      <c r="E202" s="1">
        <f>MAX(E2:E201)</f>
        <v>100</v>
      </c>
      <c r="G202" s="3"/>
      <c r="H202" s="1">
        <f>MAX(H2:H201)</f>
        <v>2.7715946204521016E-3</v>
      </c>
      <c r="I202" s="1">
        <f>MAX(I2:I201)</f>
        <v>10.874715362043675</v>
      </c>
      <c r="L202" s="1">
        <f>MAX(L2:L201)</f>
        <v>0.8156531175097349</v>
      </c>
      <c r="M202" s="1">
        <f>MAX(M2:M201)</f>
        <v>776.093146983157</v>
      </c>
    </row>
    <row r="203" spans="1:13" x14ac:dyDescent="0.25">
      <c r="A203" s="1" t="s">
        <v>6</v>
      </c>
      <c r="D203" s="1">
        <f>AVERAGE(D2:D201)</f>
        <v>4.8594680477544438E-4</v>
      </c>
      <c r="E203" s="1">
        <f>AVERAGE(E2:E201)</f>
        <v>7.0158521663251694</v>
      </c>
      <c r="G203" s="3"/>
      <c r="H203" s="1">
        <f>AVERAGE(H2:H201)</f>
        <v>5.6375936124689096E-4</v>
      </c>
      <c r="I203" s="1">
        <f>AVERAGE(I2:I201)</f>
        <v>0.25032857476029047</v>
      </c>
      <c r="L203" s="1">
        <f>AVERAGE(L2:L201)</f>
        <v>4.0423189163546543E-2</v>
      </c>
      <c r="M203" s="1">
        <f>AVERAGE(M2:M201)</f>
        <v>7.7103896526134497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2013-10-26T20:55:24Z</cp:lastPrinted>
  <dcterms:created xsi:type="dcterms:W3CDTF">2013-10-26T20:48:41Z</dcterms:created>
  <dcterms:modified xsi:type="dcterms:W3CDTF">2022-11-28T21:30:11Z</dcterms:modified>
</cp:coreProperties>
</file>