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504" windowWidth="20484" windowHeight="239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L3" i="1"/>
  <c r="M3" i="1" s="1"/>
  <c r="L4" i="1"/>
  <c r="M4" i="1" s="1"/>
  <c r="L5" i="1"/>
  <c r="M5" i="1"/>
  <c r="L6" i="1"/>
  <c r="M6" i="1" s="1"/>
  <c r="L7" i="1"/>
  <c r="M7" i="1" s="1"/>
  <c r="L8" i="1"/>
  <c r="M8" i="1" s="1"/>
  <c r="L9" i="1"/>
  <c r="M9" i="1"/>
  <c r="L10" i="1"/>
  <c r="M10" i="1" s="1"/>
  <c r="L11" i="1"/>
  <c r="M11" i="1" s="1"/>
  <c r="L12" i="1"/>
  <c r="M12" i="1" s="1"/>
  <c r="L13" i="1"/>
  <c r="M13" i="1"/>
  <c r="L14" i="1"/>
  <c r="M14" i="1" s="1"/>
  <c r="L15" i="1"/>
  <c r="M15" i="1" s="1"/>
  <c r="L16" i="1"/>
  <c r="M16" i="1" s="1"/>
  <c r="L17" i="1"/>
  <c r="M17" i="1"/>
  <c r="L18" i="1"/>
  <c r="M18" i="1" s="1"/>
  <c r="L19" i="1"/>
  <c r="M19" i="1" s="1"/>
  <c r="L20" i="1"/>
  <c r="M20" i="1" s="1"/>
  <c r="L21" i="1"/>
  <c r="M21" i="1"/>
  <c r="L22" i="1"/>
  <c r="M22" i="1" s="1"/>
  <c r="L23" i="1"/>
  <c r="M23" i="1" s="1"/>
  <c r="L24" i="1"/>
  <c r="M24" i="1" s="1"/>
  <c r="L25" i="1"/>
  <c r="M25" i="1"/>
  <c r="L26" i="1"/>
  <c r="M26" i="1" s="1"/>
  <c r="L27" i="1"/>
  <c r="M27" i="1" s="1"/>
  <c r="L28" i="1"/>
  <c r="M28" i="1" s="1"/>
  <c r="L29" i="1"/>
  <c r="M29" i="1"/>
  <c r="L30" i="1"/>
  <c r="M30" i="1" s="1"/>
  <c r="L31" i="1"/>
  <c r="M31" i="1" s="1"/>
  <c r="L32" i="1"/>
  <c r="M32" i="1" s="1"/>
  <c r="L33" i="1"/>
  <c r="M33" i="1"/>
  <c r="L34" i="1"/>
  <c r="M34" i="1" s="1"/>
  <c r="L35" i="1"/>
  <c r="M35" i="1" s="1"/>
  <c r="L36" i="1"/>
  <c r="M36" i="1" s="1"/>
  <c r="L37" i="1"/>
  <c r="M37" i="1"/>
  <c r="L38" i="1"/>
  <c r="M38" i="1" s="1"/>
  <c r="L39" i="1"/>
  <c r="M39" i="1" s="1"/>
  <c r="L40" i="1"/>
  <c r="M40" i="1" s="1"/>
  <c r="L41" i="1"/>
  <c r="M41" i="1"/>
  <c r="L42" i="1"/>
  <c r="M42" i="1" s="1"/>
  <c r="L43" i="1"/>
  <c r="M43" i="1" s="1"/>
  <c r="L44" i="1"/>
  <c r="M44" i="1" s="1"/>
  <c r="L45" i="1"/>
  <c r="M45" i="1"/>
  <c r="L46" i="1"/>
  <c r="M46" i="1" s="1"/>
  <c r="L47" i="1"/>
  <c r="M47" i="1" s="1"/>
  <c r="L48" i="1"/>
  <c r="M48" i="1" s="1"/>
  <c r="L49" i="1"/>
  <c r="M49" i="1"/>
  <c r="L50" i="1"/>
  <c r="M50" i="1" s="1"/>
  <c r="L51" i="1"/>
  <c r="M51" i="1" s="1"/>
  <c r="L52" i="1"/>
  <c r="M52" i="1" s="1"/>
  <c r="L53" i="1"/>
  <c r="M53" i="1"/>
  <c r="L54" i="1"/>
  <c r="M54" i="1" s="1"/>
  <c r="L55" i="1"/>
  <c r="M55" i="1" s="1"/>
  <c r="L56" i="1"/>
  <c r="M56" i="1" s="1"/>
  <c r="L57" i="1"/>
  <c r="M57" i="1"/>
  <c r="L58" i="1"/>
  <c r="M58" i="1" s="1"/>
  <c r="L59" i="1"/>
  <c r="M59" i="1" s="1"/>
  <c r="L60" i="1"/>
  <c r="M60" i="1" s="1"/>
  <c r="L61" i="1"/>
  <c r="M61" i="1"/>
  <c r="L62" i="1"/>
  <c r="M62" i="1" s="1"/>
  <c r="L63" i="1"/>
  <c r="M63" i="1" s="1"/>
  <c r="L64" i="1"/>
  <c r="M64" i="1" s="1"/>
  <c r="L65" i="1"/>
  <c r="M65" i="1"/>
  <c r="L66" i="1"/>
  <c r="M66" i="1" s="1"/>
  <c r="L67" i="1"/>
  <c r="M67" i="1" s="1"/>
  <c r="L68" i="1"/>
  <c r="M68" i="1" s="1"/>
  <c r="L69" i="1"/>
  <c r="M69" i="1"/>
  <c r="L70" i="1"/>
  <c r="M70" i="1" s="1"/>
  <c r="L71" i="1"/>
  <c r="M71" i="1" s="1"/>
  <c r="L72" i="1"/>
  <c r="M72" i="1" s="1"/>
  <c r="L73" i="1"/>
  <c r="M73" i="1"/>
  <c r="L74" i="1"/>
  <c r="M74" i="1" s="1"/>
  <c r="L75" i="1"/>
  <c r="M75" i="1" s="1"/>
  <c r="L76" i="1"/>
  <c r="M76" i="1" s="1"/>
  <c r="L77" i="1"/>
  <c r="M77" i="1"/>
  <c r="L78" i="1"/>
  <c r="M78" i="1" s="1"/>
  <c r="L79" i="1"/>
  <c r="M79" i="1" s="1"/>
  <c r="L80" i="1"/>
  <c r="M80" i="1" s="1"/>
  <c r="L81" i="1"/>
  <c r="M81" i="1"/>
  <c r="L82" i="1"/>
  <c r="M82" i="1" s="1"/>
  <c r="L83" i="1"/>
  <c r="M83" i="1" s="1"/>
  <c r="L84" i="1"/>
  <c r="M84" i="1" s="1"/>
  <c r="L85" i="1"/>
  <c r="M85" i="1"/>
  <c r="L86" i="1"/>
  <c r="M86" i="1" s="1"/>
  <c r="L87" i="1"/>
  <c r="M87" i="1" s="1"/>
  <c r="L88" i="1"/>
  <c r="M88" i="1" s="1"/>
  <c r="L89" i="1"/>
  <c r="M89" i="1"/>
  <c r="L90" i="1"/>
  <c r="M90" i="1" s="1"/>
  <c r="L91" i="1"/>
  <c r="M91" i="1" s="1"/>
  <c r="L92" i="1"/>
  <c r="M92" i="1" s="1"/>
  <c r="L93" i="1"/>
  <c r="M93" i="1"/>
  <c r="L94" i="1"/>
  <c r="M94" i="1" s="1"/>
  <c r="L95" i="1"/>
  <c r="M95" i="1" s="1"/>
  <c r="L96" i="1"/>
  <c r="M96" i="1" s="1"/>
  <c r="L97" i="1"/>
  <c r="M97" i="1"/>
  <c r="L98" i="1"/>
  <c r="M98" i="1" s="1"/>
  <c r="L99" i="1"/>
  <c r="M99" i="1" s="1"/>
  <c r="L100" i="1"/>
  <c r="M100" i="1" s="1"/>
  <c r="L101" i="1"/>
  <c r="M101" i="1"/>
  <c r="L102" i="1"/>
  <c r="M102" i="1" s="1"/>
  <c r="L103" i="1"/>
  <c r="M103" i="1" s="1"/>
  <c r="L104" i="1"/>
  <c r="M104" i="1" s="1"/>
  <c r="L105" i="1"/>
  <c r="M105" i="1"/>
  <c r="L106" i="1"/>
  <c r="M106" i="1" s="1"/>
  <c r="L107" i="1"/>
  <c r="M107" i="1" s="1"/>
  <c r="L108" i="1"/>
  <c r="M108" i="1" s="1"/>
  <c r="L109" i="1"/>
  <c r="M109" i="1"/>
  <c r="L110" i="1"/>
  <c r="M110" i="1" s="1"/>
  <c r="L111" i="1"/>
  <c r="M111" i="1" s="1"/>
  <c r="L112" i="1"/>
  <c r="M112" i="1" s="1"/>
  <c r="L113" i="1"/>
  <c r="M113" i="1"/>
  <c r="L114" i="1"/>
  <c r="M114" i="1" s="1"/>
  <c r="L115" i="1"/>
  <c r="M115" i="1" s="1"/>
  <c r="L116" i="1"/>
  <c r="M116" i="1" s="1"/>
  <c r="L117" i="1"/>
  <c r="M117" i="1"/>
  <c r="L118" i="1"/>
  <c r="M118" i="1" s="1"/>
  <c r="L119" i="1"/>
  <c r="M119" i="1" s="1"/>
  <c r="L120" i="1"/>
  <c r="M120" i="1" s="1"/>
  <c r="L121" i="1"/>
  <c r="M121" i="1"/>
  <c r="L122" i="1"/>
  <c r="M122" i="1" s="1"/>
  <c r="L123" i="1"/>
  <c r="M123" i="1" s="1"/>
  <c r="L124" i="1"/>
  <c r="M124" i="1" s="1"/>
  <c r="L125" i="1"/>
  <c r="M125" i="1"/>
  <c r="L126" i="1"/>
  <c r="M126" i="1" s="1"/>
  <c r="L127" i="1"/>
  <c r="M127" i="1" s="1"/>
  <c r="L128" i="1"/>
  <c r="M128" i="1" s="1"/>
  <c r="L129" i="1"/>
  <c r="M129" i="1"/>
  <c r="L130" i="1"/>
  <c r="M130" i="1" s="1"/>
  <c r="L131" i="1"/>
  <c r="M131" i="1" s="1"/>
  <c r="L132" i="1"/>
  <c r="M132" i="1" s="1"/>
  <c r="L133" i="1"/>
  <c r="M133" i="1"/>
  <c r="L134" i="1"/>
  <c r="M134" i="1" s="1"/>
  <c r="L135" i="1"/>
  <c r="M135" i="1" s="1"/>
  <c r="L136" i="1"/>
  <c r="M136" i="1" s="1"/>
  <c r="L137" i="1"/>
  <c r="M137" i="1"/>
  <c r="L138" i="1"/>
  <c r="M138" i="1" s="1"/>
  <c r="L139" i="1"/>
  <c r="M139" i="1" s="1"/>
  <c r="L140" i="1"/>
  <c r="M140" i="1" s="1"/>
  <c r="L141" i="1"/>
  <c r="M141" i="1"/>
  <c r="L142" i="1"/>
  <c r="M142" i="1" s="1"/>
  <c r="L143" i="1"/>
  <c r="M143" i="1" s="1"/>
  <c r="L144" i="1"/>
  <c r="M144" i="1" s="1"/>
  <c r="L145" i="1"/>
  <c r="M145" i="1"/>
  <c r="L146" i="1"/>
  <c r="M146" i="1" s="1"/>
  <c r="L147" i="1"/>
  <c r="M147" i="1" s="1"/>
  <c r="L148" i="1"/>
  <c r="M148" i="1" s="1"/>
  <c r="L149" i="1"/>
  <c r="M149" i="1"/>
  <c r="L150" i="1"/>
  <c r="M150" i="1" s="1"/>
  <c r="L151" i="1"/>
  <c r="M151" i="1" s="1"/>
  <c r="L152" i="1"/>
  <c r="M152" i="1" s="1"/>
  <c r="L153" i="1"/>
  <c r="M153" i="1"/>
  <c r="L154" i="1"/>
  <c r="M154" i="1" s="1"/>
  <c r="L155" i="1"/>
  <c r="M155" i="1" s="1"/>
  <c r="L156" i="1"/>
  <c r="M156" i="1" s="1"/>
  <c r="L157" i="1"/>
  <c r="M157" i="1"/>
  <c r="L158" i="1"/>
  <c r="M158" i="1" s="1"/>
  <c r="L159" i="1"/>
  <c r="M159" i="1" s="1"/>
  <c r="L160" i="1"/>
  <c r="M160" i="1" s="1"/>
  <c r="L161" i="1"/>
  <c r="M161" i="1"/>
  <c r="L162" i="1"/>
  <c r="M162" i="1" s="1"/>
  <c r="L163" i="1"/>
  <c r="M163" i="1" s="1"/>
  <c r="L164" i="1"/>
  <c r="M164" i="1" s="1"/>
  <c r="L165" i="1"/>
  <c r="M165" i="1"/>
  <c r="L166" i="1"/>
  <c r="M166" i="1" s="1"/>
  <c r="L167" i="1"/>
  <c r="M167" i="1" s="1"/>
  <c r="L168" i="1"/>
  <c r="M168" i="1" s="1"/>
  <c r="L169" i="1"/>
  <c r="M169" i="1"/>
  <c r="L170" i="1"/>
  <c r="M170" i="1" s="1"/>
  <c r="L171" i="1"/>
  <c r="M171" i="1"/>
  <c r="L172" i="1"/>
  <c r="M172" i="1" s="1"/>
  <c r="L173" i="1"/>
  <c r="M173" i="1"/>
  <c r="L174" i="1"/>
  <c r="M174" i="1" s="1"/>
  <c r="L175" i="1"/>
  <c r="M175" i="1"/>
  <c r="L176" i="1"/>
  <c r="M176" i="1" s="1"/>
  <c r="L177" i="1"/>
  <c r="M177" i="1"/>
  <c r="L178" i="1"/>
  <c r="M178" i="1" s="1"/>
  <c r="L179" i="1"/>
  <c r="M179" i="1"/>
  <c r="L180" i="1"/>
  <c r="M180" i="1" s="1"/>
  <c r="L181" i="1"/>
  <c r="M181" i="1"/>
  <c r="L182" i="1"/>
  <c r="M182" i="1" s="1"/>
  <c r="L183" i="1"/>
  <c r="M183" i="1"/>
  <c r="L184" i="1"/>
  <c r="M184" i="1" s="1"/>
  <c r="L185" i="1"/>
  <c r="M185" i="1"/>
  <c r="L186" i="1"/>
  <c r="M186" i="1" s="1"/>
  <c r="L187" i="1"/>
  <c r="M187" i="1"/>
  <c r="L188" i="1"/>
  <c r="M188" i="1" s="1"/>
  <c r="L189" i="1"/>
  <c r="M189" i="1"/>
  <c r="L190" i="1"/>
  <c r="M190" i="1" s="1"/>
  <c r="L191" i="1"/>
  <c r="M191" i="1"/>
  <c r="L192" i="1"/>
  <c r="M192" i="1" s="1"/>
  <c r="L193" i="1"/>
  <c r="M193" i="1"/>
  <c r="L194" i="1"/>
  <c r="M194" i="1" s="1"/>
  <c r="L195" i="1"/>
  <c r="M195" i="1"/>
  <c r="L196" i="1"/>
  <c r="M196" i="1" s="1"/>
  <c r="L197" i="1"/>
  <c r="M197" i="1"/>
  <c r="L198" i="1"/>
  <c r="M198" i="1" s="1"/>
  <c r="L199" i="1"/>
  <c r="M199" i="1"/>
  <c r="L200" i="1"/>
  <c r="M200" i="1" s="1"/>
  <c r="L201" i="1"/>
  <c r="M201" i="1"/>
  <c r="M2" i="1"/>
  <c r="L2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/>
  <c r="H97" i="1"/>
  <c r="I97" i="1" s="1"/>
  <c r="H98" i="1"/>
  <c r="I98" i="1" s="1"/>
  <c r="H99" i="1"/>
  <c r="I99" i="1" s="1"/>
  <c r="H100" i="1"/>
  <c r="I100" i="1" s="1"/>
  <c r="H101" i="1"/>
  <c r="I101" i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/>
  <c r="H146" i="1"/>
  <c r="I146" i="1" s="1"/>
  <c r="H147" i="1"/>
  <c r="I147" i="1" s="1"/>
  <c r="H148" i="1"/>
  <c r="I148" i="1" s="1"/>
  <c r="H149" i="1"/>
  <c r="I149" i="1"/>
  <c r="H150" i="1"/>
  <c r="I150" i="1" s="1"/>
  <c r="H151" i="1"/>
  <c r="I151" i="1" s="1"/>
  <c r="H152" i="1"/>
  <c r="I152" i="1" s="1"/>
  <c r="H153" i="1"/>
  <c r="I153" i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/>
  <c r="H201" i="1"/>
  <c r="I201" i="1" s="1"/>
  <c r="H2" i="1"/>
  <c r="I2" i="1" s="1"/>
  <c r="D13" i="1"/>
  <c r="E13" i="1"/>
  <c r="D14" i="1"/>
  <c r="E14" i="1" s="1"/>
  <c r="D15" i="1"/>
  <c r="E15" i="1"/>
  <c r="D16" i="1"/>
  <c r="E16" i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/>
  <c r="D32" i="1"/>
  <c r="E32" i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/>
  <c r="D47" i="1"/>
  <c r="E47" i="1" s="1"/>
  <c r="D48" i="1"/>
  <c r="E48" i="1" s="1"/>
  <c r="D49" i="1"/>
  <c r="E49" i="1" s="1"/>
  <c r="D50" i="1"/>
  <c r="E50" i="1"/>
  <c r="D51" i="1"/>
  <c r="E51" i="1" s="1"/>
  <c r="D52" i="1"/>
  <c r="E52" i="1" s="1"/>
  <c r="D53" i="1"/>
  <c r="E53" i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/>
  <c r="D64" i="1"/>
  <c r="E64" i="1"/>
  <c r="D65" i="1"/>
  <c r="E65" i="1" s="1"/>
  <c r="D66" i="1"/>
  <c r="E66" i="1" s="1"/>
  <c r="D67" i="1"/>
  <c r="E67" i="1"/>
  <c r="D68" i="1"/>
  <c r="E68" i="1" s="1"/>
  <c r="D69" i="1"/>
  <c r="E69" i="1" s="1"/>
  <c r="D70" i="1"/>
  <c r="E70" i="1"/>
  <c r="D71" i="1"/>
  <c r="E71" i="1" s="1"/>
  <c r="D72" i="1"/>
  <c r="E72" i="1" s="1"/>
  <c r="D73" i="1"/>
  <c r="E73" i="1" s="1"/>
  <c r="D74" i="1"/>
  <c r="E74" i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/>
  <c r="D91" i="1"/>
  <c r="E91" i="1"/>
  <c r="D92" i="1"/>
  <c r="E92" i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/>
  <c r="D102" i="1"/>
  <c r="E102" i="1" s="1"/>
  <c r="D103" i="1"/>
  <c r="E103" i="1" s="1"/>
  <c r="D104" i="1"/>
  <c r="E104" i="1" s="1"/>
  <c r="D105" i="1"/>
  <c r="E105" i="1" s="1"/>
  <c r="D106" i="1"/>
  <c r="E106" i="1"/>
  <c r="D107" i="1"/>
  <c r="E107" i="1"/>
  <c r="D108" i="1"/>
  <c r="E108" i="1"/>
  <c r="D109" i="1"/>
  <c r="E109" i="1" s="1"/>
  <c r="D110" i="1"/>
  <c r="E110" i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/>
  <c r="D149" i="1"/>
  <c r="E149" i="1" s="1"/>
  <c r="D150" i="1"/>
  <c r="E150" i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/>
  <c r="D157" i="1"/>
  <c r="E157" i="1"/>
  <c r="D158" i="1"/>
  <c r="E158" i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/>
  <c r="D171" i="1"/>
  <c r="E171" i="1" s="1"/>
  <c r="D172" i="1"/>
  <c r="E172" i="1"/>
  <c r="D173" i="1"/>
  <c r="E173" i="1" s="1"/>
  <c r="D174" i="1"/>
  <c r="E174" i="1" s="1"/>
  <c r="D175" i="1"/>
  <c r="E175" i="1" s="1"/>
  <c r="D176" i="1"/>
  <c r="E176" i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/>
  <c r="D188" i="1"/>
  <c r="E188" i="1" s="1"/>
  <c r="D189" i="1"/>
  <c r="E189" i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/>
  <c r="D196" i="1"/>
  <c r="E196" i="1" s="1"/>
  <c r="D197" i="1"/>
  <c r="E197" i="1" s="1"/>
  <c r="D198" i="1"/>
  <c r="E198" i="1" s="1"/>
  <c r="D199" i="1"/>
  <c r="E199" i="1"/>
  <c r="D200" i="1"/>
  <c r="E200" i="1" s="1"/>
  <c r="D201" i="1"/>
  <c r="E201" i="1" s="1"/>
  <c r="D3" i="1"/>
  <c r="E3" i="1" s="1"/>
  <c r="D4" i="1"/>
  <c r="E4" i="1" s="1"/>
  <c r="D5" i="1"/>
  <c r="E5" i="1"/>
  <c r="D6" i="1"/>
  <c r="E6" i="1" s="1"/>
  <c r="D7" i="1"/>
  <c r="E7" i="1"/>
  <c r="D8" i="1"/>
  <c r="E8" i="1"/>
  <c r="D9" i="1"/>
  <c r="E9" i="1" s="1"/>
  <c r="D10" i="1"/>
  <c r="E10" i="1" s="1"/>
  <c r="D11" i="1"/>
  <c r="E11" i="1" s="1"/>
  <c r="D12" i="1"/>
  <c r="E12" i="1" s="1"/>
  <c r="E2" i="1"/>
  <c r="M203" i="1" l="1"/>
  <c r="M202" i="1"/>
  <c r="L202" i="1"/>
  <c r="L203" i="1"/>
  <c r="D202" i="1"/>
  <c r="E202" i="1"/>
  <c r="D203" i="1"/>
  <c r="E203" i="1" l="1"/>
  <c r="H15" i="1"/>
  <c r="H203" i="1" s="1"/>
  <c r="H202" i="1" l="1"/>
  <c r="I15" i="1"/>
  <c r="I202" i="1" l="1"/>
  <c r="I203" i="1"/>
</calcChain>
</file>

<file path=xl/sharedStrings.xml><?xml version="1.0" encoding="utf-8"?>
<sst xmlns="http://schemas.openxmlformats.org/spreadsheetml/2006/main" count="15" uniqueCount="11">
  <si>
    <t>lambda</t>
  </si>
  <si>
    <t>Pb Analytic</t>
  </si>
  <si>
    <t>Pb Simulation</t>
  </si>
  <si>
    <t>Absolute Error</t>
  </si>
  <si>
    <t>Relative Error</t>
  </si>
  <si>
    <t>Max</t>
  </si>
  <si>
    <t>Average</t>
  </si>
  <si>
    <t>Pd Simulation</t>
  </si>
  <si>
    <t>Pd Analytic</t>
  </si>
  <si>
    <t>Nc Simulation</t>
  </si>
  <si>
    <t>Nc Analytic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</si>
</sst>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21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1.9999999999999999E-6</c:v>
                </c:pt>
                <c:pt idx="9" formatCode="0.00E+00">
                  <c:v>1.9999999999999999E-6</c:v>
                </c:pt>
                <c:pt idx="10" formatCode="0.00E+00">
                  <c:v>9.0000000000000002E-6</c:v>
                </c:pt>
                <c:pt idx="11" formatCode="0.00E+00">
                  <c:v>2.9E-5</c:v>
                </c:pt>
                <c:pt idx="12" formatCode="0.00E+00">
                  <c:v>6.0000000000000002E-5</c:v>
                </c:pt>
                <c:pt idx="13" formatCode="0.00E+00">
                  <c:v>1.2799999999999999E-4</c:v>
                </c:pt>
                <c:pt idx="14" formatCode="0.00E+00">
                  <c:v>2.7E-4</c:v>
                </c:pt>
                <c:pt idx="15" formatCode="0.00E+00">
                  <c:v>5.0500000000000002E-4</c:v>
                </c:pt>
                <c:pt idx="16" formatCode="0.00E+00">
                  <c:v>9.6400000000000001E-4</c:v>
                </c:pt>
                <c:pt idx="17">
                  <c:v>1.3960000000000001E-3</c:v>
                </c:pt>
                <c:pt idx="18">
                  <c:v>2.189E-3</c:v>
                </c:pt>
                <c:pt idx="19">
                  <c:v>3.336E-3</c:v>
                </c:pt>
                <c:pt idx="20">
                  <c:v>5.1110000000000001E-3</c:v>
                </c:pt>
                <c:pt idx="21">
                  <c:v>6.9220000000000002E-3</c:v>
                </c:pt>
                <c:pt idx="22">
                  <c:v>9.4160000000000008E-3</c:v>
                </c:pt>
                <c:pt idx="23">
                  <c:v>1.2619999999999999E-2</c:v>
                </c:pt>
                <c:pt idx="24">
                  <c:v>1.6622999999999999E-2</c:v>
                </c:pt>
                <c:pt idx="25">
                  <c:v>2.0749E-2</c:v>
                </c:pt>
                <c:pt idx="26">
                  <c:v>2.5741E-2</c:v>
                </c:pt>
                <c:pt idx="27">
                  <c:v>3.1290999999999999E-2</c:v>
                </c:pt>
                <c:pt idx="28">
                  <c:v>3.8056E-2</c:v>
                </c:pt>
                <c:pt idx="29">
                  <c:v>4.5400000000000003E-2</c:v>
                </c:pt>
                <c:pt idx="30">
                  <c:v>5.3497000000000003E-2</c:v>
                </c:pt>
                <c:pt idx="31">
                  <c:v>6.1337000000000003E-2</c:v>
                </c:pt>
                <c:pt idx="32">
                  <c:v>7.0014000000000007E-2</c:v>
                </c:pt>
                <c:pt idx="33">
                  <c:v>8.0028000000000002E-2</c:v>
                </c:pt>
                <c:pt idx="34">
                  <c:v>8.9075000000000001E-2</c:v>
                </c:pt>
                <c:pt idx="35">
                  <c:v>9.9565000000000001E-2</c:v>
                </c:pt>
                <c:pt idx="36">
                  <c:v>0.108887</c:v>
                </c:pt>
                <c:pt idx="37">
                  <c:v>0.119853</c:v>
                </c:pt>
                <c:pt idx="38">
                  <c:v>0.13084100000000001</c:v>
                </c:pt>
                <c:pt idx="39">
                  <c:v>0.14193700000000001</c:v>
                </c:pt>
                <c:pt idx="40">
                  <c:v>0.15246199999999999</c:v>
                </c:pt>
                <c:pt idx="41">
                  <c:v>0.16258400000000001</c:v>
                </c:pt>
                <c:pt idx="42">
                  <c:v>0.17478099999999999</c:v>
                </c:pt>
                <c:pt idx="43">
                  <c:v>0.185338</c:v>
                </c:pt>
                <c:pt idx="44">
                  <c:v>0.19592899999999999</c:v>
                </c:pt>
                <c:pt idx="45">
                  <c:v>0.20688500000000001</c:v>
                </c:pt>
                <c:pt idx="46">
                  <c:v>0.218333</c:v>
                </c:pt>
                <c:pt idx="47">
                  <c:v>0.228467</c:v>
                </c:pt>
                <c:pt idx="48">
                  <c:v>0.23905799999999999</c:v>
                </c:pt>
                <c:pt idx="49">
                  <c:v>0.25015999999999999</c:v>
                </c:pt>
                <c:pt idx="50">
                  <c:v>0.25940000000000002</c:v>
                </c:pt>
                <c:pt idx="51">
                  <c:v>0.271123</c:v>
                </c:pt>
                <c:pt idx="52">
                  <c:v>0.28006399999999998</c:v>
                </c:pt>
                <c:pt idx="53">
                  <c:v>0.28860000000000002</c:v>
                </c:pt>
                <c:pt idx="54">
                  <c:v>0.299068</c:v>
                </c:pt>
                <c:pt idx="55">
                  <c:v>0.30909599999999998</c:v>
                </c:pt>
                <c:pt idx="56">
                  <c:v>0.31728499999999998</c:v>
                </c:pt>
                <c:pt idx="57">
                  <c:v>0.32625300000000002</c:v>
                </c:pt>
                <c:pt idx="58">
                  <c:v>0.33532499999999998</c:v>
                </c:pt>
                <c:pt idx="59">
                  <c:v>0.34274300000000002</c:v>
                </c:pt>
                <c:pt idx="60">
                  <c:v>0.35233599999999998</c:v>
                </c:pt>
                <c:pt idx="61">
                  <c:v>0.36119099999999998</c:v>
                </c:pt>
                <c:pt idx="62">
                  <c:v>0.36881999999999998</c:v>
                </c:pt>
                <c:pt idx="63">
                  <c:v>0.37724999999999997</c:v>
                </c:pt>
                <c:pt idx="64">
                  <c:v>0.38547799999999999</c:v>
                </c:pt>
                <c:pt idx="65">
                  <c:v>0.39371200000000001</c:v>
                </c:pt>
                <c:pt idx="66">
                  <c:v>0.39973799999999998</c:v>
                </c:pt>
                <c:pt idx="67">
                  <c:v>0.40827599999999997</c:v>
                </c:pt>
                <c:pt idx="68">
                  <c:v>0.41504000000000002</c:v>
                </c:pt>
                <c:pt idx="69">
                  <c:v>0.42250500000000002</c:v>
                </c:pt>
                <c:pt idx="70">
                  <c:v>0.42951899999999998</c:v>
                </c:pt>
                <c:pt idx="71">
                  <c:v>0.43637500000000001</c:v>
                </c:pt>
                <c:pt idx="72">
                  <c:v>0.44311699999999998</c:v>
                </c:pt>
                <c:pt idx="73">
                  <c:v>0.448849</c:v>
                </c:pt>
                <c:pt idx="74">
                  <c:v>0.45514700000000002</c:v>
                </c:pt>
                <c:pt idx="75">
                  <c:v>0.46191700000000002</c:v>
                </c:pt>
                <c:pt idx="76">
                  <c:v>0.46773700000000001</c:v>
                </c:pt>
                <c:pt idx="77">
                  <c:v>0.473667</c:v>
                </c:pt>
                <c:pt idx="78">
                  <c:v>0.48005700000000001</c:v>
                </c:pt>
                <c:pt idx="79">
                  <c:v>0.48596600000000001</c:v>
                </c:pt>
                <c:pt idx="80">
                  <c:v>0.49159799999999998</c:v>
                </c:pt>
                <c:pt idx="81">
                  <c:v>0.49686399999999997</c:v>
                </c:pt>
                <c:pt idx="82">
                  <c:v>0.50277300000000003</c:v>
                </c:pt>
                <c:pt idx="83">
                  <c:v>0.50798200000000004</c:v>
                </c:pt>
                <c:pt idx="84">
                  <c:v>0.51288100000000003</c:v>
                </c:pt>
                <c:pt idx="85">
                  <c:v>0.51818399999999998</c:v>
                </c:pt>
                <c:pt idx="86">
                  <c:v>0.52300500000000005</c:v>
                </c:pt>
                <c:pt idx="87">
                  <c:v>0.52693100000000004</c:v>
                </c:pt>
                <c:pt idx="88">
                  <c:v>0.53235100000000002</c:v>
                </c:pt>
                <c:pt idx="89">
                  <c:v>0.53670099999999998</c:v>
                </c:pt>
                <c:pt idx="90">
                  <c:v>0.54174800000000001</c:v>
                </c:pt>
                <c:pt idx="91">
                  <c:v>0.54574900000000004</c:v>
                </c:pt>
                <c:pt idx="92">
                  <c:v>0.55074100000000004</c:v>
                </c:pt>
                <c:pt idx="93">
                  <c:v>0.554705</c:v>
                </c:pt>
                <c:pt idx="94">
                  <c:v>0.55869400000000002</c:v>
                </c:pt>
                <c:pt idx="95">
                  <c:v>0.56276499999999996</c:v>
                </c:pt>
                <c:pt idx="96">
                  <c:v>0.56798400000000004</c:v>
                </c:pt>
                <c:pt idx="97">
                  <c:v>0.571469</c:v>
                </c:pt>
                <c:pt idx="98">
                  <c:v>0.57584999999999997</c:v>
                </c:pt>
                <c:pt idx="99">
                  <c:v>0.57945800000000003</c:v>
                </c:pt>
                <c:pt idx="100">
                  <c:v>0.58337499999999998</c:v>
                </c:pt>
                <c:pt idx="101">
                  <c:v>0.58742099999999997</c:v>
                </c:pt>
                <c:pt idx="102">
                  <c:v>0.59128099999999995</c:v>
                </c:pt>
                <c:pt idx="103">
                  <c:v>0.59533700000000001</c:v>
                </c:pt>
                <c:pt idx="104">
                  <c:v>0.59861200000000003</c:v>
                </c:pt>
                <c:pt idx="105">
                  <c:v>0.60155599999999998</c:v>
                </c:pt>
                <c:pt idx="106">
                  <c:v>0.60483799999999999</c:v>
                </c:pt>
                <c:pt idx="107">
                  <c:v>0.60858000000000001</c:v>
                </c:pt>
                <c:pt idx="108">
                  <c:v>0.61254900000000001</c:v>
                </c:pt>
                <c:pt idx="109">
                  <c:v>0.615564</c:v>
                </c:pt>
                <c:pt idx="110">
                  <c:v>0.61825699999999995</c:v>
                </c:pt>
                <c:pt idx="111">
                  <c:v>0.621923</c:v>
                </c:pt>
                <c:pt idx="112">
                  <c:v>0.62554100000000001</c:v>
                </c:pt>
                <c:pt idx="113">
                  <c:v>0.62839299999999998</c:v>
                </c:pt>
                <c:pt idx="114">
                  <c:v>0.63184499999999999</c:v>
                </c:pt>
                <c:pt idx="115">
                  <c:v>0.634162</c:v>
                </c:pt>
                <c:pt idx="116">
                  <c:v>0.63757900000000001</c:v>
                </c:pt>
                <c:pt idx="117">
                  <c:v>0.64017400000000002</c:v>
                </c:pt>
                <c:pt idx="118">
                  <c:v>0.64238399999999996</c:v>
                </c:pt>
                <c:pt idx="119">
                  <c:v>0.64651999999999998</c:v>
                </c:pt>
                <c:pt idx="120">
                  <c:v>0.64784699999999995</c:v>
                </c:pt>
                <c:pt idx="121">
                  <c:v>0.65088599999999996</c:v>
                </c:pt>
                <c:pt idx="122">
                  <c:v>0.65401900000000002</c:v>
                </c:pt>
                <c:pt idx="123">
                  <c:v>0.65656400000000004</c:v>
                </c:pt>
                <c:pt idx="124">
                  <c:v>0.65943399999999996</c:v>
                </c:pt>
                <c:pt idx="125">
                  <c:v>0.66182399999999997</c:v>
                </c:pt>
                <c:pt idx="126">
                  <c:v>0.66383400000000004</c:v>
                </c:pt>
                <c:pt idx="127">
                  <c:v>0.66653399999999996</c:v>
                </c:pt>
                <c:pt idx="128">
                  <c:v>0.66889200000000004</c:v>
                </c:pt>
                <c:pt idx="129">
                  <c:v>0.67174800000000001</c:v>
                </c:pt>
                <c:pt idx="130">
                  <c:v>0.67418500000000003</c:v>
                </c:pt>
                <c:pt idx="131">
                  <c:v>0.67660100000000001</c:v>
                </c:pt>
                <c:pt idx="132">
                  <c:v>0.679118</c:v>
                </c:pt>
                <c:pt idx="133">
                  <c:v>0.68125400000000003</c:v>
                </c:pt>
                <c:pt idx="134">
                  <c:v>0.68323900000000004</c:v>
                </c:pt>
                <c:pt idx="135">
                  <c:v>0.68521600000000005</c:v>
                </c:pt>
                <c:pt idx="136">
                  <c:v>0.68753699999999995</c:v>
                </c:pt>
                <c:pt idx="137">
                  <c:v>0.68971000000000005</c:v>
                </c:pt>
                <c:pt idx="138">
                  <c:v>0.69172699999999998</c:v>
                </c:pt>
                <c:pt idx="139">
                  <c:v>0.69385399999999997</c:v>
                </c:pt>
                <c:pt idx="140">
                  <c:v>0.69614799999999999</c:v>
                </c:pt>
                <c:pt idx="141">
                  <c:v>0.69877400000000001</c:v>
                </c:pt>
                <c:pt idx="142">
                  <c:v>0.70046900000000001</c:v>
                </c:pt>
                <c:pt idx="143">
                  <c:v>0.70237000000000005</c:v>
                </c:pt>
                <c:pt idx="144">
                  <c:v>0.70374300000000001</c:v>
                </c:pt>
                <c:pt idx="145">
                  <c:v>0.70676799999999995</c:v>
                </c:pt>
                <c:pt idx="146">
                  <c:v>0.70779999999999998</c:v>
                </c:pt>
                <c:pt idx="147">
                  <c:v>0.71013400000000004</c:v>
                </c:pt>
                <c:pt idx="148">
                  <c:v>0.71188499999999999</c:v>
                </c:pt>
                <c:pt idx="149">
                  <c:v>0.71360699999999999</c:v>
                </c:pt>
                <c:pt idx="150">
                  <c:v>0.71506800000000004</c:v>
                </c:pt>
                <c:pt idx="151">
                  <c:v>0.71743000000000001</c:v>
                </c:pt>
                <c:pt idx="152">
                  <c:v>0.71891700000000003</c:v>
                </c:pt>
                <c:pt idx="153">
                  <c:v>0.72094800000000003</c:v>
                </c:pt>
                <c:pt idx="154">
                  <c:v>0.722576</c:v>
                </c:pt>
                <c:pt idx="155">
                  <c:v>0.72420099999999998</c:v>
                </c:pt>
                <c:pt idx="156">
                  <c:v>0.72623300000000002</c:v>
                </c:pt>
                <c:pt idx="157">
                  <c:v>0.72727900000000001</c:v>
                </c:pt>
                <c:pt idx="158">
                  <c:v>0.72929999999999995</c:v>
                </c:pt>
                <c:pt idx="159">
                  <c:v>0.73100500000000002</c:v>
                </c:pt>
                <c:pt idx="160">
                  <c:v>0.73266100000000001</c:v>
                </c:pt>
                <c:pt idx="161">
                  <c:v>0.73410500000000001</c:v>
                </c:pt>
                <c:pt idx="162">
                  <c:v>0.73548899999999995</c:v>
                </c:pt>
                <c:pt idx="163">
                  <c:v>0.73718099999999998</c:v>
                </c:pt>
                <c:pt idx="164">
                  <c:v>0.73895100000000002</c:v>
                </c:pt>
                <c:pt idx="165">
                  <c:v>0.74038000000000004</c:v>
                </c:pt>
                <c:pt idx="166">
                  <c:v>0.74155000000000004</c:v>
                </c:pt>
                <c:pt idx="167">
                  <c:v>0.74278699999999998</c:v>
                </c:pt>
                <c:pt idx="168">
                  <c:v>0.74480199999999996</c:v>
                </c:pt>
                <c:pt idx="169">
                  <c:v>0.74646500000000005</c:v>
                </c:pt>
                <c:pt idx="170">
                  <c:v>0.74750899999999998</c:v>
                </c:pt>
                <c:pt idx="171">
                  <c:v>0.74926300000000001</c:v>
                </c:pt>
                <c:pt idx="172">
                  <c:v>0.75034599999999996</c:v>
                </c:pt>
                <c:pt idx="173">
                  <c:v>0.75191600000000003</c:v>
                </c:pt>
                <c:pt idx="174">
                  <c:v>0.75329400000000002</c:v>
                </c:pt>
                <c:pt idx="175">
                  <c:v>0.754776</c:v>
                </c:pt>
                <c:pt idx="176">
                  <c:v>0.75659799999999999</c:v>
                </c:pt>
                <c:pt idx="177">
                  <c:v>0.75769500000000001</c:v>
                </c:pt>
                <c:pt idx="178">
                  <c:v>0.75819999999999999</c:v>
                </c:pt>
                <c:pt idx="179">
                  <c:v>0.76026700000000003</c:v>
                </c:pt>
                <c:pt idx="180">
                  <c:v>0.76109499999999997</c:v>
                </c:pt>
                <c:pt idx="181">
                  <c:v>0.76233300000000004</c:v>
                </c:pt>
                <c:pt idx="182">
                  <c:v>0.76386500000000002</c:v>
                </c:pt>
                <c:pt idx="183">
                  <c:v>0.76550200000000002</c:v>
                </c:pt>
                <c:pt idx="184">
                  <c:v>0.765988</c:v>
                </c:pt>
                <c:pt idx="185">
                  <c:v>0.76775300000000002</c:v>
                </c:pt>
                <c:pt idx="186">
                  <c:v>0.768675</c:v>
                </c:pt>
                <c:pt idx="187">
                  <c:v>0.76971000000000001</c:v>
                </c:pt>
                <c:pt idx="188">
                  <c:v>0.77103600000000005</c:v>
                </c:pt>
                <c:pt idx="189">
                  <c:v>0.77203900000000003</c:v>
                </c:pt>
                <c:pt idx="190">
                  <c:v>0.77383900000000005</c:v>
                </c:pt>
                <c:pt idx="191">
                  <c:v>0.77448099999999998</c:v>
                </c:pt>
                <c:pt idx="192">
                  <c:v>0.77582499999999999</c:v>
                </c:pt>
                <c:pt idx="193">
                  <c:v>0.77719899999999997</c:v>
                </c:pt>
                <c:pt idx="194">
                  <c:v>0.77869900000000003</c:v>
                </c:pt>
                <c:pt idx="195">
                  <c:v>0.77861400000000003</c:v>
                </c:pt>
                <c:pt idx="196">
                  <c:v>0.78013500000000002</c:v>
                </c:pt>
                <c:pt idx="197">
                  <c:v>0.78155600000000003</c:v>
                </c:pt>
                <c:pt idx="198">
                  <c:v>0.78237299999999999</c:v>
                </c:pt>
                <c:pt idx="199">
                  <c:v>0.78319099999999997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  <c:numCache>
                <c:formatCode>0.00E+00</c:formatCode>
                <c:ptCount val="200"/>
                <c:pt idx="0">
                  <c:v>1.4543921025489599E-19</c:v>
                </c:pt>
                <c:pt idx="1">
                  <c:v>2.1243973655691502E-15</c:v>
                </c:pt>
                <c:pt idx="2">
                  <c:v>5.4670839883971297E-13</c:v>
                </c:pt>
                <c:pt idx="3">
                  <c:v>2.6716460679752E-11</c:v>
                </c:pt>
                <c:pt idx="4">
                  <c:v>5.2194528472673295E-10</c:v>
                </c:pt>
                <c:pt idx="5">
                  <c:v>5.6776572790617604E-9</c:v>
                </c:pt>
                <c:pt idx="6">
                  <c:v>4.1032449697072799E-8</c:v>
                </c:pt>
                <c:pt idx="7">
                  <c:v>2.18953967144561E-7</c:v>
                </c:pt>
                <c:pt idx="8">
                  <c:v>9.2374238829191801E-7</c:v>
                </c:pt>
                <c:pt idx="9">
                  <c:v>3.22981694341623E-6</c:v>
                </c:pt>
                <c:pt idx="10">
                  <c:v>9.68315600506109E-6</c:v>
                </c:pt>
                <c:pt idx="11">
                  <c:v>2.5537154135433302E-5</c:v>
                </c:pt>
                <c:pt idx="12">
                  <c:v>6.0429369590102697E-5</c:v>
                </c:pt>
                <c:pt idx="13">
                  <c:v>1.3033890198407399E-4</c:v>
                </c:pt>
                <c:pt idx="14">
                  <c:v>2.5952412583212002E-4</c:v>
                </c:pt>
                <c:pt idx="15">
                  <c:v>4.8205779057439499E-4</c:v>
                </c:pt>
                <c:pt idx="16">
                  <c:v>8.4258171190048704E-4</c:v>
                </c:pt>
                <c:pt idx="17" formatCode="General">
                  <c:v>1.39599808779101E-3</c:v>
                </c:pt>
                <c:pt idx="18" formatCode="General">
                  <c:v>2.2059754563505101E-3</c:v>
                </c:pt>
                <c:pt idx="19" formatCode="General">
                  <c:v>3.3423350179891801E-3</c:v>
                </c:pt>
                <c:pt idx="20" formatCode="General">
                  <c:v>4.8775682656370797E-3</c:v>
                </c:pt>
                <c:pt idx="21" formatCode="General">
                  <c:v>6.8828481898218401E-3</c:v>
                </c:pt>
                <c:pt idx="22" formatCode="General">
                  <c:v>9.4239805518882992E-3</c:v>
                </c:pt>
                <c:pt idx="23" formatCode="General">
                  <c:v>1.25577153912246E-2</c:v>
                </c:pt>
                <c:pt idx="24" formatCode="General">
                  <c:v>1.6328769028900299E-2</c:v>
                </c:pt>
                <c:pt idx="25" formatCode="General">
                  <c:v>2.0767787892161601E-2</c:v>
                </c:pt>
                <c:pt idx="26" formatCode="General">
                  <c:v>2.5890350403931599E-2</c:v>
                </c:pt>
                <c:pt idx="27" formatCode="General">
                  <c:v>3.1696975871001197E-2</c:v>
                </c:pt>
                <c:pt idx="28" formatCode="General">
                  <c:v>3.81740082817578E-2</c:v>
                </c:pt>
                <c:pt idx="29" formatCode="General">
                  <c:v>4.5295178036849099E-2</c:v>
                </c:pt>
                <c:pt idx="30" formatCode="General">
                  <c:v>5.3023617158372997E-2</c:v>
                </c:pt>
                <c:pt idx="31" formatCode="General">
                  <c:v>6.1314108152792403E-2</c:v>
                </c:pt>
                <c:pt idx="32" formatCode="General">
                  <c:v>7.0115374423812896E-2</c:v>
                </c:pt>
                <c:pt idx="33" formatCode="General">
                  <c:v>7.9372260980499501E-2</c:v>
                </c:pt>
                <c:pt idx="34" formatCode="General">
                  <c:v>8.9027699303873997E-2</c:v>
                </c:pt>
                <c:pt idx="35" formatCode="General">
                  <c:v>9.9024392991933996E-2</c:v>
                </c:pt>
                <c:pt idx="36" formatCode="General">
                  <c:v>0.109306197093195</c:v>
                </c:pt>
                <c:pt idx="37" formatCode="General">
                  <c:v>0.119819192008606</c:v>
                </c:pt>
                <c:pt idx="38" formatCode="General">
                  <c:v>0.130512472329088</c:v>
                </c:pt>
                <c:pt idx="39" formatCode="General">
                  <c:v>0.14133868289174301</c:v>
                </c:pt>
                <c:pt idx="40" formatCode="General">
                  <c:v>0.15225436622597799</c:v>
                </c:pt>
                <c:pt idx="41" formatCode="General">
                  <c:v>0.163220004182076</c:v>
                </c:pt>
                <c:pt idx="42" formatCode="General">
                  <c:v>0.17420018225214401</c:v>
                </c:pt>
                <c:pt idx="43" formatCode="General">
                  <c:v>0.18516338945236099</c:v>
                </c:pt>
                <c:pt idx="44" formatCode="General">
                  <c:v>0.196081873154244</c:v>
                </c:pt>
                <c:pt idx="45" formatCode="General">
                  <c:v>0.20693141727249301</c:v>
                </c:pt>
                <c:pt idx="46" formatCode="General">
                  <c:v>0.21769108932860701</c:v>
                </c:pt>
                <c:pt idx="47" formatCode="General">
                  <c:v>0.22834297171463699</c:v>
                </c:pt>
                <c:pt idx="48" formatCode="General">
                  <c:v>0.23887188878129301</c:v>
                </c:pt>
                <c:pt idx="49" formatCode="General">
                  <c:v>0.24926513826918001</c:v>
                </c:pt>
                <c:pt idx="50" formatCode="General">
                  <c:v>0.25951223306958598</c:v>
                </c:pt>
                <c:pt idx="51" formatCode="General">
                  <c:v>0.269604657288605</c:v>
                </c:pt>
                <c:pt idx="52" formatCode="General">
                  <c:v>0.27953563902721701</c:v>
                </c:pt>
                <c:pt idx="53" formatCode="General">
                  <c:v>0.28929994110836299</c:v>
                </c:pt>
                <c:pt idx="54" formatCode="General">
                  <c:v>0.29889367011131102</c:v>
                </c:pt>
                <c:pt idx="55" formatCode="General">
                  <c:v>0.308314103451578</c:v>
                </c:pt>
                <c:pt idx="56" formatCode="General">
                  <c:v>0.31755953381773799</c:v>
                </c:pt>
                <c:pt idx="57" formatCode="General">
                  <c:v>0.32662912999945698</c:v>
                </c:pt>
                <c:pt idx="58" formatCode="General">
                  <c:v>0.33552281297721298</c:v>
                </c:pt>
                <c:pt idx="59" formatCode="General">
                  <c:v>0.34424114606371298</c:v>
                </c:pt>
                <c:pt idx="60" formatCode="General">
                  <c:v>0.35278523786663701</c:v>
                </c:pt>
                <c:pt idx="61" formatCode="General">
                  <c:v>0.36115665686401699</c:v>
                </c:pt>
                <c:pt idx="62" formatCode="General">
                  <c:v>0.369357356433341</c:v>
                </c:pt>
                <c:pt idx="63" formatCode="General">
                  <c:v>0.37738960924308601</c:v>
                </c:pt>
                <c:pt idx="64" formatCode="General">
                  <c:v>0.385255949993142</c:v>
                </c:pt>
                <c:pt idx="65" formatCode="General">
                  <c:v>0.39295912557291401</c:v>
                </c:pt>
                <c:pt idx="66" formatCode="General">
                  <c:v>0.40050205178891501</c:v>
                </c:pt>
                <c:pt idx="67" formatCode="General">
                  <c:v>0.40788777589467501</c:v>
                </c:pt>
                <c:pt idx="68" formatCode="General">
                  <c:v>0.41511944423306502</c:v>
                </c:pt>
                <c:pt idx="69" formatCode="General">
                  <c:v>0.422200274373564</c:v>
                </c:pt>
                <c:pt idx="70" formatCode="General">
                  <c:v>0.429133531193994</c:v>
                </c:pt>
                <c:pt idx="71" formatCode="General">
                  <c:v>0.43592250641768399</c:v>
                </c:pt>
                <c:pt idx="72" formatCode="General">
                  <c:v>0.442570501172736</c:v>
                </c:pt>
                <c:pt idx="73" formatCode="General">
                  <c:v>0.44908081119041998</c:v>
                </c:pt>
                <c:pt idx="74" formatCode="General">
                  <c:v>0.45545671430491402</c:v>
                </c:pt>
                <c:pt idx="75" formatCode="General">
                  <c:v>0.461701459956947</c:v>
                </c:pt>
                <c:pt idx="76" formatCode="General">
                  <c:v>0.46781826043987401</c:v>
                </c:pt>
                <c:pt idx="77" formatCode="General">
                  <c:v>0.47381028365861599</c:v>
                </c:pt>
                <c:pt idx="78" formatCode="General">
                  <c:v>0.47968064720015102</c:v>
                </c:pt>
                <c:pt idx="79" formatCode="General">
                  <c:v>0.48543241353918498</c:v>
                </c:pt>
                <c:pt idx="80" formatCode="General">
                  <c:v>0.49106858622468003</c:v>
                </c:pt>
                <c:pt idx="81" formatCode="General">
                  <c:v>0.49659213298649801</c:v>
                </c:pt>
                <c:pt idx="82" formatCode="General">
                  <c:v>0.50200590423965297</c:v>
                </c:pt>
                <c:pt idx="83" formatCode="General">
                  <c:v>0.50731271179891502</c:v>
                </c:pt>
                <c:pt idx="84" formatCode="General">
                  <c:v>0.51251530065070705</c:v>
                </c:pt>
                <c:pt idx="85" formatCode="General">
                  <c:v>0.51761634833055103</c:v>
                </c:pt>
                <c:pt idx="86" formatCode="General">
                  <c:v>0.52261846468921602</c:v>
                </c:pt>
                <c:pt idx="87" formatCode="General">
                  <c:v>0.52752419198820599</c:v>
                </c:pt>
                <c:pt idx="88" formatCode="General">
                  <c:v>0.53233600527297398</c:v>
                </c:pt>
                <c:pt idx="89" formatCode="General">
                  <c:v>0.53705631297900303</c:v>
                </c:pt>
                <c:pt idx="90" formatCode="General">
                  <c:v>0.54168745773182003</c:v>
                </c:pt>
                <c:pt idx="91" formatCode="General">
                  <c:v>0.54623171730720099</c:v>
                </c:pt>
                <c:pt idx="92" formatCode="General">
                  <c:v>0.55069130572230995</c:v>
                </c:pt>
                <c:pt idx="93" formatCode="General">
                  <c:v>0.55506837443252399</c:v>
                </c:pt>
                <c:pt idx="94" formatCode="General">
                  <c:v>0.55936501361209601</c:v>
                </c:pt>
                <c:pt idx="95" formatCode="General">
                  <c:v>0.56358325349983496</c:v>
                </c:pt>
                <c:pt idx="96" formatCode="General">
                  <c:v>0.56772506579364501</c:v>
                </c:pt>
                <c:pt idx="97" formatCode="General">
                  <c:v>0.57179236507999998</c:v>
                </c:pt>
                <c:pt idx="98" formatCode="General">
                  <c:v>0.57578701028648704</c:v>
                </c:pt>
                <c:pt idx="99" formatCode="General">
                  <c:v>0.57971080614725101</c:v>
                </c:pt>
                <c:pt idx="100" formatCode="General">
                  <c:v>0.58356550467272905</c:v>
                </c:pt>
                <c:pt idx="101" formatCode="General">
                  <c:v>0.58735280661634603</c:v>
                </c:pt>
                <c:pt idx="102" formatCode="General">
                  <c:v>0.59107436293202797</c:v>
                </c:pt>
                <c:pt idx="103" formatCode="General">
                  <c:v>0.59473177621736695</c:v>
                </c:pt>
                <c:pt idx="104" formatCode="General">
                  <c:v>0.59832660213814604</c:v>
                </c:pt>
                <c:pt idx="105" formatCode="General">
                  <c:v>0.60186035083069001</c:v>
                </c:pt>
                <c:pt idx="106" formatCode="General">
                  <c:v>0.60533448827914105</c:v>
                </c:pt>
                <c:pt idx="107" formatCode="General">
                  <c:v>0.60875043766535997</c:v>
                </c:pt>
                <c:pt idx="108" formatCode="General">
                  <c:v>0.61210958068959398</c:v>
                </c:pt>
                <c:pt idx="109" formatCode="General">
                  <c:v>0.61541325886051601</c:v>
                </c:pt>
                <c:pt idx="110" formatCode="General">
                  <c:v>0.61866277475356701</c:v>
                </c:pt>
                <c:pt idx="111" formatCode="General">
                  <c:v>0.621859393236877</c:v>
                </c:pt>
                <c:pt idx="112" formatCode="General">
                  <c:v>0.62500434266426796</c:v>
                </c:pt>
                <c:pt idx="113" formatCode="General">
                  <c:v>0.62809881603510798</c:v>
                </c:pt>
                <c:pt idx="114" formatCode="General">
                  <c:v>0.63114397212095297</c:v>
                </c:pt>
                <c:pt idx="115" formatCode="General">
                  <c:v>0.63414093655907999</c:v>
                </c:pt>
                <c:pt idx="116" formatCode="General">
                  <c:v>0.637090802913166</c:v>
                </c:pt>
                <c:pt idx="117" formatCode="General">
                  <c:v>0.63999463370146104</c:v>
                </c:pt>
                <c:pt idx="118" formatCode="General">
                  <c:v>0.64285346139292199</c:v>
                </c:pt>
                <c:pt idx="119" formatCode="General">
                  <c:v>0.64566828937183995</c:v>
                </c:pt>
                <c:pt idx="120" formatCode="General">
                  <c:v>0.64844009287154603</c:v>
                </c:pt>
                <c:pt idx="121" formatCode="General">
                  <c:v>0.65116981987786604</c:v>
                </c:pt>
                <c:pt idx="122" formatCode="General">
                  <c:v>0.653858392002997</c:v>
                </c:pt>
                <c:pt idx="123" formatCode="General">
                  <c:v>0.65650670533053701</c:v>
                </c:pt>
                <c:pt idx="124" formatCode="General">
                  <c:v>0.65911563123240402</c:v>
                </c:pt>
                <c:pt idx="125" formatCode="General">
                  <c:v>0.66168601715840403</c:v>
                </c:pt>
                <c:pt idx="126" formatCode="General">
                  <c:v>0.66421868739922096</c:v>
                </c:pt>
                <c:pt idx="127" formatCode="General">
                  <c:v>0.66671444382359601</c:v>
                </c:pt>
                <c:pt idx="128" formatCode="General">
                  <c:v>0.66917406659047396</c:v>
                </c:pt>
                <c:pt idx="129" formatCode="General">
                  <c:v>0.67159831483687504</c:v>
                </c:pt>
                <c:pt idx="130" formatCode="General">
                  <c:v>0.67398792734227297</c:v>
                </c:pt>
                <c:pt idx="131" formatCode="General">
                  <c:v>0.67634362317020902</c:v>
                </c:pt>
                <c:pt idx="132" formatCode="General">
                  <c:v>0.67866610228790802</c:v>
                </c:pt>
                <c:pt idx="133" formatCode="General">
                  <c:v>0.68095604616460104</c:v>
                </c:pt>
                <c:pt idx="134" formatCode="General">
                  <c:v>0.68321411834929002</c:v>
                </c:pt>
                <c:pt idx="135" formatCode="General">
                  <c:v>0.68544096502863205</c:v>
                </c:pt>
                <c:pt idx="136" formatCode="General">
                  <c:v>0.68763721556564095</c:v>
                </c:pt>
                <c:pt idx="137" formatCode="General">
                  <c:v>0.68980348301985905</c:v>
                </c:pt>
                <c:pt idx="138" formatCode="General">
                  <c:v>0.69194036464965203</c:v>
                </c:pt>
                <c:pt idx="139" formatCode="General">
                  <c:v>0.69404844239724905</c:v>
                </c:pt>
                <c:pt idx="140" formatCode="General">
                  <c:v>0.69612828335714105</c:v>
                </c:pt>
                <c:pt idx="141" formatCode="General">
                  <c:v>0.69818044022842896</c:v>
                </c:pt>
                <c:pt idx="142" formatCode="General">
                  <c:v>0.70020545175168603</c:v>
                </c:pt>
                <c:pt idx="143" formatCode="General">
                  <c:v>0.702203843130908</c:v>
                </c:pt>
                <c:pt idx="144" formatCode="General">
                  <c:v>0.70417612644105998</c:v>
                </c:pt>
                <c:pt idx="145" formatCode="General">
                  <c:v>0.70612280102176195</c:v>
                </c:pt>
                <c:pt idx="146" formatCode="General">
                  <c:v>0.708044353857608</c:v>
                </c:pt>
                <c:pt idx="147" formatCode="General">
                  <c:v>0.70994125994558799</c:v>
                </c:pt>
                <c:pt idx="148" formatCode="General">
                  <c:v>0.71181398265010598</c:v>
                </c:pt>
                <c:pt idx="149" formatCode="General">
                  <c:v>0.71366297404601697</c:v>
                </c:pt>
                <c:pt idx="150" formatCode="General">
                  <c:v>0.71548867525013904</c:v>
                </c:pt>
                <c:pt idx="151" formatCode="General">
                  <c:v>0.71729151674164704</c:v>
                </c:pt>
                <c:pt idx="152" formatCode="General">
                  <c:v>0.71907191867175502</c:v>
                </c:pt>
                <c:pt idx="153" formatCode="General">
                  <c:v>0.72083029116307795</c:v>
                </c:pt>
                <c:pt idx="154" formatCode="General">
                  <c:v>0.72256703459904503</c:v>
                </c:pt>
                <c:pt idx="155" formatCode="General">
                  <c:v>0.72428253990372504</c:v>
                </c:pt>
                <c:pt idx="156" formatCode="General">
                  <c:v>0.72597718881241802</c:v>
                </c:pt>
                <c:pt idx="157" formatCode="General">
                  <c:v>0.72765135413333004</c:v>
                </c:pt>
                <c:pt idx="158" formatCode="General">
                  <c:v>0.72930540000068</c:v>
                </c:pt>
                <c:pt idx="159" formatCode="General">
                  <c:v>0.73093968211952398</c:v>
                </c:pt>
                <c:pt idx="160" formatCode="General">
                  <c:v>0.732554548002605</c:v>
                </c:pt>
                <c:pt idx="161" formatCode="General">
                  <c:v>0.73415033719952005</c:v>
                </c:pt>
                <c:pt idx="162" formatCode="General">
                  <c:v>0.73572738151846895</c:v>
                </c:pt>
                <c:pt idx="163" formatCode="General">
                  <c:v>0.73728600524086596</c:v>
                </c:pt>
                <c:pt idx="164" formatCode="General">
                  <c:v>0.73882652532905202</c:v>
                </c:pt>
                <c:pt idx="165" formatCode="General">
                  <c:v>0.74034925162736598</c:v>
                </c:pt>
                <c:pt idx="166" formatCode="General">
                  <c:v>0.74185448705681101</c:v>
                </c:pt>
                <c:pt idx="167" formatCode="General">
                  <c:v>0.74334252780353405</c:v>
                </c:pt>
                <c:pt idx="168" formatCode="General">
                  <c:v>0.74481366350135403</c:v>
                </c:pt>
                <c:pt idx="169" formatCode="General">
                  <c:v>0.74626817740852602</c:v>
                </c:pt>
                <c:pt idx="170" formatCode="General">
                  <c:v>0.74770634657897095</c:v>
                </c:pt>
                <c:pt idx="171" formatCode="General">
                  <c:v>0.74912844202814</c:v>
                </c:pt>
                <c:pt idx="172" formatCode="General">
                  <c:v>0.75053472889372697</c:v>
                </c:pt>
                <c:pt idx="173" formatCode="General">
                  <c:v>0.75192546659138104</c:v>
                </c:pt>
                <c:pt idx="174" formatCode="General">
                  <c:v>0.75330090896561996</c:v>
                </c:pt>
                <c:pt idx="175" formatCode="General">
                  <c:v>0.75466130443609303</c:v>
                </c:pt>
                <c:pt idx="176" formatCode="General">
                  <c:v>0.75600689613936201</c:v>
                </c:pt>
                <c:pt idx="177" formatCode="General">
                  <c:v>0.75733792206635597</c:v>
                </c:pt>
                <c:pt idx="178" formatCode="General">
                  <c:v>0.75865461519564303</c:v>
                </c:pt>
                <c:pt idx="179" formatCode="General">
                  <c:v>0.75995720362266495</c:v>
                </c:pt>
                <c:pt idx="180" formatCode="General">
                  <c:v>0.76124591068508096</c:v>
                </c:pt>
                <c:pt idx="181" formatCode="General">
                  <c:v>0.76252095508433304</c:v>
                </c:pt>
                <c:pt idx="182" formatCode="General">
                  <c:v>0.76378255100359005</c:v>
                </c:pt>
                <c:pt idx="183" formatCode="General">
                  <c:v>0.76503090822216202</c:v>
                </c:pt>
                <c:pt idx="184" formatCode="General">
                  <c:v>0.76626623222652701</c:v>
                </c:pt>
                <c:pt idx="185" formatCode="General">
                  <c:v>0.76748872431807802</c:v>
                </c:pt>
                <c:pt idx="186" formatCode="General">
                  <c:v>0.76869858171768701</c:v>
                </c:pt>
                <c:pt idx="187" formatCode="General">
                  <c:v>0.76989599766721795</c:v>
                </c:pt>
                <c:pt idx="188" formatCode="General">
                  <c:v>0.77108116152806305</c:v>
                </c:pt>
                <c:pt idx="189" formatCode="General">
                  <c:v>0.77225425887682098</c:v>
                </c:pt>
                <c:pt idx="190" formatCode="General">
                  <c:v>0.77341547159820101</c:v>
                </c:pt>
                <c:pt idx="191" formatCode="General">
                  <c:v>0.77456497797524904</c:v>
                </c:pt>
                <c:pt idx="192" formatCode="General">
                  <c:v>0.77570295277697998</c:v>
                </c:pt>
                <c:pt idx="193" formatCode="General">
                  <c:v>0.77682956734350095</c:v>
                </c:pt>
                <c:pt idx="194" formatCode="General">
                  <c:v>0.77794498966871695</c:v>
                </c:pt>
                <c:pt idx="195" formatCode="General">
                  <c:v>0.77904938448067895</c:v>
                </c:pt>
                <c:pt idx="196" formatCode="General">
                  <c:v>0.78014291331967001</c:v>
                </c:pt>
                <c:pt idx="197" formatCode="General">
                  <c:v>0.78122573461408795</c:v>
                </c:pt>
                <c:pt idx="198" formatCode="General">
                  <c:v>0.782298003754202</c:v>
                </c:pt>
                <c:pt idx="199" formatCode="General">
                  <c:v>0.78335987316385103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5.7990000000000003E-3</c:v>
                </c:pt>
                <c:pt idx="1">
                  <c:v>1.4298E-2</c:v>
                </c:pt>
                <c:pt idx="2">
                  <c:v>2.5805000000000002E-2</c:v>
                </c:pt>
                <c:pt idx="3">
                  <c:v>4.1375000000000002E-2</c:v>
                </c:pt>
                <c:pt idx="4">
                  <c:v>5.9310000000000002E-2</c:v>
                </c:pt>
                <c:pt idx="5">
                  <c:v>8.2415000000000002E-2</c:v>
                </c:pt>
                <c:pt idx="6">
                  <c:v>0.107183</c:v>
                </c:pt>
                <c:pt idx="7">
                  <c:v>0.13597100000000001</c:v>
                </c:pt>
                <c:pt idx="8">
                  <c:v>0.16709299999999999</c:v>
                </c:pt>
                <c:pt idx="9">
                  <c:v>0.20024</c:v>
                </c:pt>
                <c:pt idx="10">
                  <c:v>0.23491400000000001</c:v>
                </c:pt>
                <c:pt idx="11">
                  <c:v>0.27079300000000001</c:v>
                </c:pt>
                <c:pt idx="12">
                  <c:v>0.30334499999999998</c:v>
                </c:pt>
                <c:pt idx="13">
                  <c:v>0.33701900000000001</c:v>
                </c:pt>
                <c:pt idx="14">
                  <c:v>0.37173899999999999</c:v>
                </c:pt>
                <c:pt idx="15">
                  <c:v>0.40116200000000002</c:v>
                </c:pt>
                <c:pt idx="16">
                  <c:v>0.4304</c:v>
                </c:pt>
                <c:pt idx="17">
                  <c:v>0.45698699999999998</c:v>
                </c:pt>
                <c:pt idx="18">
                  <c:v>0.47888700000000001</c:v>
                </c:pt>
                <c:pt idx="19">
                  <c:v>0.50308299999999995</c:v>
                </c:pt>
                <c:pt idx="20">
                  <c:v>0.52268000000000003</c:v>
                </c:pt>
                <c:pt idx="21">
                  <c:v>0.542184</c:v>
                </c:pt>
                <c:pt idx="22">
                  <c:v>0.55767999999999995</c:v>
                </c:pt>
                <c:pt idx="23">
                  <c:v>0.57201800000000003</c:v>
                </c:pt>
                <c:pt idx="24">
                  <c:v>0.58549700000000005</c:v>
                </c:pt>
                <c:pt idx="25">
                  <c:v>0.59510300000000005</c:v>
                </c:pt>
                <c:pt idx="26">
                  <c:v>0.60433400000000004</c:v>
                </c:pt>
                <c:pt idx="27">
                  <c:v>0.61148999999999998</c:v>
                </c:pt>
                <c:pt idx="28">
                  <c:v>0.61793699999999996</c:v>
                </c:pt>
                <c:pt idx="29">
                  <c:v>0.62142500000000001</c:v>
                </c:pt>
                <c:pt idx="30">
                  <c:v>0.623969</c:v>
                </c:pt>
                <c:pt idx="31">
                  <c:v>0.62714700000000001</c:v>
                </c:pt>
                <c:pt idx="32">
                  <c:v>0.62599199999999999</c:v>
                </c:pt>
                <c:pt idx="33">
                  <c:v>0.62636999999999998</c:v>
                </c:pt>
                <c:pt idx="34">
                  <c:v>0.62619899999999995</c:v>
                </c:pt>
                <c:pt idx="35">
                  <c:v>0.62353599999999998</c:v>
                </c:pt>
                <c:pt idx="36">
                  <c:v>0.62042200000000003</c:v>
                </c:pt>
                <c:pt idx="37">
                  <c:v>0.61579399999999995</c:v>
                </c:pt>
                <c:pt idx="38">
                  <c:v>0.61301399999999995</c:v>
                </c:pt>
                <c:pt idx="39">
                  <c:v>0.60861299999999996</c:v>
                </c:pt>
                <c:pt idx="40">
                  <c:v>0.60313600000000001</c:v>
                </c:pt>
                <c:pt idx="41">
                  <c:v>0.59889499999999996</c:v>
                </c:pt>
                <c:pt idx="42">
                  <c:v>0.59267599999999998</c:v>
                </c:pt>
                <c:pt idx="43">
                  <c:v>0.58754200000000001</c:v>
                </c:pt>
                <c:pt idx="44">
                  <c:v>0.58168799999999998</c:v>
                </c:pt>
                <c:pt idx="45">
                  <c:v>0.57646900000000001</c:v>
                </c:pt>
                <c:pt idx="46">
                  <c:v>0.56892299999999996</c:v>
                </c:pt>
                <c:pt idx="47">
                  <c:v>0.56370500000000001</c:v>
                </c:pt>
                <c:pt idx="48">
                  <c:v>0.55765900000000002</c:v>
                </c:pt>
                <c:pt idx="49">
                  <c:v>0.55032499999999995</c:v>
                </c:pt>
                <c:pt idx="50">
                  <c:v>0.54371199999999997</c:v>
                </c:pt>
                <c:pt idx="51">
                  <c:v>0.53746899999999997</c:v>
                </c:pt>
                <c:pt idx="52">
                  <c:v>0.53174299999999997</c:v>
                </c:pt>
                <c:pt idx="53">
                  <c:v>0.52473800000000004</c:v>
                </c:pt>
                <c:pt idx="54">
                  <c:v>0.51825900000000003</c:v>
                </c:pt>
                <c:pt idx="55">
                  <c:v>0.512544</c:v>
                </c:pt>
                <c:pt idx="56">
                  <c:v>0.50683299999999998</c:v>
                </c:pt>
                <c:pt idx="57">
                  <c:v>0.50064200000000003</c:v>
                </c:pt>
                <c:pt idx="58">
                  <c:v>0.49519800000000003</c:v>
                </c:pt>
                <c:pt idx="59">
                  <c:v>0.49054599999999998</c:v>
                </c:pt>
                <c:pt idx="60">
                  <c:v>0.48411999999999999</c:v>
                </c:pt>
                <c:pt idx="61">
                  <c:v>0.47731600000000002</c:v>
                </c:pt>
                <c:pt idx="62">
                  <c:v>0.471999</c:v>
                </c:pt>
                <c:pt idx="63">
                  <c:v>0.46675</c:v>
                </c:pt>
                <c:pt idx="64">
                  <c:v>0.46131100000000003</c:v>
                </c:pt>
                <c:pt idx="65">
                  <c:v>0.45418399999999998</c:v>
                </c:pt>
                <c:pt idx="66">
                  <c:v>0.45118599999999998</c:v>
                </c:pt>
                <c:pt idx="67">
                  <c:v>0.444465</c:v>
                </c:pt>
                <c:pt idx="68">
                  <c:v>0.43958900000000001</c:v>
                </c:pt>
                <c:pt idx="69">
                  <c:v>0.43476399999999998</c:v>
                </c:pt>
                <c:pt idx="70">
                  <c:v>0.42963899999999999</c:v>
                </c:pt>
                <c:pt idx="71">
                  <c:v>0.42501800000000001</c:v>
                </c:pt>
                <c:pt idx="72">
                  <c:v>0.42039199999999999</c:v>
                </c:pt>
                <c:pt idx="73">
                  <c:v>0.41586200000000001</c:v>
                </c:pt>
                <c:pt idx="74">
                  <c:v>0.41135500000000003</c:v>
                </c:pt>
                <c:pt idx="75">
                  <c:v>0.40631600000000001</c:v>
                </c:pt>
                <c:pt idx="76">
                  <c:v>0.40231099999999997</c:v>
                </c:pt>
                <c:pt idx="77">
                  <c:v>0.39787</c:v>
                </c:pt>
                <c:pt idx="78">
                  <c:v>0.393229</c:v>
                </c:pt>
                <c:pt idx="79">
                  <c:v>0.38919300000000001</c:v>
                </c:pt>
                <c:pt idx="80">
                  <c:v>0.38486500000000001</c:v>
                </c:pt>
                <c:pt idx="81">
                  <c:v>0.38137500000000002</c:v>
                </c:pt>
                <c:pt idx="82">
                  <c:v>0.37729200000000002</c:v>
                </c:pt>
                <c:pt idx="83">
                  <c:v>0.37353399999999998</c:v>
                </c:pt>
                <c:pt idx="84">
                  <c:v>0.36936799999999997</c:v>
                </c:pt>
                <c:pt idx="85">
                  <c:v>0.365817</c:v>
                </c:pt>
                <c:pt idx="86">
                  <c:v>0.36227900000000002</c:v>
                </c:pt>
                <c:pt idx="87">
                  <c:v>0.35885600000000001</c:v>
                </c:pt>
                <c:pt idx="88">
                  <c:v>0.35477599999999998</c:v>
                </c:pt>
                <c:pt idx="89">
                  <c:v>0.35214099999999998</c:v>
                </c:pt>
                <c:pt idx="90">
                  <c:v>0.34865800000000002</c:v>
                </c:pt>
                <c:pt idx="91">
                  <c:v>0.34515499999999999</c:v>
                </c:pt>
                <c:pt idx="92">
                  <c:v>0.34205000000000002</c:v>
                </c:pt>
                <c:pt idx="93">
                  <c:v>0.33814</c:v>
                </c:pt>
                <c:pt idx="94">
                  <c:v>0.33530900000000002</c:v>
                </c:pt>
                <c:pt idx="95">
                  <c:v>0.33232800000000001</c:v>
                </c:pt>
                <c:pt idx="96">
                  <c:v>0.329459</c:v>
                </c:pt>
                <c:pt idx="97">
                  <c:v>0.32647599999999999</c:v>
                </c:pt>
                <c:pt idx="98">
                  <c:v>0.32318000000000002</c:v>
                </c:pt>
                <c:pt idx="99">
                  <c:v>0.32060699999999998</c:v>
                </c:pt>
                <c:pt idx="100">
                  <c:v>0.31740000000000002</c:v>
                </c:pt>
                <c:pt idx="101">
                  <c:v>0.31417499999999998</c:v>
                </c:pt>
                <c:pt idx="102">
                  <c:v>0.31119000000000002</c:v>
                </c:pt>
                <c:pt idx="103">
                  <c:v>0.30889800000000001</c:v>
                </c:pt>
                <c:pt idx="104">
                  <c:v>0.30618899999999999</c:v>
                </c:pt>
                <c:pt idx="105">
                  <c:v>0.30379499999999998</c:v>
                </c:pt>
                <c:pt idx="106">
                  <c:v>0.30170799999999998</c:v>
                </c:pt>
                <c:pt idx="107">
                  <c:v>0.298595</c:v>
                </c:pt>
                <c:pt idx="108">
                  <c:v>0.29586699999999999</c:v>
                </c:pt>
                <c:pt idx="109">
                  <c:v>0.293211</c:v>
                </c:pt>
                <c:pt idx="110">
                  <c:v>0.291632</c:v>
                </c:pt>
                <c:pt idx="111">
                  <c:v>0.289107</c:v>
                </c:pt>
                <c:pt idx="112">
                  <c:v>0.286076</c:v>
                </c:pt>
                <c:pt idx="113">
                  <c:v>0.284252</c:v>
                </c:pt>
                <c:pt idx="114">
                  <c:v>0.28131099999999998</c:v>
                </c:pt>
                <c:pt idx="115">
                  <c:v>0.27995799999999998</c:v>
                </c:pt>
                <c:pt idx="116">
                  <c:v>0.27707199999999998</c:v>
                </c:pt>
                <c:pt idx="117">
                  <c:v>0.27500400000000003</c:v>
                </c:pt>
                <c:pt idx="118">
                  <c:v>0.27393099999999998</c:v>
                </c:pt>
                <c:pt idx="119">
                  <c:v>0.270339</c:v>
                </c:pt>
                <c:pt idx="120">
                  <c:v>0.26953199999999999</c:v>
                </c:pt>
                <c:pt idx="121">
                  <c:v>0.26705800000000002</c:v>
                </c:pt>
                <c:pt idx="122">
                  <c:v>0.264621</c:v>
                </c:pt>
                <c:pt idx="123">
                  <c:v>0.26288699999999998</c:v>
                </c:pt>
                <c:pt idx="124">
                  <c:v>0.26077699999999998</c:v>
                </c:pt>
                <c:pt idx="125">
                  <c:v>0.25837199999999999</c:v>
                </c:pt>
                <c:pt idx="126">
                  <c:v>0.25720999999999999</c:v>
                </c:pt>
                <c:pt idx="127">
                  <c:v>0.25527699999999998</c:v>
                </c:pt>
                <c:pt idx="128">
                  <c:v>0.25334099999999998</c:v>
                </c:pt>
                <c:pt idx="129">
                  <c:v>0.25178600000000001</c:v>
                </c:pt>
                <c:pt idx="130">
                  <c:v>0.24951899999999999</c:v>
                </c:pt>
                <c:pt idx="131">
                  <c:v>0.24793599999999999</c:v>
                </c:pt>
                <c:pt idx="132">
                  <c:v>0.24609900000000001</c:v>
                </c:pt>
                <c:pt idx="133">
                  <c:v>0.244007</c:v>
                </c:pt>
                <c:pt idx="134">
                  <c:v>0.242591</c:v>
                </c:pt>
                <c:pt idx="135">
                  <c:v>0.24121699999999999</c:v>
                </c:pt>
                <c:pt idx="136">
                  <c:v>0.23996799999999999</c:v>
                </c:pt>
                <c:pt idx="137">
                  <c:v>0.23788100000000001</c:v>
                </c:pt>
                <c:pt idx="138">
                  <c:v>0.23569399999999999</c:v>
                </c:pt>
                <c:pt idx="139">
                  <c:v>0.23419100000000001</c:v>
                </c:pt>
                <c:pt idx="140">
                  <c:v>0.23300499999999999</c:v>
                </c:pt>
                <c:pt idx="141">
                  <c:v>0.231041</c:v>
                </c:pt>
                <c:pt idx="142">
                  <c:v>0.22983100000000001</c:v>
                </c:pt>
                <c:pt idx="143">
                  <c:v>0.228128</c:v>
                </c:pt>
                <c:pt idx="144">
                  <c:v>0.22698299999999999</c:v>
                </c:pt>
                <c:pt idx="145">
                  <c:v>0.22514700000000001</c:v>
                </c:pt>
                <c:pt idx="146">
                  <c:v>0.224296</c:v>
                </c:pt>
                <c:pt idx="147">
                  <c:v>0.222966</c:v>
                </c:pt>
                <c:pt idx="148">
                  <c:v>0.221053</c:v>
                </c:pt>
                <c:pt idx="149">
                  <c:v>0.21926100000000001</c:v>
                </c:pt>
                <c:pt idx="150">
                  <c:v>0.21845300000000001</c:v>
                </c:pt>
                <c:pt idx="151">
                  <c:v>0.21678600000000001</c:v>
                </c:pt>
                <c:pt idx="152">
                  <c:v>0.215668</c:v>
                </c:pt>
                <c:pt idx="153">
                  <c:v>0.21390999999999999</c:v>
                </c:pt>
                <c:pt idx="154">
                  <c:v>0.21277299999999999</c:v>
                </c:pt>
                <c:pt idx="155">
                  <c:v>0.211672</c:v>
                </c:pt>
                <c:pt idx="156">
                  <c:v>0.21010100000000001</c:v>
                </c:pt>
                <c:pt idx="157">
                  <c:v>0.20940300000000001</c:v>
                </c:pt>
                <c:pt idx="158">
                  <c:v>0.20816399999999999</c:v>
                </c:pt>
                <c:pt idx="159">
                  <c:v>0.20658799999999999</c:v>
                </c:pt>
                <c:pt idx="160">
                  <c:v>0.20522199999999999</c:v>
                </c:pt>
                <c:pt idx="161">
                  <c:v>0.204149</c:v>
                </c:pt>
                <c:pt idx="162">
                  <c:v>0.20295199999999999</c:v>
                </c:pt>
                <c:pt idx="163">
                  <c:v>0.20185600000000001</c:v>
                </c:pt>
                <c:pt idx="164">
                  <c:v>0.20073299999999999</c:v>
                </c:pt>
                <c:pt idx="165">
                  <c:v>0.19958300000000001</c:v>
                </c:pt>
                <c:pt idx="166">
                  <c:v>0.19833799999999999</c:v>
                </c:pt>
                <c:pt idx="167">
                  <c:v>0.19736500000000001</c:v>
                </c:pt>
                <c:pt idx="168">
                  <c:v>0.19606299999999999</c:v>
                </c:pt>
                <c:pt idx="169">
                  <c:v>0.194634</c:v>
                </c:pt>
                <c:pt idx="170">
                  <c:v>0.19353600000000001</c:v>
                </c:pt>
                <c:pt idx="171">
                  <c:v>0.19240599999999999</c:v>
                </c:pt>
                <c:pt idx="172">
                  <c:v>0.191688</c:v>
                </c:pt>
                <c:pt idx="173">
                  <c:v>0.19093599999999999</c:v>
                </c:pt>
                <c:pt idx="174">
                  <c:v>0.18990699999999999</c:v>
                </c:pt>
                <c:pt idx="175">
                  <c:v>0.18871599999999999</c:v>
                </c:pt>
                <c:pt idx="176">
                  <c:v>0.18740100000000001</c:v>
                </c:pt>
                <c:pt idx="177">
                  <c:v>0.18624199999999999</c:v>
                </c:pt>
                <c:pt idx="178">
                  <c:v>0.18590599999999999</c:v>
                </c:pt>
                <c:pt idx="179">
                  <c:v>0.18410299999999999</c:v>
                </c:pt>
                <c:pt idx="180">
                  <c:v>0.18338599999999999</c:v>
                </c:pt>
                <c:pt idx="181">
                  <c:v>0.18279300000000001</c:v>
                </c:pt>
                <c:pt idx="182">
                  <c:v>0.18165500000000001</c:v>
                </c:pt>
                <c:pt idx="183">
                  <c:v>0.18034800000000001</c:v>
                </c:pt>
                <c:pt idx="184">
                  <c:v>0.17970800000000001</c:v>
                </c:pt>
                <c:pt idx="185">
                  <c:v>0.17849699999999999</c:v>
                </c:pt>
                <c:pt idx="186">
                  <c:v>0.177678</c:v>
                </c:pt>
                <c:pt idx="187">
                  <c:v>0.17718700000000001</c:v>
                </c:pt>
                <c:pt idx="188">
                  <c:v>0.17616000000000001</c:v>
                </c:pt>
                <c:pt idx="189">
                  <c:v>0.17497199999999999</c:v>
                </c:pt>
                <c:pt idx="190">
                  <c:v>0.17394100000000001</c:v>
                </c:pt>
                <c:pt idx="191">
                  <c:v>0.17277300000000001</c:v>
                </c:pt>
                <c:pt idx="192">
                  <c:v>0.17229900000000001</c:v>
                </c:pt>
                <c:pt idx="193">
                  <c:v>0.171347</c:v>
                </c:pt>
                <c:pt idx="194">
                  <c:v>0.170153</c:v>
                </c:pt>
                <c:pt idx="195">
                  <c:v>0.169902</c:v>
                </c:pt>
                <c:pt idx="196">
                  <c:v>0.16899600000000001</c:v>
                </c:pt>
                <c:pt idx="197">
                  <c:v>0.16803100000000001</c:v>
                </c:pt>
                <c:pt idx="198">
                  <c:v>0.167406</c:v>
                </c:pt>
                <c:pt idx="199">
                  <c:v>0.16691800000000001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Sheet1!$G$2:$G$200</c:f>
              <c:numCache>
                <c:formatCode>General</c:formatCode>
                <c:ptCount val="199"/>
                <c:pt idx="0">
                  <c:v>6.0525490995091396E-3</c:v>
                </c:pt>
                <c:pt idx="1">
                  <c:v>1.45677203404762E-2</c:v>
                </c:pt>
                <c:pt idx="2">
                  <c:v>2.6002410770027701E-2</c:v>
                </c:pt>
                <c:pt idx="3">
                  <c:v>4.07494545171306E-2</c:v>
                </c:pt>
                <c:pt idx="4">
                  <c:v>5.9078064080080997E-2</c:v>
                </c:pt>
                <c:pt idx="5">
                  <c:v>8.1077864431484001E-2</c:v>
                </c:pt>
                <c:pt idx="6">
                  <c:v>0.10662043330252299</c:v>
                </c:pt>
                <c:pt idx="7">
                  <c:v>0.13535001102930599</c:v>
                </c:pt>
                <c:pt idx="8">
                  <c:v>0.16670938353366899</c:v>
                </c:pt>
                <c:pt idx="9">
                  <c:v>0.19999697960479099</c:v>
                </c:pt>
                <c:pt idx="10">
                  <c:v>0.234441461309781</c:v>
                </c:pt>
                <c:pt idx="11">
                  <c:v>0.26927874105404997</c:v>
                </c:pt>
                <c:pt idx="12">
                  <c:v>0.30381437912819098</c:v>
                </c:pt>
                <c:pt idx="13">
                  <c:v>0.33746472048023801</c:v>
                </c:pt>
                <c:pt idx="14">
                  <c:v>0.36977347041877701</c:v>
                </c:pt>
                <c:pt idx="15">
                  <c:v>0.40040921174586402</c:v>
                </c:pt>
                <c:pt idx="16">
                  <c:v>0.42914984758210301</c:v>
                </c:pt>
                <c:pt idx="17">
                  <c:v>0.455861490717553</c:v>
                </c:pt>
                <c:pt idx="18">
                  <c:v>0.48047638894695299</c:v>
                </c:pt>
                <c:pt idx="19">
                  <c:v>0.50297387301405505</c:v>
                </c:pt>
                <c:pt idx="20">
                  <c:v>0.52336568649101201</c:v>
                </c:pt>
                <c:pt idx="21">
                  <c:v>0.54168544308836997</c:v>
                </c:pt>
                <c:pt idx="22">
                  <c:v>0.55798201358375199</c:v>
                </c:pt>
                <c:pt idx="23">
                  <c:v>0.57231586309569804</c:v>
                </c:pt>
                <c:pt idx="24">
                  <c:v>0.58475688809953097</c:v>
                </c:pt>
                <c:pt idx="25">
                  <c:v>0.59538352336431299</c:v>
                </c:pt>
                <c:pt idx="26">
                  <c:v>0.60428190143052296</c:v>
                </c:pt>
                <c:pt idx="27">
                  <c:v>0.61154513513572695</c:v>
                </c:pt>
                <c:pt idx="28">
                  <c:v>0.61727227771317394</c:v>
                </c:pt>
                <c:pt idx="29">
                  <c:v>0.62156689252846697</c:v>
                </c:pt>
                <c:pt idx="30">
                  <c:v>0.62453558397761599</c:v>
                </c:pt>
                <c:pt idx="31">
                  <c:v>0.62628630234405702</c:v>
                </c:pt>
                <c:pt idx="32">
                  <c:v>0.62692666089933702</c:v>
                </c:pt>
                <c:pt idx="33">
                  <c:v>0.62656239135361003</c:v>
                </c:pt>
                <c:pt idx="34">
                  <c:v>0.62529596325013403</c:v>
                </c:pt>
                <c:pt idx="35">
                  <c:v>0.62322546361523501</c:v>
                </c:pt>
                <c:pt idx="36">
                  <c:v>0.62044372449919405</c:v>
                </c:pt>
                <c:pt idx="37">
                  <c:v>0.61703772960005798</c:v>
                </c:pt>
                <c:pt idx="38">
                  <c:v>0.61308817103102697</c:v>
                </c:pt>
                <c:pt idx="39">
                  <c:v>0.608669349013086</c:v>
                </c:pt>
                <c:pt idx="40">
                  <c:v>0.60384916224598195</c:v>
                </c:pt>
                <c:pt idx="41">
                  <c:v>0.59868919543079102</c:v>
                </c:pt>
                <c:pt idx="42">
                  <c:v>0.593244977516173</c:v>
                </c:pt>
                <c:pt idx="43">
                  <c:v>0.58756634344708802</c:v>
                </c:pt>
                <c:pt idx="44">
                  <c:v>0.58169774599881896</c:v>
                </c:pt>
                <c:pt idx="45">
                  <c:v>0.57567864780892297</c:v>
                </c:pt>
                <c:pt idx="46">
                  <c:v>0.56954397683064295</c:v>
                </c:pt>
                <c:pt idx="47">
                  <c:v>0.56332445033344802</c:v>
                </c:pt>
                <c:pt idx="48">
                  <c:v>0.55704703843032</c:v>
                </c:pt>
                <c:pt idx="49">
                  <c:v>0.55073527513059095</c:v>
                </c:pt>
                <c:pt idx="50">
                  <c:v>0.54440963419328503</c:v>
                </c:pt>
                <c:pt idx="51">
                  <c:v>0.53808786132005504</c:v>
                </c:pt>
                <c:pt idx="52">
                  <c:v>0.53178526014794003</c:v>
                </c:pt>
                <c:pt idx="53">
                  <c:v>0.52551496052311297</c:v>
                </c:pt>
                <c:pt idx="54">
                  <c:v>0.51928819843363805</c:v>
                </c:pt>
                <c:pt idx="55">
                  <c:v>0.51311448860814401</c:v>
                </c:pt>
                <c:pt idx="56">
                  <c:v>0.507001869250151</c:v>
                </c:pt>
                <c:pt idx="57">
                  <c:v>0.50095705593768403</c:v>
                </c:pt>
                <c:pt idx="58">
                  <c:v>0.49498562501000598</c:v>
                </c:pt>
                <c:pt idx="59">
                  <c:v>0.48909213823238301</c:v>
                </c:pt>
                <c:pt idx="60">
                  <c:v>0.483280284466171</c:v>
                </c:pt>
                <c:pt idx="61">
                  <c:v>0.47755296504072903</c:v>
                </c:pt>
                <c:pt idx="62">
                  <c:v>0.47191241338831902</c:v>
                </c:pt>
                <c:pt idx="63">
                  <c:v>0.46636032022756302</c:v>
                </c:pt>
                <c:pt idx="64">
                  <c:v>0.46089781629487198</c:v>
                </c:pt>
                <c:pt idx="65">
                  <c:v>0.45552564137871998</c:v>
                </c:pt>
                <c:pt idx="66">
                  <c:v>0.45024414287575698</c:v>
                </c:pt>
                <c:pt idx="67">
                  <c:v>0.44505331325113301</c:v>
                </c:pt>
                <c:pt idx="68">
                  <c:v>0.43995294159800802</c:v>
                </c:pt>
                <c:pt idx="69">
                  <c:v>0.43494250738414603</c:v>
                </c:pt>
                <c:pt idx="70">
                  <c:v>0.43002130867390498</c:v>
                </c:pt>
                <c:pt idx="71">
                  <c:v>0.425188527291191</c:v>
                </c:pt>
                <c:pt idx="72">
                  <c:v>0.42044311214713398</c:v>
                </c:pt>
                <c:pt idx="73">
                  <c:v>0.41578397285359397</c:v>
                </c:pt>
                <c:pt idx="74">
                  <c:v>0.41120987301257</c:v>
                </c:pt>
                <c:pt idx="75">
                  <c:v>0.40671951521713501</c:v>
                </c:pt>
                <c:pt idx="76">
                  <c:v>0.40231153490323701</c:v>
                </c:pt>
                <c:pt idx="77">
                  <c:v>0.39798450759001802</c:v>
                </c:pt>
                <c:pt idx="78">
                  <c:v>0.39373699951221097</c:v>
                </c:pt>
                <c:pt idx="79">
                  <c:v>0.389567497908198</c:v>
                </c:pt>
                <c:pt idx="80">
                  <c:v>0.38547454149298899</c:v>
                </c:pt>
                <c:pt idx="81">
                  <c:v>0.38145657069141797</c:v>
                </c:pt>
                <c:pt idx="82">
                  <c:v>0.37751209854061901</c:v>
                </c:pt>
                <c:pt idx="83">
                  <c:v>0.373639609623511</c:v>
                </c:pt>
                <c:pt idx="84">
                  <c:v>0.36983758829674102</c:v>
                </c:pt>
                <c:pt idx="85">
                  <c:v>0.36610453421428901</c:v>
                </c:pt>
                <c:pt idx="86">
                  <c:v>0.36243897001180903</c:v>
                </c:pt>
                <c:pt idx="87">
                  <c:v>0.35883941140873699</c:v>
                </c:pt>
                <c:pt idx="88">
                  <c:v>0.35530441898908499</c:v>
                </c:pt>
                <c:pt idx="89">
                  <c:v>0.35183255289182502</c:v>
                </c:pt>
                <c:pt idx="90">
                  <c:v>0.348422416714321</c:v>
                </c:pt>
                <c:pt idx="91">
                  <c:v>0.34507261929918998</c:v>
                </c:pt>
                <c:pt idx="92">
                  <c:v>0.341781803445454</c:v>
                </c:pt>
                <c:pt idx="93">
                  <c:v>0.33854864471170099</c:v>
                </c:pt>
                <c:pt idx="94">
                  <c:v>0.33537182778365898</c:v>
                </c:pt>
                <c:pt idx="95">
                  <c:v>0.33225008238140302</c:v>
                </c:pt>
                <c:pt idx="96">
                  <c:v>0.32918215951306801</c:v>
                </c:pt>
                <c:pt idx="97">
                  <c:v>0.32616683004535801</c:v>
                </c:pt>
                <c:pt idx="98">
                  <c:v>0.323202905602746</c:v>
                </c:pt>
                <c:pt idx="99">
                  <c:v>0.320289214750271</c:v>
                </c:pt>
                <c:pt idx="100">
                  <c:v>0.317424616424966</c:v>
                </c:pt>
                <c:pt idx="101">
                  <c:v>0.31460800591973698</c:v>
                </c:pt>
                <c:pt idx="102">
                  <c:v>0.311838283623523</c:v>
                </c:pt>
                <c:pt idx="103">
                  <c:v>0.30911440573219301</c:v>
                </c:pt>
                <c:pt idx="104">
                  <c:v>0.30643533812053497</c:v>
                </c:pt>
                <c:pt idx="105">
                  <c:v>0.30380006239048402</c:v>
                </c:pt>
                <c:pt idx="106">
                  <c:v>0.301207604296166</c:v>
                </c:pt>
                <c:pt idx="107">
                  <c:v>0.29865701004225498</c:v>
                </c:pt>
                <c:pt idx="108">
                  <c:v>0.29614734496330097</c:v>
                </c:pt>
                <c:pt idx="109">
                  <c:v>0.29367769968427698</c:v>
                </c:pt>
                <c:pt idx="110">
                  <c:v>0.29124718141164602</c:v>
                </c:pt>
                <c:pt idx="111">
                  <c:v>0.28885494250977001</c:v>
                </c:pt>
                <c:pt idx="112">
                  <c:v>0.28650013460441698</c:v>
                </c:pt>
                <c:pt idx="113">
                  <c:v>0.28418194467581098</c:v>
                </c:pt>
                <c:pt idx="114">
                  <c:v>0.28189956412967199</c:v>
                </c:pt>
                <c:pt idx="115">
                  <c:v>0.27965222495657799</c:v>
                </c:pt>
                <c:pt idx="116">
                  <c:v>0.27743917631955001</c:v>
                </c:pt>
                <c:pt idx="117">
                  <c:v>0.27525966862471302</c:v>
                </c:pt>
                <c:pt idx="118">
                  <c:v>0.27311298977806597</c:v>
                </c:pt>
                <c:pt idx="119">
                  <c:v>0.27099844186911898</c:v>
                </c:pt>
                <c:pt idx="120">
                  <c:v>0.26891534768775699</c:v>
                </c:pt>
                <c:pt idx="121">
                  <c:v>0.26686303491963198</c:v>
                </c:pt>
                <c:pt idx="122">
                  <c:v>0.26484086507460303</c:v>
                </c:pt>
                <c:pt idx="123">
                  <c:v>0.26284820283939098</c:v>
                </c:pt>
                <c:pt idx="124">
                  <c:v>0.26088444506297598</c:v>
                </c:pt>
                <c:pt idx="125">
                  <c:v>0.25894897526354799</c:v>
                </c:pt>
                <c:pt idx="126">
                  <c:v>0.25704122992074002</c:v>
                </c:pt>
                <c:pt idx="127">
                  <c:v>0.25516063068322598</c:v>
                </c:pt>
                <c:pt idx="128">
                  <c:v>0.25330662836006101</c:v>
                </c:pt>
                <c:pt idx="129">
                  <c:v>0.25147868733163797</c:v>
                </c:pt>
                <c:pt idx="130">
                  <c:v>0.24967627743474</c:v>
                </c:pt>
                <c:pt idx="131">
                  <c:v>0.24789888077149999</c:v>
                </c:pt>
                <c:pt idx="132">
                  <c:v>0.24614601344153</c:v>
                </c:pt>
                <c:pt idx="133">
                  <c:v>0.24441717278953001</c:v>
                </c:pt>
                <c:pt idx="134">
                  <c:v>0.24271188898159601</c:v>
                </c:pt>
                <c:pt idx="135">
                  <c:v>0.24102970954616301</c:v>
                </c:pt>
                <c:pt idx="136">
                  <c:v>0.23937016903299199</c:v>
                </c:pt>
                <c:pt idx="137">
                  <c:v>0.23773283319647301</c:v>
                </c:pt>
                <c:pt idx="138">
                  <c:v>0.236117276141593</c:v>
                </c:pt>
                <c:pt idx="139">
                  <c:v>0.23452307238831599</c:v>
                </c:pt>
                <c:pt idx="140">
                  <c:v>0.23294981875492299</c:v>
                </c:pt>
                <c:pt idx="141">
                  <c:v>0.231397111553926</c:v>
                </c:pt>
                <c:pt idx="142">
                  <c:v>0.22986456850694201</c:v>
                </c:pt>
                <c:pt idx="143">
                  <c:v>0.22835180597100799</c:v>
                </c:pt>
                <c:pt idx="144">
                  <c:v>0.22685844598160901</c:v>
                </c:pt>
                <c:pt idx="145">
                  <c:v>0.225384138210736</c:v>
                </c:pt>
                <c:pt idx="146">
                  <c:v>0.22392852978424699</c:v>
                </c:pt>
                <c:pt idx="147">
                  <c:v>0.22249126491443899</c:v>
                </c:pt>
                <c:pt idx="148">
                  <c:v>0.22107201434736101</c:v>
                </c:pt>
                <c:pt idx="149">
                  <c:v>0.21967045266802601</c:v>
                </c:pt>
                <c:pt idx="150">
                  <c:v>0.21828625051832701</c:v>
                </c:pt>
                <c:pt idx="151">
                  <c:v>0.21691910407895701</c:v>
                </c:pt>
                <c:pt idx="152">
                  <c:v>0.215568697506832</c:v>
                </c:pt>
                <c:pt idx="153">
                  <c:v>0.21423473988862601</c:v>
                </c:pt>
                <c:pt idx="154">
                  <c:v>0.21291693514903701</c:v>
                </c:pt>
                <c:pt idx="155">
                  <c:v>0.21161498922154401</c:v>
                </c:pt>
                <c:pt idx="156">
                  <c:v>0.210328639580139</c:v>
                </c:pt>
                <c:pt idx="157">
                  <c:v>0.20905760282357999</c:v>
                </c:pt>
                <c:pt idx="158">
                  <c:v>0.20780161167519601</c:v>
                </c:pt>
                <c:pt idx="159">
                  <c:v>0.206560414738062</c:v>
                </c:pt>
                <c:pt idx="160">
                  <c:v>0.20533374645581901</c:v>
                </c:pt>
                <c:pt idx="161">
                  <c:v>0.20412136413641899</c:v>
                </c:pt>
                <c:pt idx="162">
                  <c:v>0.202923021653338</c:v>
                </c:pt>
                <c:pt idx="163">
                  <c:v>0.201738484132129</c:v>
                </c:pt>
                <c:pt idx="164">
                  <c:v>0.200567512841548</c:v>
                </c:pt>
                <c:pt idx="165">
                  <c:v>0.199409883618933</c:v>
                </c:pt>
                <c:pt idx="166">
                  <c:v>0.198265371774377</c:v>
                </c:pt>
                <c:pt idx="167">
                  <c:v>0.197133763078118</c:v>
                </c:pt>
                <c:pt idx="168">
                  <c:v>0.19601483867685501</c:v>
                </c:pt>
                <c:pt idx="169">
                  <c:v>0.19490839354342801</c:v>
                </c:pt>
                <c:pt idx="170">
                  <c:v>0.193814221404432</c:v>
                </c:pt>
                <c:pt idx="171">
                  <c:v>0.19273212202493101</c:v>
                </c:pt>
                <c:pt idx="172">
                  <c:v>0.191661901047748</c:v>
                </c:pt>
                <c:pt idx="173">
                  <c:v>0.190603369837748</c:v>
                </c:pt>
                <c:pt idx="174">
                  <c:v>0.18955633415506001</c:v>
                </c:pt>
                <c:pt idx="175">
                  <c:v>0.18852061263525899</c:v>
                </c:pt>
                <c:pt idx="176">
                  <c:v>0.187496029197007</c:v>
                </c:pt>
                <c:pt idx="177">
                  <c:v>0.18648240172873101</c:v>
                </c:pt>
                <c:pt idx="178">
                  <c:v>0.18547956430708901</c:v>
                </c:pt>
                <c:pt idx="179">
                  <c:v>0.18448734099070199</c:v>
                </c:pt>
                <c:pt idx="180">
                  <c:v>0.18350557177184801</c:v>
                </c:pt>
                <c:pt idx="181">
                  <c:v>0.182534090103145</c:v>
                </c:pt>
                <c:pt idx="182">
                  <c:v>0.18157274140607299</c:v>
                </c:pt>
                <c:pt idx="183">
                  <c:v>0.18062136433009399</c:v>
                </c:pt>
                <c:pt idx="184">
                  <c:v>0.17967981299337499</c:v>
                </c:pt>
                <c:pt idx="185">
                  <c:v>0.17874793452329699</c:v>
                </c:pt>
                <c:pt idx="186">
                  <c:v>0.177825583853052</c:v>
                </c:pt>
                <c:pt idx="187">
                  <c:v>0.17691261244425999</c:v>
                </c:pt>
                <c:pt idx="188">
                  <c:v>0.176008886814883</c:v>
                </c:pt>
                <c:pt idx="189">
                  <c:v>0.17511426236651501</c:v>
                </c:pt>
                <c:pt idx="190">
                  <c:v>0.17422860936851201</c:v>
                </c:pt>
                <c:pt idx="191">
                  <c:v>0.17335179051602101</c:v>
                </c:pt>
                <c:pt idx="192">
                  <c:v>0.17248367574351101</c:v>
                </c:pt>
                <c:pt idx="193">
                  <c:v>0.171624142139647</c:v>
                </c:pt>
                <c:pt idx="194">
                  <c:v>0.17077305896342901</c:v>
                </c:pt>
                <c:pt idx="195">
                  <c:v>0.16993030619028901</c:v>
                </c:pt>
                <c:pt idx="196">
                  <c:v>0.16909576698342699</c:v>
                </c:pt>
                <c:pt idx="197">
                  <c:v>0.168269316442059</c:v>
                </c:pt>
                <c:pt idx="198">
                  <c:v>0.16745084015410899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4272"/>
        <c:axId val="576894664"/>
      </c:scatterChart>
      <c:valAx>
        <c:axId val="57689427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576894664"/>
        <c:crosses val="autoZero"/>
        <c:crossBetween val="midCat"/>
      </c:valAx>
      <c:valAx>
        <c:axId val="5768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5768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Nc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Sheet1!$J$2:$J$201</c:f>
              <c:numCache>
                <c:formatCode>General</c:formatCode>
                <c:ptCount val="200"/>
                <c:pt idx="0">
                  <c:v>0.92472259999999995</c:v>
                </c:pt>
                <c:pt idx="1">
                  <c:v>0.89575976000000002</c:v>
                </c:pt>
                <c:pt idx="2">
                  <c:v>0.91799200000000003</c:v>
                </c:pt>
                <c:pt idx="3">
                  <c:v>0.99376350000000002</c:v>
                </c:pt>
                <c:pt idx="4">
                  <c:v>1.1186712999999999</c:v>
                </c:pt>
                <c:pt idx="5">
                  <c:v>1.2969303999999999</c:v>
                </c:pt>
                <c:pt idx="6">
                  <c:v>1.5182363999999999</c:v>
                </c:pt>
                <c:pt idx="7">
                  <c:v>1.778051</c:v>
                </c:pt>
                <c:pt idx="8">
                  <c:v>2.0725514999999999</c:v>
                </c:pt>
                <c:pt idx="9">
                  <c:v>2.3895748000000001</c:v>
                </c:pt>
                <c:pt idx="10">
                  <c:v>2.7413780000000001</c:v>
                </c:pt>
                <c:pt idx="11">
                  <c:v>3.1154093999999999</c:v>
                </c:pt>
                <c:pt idx="12">
                  <c:v>3.4787889999999999</c:v>
                </c:pt>
                <c:pt idx="13">
                  <c:v>3.855645</c:v>
                </c:pt>
                <c:pt idx="14">
                  <c:v>4.2496314000000002</c:v>
                </c:pt>
                <c:pt idx="15">
                  <c:v>4.6259211999999996</c:v>
                </c:pt>
                <c:pt idx="16">
                  <c:v>5.0043354000000004</c:v>
                </c:pt>
                <c:pt idx="17">
                  <c:v>5.3740363000000002</c:v>
                </c:pt>
                <c:pt idx="18">
                  <c:v>5.7224073000000004</c:v>
                </c:pt>
                <c:pt idx="19">
                  <c:v>6.0874724000000002</c:v>
                </c:pt>
                <c:pt idx="20">
                  <c:v>6.4335256000000003</c:v>
                </c:pt>
                <c:pt idx="21">
                  <c:v>6.7788950000000003</c:v>
                </c:pt>
                <c:pt idx="22">
                  <c:v>7.1025605000000001</c:v>
                </c:pt>
                <c:pt idx="23">
                  <c:v>7.4291263000000001</c:v>
                </c:pt>
                <c:pt idx="24">
                  <c:v>7.7289133000000003</c:v>
                </c:pt>
                <c:pt idx="25">
                  <c:v>8.0079829999999994</c:v>
                </c:pt>
                <c:pt idx="26">
                  <c:v>8.3068200000000001</c:v>
                </c:pt>
                <c:pt idx="27">
                  <c:v>8.5815114999999995</c:v>
                </c:pt>
                <c:pt idx="28">
                  <c:v>8.8453689999999998</c:v>
                </c:pt>
                <c:pt idx="29">
                  <c:v>9.0854649999999992</c:v>
                </c:pt>
                <c:pt idx="30">
                  <c:v>9.3215070000000004</c:v>
                </c:pt>
                <c:pt idx="31">
                  <c:v>9.5403760000000002</c:v>
                </c:pt>
                <c:pt idx="32">
                  <c:v>9.7412030000000005</c:v>
                </c:pt>
                <c:pt idx="33">
                  <c:v>9.9515399999999996</c:v>
                </c:pt>
                <c:pt idx="34">
                  <c:v>10.141026999999999</c:v>
                </c:pt>
                <c:pt idx="35">
                  <c:v>10.312089</c:v>
                </c:pt>
                <c:pt idx="36">
                  <c:v>10.487302</c:v>
                </c:pt>
                <c:pt idx="37">
                  <c:v>10.643395999999999</c:v>
                </c:pt>
                <c:pt idx="38">
                  <c:v>10.793049</c:v>
                </c:pt>
                <c:pt idx="39">
                  <c:v>10.936859</c:v>
                </c:pt>
                <c:pt idx="40">
                  <c:v>11.066729</c:v>
                </c:pt>
                <c:pt idx="41">
                  <c:v>11.180792</c:v>
                </c:pt>
                <c:pt idx="42">
                  <c:v>11.302557999999999</c:v>
                </c:pt>
                <c:pt idx="43">
                  <c:v>11.413705</c:v>
                </c:pt>
                <c:pt idx="44">
                  <c:v>11.506618</c:v>
                </c:pt>
                <c:pt idx="45">
                  <c:v>11.622052999999999</c:v>
                </c:pt>
                <c:pt idx="46">
                  <c:v>11.704996</c:v>
                </c:pt>
                <c:pt idx="47">
                  <c:v>11.782482</c:v>
                </c:pt>
                <c:pt idx="48">
                  <c:v>11.872790999999999</c:v>
                </c:pt>
                <c:pt idx="49">
                  <c:v>11.941704</c:v>
                </c:pt>
                <c:pt idx="50">
                  <c:v>12.005652</c:v>
                </c:pt>
                <c:pt idx="51">
                  <c:v>12.090071999999999</c:v>
                </c:pt>
                <c:pt idx="52">
                  <c:v>12.150650000000001</c:v>
                </c:pt>
                <c:pt idx="53">
                  <c:v>12.205315000000001</c:v>
                </c:pt>
                <c:pt idx="54">
                  <c:v>12.266285</c:v>
                </c:pt>
                <c:pt idx="55">
                  <c:v>12.324299</c:v>
                </c:pt>
                <c:pt idx="56">
                  <c:v>12.370984999999999</c:v>
                </c:pt>
                <c:pt idx="57">
                  <c:v>12.413142000000001</c:v>
                </c:pt>
                <c:pt idx="58">
                  <c:v>12.46846</c:v>
                </c:pt>
                <c:pt idx="59">
                  <c:v>12.504166</c:v>
                </c:pt>
                <c:pt idx="60">
                  <c:v>12.545776999999999</c:v>
                </c:pt>
                <c:pt idx="61">
                  <c:v>12.5845</c:v>
                </c:pt>
                <c:pt idx="62">
                  <c:v>12.633338999999999</c:v>
                </c:pt>
                <c:pt idx="63">
                  <c:v>12.664961</c:v>
                </c:pt>
                <c:pt idx="64">
                  <c:v>12.700699</c:v>
                </c:pt>
                <c:pt idx="65">
                  <c:v>12.735852</c:v>
                </c:pt>
                <c:pt idx="66">
                  <c:v>12.75787</c:v>
                </c:pt>
                <c:pt idx="67">
                  <c:v>12.792954</c:v>
                </c:pt>
                <c:pt idx="68">
                  <c:v>12.820157999999999</c:v>
                </c:pt>
                <c:pt idx="69">
                  <c:v>12.859525</c:v>
                </c:pt>
                <c:pt idx="70">
                  <c:v>12.881615</c:v>
                </c:pt>
                <c:pt idx="71">
                  <c:v>12.912318000000001</c:v>
                </c:pt>
                <c:pt idx="72">
                  <c:v>12.934566500000001</c:v>
                </c:pt>
                <c:pt idx="73">
                  <c:v>12.951263000000001</c:v>
                </c:pt>
                <c:pt idx="74">
                  <c:v>12.972712</c:v>
                </c:pt>
                <c:pt idx="75">
                  <c:v>12.998789</c:v>
                </c:pt>
                <c:pt idx="76">
                  <c:v>13.019147999999999</c:v>
                </c:pt>
                <c:pt idx="77">
                  <c:v>13.035613</c:v>
                </c:pt>
                <c:pt idx="78">
                  <c:v>13.061444</c:v>
                </c:pt>
                <c:pt idx="79">
                  <c:v>13.079535999999999</c:v>
                </c:pt>
                <c:pt idx="80">
                  <c:v>13.098023</c:v>
                </c:pt>
                <c:pt idx="81">
                  <c:v>13.115235999999999</c:v>
                </c:pt>
                <c:pt idx="82">
                  <c:v>13.133736000000001</c:v>
                </c:pt>
                <c:pt idx="83">
                  <c:v>13.14817</c:v>
                </c:pt>
                <c:pt idx="84">
                  <c:v>13.161441</c:v>
                </c:pt>
                <c:pt idx="85">
                  <c:v>13.175509</c:v>
                </c:pt>
                <c:pt idx="86">
                  <c:v>13.192221</c:v>
                </c:pt>
                <c:pt idx="87">
                  <c:v>13.206189</c:v>
                </c:pt>
                <c:pt idx="88">
                  <c:v>13.222401</c:v>
                </c:pt>
                <c:pt idx="89">
                  <c:v>13.2320385</c:v>
                </c:pt>
                <c:pt idx="90">
                  <c:v>13.250712999999999</c:v>
                </c:pt>
                <c:pt idx="91">
                  <c:v>13.259083</c:v>
                </c:pt>
                <c:pt idx="92">
                  <c:v>13.273446</c:v>
                </c:pt>
                <c:pt idx="93">
                  <c:v>13.279664</c:v>
                </c:pt>
                <c:pt idx="94">
                  <c:v>13.29158</c:v>
                </c:pt>
                <c:pt idx="95">
                  <c:v>13.307829999999999</c:v>
                </c:pt>
                <c:pt idx="96">
                  <c:v>13.313409999999999</c:v>
                </c:pt>
                <c:pt idx="97">
                  <c:v>13.323423999999999</c:v>
                </c:pt>
                <c:pt idx="98">
                  <c:v>13.336817999999999</c:v>
                </c:pt>
                <c:pt idx="99">
                  <c:v>13.347194999999999</c:v>
                </c:pt>
                <c:pt idx="100">
                  <c:v>13.354607</c:v>
                </c:pt>
                <c:pt idx="101">
                  <c:v>13.367524</c:v>
                </c:pt>
                <c:pt idx="102">
                  <c:v>13.37926</c:v>
                </c:pt>
                <c:pt idx="103">
                  <c:v>13.3832</c:v>
                </c:pt>
                <c:pt idx="104">
                  <c:v>13.392951</c:v>
                </c:pt>
                <c:pt idx="105">
                  <c:v>13.400391000000001</c:v>
                </c:pt>
                <c:pt idx="106">
                  <c:v>13.406415000000001</c:v>
                </c:pt>
                <c:pt idx="107">
                  <c:v>13.414645999999999</c:v>
                </c:pt>
                <c:pt idx="108">
                  <c:v>13.421452499999999</c:v>
                </c:pt>
                <c:pt idx="109">
                  <c:v>13.432721000000001</c:v>
                </c:pt>
                <c:pt idx="110">
                  <c:v>13.440239999999999</c:v>
                </c:pt>
                <c:pt idx="111">
                  <c:v>13.449609000000001</c:v>
                </c:pt>
                <c:pt idx="112">
                  <c:v>13.452847</c:v>
                </c:pt>
                <c:pt idx="113">
                  <c:v>13.461004000000001</c:v>
                </c:pt>
                <c:pt idx="114">
                  <c:v>13.467022999999999</c:v>
                </c:pt>
                <c:pt idx="115">
                  <c:v>13.471681</c:v>
                </c:pt>
                <c:pt idx="116">
                  <c:v>13.48119</c:v>
                </c:pt>
                <c:pt idx="117">
                  <c:v>13.486603000000001</c:v>
                </c:pt>
                <c:pt idx="118">
                  <c:v>13.491683999999999</c:v>
                </c:pt>
                <c:pt idx="119">
                  <c:v>13.497097999999999</c:v>
                </c:pt>
                <c:pt idx="120">
                  <c:v>13.501806</c:v>
                </c:pt>
                <c:pt idx="121">
                  <c:v>13.50498</c:v>
                </c:pt>
                <c:pt idx="122">
                  <c:v>13.513724</c:v>
                </c:pt>
                <c:pt idx="123">
                  <c:v>13.518659</c:v>
                </c:pt>
                <c:pt idx="124">
                  <c:v>13.525859000000001</c:v>
                </c:pt>
                <c:pt idx="125">
                  <c:v>13.530927999999999</c:v>
                </c:pt>
                <c:pt idx="126">
                  <c:v>13.535365000000001</c:v>
                </c:pt>
                <c:pt idx="127">
                  <c:v>13.536139500000001</c:v>
                </c:pt>
                <c:pt idx="128">
                  <c:v>13.541074999999999</c:v>
                </c:pt>
                <c:pt idx="129">
                  <c:v>13.548935</c:v>
                </c:pt>
                <c:pt idx="130">
                  <c:v>13.5521555</c:v>
                </c:pt>
                <c:pt idx="131">
                  <c:v>13.556331</c:v>
                </c:pt>
                <c:pt idx="132">
                  <c:v>13.560848</c:v>
                </c:pt>
                <c:pt idx="133">
                  <c:v>13.567406999999999</c:v>
                </c:pt>
                <c:pt idx="134">
                  <c:v>13.572198999999999</c:v>
                </c:pt>
                <c:pt idx="135">
                  <c:v>13.572448</c:v>
                </c:pt>
                <c:pt idx="136">
                  <c:v>13.579344000000001</c:v>
                </c:pt>
                <c:pt idx="137">
                  <c:v>13.580754000000001</c:v>
                </c:pt>
                <c:pt idx="138">
                  <c:v>13.587730000000001</c:v>
                </c:pt>
                <c:pt idx="139">
                  <c:v>13.591253</c:v>
                </c:pt>
                <c:pt idx="140">
                  <c:v>13.594976000000001</c:v>
                </c:pt>
                <c:pt idx="141">
                  <c:v>13.599014</c:v>
                </c:pt>
                <c:pt idx="142">
                  <c:v>13.602392999999999</c:v>
                </c:pt>
                <c:pt idx="143">
                  <c:v>13.605496</c:v>
                </c:pt>
                <c:pt idx="144">
                  <c:v>13.609624</c:v>
                </c:pt>
                <c:pt idx="145">
                  <c:v>13.615126</c:v>
                </c:pt>
                <c:pt idx="146">
                  <c:v>13.614561</c:v>
                </c:pt>
                <c:pt idx="147">
                  <c:v>13.618617</c:v>
                </c:pt>
                <c:pt idx="148">
                  <c:v>13.62377</c:v>
                </c:pt>
                <c:pt idx="149">
                  <c:v>13.626303999999999</c:v>
                </c:pt>
                <c:pt idx="150">
                  <c:v>13.630772</c:v>
                </c:pt>
                <c:pt idx="151">
                  <c:v>13.633149</c:v>
                </c:pt>
                <c:pt idx="152">
                  <c:v>13.636571999999999</c:v>
                </c:pt>
                <c:pt idx="153">
                  <c:v>13.640886</c:v>
                </c:pt>
                <c:pt idx="154">
                  <c:v>13.645365</c:v>
                </c:pt>
                <c:pt idx="155">
                  <c:v>13.647592</c:v>
                </c:pt>
                <c:pt idx="156">
                  <c:v>13.649384</c:v>
                </c:pt>
                <c:pt idx="157">
                  <c:v>13.652074000000001</c:v>
                </c:pt>
                <c:pt idx="158">
                  <c:v>13.654310000000001</c:v>
                </c:pt>
                <c:pt idx="159">
                  <c:v>13.659343</c:v>
                </c:pt>
                <c:pt idx="160">
                  <c:v>13.660018000000001</c:v>
                </c:pt>
                <c:pt idx="161">
                  <c:v>13.663879</c:v>
                </c:pt>
                <c:pt idx="162">
                  <c:v>13.666543000000001</c:v>
                </c:pt>
                <c:pt idx="163">
                  <c:v>13.668709</c:v>
                </c:pt>
                <c:pt idx="164">
                  <c:v>13.672440999999999</c:v>
                </c:pt>
                <c:pt idx="165">
                  <c:v>13.675255</c:v>
                </c:pt>
                <c:pt idx="166">
                  <c:v>13.680122000000001</c:v>
                </c:pt>
                <c:pt idx="167">
                  <c:v>13.6804085</c:v>
                </c:pt>
                <c:pt idx="168">
                  <c:v>13.682117999999999</c:v>
                </c:pt>
                <c:pt idx="169">
                  <c:v>13.682544</c:v>
                </c:pt>
                <c:pt idx="170">
                  <c:v>13.688571</c:v>
                </c:pt>
                <c:pt idx="171">
                  <c:v>13.692167</c:v>
                </c:pt>
                <c:pt idx="172">
                  <c:v>13.692563</c:v>
                </c:pt>
                <c:pt idx="173">
                  <c:v>13.695207999999999</c:v>
                </c:pt>
                <c:pt idx="174">
                  <c:v>13.696241000000001</c:v>
                </c:pt>
                <c:pt idx="175">
                  <c:v>13.698608999999999</c:v>
                </c:pt>
                <c:pt idx="176">
                  <c:v>13.702698</c:v>
                </c:pt>
                <c:pt idx="177">
                  <c:v>13.70459</c:v>
                </c:pt>
                <c:pt idx="178">
                  <c:v>13.705942</c:v>
                </c:pt>
                <c:pt idx="179">
                  <c:v>13.710632</c:v>
                </c:pt>
                <c:pt idx="180">
                  <c:v>13.708892000000001</c:v>
                </c:pt>
                <c:pt idx="181">
                  <c:v>13.71289</c:v>
                </c:pt>
                <c:pt idx="182">
                  <c:v>13.71353</c:v>
                </c:pt>
                <c:pt idx="183">
                  <c:v>13.718481000000001</c:v>
                </c:pt>
                <c:pt idx="184">
                  <c:v>13.71772</c:v>
                </c:pt>
                <c:pt idx="185">
                  <c:v>13.721864</c:v>
                </c:pt>
                <c:pt idx="186">
                  <c:v>13.721235</c:v>
                </c:pt>
                <c:pt idx="187">
                  <c:v>13.721285</c:v>
                </c:pt>
                <c:pt idx="188">
                  <c:v>13.726067</c:v>
                </c:pt>
                <c:pt idx="189">
                  <c:v>13.72794</c:v>
                </c:pt>
                <c:pt idx="190">
                  <c:v>13.733254000000001</c:v>
                </c:pt>
                <c:pt idx="191">
                  <c:v>13.730974</c:v>
                </c:pt>
                <c:pt idx="192">
                  <c:v>13.733224999999999</c:v>
                </c:pt>
                <c:pt idx="193">
                  <c:v>13.736236999999999</c:v>
                </c:pt>
                <c:pt idx="194">
                  <c:v>13.738604</c:v>
                </c:pt>
                <c:pt idx="195">
                  <c:v>13.738719</c:v>
                </c:pt>
                <c:pt idx="196">
                  <c:v>13.739661999999999</c:v>
                </c:pt>
                <c:pt idx="197">
                  <c:v>13.744164</c:v>
                </c:pt>
                <c:pt idx="198">
                  <c:v>13.742699</c:v>
                </c:pt>
                <c:pt idx="199">
                  <c:v>13.743874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6F-42E1-972E-D5B593862186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Nc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Sheet1!$K$2:$K$200</c:f>
              <c:numCache>
                <c:formatCode>General</c:formatCode>
                <c:ptCount val="199"/>
                <c:pt idx="0">
                  <c:v>0.109564346589466</c:v>
                </c:pt>
                <c:pt idx="1">
                  <c:v>0.240530976681709</c:v>
                </c:pt>
                <c:pt idx="2">
                  <c:v>0.39625414946762799</c:v>
                </c:pt>
                <c:pt idx="3">
                  <c:v>0.57973448036405895</c:v>
                </c:pt>
                <c:pt idx="4">
                  <c:v>0.79322677324645496</c:v>
                </c:pt>
                <c:pt idx="5">
                  <c:v>1.0378561435343401</c:v>
                </c:pt>
                <c:pt idx="6">
                  <c:v>1.3133309242420601</c:v>
                </c:pt>
                <c:pt idx="7">
                  <c:v>1.61783635355444</c:v>
                </c:pt>
                <c:pt idx="8">
                  <c:v>1.9481536827744701</c:v>
                </c:pt>
                <c:pt idx="9">
                  <c:v>2.2999895055570398</c:v>
                </c:pt>
                <c:pt idx="10">
                  <c:v>2.6684408373597899</c:v>
                </c:pt>
                <c:pt idx="11">
                  <c:v>3.0484897592238398</c:v>
                </c:pt>
                <c:pt idx="12">
                  <c:v>3.4354277090648502</c:v>
                </c:pt>
                <c:pt idx="13">
                  <c:v>3.8251455343888199</c:v>
                </c:pt>
                <c:pt idx="14">
                  <c:v>4.2142715489145699</c:v>
                </c:pt>
                <c:pt idx="15">
                  <c:v>4.6001776712409104</c:v>
                </c:pt>
                <c:pt idx="16">
                  <c:v>4.9808941966444298</c:v>
                </c:pt>
                <c:pt idx="17">
                  <c:v>5.3549774176943901</c:v>
                </c:pt>
                <c:pt idx="18">
                  <c:v>5.7213669781034504</c:v>
                </c:pt>
                <c:pt idx="19">
                  <c:v>6.07925757023835</c:v>
                </c:pt>
                <c:pt idx="20">
                  <c:v>6.42800038774699</c:v>
                </c:pt>
                <c:pt idx="21">
                  <c:v>6.7670339915123296</c:v>
                </c:pt>
                <c:pt idx="22">
                  <c:v>7.0958466192183796</c:v>
                </c:pt>
                <c:pt idx="23">
                  <c:v>7.4139619339252603</c:v>
                </c:pt>
                <c:pt idx="24">
                  <c:v>7.7209414853368399</c:v>
                </c:pt>
                <c:pt idx="25">
                  <c:v>8.0163968526182092</c:v>
                </c:pt>
                <c:pt idx="26">
                  <c:v>8.3000054867542996</c:v>
                </c:pt>
                <c:pt idx="27">
                  <c:v>8.5715257655347301</c:v>
                </c:pt>
                <c:pt idx="28">
                  <c:v>8.8308083631932401</c:v>
                </c:pt>
                <c:pt idx="29">
                  <c:v>9.0778024774690707</c:v>
                </c:pt>
                <c:pt idx="30">
                  <c:v>9.3125566087488298</c:v>
                </c:pt>
                <c:pt idx="31">
                  <c:v>9.53521439484879</c:v>
                </c:pt>
                <c:pt idx="32">
                  <c:v>9.7460064823384993</c:v>
                </c:pt>
                <c:pt idx="33">
                  <c:v>9.9452396142592896</c:v>
                </c:pt>
                <c:pt idx="34">
                  <c:v>10.1332841071149</c:v>
                </c:pt>
                <c:pt idx="35">
                  <c:v>10.3105607511215</c:v>
                </c:pt>
                <c:pt idx="36">
                  <c:v>10.477527961001201</c:v>
                </c:pt>
                <c:pt idx="37">
                  <c:v>10.6346697787942</c:v>
                </c:pt>
                <c:pt idx="38">
                  <c:v>10.7824851177041</c:v>
                </c:pt>
                <c:pt idx="39">
                  <c:v>10.9214784551164</c:v>
                </c:pt>
                <c:pt idx="40">
                  <c:v>11.0521523430254</c:v>
                </c:pt>
                <c:pt idx="41">
                  <c:v>11.1749998688395</c:v>
                </c:pt>
                <c:pt idx="42">
                  <c:v>11.290501583366799</c:v>
                </c:pt>
                <c:pt idx="43">
                  <c:v>11.399120524978599</c:v>
                </c:pt>
                <c:pt idx="44">
                  <c:v>11.5012998946436</c:v>
                </c:pt>
                <c:pt idx="45">
                  <c:v>11.597461308464499</c:v>
                </c:pt>
                <c:pt idx="46">
                  <c:v>11.688003790334101</c:v>
                </c:pt>
                <c:pt idx="47">
                  <c:v>11.7733033597892</c:v>
                </c:pt>
                <c:pt idx="48">
                  <c:v>11.853713087025101</c:v>
                </c:pt>
                <c:pt idx="49">
                  <c:v>11.929563504928399</c:v>
                </c:pt>
                <c:pt idx="50">
                  <c:v>12.001163285484401</c:v>
                </c:pt>
                <c:pt idx="51">
                  <c:v>12.0688001041513</c:v>
                </c:pt>
                <c:pt idx="52">
                  <c:v>12.132741630322601</c:v>
                </c:pt>
                <c:pt idx="53">
                  <c:v>12.1932365946373</c:v>
                </c:pt>
                <c:pt idx="54">
                  <c:v>12.25051589465</c:v>
                </c:pt>
                <c:pt idx="55">
                  <c:v>12.3047937093566</c:v>
                </c:pt>
                <c:pt idx="56">
                  <c:v>12.3562686004543</c:v>
                </c:pt>
                <c:pt idx="57">
                  <c:v>12.405124584195899</c:v>
                </c:pt>
                <c:pt idx="58">
                  <c:v>12.451532162481699</c:v>
                </c:pt>
                <c:pt idx="59">
                  <c:v>12.4956493056028</c:v>
                </c:pt>
                <c:pt idx="60">
                  <c:v>12.537622381984701</c:v>
                </c:pt>
                <c:pt idx="61">
                  <c:v>12.5775870325312</c:v>
                </c:pt>
                <c:pt idx="62">
                  <c:v>12.615668988861101</c:v>
                </c:pt>
                <c:pt idx="63">
                  <c:v>12.6519848359886</c:v>
                </c:pt>
                <c:pt idx="64">
                  <c:v>12.686642720895099</c:v>
                </c:pt>
                <c:pt idx="65">
                  <c:v>12.719743009072699</c:v>
                </c:pt>
                <c:pt idx="66">
                  <c:v>12.751378891528701</c:v>
                </c:pt>
                <c:pt idx="67">
                  <c:v>12.781636944994901</c:v>
                </c:pt>
                <c:pt idx="68">
                  <c:v>12.8105976482121</c:v>
                </c:pt>
                <c:pt idx="69">
                  <c:v>12.838335857192799</c:v>
                </c:pt>
                <c:pt idx="70">
                  <c:v>12.8649212423361</c:v>
                </c:pt>
                <c:pt idx="71">
                  <c:v>12.890418690188399</c:v>
                </c:pt>
                <c:pt idx="72">
                  <c:v>12.914888672528299</c:v>
                </c:pt>
                <c:pt idx="73">
                  <c:v>12.938387585324801</c:v>
                </c:pt>
                <c:pt idx="74">
                  <c:v>12.9609680599672</c:v>
                </c:pt>
                <c:pt idx="75">
                  <c:v>12.982679249015501</c:v>
                </c:pt>
                <c:pt idx="76">
                  <c:v>13.003567088565401</c:v>
                </c:pt>
                <c:pt idx="77">
                  <c:v>13.0236745391709</c:v>
                </c:pt>
                <c:pt idx="78">
                  <c:v>13.0430418071204</c:v>
                </c:pt>
                <c:pt idx="79">
                  <c:v>13.0617065477227</c:v>
                </c:pt>
                <c:pt idx="80">
                  <c:v>13.0797040521255</c:v>
                </c:pt>
                <c:pt idx="81">
                  <c:v>13.0970675003989</c:v>
                </c:pt>
                <c:pt idx="82">
                  <c:v>13.113827869887601</c:v>
                </c:pt>
                <c:pt idx="83">
                  <c:v>13.1300143361815</c:v>
                </c:pt>
                <c:pt idx="84">
                  <c:v>13.145654319541601</c:v>
                </c:pt>
                <c:pt idx="85">
                  <c:v>13.160773608145799</c:v>
                </c:pt>
                <c:pt idx="86">
                  <c:v>13.175396471668</c:v>
                </c:pt>
                <c:pt idx="87">
                  <c:v>13.189545766006299</c:v>
                </c:pt>
                <c:pt idx="88">
                  <c:v>13.203243029906</c:v>
                </c:pt>
                <c:pt idx="89">
                  <c:v>13.216508574158301</c:v>
                </c:pt>
                <c:pt idx="90">
                  <c:v>13.2293615639927</c:v>
                </c:pt>
                <c:pt idx="91">
                  <c:v>13.2418200952315</c:v>
                </c:pt>
                <c:pt idx="92">
                  <c:v>13.253901264720399</c:v>
                </c:pt>
                <c:pt idx="93">
                  <c:v>13.265621235507</c:v>
                </c:pt>
                <c:pt idx="94">
                  <c:v>13.276995297197001</c:v>
                </c:pt>
                <c:pt idx="95">
                  <c:v>13.2880379218798</c:v>
                </c:pt>
                <c:pt idx="96">
                  <c:v>13.2987628159813</c:v>
                </c:pt>
                <c:pt idx="97">
                  <c:v>13.3091829683725</c:v>
                </c:pt>
                <c:pt idx="98">
                  <c:v>13.319310695030699</c:v>
                </c:pt>
                <c:pt idx="99">
                  <c:v>13.3291576805281</c:v>
                </c:pt>
                <c:pt idx="100">
                  <c:v>13.3387350165964</c:v>
                </c:pt>
                <c:pt idx="101">
                  <c:v>13.3480532379974</c:v>
                </c:pt>
                <c:pt idx="102">
                  <c:v>13.3571223559071</c:v>
                </c:pt>
                <c:pt idx="103">
                  <c:v>13.3659518890061</c:v>
                </c:pt>
                <c:pt idx="104">
                  <c:v>13.3745508924512</c:v>
                </c:pt>
                <c:pt idx="105">
                  <c:v>13.382927984889999</c:v>
                </c:pt>
                <c:pt idx="106">
                  <c:v>13.3910913736647</c:v>
                </c:pt>
                <c:pt idx="107">
                  <c:v>13.399048878341899</c:v>
                </c:pt>
                <c:pt idx="108">
                  <c:v>13.406807952692199</c:v>
                </c:pt>
                <c:pt idx="109">
                  <c:v>13.4143757052342</c:v>
                </c:pt>
                <c:pt idx="110">
                  <c:v>13.421758918446701</c:v>
                </c:pt>
                <c:pt idx="111">
                  <c:v>13.428964066748501</c:v>
                </c:pt>
                <c:pt idx="112">
                  <c:v>13.4359973333315</c:v>
                </c:pt>
                <c:pt idx="113">
                  <c:v>13.4428646259313</c:v>
                </c:pt>
                <c:pt idx="114">
                  <c:v>13.4495715916098</c:v>
                </c:pt>
                <c:pt idx="115">
                  <c:v>13.45612363062</c:v>
                </c:pt>
                <c:pt idx="116">
                  <c:v>13.462525909415699</c:v>
                </c:pt>
                <c:pt idx="117">
                  <c:v>13.468783372868</c:v>
                </c:pt>
                <c:pt idx="118">
                  <c:v>13.4749007557401</c:v>
                </c:pt>
                <c:pt idx="119">
                  <c:v>13.480882593474099</c:v>
                </c:pt>
                <c:pt idx="120">
                  <c:v>13.4867332323334</c:v>
                </c:pt>
                <c:pt idx="121">
                  <c:v>13.4924568389473</c:v>
                </c:pt>
                <c:pt idx="122">
                  <c:v>13.498057409294701</c:v>
                </c:pt>
                <c:pt idx="123">
                  <c:v>13.503538777166</c:v>
                </c:pt>
                <c:pt idx="124">
                  <c:v>13.5089046221371</c:v>
                </c:pt>
                <c:pt idx="125">
                  <c:v>13.5141584770865</c:v>
                </c:pt>
                <c:pt idx="126">
                  <c:v>13.519303735286201</c:v>
                </c:pt>
                <c:pt idx="127">
                  <c:v>13.5243436570938</c:v>
                </c:pt>
                <c:pt idx="128">
                  <c:v>13.529281376269299</c:v>
                </c:pt>
                <c:pt idx="129">
                  <c:v>13.534119905943401</c:v>
                </c:pt>
                <c:pt idx="130">
                  <c:v>13.5388621442572</c:v>
                </c:pt>
                <c:pt idx="131">
                  <c:v>13.5435108796932</c:v>
                </c:pt>
                <c:pt idx="132">
                  <c:v>13.5480687961195</c:v>
                </c:pt>
                <c:pt idx="133">
                  <c:v>13.5525384775618</c:v>
                </c:pt>
                <c:pt idx="134">
                  <c:v>13.556922412721301</c:v>
                </c:pt>
                <c:pt idx="135">
                  <c:v>13.5612229992542</c:v>
                </c:pt>
                <c:pt idx="136">
                  <c:v>13.565442547826001</c:v>
                </c:pt>
                <c:pt idx="137">
                  <c:v>13.569583285954799</c:v>
                </c:pt>
                <c:pt idx="138">
                  <c:v>13.5736473616565</c:v>
                </c:pt>
                <c:pt idx="139">
                  <c:v>13.5776368469019</c:v>
                </c:pt>
                <c:pt idx="140">
                  <c:v>13.581553740898901</c:v>
                </c:pt>
                <c:pt idx="141">
                  <c:v>13.5853999732081</c:v>
                </c:pt>
                <c:pt idx="142">
                  <c:v>13.5891774067022</c:v>
                </c:pt>
                <c:pt idx="143">
                  <c:v>13.5928878403786</c:v>
                </c:pt>
                <c:pt idx="144">
                  <c:v>13.5965330120323</c:v>
                </c:pt>
                <c:pt idx="145">
                  <c:v>13.600114600797699</c:v>
                </c:pt>
                <c:pt idx="146">
                  <c:v>13.6036342295672</c:v>
                </c:pt>
                <c:pt idx="147">
                  <c:v>13.6070934672922</c:v>
                </c:pt>
                <c:pt idx="148">
                  <c:v>13.610493831173599</c:v>
                </c:pt>
                <c:pt idx="149">
                  <c:v>13.6138367887486</c:v>
                </c:pt>
                <c:pt idx="150">
                  <c:v>13.617123759877799</c:v>
                </c:pt>
                <c:pt idx="151">
                  <c:v>13.6203561186396</c:v>
                </c:pt>
                <c:pt idx="152">
                  <c:v>13.623535195135601</c:v>
                </c:pt>
                <c:pt idx="153">
                  <c:v>13.6266622772131</c:v>
                </c:pt>
                <c:pt idx="154">
                  <c:v>13.6297386121073</c:v>
                </c:pt>
                <c:pt idx="155">
                  <c:v>13.6327654080097</c:v>
                </c:pt>
                <c:pt idx="156">
                  <c:v>13.6357438355639</c:v>
                </c:pt>
                <c:pt idx="157">
                  <c:v>13.6386750292952</c:v>
                </c:pt>
                <c:pt idx="158">
                  <c:v>13.641560088975501</c:v>
                </c:pt>
                <c:pt idx="159">
                  <c:v>13.644400080927699</c:v>
                </c:pt>
                <c:pt idx="160">
                  <c:v>13.647196039272499</c:v>
                </c:pt>
                <c:pt idx="161">
                  <c:v>13.649948967120199</c:v>
                </c:pt>
                <c:pt idx="162">
                  <c:v>13.652659837711401</c:v>
                </c:pt>
                <c:pt idx="163">
                  <c:v>13.6553295955071</c:v>
                </c:pt>
                <c:pt idx="164">
                  <c:v>13.657959157232799</c:v>
                </c:pt>
                <c:pt idx="165">
                  <c:v>13.6605494128777</c:v>
                </c:pt>
                <c:pt idx="166">
                  <c:v>13.6631012266516</c:v>
                </c:pt>
                <c:pt idx="167">
                  <c:v>13.6656154379013</c:v>
                </c:pt>
                <c:pt idx="168">
                  <c:v>13.6680928619884</c:v>
                </c:pt>
                <c:pt idx="169">
                  <c:v>13.6705342911311</c:v>
                </c:pt>
                <c:pt idx="170">
                  <c:v>13.6729404952107</c:v>
                </c:pt>
                <c:pt idx="171">
                  <c:v>13.675312222545299</c:v>
                </c:pt>
                <c:pt idx="172">
                  <c:v>13.6776502006313</c:v>
                </c:pt>
                <c:pt idx="173">
                  <c:v>13.679955136855799</c:v>
                </c:pt>
                <c:pt idx="174">
                  <c:v>13.6822277191791</c:v>
                </c:pt>
                <c:pt idx="175">
                  <c:v>13.6844686167906</c:v>
                </c:pt>
                <c:pt idx="176">
                  <c:v>13.6866784807386</c:v>
                </c:pt>
                <c:pt idx="177">
                  <c:v>13.688857944534501</c:v>
                </c:pt>
                <c:pt idx="178">
                  <c:v>13.691007624734301</c:v>
                </c:pt>
                <c:pt idx="179">
                  <c:v>13.6931281214958</c:v>
                </c:pt>
                <c:pt idx="180">
                  <c:v>13.6952200191158</c:v>
                </c:pt>
                <c:pt idx="181">
                  <c:v>13.6972838865457</c:v>
                </c:pt>
                <c:pt idx="182">
                  <c:v>13.6993202778868</c:v>
                </c:pt>
                <c:pt idx="183">
                  <c:v>13.7013297328681</c:v>
                </c:pt>
                <c:pt idx="184">
                  <c:v>13.703312777304401</c:v>
                </c:pt>
                <c:pt idx="185">
                  <c:v>13.7052699235382</c:v>
                </c:pt>
                <c:pt idx="186">
                  <c:v>13.7072016708648</c:v>
                </c:pt>
                <c:pt idx="187">
                  <c:v>13.7091085059409</c:v>
                </c:pt>
                <c:pt idx="188">
                  <c:v>13.7109909031791</c:v>
                </c:pt>
                <c:pt idx="189">
                  <c:v>13.712849325126999</c:v>
                </c:pt>
                <c:pt idx="190">
                  <c:v>13.714684222832799</c:v>
                </c:pt>
                <c:pt idx="191">
                  <c:v>13.716496036197601</c:v>
                </c:pt>
                <c:pt idx="192">
                  <c:v>13.7182851943146</c:v>
                </c:pt>
                <c:pt idx="193">
                  <c:v>13.7200521157966</c:v>
                </c:pt>
                <c:pt idx="194">
                  <c:v>13.7217972090911</c:v>
                </c:pt>
                <c:pt idx="195">
                  <c:v>13.723520872784899</c:v>
                </c:pt>
                <c:pt idx="196">
                  <c:v>13.725223495897501</c:v>
                </c:pt>
                <c:pt idx="197">
                  <c:v>13.726905458164101</c:v>
                </c:pt>
                <c:pt idx="198">
                  <c:v>13.7285671303088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6F-42E1-972E-D5B59386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204</xdr:row>
      <xdr:rowOff>4762</xdr:rowOff>
    </xdr:from>
    <xdr:to>
      <xdr:col>5</xdr:col>
      <xdr:colOff>657225</xdr:colOff>
      <xdr:row>218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204</xdr:row>
      <xdr:rowOff>0</xdr:rowOff>
    </xdr:from>
    <xdr:to>
      <xdr:col>10</xdr:col>
      <xdr:colOff>407670</xdr:colOff>
      <xdr:row>218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594360</xdr:colOff>
      <xdr:row>220</xdr:row>
      <xdr:rowOff>0</xdr:rowOff>
    </xdr:from>
    <xdr:to>
      <xdr:col>8</xdr:col>
      <xdr:colOff>0</xdr:colOff>
      <xdr:row>234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B1:E203" totalsRowShown="0" headerRowDxfId="20" dataDxfId="19">
  <autoFilter ref="B1:E203"/>
  <tableColumns count="4">
    <tableColumn id="1" name="Pb Simulation" dataDxfId="18"/>
    <tableColumn id="2" name="Pb Analytic" dataDxfId="17"/>
    <tableColumn id="3" name="Absolute Error" dataDxfId="16">
      <calculatedColumnFormula>B2-C2</calculatedColumnFormula>
    </tableColumn>
    <tableColumn id="4" name="Relative Error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F1:I203" totalsRowShown="0" headerRowDxfId="14" dataDxfId="13">
  <autoFilter ref="F1:I203"/>
  <tableColumns count="4">
    <tableColumn id="1" name="Pd Simulation" dataDxfId="12"/>
    <tableColumn id="2" name="Pd Analytic" dataDxfId="11">
      <calculatedColumnFormula>ABS(Table7[[#This Row],[Pd Analytic]]-Table7[[#This Row],[Pd Simulation]])</calculatedColumnFormula>
    </tableColumn>
    <tableColumn id="3" name="Absolute Error" dataDxfId="10">
      <calculatedColumnFormula>F2-G2</calculatedColumnFormula>
    </tableColumn>
    <tableColumn id="4" name="Relative Error" dataDxfId="9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A203" totalsRowShown="0" headerRowDxfId="8" dataDxfId="7">
  <autoFilter ref="A1:A203"/>
  <tableColumns count="1">
    <tableColumn id="1" name="lambda" dataDxfId="6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J1:M203" totalsRowShown="0" headerRowDxfId="5" dataDxfId="4">
  <autoFilter ref="J1:M203"/>
  <tableColumns count="4">
    <tableColumn id="1" name="Nc Simulation" dataDxfId="3"/>
    <tableColumn id="2" name="Nc Analytic" dataDxfId="2"/>
    <tableColumn id="3" name="Absolute Error" dataDxfId="1">
      <calculatedColumnFormula>J2 - K2</calculatedColumnFormula>
    </tableColumn>
    <tableColumn id="4" name="Relative Error" dataDxfId="0">
      <calculatedColumnFormula>100*IF(Table2[[#This Row],[Nc Analytic]]&gt;0, Table2[[#This Row],[Absolute Error]]/Table2[[#This Row],[Nc Analytic]],1)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abSelected="1" zoomScale="90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:K201"/>
    </sheetView>
  </sheetViews>
  <sheetFormatPr defaultColWidth="9.19921875" defaultRowHeight="13.8" x14ac:dyDescent="0.25"/>
  <cols>
    <col min="1" max="1" width="9.69921875" style="1" customWidth="1"/>
    <col min="2" max="2" width="13" style="1" customWidth="1"/>
    <col min="3" max="3" width="15.296875" style="1" customWidth="1"/>
    <col min="4" max="4" width="15.796875" style="1" customWidth="1"/>
    <col min="5" max="5" width="15.19921875" style="1" customWidth="1"/>
    <col min="6" max="6" width="13.796875" style="1" customWidth="1"/>
    <col min="7" max="7" width="15.296875" style="1" customWidth="1"/>
    <col min="8" max="8" width="15.796875" style="1" customWidth="1"/>
    <col min="9" max="11" width="15.19921875" style="1" customWidth="1"/>
    <col min="12" max="12" width="14.5" style="1" customWidth="1"/>
    <col min="13" max="13" width="14" style="1" customWidth="1"/>
    <col min="14" max="16384" width="9.19921875" style="1"/>
  </cols>
  <sheetData>
    <row r="1" spans="1:13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3</v>
      </c>
      <c r="I1" s="1" t="s">
        <v>4</v>
      </c>
      <c r="J1" s="1" t="s">
        <v>9</v>
      </c>
      <c r="K1" s="1" t="s">
        <v>10</v>
      </c>
      <c r="L1" s="1" t="s">
        <v>3</v>
      </c>
      <c r="M1" s="1" t="s">
        <v>4</v>
      </c>
    </row>
    <row r="2" spans="1:13" x14ac:dyDescent="0.25">
      <c r="A2" s="1">
        <v>0.1</v>
      </c>
      <c r="B2">
        <v>0</v>
      </c>
      <c r="C2" s="4">
        <v>1.4543921025489599E-19</v>
      </c>
      <c r="D2" s="2">
        <f>ABS(Table6[[#This Row],[Pb Analytic]]-Table6[[#This Row],[Pb Simulation]])</f>
        <v>1.4543921025489599E-19</v>
      </c>
      <c r="E2" s="1">
        <f>100*IF(Table6[[#This Row],[Pb Analytic]]&gt;0, Table6[[#This Row],[Absolute Error]]/Table6[[#This Row],[Pb Analytic]],1)</f>
        <v>100</v>
      </c>
      <c r="F2">
        <v>5.7990000000000003E-3</v>
      </c>
      <c r="G2">
        <v>6.0525490995091396E-3</v>
      </c>
      <c r="H2" s="2">
        <f>ABS(Table7[[#This Row],[Pd Analytic]]-Table7[[#This Row],[Pd Simulation]])</f>
        <v>2.5354909950913926E-4</v>
      </c>
      <c r="I2" s="1">
        <f>100*IF(Table7[[#This Row],[Pd Analytic]]&gt;0, Table7[[#This Row],[Absolute Error]]/Table7[[#This Row],[Pd Analytic]],1)</f>
        <v>4.1891291642673671</v>
      </c>
      <c r="J2">
        <v>0.92472259999999995</v>
      </c>
      <c r="K2">
        <v>0.109564346589466</v>
      </c>
      <c r="L2" s="2">
        <f>ABS(Table2[[#This Row],[Nc Analytic]]-Table2[[#This Row],[Nc Simulation]])</f>
        <v>0.81515825341053394</v>
      </c>
      <c r="M2" s="1">
        <f>100*IF(Table2[[#This Row],[Nc Analytic]]&gt;0, Table2[[#This Row],[Absolute Error]]/Table2[[#This Row],[Nc Analytic]],1)</f>
        <v>743.99955714143505</v>
      </c>
    </row>
    <row r="3" spans="1:13" x14ac:dyDescent="0.25">
      <c r="A3" s="1">
        <v>0.2</v>
      </c>
      <c r="B3">
        <v>0</v>
      </c>
      <c r="C3" s="4">
        <v>2.1243973655691502E-15</v>
      </c>
      <c r="D3" s="2">
        <f>ABS(Table6[[#This Row],[Pb Analytic]]-Table6[[#This Row],[Pb Simulation]])</f>
        <v>2.1243973655691502E-15</v>
      </c>
      <c r="E3" s="1">
        <f>100*IF(Table6[[#This Row],[Pb Analytic]]&gt;0, Table6[[#This Row],[Absolute Error]]/Table6[[#This Row],[Pb Analytic]],1)</f>
        <v>100</v>
      </c>
      <c r="F3">
        <v>1.4298E-2</v>
      </c>
      <c r="G3">
        <v>1.45677203404762E-2</v>
      </c>
      <c r="H3" s="2">
        <f>ABS(Table7[[#This Row],[Pd Analytic]]-Table7[[#This Row],[Pd Simulation]])</f>
        <v>2.6972034047620039E-4</v>
      </c>
      <c r="I3" s="1">
        <f>100*IF(Table7[[#This Row],[Pd Analytic]]&gt;0, Table7[[#This Row],[Absolute Error]]/Table7[[#This Row],[Pd Analytic]],1)</f>
        <v>1.8514931243345352</v>
      </c>
      <c r="J3">
        <v>0.89575976000000002</v>
      </c>
      <c r="K3">
        <v>0.240530976681709</v>
      </c>
      <c r="L3" s="2">
        <f>ABS(Table2[[#This Row],[Nc Analytic]]-Table2[[#This Row],[Nc Simulation]])</f>
        <v>0.65522878331829104</v>
      </c>
      <c r="M3" s="1">
        <f>100*IF(Table2[[#This Row],[Nc Analytic]]&gt;0, Table2[[#This Row],[Absolute Error]]/Table2[[#This Row],[Nc Analytic]],1)</f>
        <v>272.40931390942853</v>
      </c>
    </row>
    <row r="4" spans="1:13" x14ac:dyDescent="0.25">
      <c r="A4" s="1">
        <v>0.3</v>
      </c>
      <c r="B4">
        <v>0</v>
      </c>
      <c r="C4" s="4">
        <v>5.4670839883971297E-13</v>
      </c>
      <c r="D4" s="2">
        <f>ABS(Table6[[#This Row],[Pb Analytic]]-Table6[[#This Row],[Pb Simulation]])</f>
        <v>5.4670839883971297E-13</v>
      </c>
      <c r="E4" s="1">
        <f>100*IF(Table6[[#This Row],[Pb Analytic]]&gt;0, Table6[[#This Row],[Absolute Error]]/Table6[[#This Row],[Pb Analytic]],1)</f>
        <v>100</v>
      </c>
      <c r="F4">
        <v>2.5805000000000002E-2</v>
      </c>
      <c r="G4">
        <v>2.6002410770027701E-2</v>
      </c>
      <c r="H4" s="2">
        <f>ABS(Table7[[#This Row],[Pd Analytic]]-Table7[[#This Row],[Pd Simulation]])</f>
        <v>1.9741077002769988E-4</v>
      </c>
      <c r="I4" s="1">
        <f>100*IF(Table7[[#This Row],[Pd Analytic]]&gt;0, Table7[[#This Row],[Absolute Error]]/Table7[[#This Row],[Pd Analytic]],1)</f>
        <v>0.75920179776272945</v>
      </c>
      <c r="J4">
        <v>0.91799200000000003</v>
      </c>
      <c r="K4">
        <v>0.39625414946762799</v>
      </c>
      <c r="L4" s="2">
        <f>ABS(Table2[[#This Row],[Nc Analytic]]-Table2[[#This Row],[Nc Simulation]])</f>
        <v>0.52173785053237198</v>
      </c>
      <c r="M4" s="1">
        <f>100*IF(Table2[[#This Row],[Nc Analytic]]&gt;0, Table2[[#This Row],[Absolute Error]]/Table2[[#This Row],[Nc Analytic]],1)</f>
        <v>131.66747937739777</v>
      </c>
    </row>
    <row r="5" spans="1:13" x14ac:dyDescent="0.25">
      <c r="A5" s="1">
        <v>0.4</v>
      </c>
      <c r="B5">
        <v>0</v>
      </c>
      <c r="C5" s="4">
        <v>2.6716460679752E-11</v>
      </c>
      <c r="D5" s="2">
        <f>ABS(Table6[[#This Row],[Pb Analytic]]-Table6[[#This Row],[Pb Simulation]])</f>
        <v>2.6716460679752E-11</v>
      </c>
      <c r="E5" s="1">
        <f>100*IF(Table6[[#This Row],[Pb Analytic]]&gt;0, Table6[[#This Row],[Absolute Error]]/Table6[[#This Row],[Pb Analytic]],1)</f>
        <v>100</v>
      </c>
      <c r="F5">
        <v>4.1375000000000002E-2</v>
      </c>
      <c r="G5">
        <v>4.07494545171306E-2</v>
      </c>
      <c r="H5" s="2">
        <f>ABS(Table7[[#This Row],[Pd Analytic]]-Table7[[#This Row],[Pd Simulation]])</f>
        <v>6.2554548286940237E-4</v>
      </c>
      <c r="I5" s="1">
        <f>100*IF(Table7[[#This Row],[Pd Analytic]]&gt;0, Table7[[#This Row],[Absolute Error]]/Table7[[#This Row],[Pd Analytic]],1)</f>
        <v>1.5351014885522707</v>
      </c>
      <c r="J5">
        <v>0.99376350000000002</v>
      </c>
      <c r="K5">
        <v>0.57973448036405895</v>
      </c>
      <c r="L5" s="2">
        <f>ABS(Table2[[#This Row],[Nc Analytic]]-Table2[[#This Row],[Nc Simulation]])</f>
        <v>0.41402901963594108</v>
      </c>
      <c r="M5" s="1">
        <f>100*IF(Table2[[#This Row],[Nc Analytic]]&gt;0, Table2[[#This Row],[Absolute Error]]/Table2[[#This Row],[Nc Analytic]],1)</f>
        <v>71.417007899192242</v>
      </c>
    </row>
    <row r="6" spans="1:13" x14ac:dyDescent="0.25">
      <c r="A6" s="1">
        <v>0.5</v>
      </c>
      <c r="B6">
        <v>0</v>
      </c>
      <c r="C6" s="4">
        <v>5.2194528472673295E-10</v>
      </c>
      <c r="D6" s="2">
        <f>ABS(Table6[[#This Row],[Pb Analytic]]-Table6[[#This Row],[Pb Simulation]])</f>
        <v>5.2194528472673295E-10</v>
      </c>
      <c r="E6" s="1">
        <f>100*IF(Table6[[#This Row],[Pb Analytic]]&gt;0, Table6[[#This Row],[Absolute Error]]/Table6[[#This Row],[Pb Analytic]],1)</f>
        <v>100</v>
      </c>
      <c r="F6">
        <v>5.9310000000000002E-2</v>
      </c>
      <c r="G6">
        <v>5.9078064080080997E-2</v>
      </c>
      <c r="H6" s="2">
        <f>ABS(Table7[[#This Row],[Pd Analytic]]-Table7[[#This Row],[Pd Simulation]])</f>
        <v>2.3193591991900464E-4</v>
      </c>
      <c r="I6" s="1">
        <f>100*IF(Table7[[#This Row],[Pd Analytic]]&gt;0, Table7[[#This Row],[Absolute Error]]/Table7[[#This Row],[Pd Analytic]],1)</f>
        <v>0.39259228197561252</v>
      </c>
      <c r="J6">
        <v>1.1186712999999999</v>
      </c>
      <c r="K6">
        <v>0.79322677324645496</v>
      </c>
      <c r="L6" s="2">
        <f>ABS(Table2[[#This Row],[Nc Analytic]]-Table2[[#This Row],[Nc Simulation]])</f>
        <v>0.32544452675354496</v>
      </c>
      <c r="M6" s="1">
        <f>100*IF(Table2[[#This Row],[Nc Analytic]]&gt;0, Table2[[#This Row],[Absolute Error]]/Table2[[#This Row],[Nc Analytic]],1)</f>
        <v>41.027930187176068</v>
      </c>
    </row>
    <row r="7" spans="1:13" x14ac:dyDescent="0.25">
      <c r="A7" s="1">
        <v>0.6</v>
      </c>
      <c r="B7">
        <v>0</v>
      </c>
      <c r="C7" s="4">
        <v>5.6776572790617604E-9</v>
      </c>
      <c r="D7" s="2">
        <f>ABS(Table6[[#This Row],[Pb Analytic]]-Table6[[#This Row],[Pb Simulation]])</f>
        <v>5.6776572790617604E-9</v>
      </c>
      <c r="E7" s="1">
        <f>100*IF(Table6[[#This Row],[Pb Analytic]]&gt;0, Table6[[#This Row],[Absolute Error]]/Table6[[#This Row],[Pb Analytic]],1)</f>
        <v>100</v>
      </c>
      <c r="F7">
        <v>8.2415000000000002E-2</v>
      </c>
      <c r="G7">
        <v>8.1077864431484001E-2</v>
      </c>
      <c r="H7" s="2">
        <f>ABS(Table7[[#This Row],[Pd Analytic]]-Table7[[#This Row],[Pd Simulation]])</f>
        <v>1.3371355685160013E-3</v>
      </c>
      <c r="I7" s="1">
        <f>100*IF(Table7[[#This Row],[Pd Analytic]]&gt;0, Table7[[#This Row],[Absolute Error]]/Table7[[#This Row],[Pd Analytic]],1)</f>
        <v>1.6491992948901197</v>
      </c>
      <c r="J7">
        <v>1.2969303999999999</v>
      </c>
      <c r="K7">
        <v>1.0378561435343401</v>
      </c>
      <c r="L7" s="2">
        <f>ABS(Table2[[#This Row],[Nc Analytic]]-Table2[[#This Row],[Nc Simulation]])</f>
        <v>0.25907425646565985</v>
      </c>
      <c r="M7" s="1">
        <f>100*IF(Table2[[#This Row],[Nc Analytic]]&gt;0, Table2[[#This Row],[Absolute Error]]/Table2[[#This Row],[Nc Analytic]],1)</f>
        <v>24.962443791429724</v>
      </c>
    </row>
    <row r="8" spans="1:13" x14ac:dyDescent="0.25">
      <c r="A8" s="1">
        <v>0.7</v>
      </c>
      <c r="B8">
        <v>0</v>
      </c>
      <c r="C8" s="4">
        <v>4.1032449697072799E-8</v>
      </c>
      <c r="D8" s="2">
        <f>ABS(Table6[[#This Row],[Pb Analytic]]-Table6[[#This Row],[Pb Simulation]])</f>
        <v>4.1032449697072799E-8</v>
      </c>
      <c r="E8" s="1">
        <f>100*IF(Table6[[#This Row],[Pb Analytic]]&gt;0, Table6[[#This Row],[Absolute Error]]/Table6[[#This Row],[Pb Analytic]],1)</f>
        <v>100</v>
      </c>
      <c r="F8">
        <v>0.107183</v>
      </c>
      <c r="G8">
        <v>0.10662043330252299</v>
      </c>
      <c r="H8" s="2">
        <f>ABS(Table7[[#This Row],[Pd Analytic]]-Table7[[#This Row],[Pd Simulation]])</f>
        <v>5.6256669747700716E-4</v>
      </c>
      <c r="I8" s="1">
        <f>100*IF(Table7[[#This Row],[Pd Analytic]]&gt;0, Table7[[#This Row],[Absolute Error]]/Table7[[#This Row],[Pd Analytic]],1)</f>
        <v>0.52763497582193286</v>
      </c>
      <c r="J8">
        <v>1.5182363999999999</v>
      </c>
      <c r="K8">
        <v>1.3133309242420601</v>
      </c>
      <c r="L8" s="2">
        <f>ABS(Table2[[#This Row],[Nc Analytic]]-Table2[[#This Row],[Nc Simulation]])</f>
        <v>0.20490547575793983</v>
      </c>
      <c r="M8" s="1">
        <f>100*IF(Table2[[#This Row],[Nc Analytic]]&gt;0, Table2[[#This Row],[Absolute Error]]/Table2[[#This Row],[Nc Analytic]],1)</f>
        <v>15.601968397735961</v>
      </c>
    </row>
    <row r="9" spans="1:13" x14ac:dyDescent="0.25">
      <c r="A9" s="1">
        <v>0.8</v>
      </c>
      <c r="B9">
        <v>0</v>
      </c>
      <c r="C9" s="4">
        <v>2.18953967144561E-7</v>
      </c>
      <c r="D9" s="2">
        <f>ABS(Table6[[#This Row],[Pb Analytic]]-Table6[[#This Row],[Pb Simulation]])</f>
        <v>2.18953967144561E-7</v>
      </c>
      <c r="E9" s="1">
        <f>100*IF(Table6[[#This Row],[Pb Analytic]]&gt;0, Table6[[#This Row],[Absolute Error]]/Table6[[#This Row],[Pb Analytic]],1)</f>
        <v>100</v>
      </c>
      <c r="F9">
        <v>0.13597100000000001</v>
      </c>
      <c r="G9">
        <v>0.13535001102930599</v>
      </c>
      <c r="H9" s="2">
        <f>ABS(Table7[[#This Row],[Pd Analytic]]-Table7[[#This Row],[Pd Simulation]])</f>
        <v>6.2098897069401415E-4</v>
      </c>
      <c r="I9" s="1">
        <f>100*IF(Table7[[#This Row],[Pd Analytic]]&gt;0, Table7[[#This Row],[Absolute Error]]/Table7[[#This Row],[Pd Analytic]],1)</f>
        <v>0.45880230520229331</v>
      </c>
      <c r="J9">
        <v>1.778051</v>
      </c>
      <c r="K9">
        <v>1.61783635355444</v>
      </c>
      <c r="L9" s="2">
        <f>ABS(Table2[[#This Row],[Nc Analytic]]-Table2[[#This Row],[Nc Simulation]])</f>
        <v>0.16021464644556005</v>
      </c>
      <c r="M9" s="1">
        <f>100*IF(Table2[[#This Row],[Nc Analytic]]&gt;0, Table2[[#This Row],[Absolute Error]]/Table2[[#This Row],[Nc Analytic]],1)</f>
        <v>9.9030193068392354</v>
      </c>
    </row>
    <row r="10" spans="1:13" x14ac:dyDescent="0.25">
      <c r="A10" s="1">
        <v>0.9</v>
      </c>
      <c r="B10" s="4">
        <v>1.9999999999999999E-6</v>
      </c>
      <c r="C10" s="4">
        <v>9.2374238829191801E-7</v>
      </c>
      <c r="D10" s="2">
        <f>ABS(Table6[[#This Row],[Pb Analytic]]-Table6[[#This Row],[Pb Simulation]])</f>
        <v>1.0762576117080819E-6</v>
      </c>
      <c r="E10" s="1">
        <f>100*IF(Table6[[#This Row],[Pb Analytic]]&gt;0, Table6[[#This Row],[Absolute Error]]/Table6[[#This Row],[Pb Analytic]],1)</f>
        <v>116.51057971889523</v>
      </c>
      <c r="F10">
        <v>0.16709299999999999</v>
      </c>
      <c r="G10">
        <v>0.16670938353366899</v>
      </c>
      <c r="H10" s="2">
        <f>ABS(Table7[[#This Row],[Pd Analytic]]-Table7[[#This Row],[Pd Simulation]])</f>
        <v>3.8361646633100488E-4</v>
      </c>
      <c r="I10" s="1">
        <f>100*IF(Table7[[#This Row],[Pd Analytic]]&gt;0, Table7[[#This Row],[Absolute Error]]/Table7[[#This Row],[Pd Analytic]],1)</f>
        <v>0.23011090209779875</v>
      </c>
      <c r="J10">
        <v>2.0725514999999999</v>
      </c>
      <c r="K10">
        <v>1.9481536827744701</v>
      </c>
      <c r="L10" s="2">
        <f>ABS(Table2[[#This Row],[Nc Analytic]]-Table2[[#This Row],[Nc Simulation]])</f>
        <v>0.12439781722552978</v>
      </c>
      <c r="M10" s="1">
        <f>100*IF(Table2[[#This Row],[Nc Analytic]]&gt;0, Table2[[#This Row],[Absolute Error]]/Table2[[#This Row],[Nc Analytic]],1)</f>
        <v>6.385421146465621</v>
      </c>
    </row>
    <row r="11" spans="1:13" x14ac:dyDescent="0.25">
      <c r="A11" s="1">
        <v>1</v>
      </c>
      <c r="B11" s="4">
        <v>1.9999999999999999E-6</v>
      </c>
      <c r="C11" s="4">
        <v>3.22981694341623E-6</v>
      </c>
      <c r="D11" s="2">
        <f>ABS(Table6[[#This Row],[Pb Analytic]]-Table6[[#This Row],[Pb Simulation]])</f>
        <v>1.2298169434162301E-6</v>
      </c>
      <c r="E11" s="1">
        <f>100*IF(Table6[[#This Row],[Pb Analytic]]&gt;0, Table6[[#This Row],[Absolute Error]]/Table6[[#This Row],[Pb Analytic]],1)</f>
        <v>38.076985939501348</v>
      </c>
      <c r="F11">
        <v>0.20024</v>
      </c>
      <c r="G11">
        <v>0.19999697960479099</v>
      </c>
      <c r="H11" s="2">
        <f>ABS(Table7[[#This Row],[Pd Analytic]]-Table7[[#This Row],[Pd Simulation]])</f>
        <v>2.4302039520901486E-4</v>
      </c>
      <c r="I11" s="1">
        <f>100*IF(Table7[[#This Row],[Pd Analytic]]&gt;0, Table7[[#This Row],[Absolute Error]]/Table7[[#This Row],[Pd Analytic]],1)</f>
        <v>0.12151203267631409</v>
      </c>
      <c r="J11">
        <v>2.3895748000000001</v>
      </c>
      <c r="K11">
        <v>2.2999895055570398</v>
      </c>
      <c r="L11" s="2">
        <f>ABS(Table2[[#This Row],[Nc Analytic]]-Table2[[#This Row],[Nc Simulation]])</f>
        <v>8.9585294442960262E-2</v>
      </c>
      <c r="M11" s="1">
        <f>100*IF(Table2[[#This Row],[Nc Analytic]]&gt;0, Table2[[#This Row],[Absolute Error]]/Table2[[#This Row],[Nc Analytic]],1)</f>
        <v>3.8950305741183544</v>
      </c>
    </row>
    <row r="12" spans="1:13" x14ac:dyDescent="0.25">
      <c r="A12" s="1">
        <v>1.1000000000000001</v>
      </c>
      <c r="B12" s="4">
        <v>9.0000000000000002E-6</v>
      </c>
      <c r="C12" s="4">
        <v>9.68315600506109E-6</v>
      </c>
      <c r="D12" s="2">
        <f>ABS(Table6[[#This Row],[Pb Analytic]]-Table6[[#This Row],[Pb Simulation]])</f>
        <v>6.8315600506108976E-7</v>
      </c>
      <c r="E12" s="1">
        <f>100*IF(Table6[[#This Row],[Pb Analytic]]&gt;0, Table6[[#This Row],[Absolute Error]]/Table6[[#This Row],[Pb Analytic]],1)</f>
        <v>7.0550965481091588</v>
      </c>
      <c r="F12">
        <v>0.23491400000000001</v>
      </c>
      <c r="G12">
        <v>0.234441461309781</v>
      </c>
      <c r="H12" s="2">
        <f>ABS(Table7[[#This Row],[Pd Analytic]]-Table7[[#This Row],[Pd Simulation]])</f>
        <v>4.725386902190154E-4</v>
      </c>
      <c r="I12" s="1">
        <f>100*IF(Table7[[#This Row],[Pd Analytic]]&gt;0, Table7[[#This Row],[Absolute Error]]/Table7[[#This Row],[Pd Analytic]],1)</f>
        <v>0.20155935199304306</v>
      </c>
      <c r="J12">
        <v>2.7413780000000001</v>
      </c>
      <c r="K12">
        <v>2.6684408373597899</v>
      </c>
      <c r="L12" s="2">
        <f>ABS(Table2[[#This Row],[Nc Analytic]]-Table2[[#This Row],[Nc Simulation]])</f>
        <v>7.2937162640210218E-2</v>
      </c>
      <c r="M12" s="1">
        <f>100*IF(Table2[[#This Row],[Nc Analytic]]&gt;0, Table2[[#This Row],[Absolute Error]]/Table2[[#This Row],[Nc Analytic]],1)</f>
        <v>2.7333250795387971</v>
      </c>
    </row>
    <row r="13" spans="1:13" x14ac:dyDescent="0.25">
      <c r="A13" s="1">
        <v>1.2</v>
      </c>
      <c r="B13" s="4">
        <v>2.9E-5</v>
      </c>
      <c r="C13" s="4">
        <v>2.5537154135433302E-5</v>
      </c>
      <c r="D13" s="2">
        <f>ABS(Table6[[#This Row],[Pb Analytic]]-Table6[[#This Row],[Pb Simulation]])</f>
        <v>3.4628458645666985E-6</v>
      </c>
      <c r="E13" s="1">
        <f>100*IF(Table6[[#This Row],[Pb Analytic]]&gt;0, Table6[[#This Row],[Absolute Error]]/Table6[[#This Row],[Pb Analytic]],1)</f>
        <v>13.560030401985678</v>
      </c>
      <c r="F13">
        <v>0.27079300000000001</v>
      </c>
      <c r="G13">
        <v>0.26927874105404997</v>
      </c>
      <c r="H13" s="2">
        <f>ABS(Table7[[#This Row],[Pd Analytic]]-Table7[[#This Row],[Pd Simulation]])</f>
        <v>1.5142589459500311E-3</v>
      </c>
      <c r="I13" s="1">
        <f>100*IF(Table7[[#This Row],[Pd Analytic]]&gt;0, Table7[[#This Row],[Absolute Error]]/Table7[[#This Row],[Pd Analytic]],1)</f>
        <v>0.56233883893793424</v>
      </c>
      <c r="J13">
        <v>3.1154093999999999</v>
      </c>
      <c r="K13">
        <v>3.0484897592238398</v>
      </c>
      <c r="L13" s="2">
        <f>ABS(Table2[[#This Row],[Nc Analytic]]-Table2[[#This Row],[Nc Simulation]])</f>
        <v>6.6919640776160083E-2</v>
      </c>
      <c r="M13" s="1">
        <f>100*IF(Table2[[#This Row],[Nc Analytic]]&gt;0, Table2[[#This Row],[Absolute Error]]/Table2[[#This Row],[Nc Analytic]],1)</f>
        <v>2.1951735469565148</v>
      </c>
    </row>
    <row r="14" spans="1:13" x14ac:dyDescent="0.25">
      <c r="A14" s="1">
        <v>1.3</v>
      </c>
      <c r="B14" s="4">
        <v>6.0000000000000002E-5</v>
      </c>
      <c r="C14" s="4">
        <v>6.0429369590102697E-5</v>
      </c>
      <c r="D14" s="2">
        <f>ABS(Table6[[#This Row],[Pb Analytic]]-Table6[[#This Row],[Pb Simulation]])</f>
        <v>4.2936959010269563E-7</v>
      </c>
      <c r="E14" s="1">
        <f>100*IF(Table6[[#This Row],[Pb Analytic]]&gt;0, Table6[[#This Row],[Absolute Error]]/Table6[[#This Row],[Pb Analytic]],1)</f>
        <v>0.71053130789737562</v>
      </c>
      <c r="F14">
        <v>0.30334499999999998</v>
      </c>
      <c r="G14">
        <v>0.30381437912819098</v>
      </c>
      <c r="H14" s="2">
        <f>ABS(Table7[[#This Row],[Pd Analytic]]-Table7[[#This Row],[Pd Simulation]])</f>
        <v>4.6937912819100536E-4</v>
      </c>
      <c r="I14" s="1">
        <f>100*IF(Table7[[#This Row],[Pd Analytic]]&gt;0, Table7[[#This Row],[Absolute Error]]/Table7[[#This Row],[Pd Analytic]],1)</f>
        <v>0.15449536310226986</v>
      </c>
      <c r="J14">
        <v>3.4787889999999999</v>
      </c>
      <c r="K14">
        <v>3.4354277090648502</v>
      </c>
      <c r="L14" s="2">
        <f>ABS(Table2[[#This Row],[Nc Analytic]]-Table2[[#This Row],[Nc Simulation]])</f>
        <v>4.3361290935149732E-2</v>
      </c>
      <c r="M14" s="1">
        <f>100*IF(Table2[[#This Row],[Nc Analytic]]&gt;0, Table2[[#This Row],[Absolute Error]]/Table2[[#This Row],[Nc Analytic]],1)</f>
        <v>1.2621802758572094</v>
      </c>
    </row>
    <row r="15" spans="1:13" x14ac:dyDescent="0.25">
      <c r="A15" s="1">
        <v>1.4</v>
      </c>
      <c r="B15" s="4">
        <v>1.2799999999999999E-4</v>
      </c>
      <c r="C15" s="4">
        <v>1.3033890198407399E-4</v>
      </c>
      <c r="D15" s="2">
        <f>ABS(Table6[[#This Row],[Pb Analytic]]-Table6[[#This Row],[Pb Simulation]])</f>
        <v>2.3389019840739961E-6</v>
      </c>
      <c r="E15" s="1">
        <f>100*IF(Table6[[#This Row],[Pb Analytic]]&gt;0, Table6[[#This Row],[Absolute Error]]/Table6[[#This Row],[Pb Analytic]],1)</f>
        <v>1.7944772807429243</v>
      </c>
      <c r="F15">
        <v>0.33701900000000001</v>
      </c>
      <c r="G15">
        <v>0.33746472048023801</v>
      </c>
      <c r="H15" s="2">
        <f>ABS(Table7[[#This Row],[Pd Analytic]]-Table7[[#This Row],[Pd Simulation]])</f>
        <v>4.4572048023799882E-4</v>
      </c>
      <c r="I15" s="1">
        <f>100*IF(Table7[[#This Row],[Pd Analytic]]&gt;0, Table7[[#This Row],[Absolute Error]]/Table7[[#This Row],[Pd Analytic]],1)</f>
        <v>0.1320791339621234</v>
      </c>
      <c r="J15">
        <v>3.855645</v>
      </c>
      <c r="K15">
        <v>3.8251455343888199</v>
      </c>
      <c r="L15" s="2">
        <f>ABS(Table2[[#This Row],[Nc Analytic]]-Table2[[#This Row],[Nc Simulation]])</f>
        <v>3.049946561118011E-2</v>
      </c>
      <c r="M15" s="1">
        <f>100*IF(Table2[[#This Row],[Nc Analytic]]&gt;0, Table2[[#This Row],[Absolute Error]]/Table2[[#This Row],[Nc Analytic]],1)</f>
        <v>0.79734131255879914</v>
      </c>
    </row>
    <row r="16" spans="1:13" x14ac:dyDescent="0.25">
      <c r="A16" s="1">
        <v>1.5</v>
      </c>
      <c r="B16" s="4">
        <v>2.7E-4</v>
      </c>
      <c r="C16" s="4">
        <v>2.5952412583212002E-4</v>
      </c>
      <c r="D16" s="2">
        <f>ABS(Table6[[#This Row],[Pb Analytic]]-Table6[[#This Row],[Pb Simulation]])</f>
        <v>1.047587416787998E-5</v>
      </c>
      <c r="E16" s="1">
        <f>100*IF(Table6[[#This Row],[Pb Analytic]]&gt;0, Table6[[#This Row],[Absolute Error]]/Table6[[#This Row],[Pb Analytic]],1)</f>
        <v>4.0365704476571755</v>
      </c>
      <c r="F16">
        <v>0.37173899999999999</v>
      </c>
      <c r="G16">
        <v>0.36977347041877701</v>
      </c>
      <c r="H16" s="2">
        <f>ABS(Table7[[#This Row],[Pd Analytic]]-Table7[[#This Row],[Pd Simulation]])</f>
        <v>1.96552958122298E-3</v>
      </c>
      <c r="I16" s="1">
        <f>100*IF(Table7[[#This Row],[Pd Analytic]]&gt;0, Table7[[#This Row],[Absolute Error]]/Table7[[#This Row],[Pd Analytic]],1)</f>
        <v>0.53154964822029338</v>
      </c>
      <c r="J16">
        <v>4.2496314000000002</v>
      </c>
      <c r="K16">
        <v>4.2142715489145699</v>
      </c>
      <c r="L16" s="2">
        <f>ABS(Table2[[#This Row],[Nc Analytic]]-Table2[[#This Row],[Nc Simulation]])</f>
        <v>3.5359851085430272E-2</v>
      </c>
      <c r="M16" s="1">
        <f>100*IF(Table2[[#This Row],[Nc Analytic]]&gt;0, Table2[[#This Row],[Absolute Error]]/Table2[[#This Row],[Nc Analytic]],1)</f>
        <v>0.83905013416939334</v>
      </c>
    </row>
    <row r="17" spans="1:13" x14ac:dyDescent="0.25">
      <c r="A17" s="1">
        <v>1.6</v>
      </c>
      <c r="B17" s="4">
        <v>5.0500000000000002E-4</v>
      </c>
      <c r="C17" s="4">
        <v>4.8205779057439499E-4</v>
      </c>
      <c r="D17" s="2">
        <f>ABS(Table6[[#This Row],[Pb Analytic]]-Table6[[#This Row],[Pb Simulation]])</f>
        <v>2.294220942560503E-5</v>
      </c>
      <c r="E17" s="1">
        <f>100*IF(Table6[[#This Row],[Pb Analytic]]&gt;0, Table6[[#This Row],[Absolute Error]]/Table6[[#This Row],[Pb Analytic]],1)</f>
        <v>4.7592238677998102</v>
      </c>
      <c r="F17">
        <v>0.40116200000000002</v>
      </c>
      <c r="G17">
        <v>0.40040921174586402</v>
      </c>
      <c r="H17" s="2">
        <f>ABS(Table7[[#This Row],[Pd Analytic]]-Table7[[#This Row],[Pd Simulation]])</f>
        <v>7.5278825413599426E-4</v>
      </c>
      <c r="I17" s="1">
        <f>100*IF(Table7[[#This Row],[Pd Analytic]]&gt;0, Table7[[#This Row],[Absolute Error]]/Table7[[#This Row],[Pd Analytic]],1)</f>
        <v>0.18800472917535721</v>
      </c>
      <c r="J17">
        <v>4.6259211999999996</v>
      </c>
      <c r="K17">
        <v>4.6001776712409104</v>
      </c>
      <c r="L17" s="2">
        <f>ABS(Table2[[#This Row],[Nc Analytic]]-Table2[[#This Row],[Nc Simulation]])</f>
        <v>2.5743528759089251E-2</v>
      </c>
      <c r="M17" s="1">
        <f>100*IF(Table2[[#This Row],[Nc Analytic]]&gt;0, Table2[[#This Row],[Absolute Error]]/Table2[[#This Row],[Nc Analytic]],1)</f>
        <v>0.55962031466808249</v>
      </c>
    </row>
    <row r="18" spans="1:13" x14ac:dyDescent="0.25">
      <c r="A18" s="1">
        <v>1.7</v>
      </c>
      <c r="B18" s="4">
        <v>9.6400000000000001E-4</v>
      </c>
      <c r="C18" s="4">
        <v>8.4258171190048704E-4</v>
      </c>
      <c r="D18" s="2">
        <f>ABS(Table6[[#This Row],[Pb Analytic]]-Table6[[#This Row],[Pb Simulation]])</f>
        <v>1.2141828809951298E-4</v>
      </c>
      <c r="E18" s="1">
        <f>100*IF(Table6[[#This Row],[Pb Analytic]]&gt;0, Table6[[#This Row],[Absolute Error]]/Table6[[#This Row],[Pb Analytic]],1)</f>
        <v>14.41026862850461</v>
      </c>
      <c r="F18">
        <v>0.4304</v>
      </c>
      <c r="G18">
        <v>0.42914984758210301</v>
      </c>
      <c r="H18" s="2">
        <f>ABS(Table7[[#This Row],[Pd Analytic]]-Table7[[#This Row],[Pd Simulation]])</f>
        <v>1.2501524178969992E-3</v>
      </c>
      <c r="I18" s="1">
        <f>100*IF(Table7[[#This Row],[Pd Analytic]]&gt;0, Table7[[#This Row],[Absolute Error]]/Table7[[#This Row],[Pd Analytic]],1)</f>
        <v>0.29130906720357758</v>
      </c>
      <c r="J18">
        <v>5.0043354000000004</v>
      </c>
      <c r="K18">
        <v>4.9808941966444298</v>
      </c>
      <c r="L18" s="2">
        <f>ABS(Table2[[#This Row],[Nc Analytic]]-Table2[[#This Row],[Nc Simulation]])</f>
        <v>2.344120335557065E-2</v>
      </c>
      <c r="M18" s="1">
        <f>100*IF(Table2[[#This Row],[Nc Analytic]]&gt;0, Table2[[#This Row],[Absolute Error]]/Table2[[#This Row],[Nc Analytic]],1)</f>
        <v>0.47062239088239849</v>
      </c>
    </row>
    <row r="19" spans="1:13" x14ac:dyDescent="0.25">
      <c r="A19" s="1">
        <v>1.8</v>
      </c>
      <c r="B19">
        <v>1.3960000000000001E-3</v>
      </c>
      <c r="C19">
        <v>1.39599808779101E-3</v>
      </c>
      <c r="D19" s="2">
        <f>ABS(Table6[[#This Row],[Pb Analytic]]-Table6[[#This Row],[Pb Simulation]])</f>
        <v>1.9122089901096873E-9</v>
      </c>
      <c r="E19" s="1">
        <f>100*IF(Table6[[#This Row],[Pb Analytic]]&gt;0, Table6[[#This Row],[Absolute Error]]/Table6[[#This Row],[Pb Analytic]],1)</f>
        <v>1.3697790898378059E-4</v>
      </c>
      <c r="F19">
        <v>0.45698699999999998</v>
      </c>
      <c r="G19">
        <v>0.455861490717553</v>
      </c>
      <c r="H19" s="2">
        <f>ABS(Table7[[#This Row],[Pd Analytic]]-Table7[[#This Row],[Pd Simulation]])</f>
        <v>1.1255092824469792E-3</v>
      </c>
      <c r="I19" s="1">
        <f>100*IF(Table7[[#This Row],[Pd Analytic]]&gt;0, Table7[[#This Row],[Absolute Error]]/Table7[[#This Row],[Pd Analytic]],1)</f>
        <v>0.24689720570065282</v>
      </c>
      <c r="J19">
        <v>5.3740363000000002</v>
      </c>
      <c r="K19">
        <v>5.3549774176943901</v>
      </c>
      <c r="L19" s="2">
        <f>ABS(Table2[[#This Row],[Nc Analytic]]-Table2[[#This Row],[Nc Simulation]])</f>
        <v>1.9058882305610148E-2</v>
      </c>
      <c r="M19" s="1">
        <f>100*IF(Table2[[#This Row],[Nc Analytic]]&gt;0, Table2[[#This Row],[Absolute Error]]/Table2[[#This Row],[Nc Analytic]],1)</f>
        <v>0.35590966719363004</v>
      </c>
    </row>
    <row r="20" spans="1:13" x14ac:dyDescent="0.25">
      <c r="A20" s="1">
        <v>1.9</v>
      </c>
      <c r="B20">
        <v>2.189E-3</v>
      </c>
      <c r="C20">
        <v>2.2059754563505101E-3</v>
      </c>
      <c r="D20" s="2">
        <f>ABS(Table6[[#This Row],[Pb Analytic]]-Table6[[#This Row],[Pb Simulation]])</f>
        <v>1.6975456350510135E-5</v>
      </c>
      <c r="E20" s="1">
        <f>100*IF(Table6[[#This Row],[Pb Analytic]]&gt;0, Table6[[#This Row],[Absolute Error]]/Table6[[#This Row],[Pb Analytic]],1)</f>
        <v>0.76952154212058843</v>
      </c>
      <c r="F20">
        <v>0.47888700000000001</v>
      </c>
      <c r="G20">
        <v>0.48047638894695299</v>
      </c>
      <c r="H20" s="2">
        <f>ABS(Table7[[#This Row],[Pd Analytic]]-Table7[[#This Row],[Pd Simulation]])</f>
        <v>1.5893889469529854E-3</v>
      </c>
      <c r="I20" s="1">
        <f>100*IF(Table7[[#This Row],[Pd Analytic]]&gt;0, Table7[[#This Row],[Absolute Error]]/Table7[[#This Row],[Pd Analytic]],1)</f>
        <v>0.3307943914656048</v>
      </c>
      <c r="J20">
        <v>5.7224073000000004</v>
      </c>
      <c r="K20">
        <v>5.7213669781034504</v>
      </c>
      <c r="L20" s="2">
        <f>ABS(Table2[[#This Row],[Nc Analytic]]-Table2[[#This Row],[Nc Simulation]])</f>
        <v>1.0403218965500116E-3</v>
      </c>
      <c r="M20" s="1">
        <f>100*IF(Table2[[#This Row],[Nc Analytic]]&gt;0, Table2[[#This Row],[Absolute Error]]/Table2[[#This Row],[Nc Analytic]],1)</f>
        <v>1.8183100306823234E-2</v>
      </c>
    </row>
    <row r="21" spans="1:13" x14ac:dyDescent="0.25">
      <c r="A21" s="1">
        <v>2</v>
      </c>
      <c r="B21">
        <v>3.336E-3</v>
      </c>
      <c r="C21">
        <v>3.3423350179891801E-3</v>
      </c>
      <c r="D21" s="2">
        <f>ABS(Table6[[#This Row],[Pb Analytic]]-Table6[[#This Row],[Pb Simulation]])</f>
        <v>6.335017989180132E-6</v>
      </c>
      <c r="E21" s="1">
        <f>100*IF(Table6[[#This Row],[Pb Analytic]]&gt;0, Table6[[#This Row],[Absolute Error]]/Table6[[#This Row],[Pb Analytic]],1)</f>
        <v>0.18953868942172691</v>
      </c>
      <c r="F21">
        <v>0.50308299999999995</v>
      </c>
      <c r="G21">
        <v>0.50297387301405505</v>
      </c>
      <c r="H21" s="2">
        <f>ABS(Table7[[#This Row],[Pd Analytic]]-Table7[[#This Row],[Pd Simulation]])</f>
        <v>1.0912698594489623E-4</v>
      </c>
      <c r="I21" s="1">
        <f>100*IF(Table7[[#This Row],[Pd Analytic]]&gt;0, Table7[[#This Row],[Absolute Error]]/Table7[[#This Row],[Pd Analytic]],1)</f>
        <v>2.1696352792831206E-2</v>
      </c>
      <c r="J21">
        <v>6.0874724000000002</v>
      </c>
      <c r="K21">
        <v>6.07925757023835</v>
      </c>
      <c r="L21" s="2">
        <f>ABS(Table2[[#This Row],[Nc Analytic]]-Table2[[#This Row],[Nc Simulation]])</f>
        <v>8.2148297616502219E-3</v>
      </c>
      <c r="M21" s="1">
        <f>100*IF(Table2[[#This Row],[Nc Analytic]]&gt;0, Table2[[#This Row],[Absolute Error]]/Table2[[#This Row],[Nc Analytic]],1)</f>
        <v>0.13512883220916305</v>
      </c>
    </row>
    <row r="22" spans="1:13" x14ac:dyDescent="0.25">
      <c r="A22" s="1">
        <v>2.1</v>
      </c>
      <c r="B22">
        <v>5.1110000000000001E-3</v>
      </c>
      <c r="C22">
        <v>4.8775682656370797E-3</v>
      </c>
      <c r="D22" s="2">
        <f>ABS(Table6[[#This Row],[Pb Analytic]]-Table6[[#This Row],[Pb Simulation]])</f>
        <v>2.3343173436292039E-4</v>
      </c>
      <c r="E22" s="1">
        <f>100*IF(Table6[[#This Row],[Pb Analytic]]&gt;0, Table6[[#This Row],[Absolute Error]]/Table6[[#This Row],[Pb Analytic]],1)</f>
        <v>4.7858219844398402</v>
      </c>
      <c r="F22">
        <v>0.52268000000000003</v>
      </c>
      <c r="G22">
        <v>0.52336568649101201</v>
      </c>
      <c r="H22" s="2">
        <f>ABS(Table7[[#This Row],[Pd Analytic]]-Table7[[#This Row],[Pd Simulation]])</f>
        <v>6.8568649101197199E-4</v>
      </c>
      <c r="I22" s="1">
        <f>100*IF(Table7[[#This Row],[Pd Analytic]]&gt;0, Table7[[#This Row],[Absolute Error]]/Table7[[#This Row],[Pd Analytic]],1)</f>
        <v>0.13101479686397965</v>
      </c>
      <c r="J22">
        <v>6.4335256000000003</v>
      </c>
      <c r="K22">
        <v>6.42800038774699</v>
      </c>
      <c r="L22" s="2">
        <f>ABS(Table2[[#This Row],[Nc Analytic]]-Table2[[#This Row],[Nc Simulation]])</f>
        <v>5.525212253010281E-3</v>
      </c>
      <c r="M22" s="1">
        <f>100*IF(Table2[[#This Row],[Nc Analytic]]&gt;0, Table2[[#This Row],[Absolute Error]]/Table2[[#This Row],[Nc Analytic]],1)</f>
        <v>8.5955381451787133E-2</v>
      </c>
    </row>
    <row r="23" spans="1:13" x14ac:dyDescent="0.25">
      <c r="A23" s="1">
        <v>2.2000000000000002</v>
      </c>
      <c r="B23">
        <v>6.9220000000000002E-3</v>
      </c>
      <c r="C23">
        <v>6.8828481898218401E-3</v>
      </c>
      <c r="D23" s="2">
        <f>ABS(Table6[[#This Row],[Pb Analytic]]-Table6[[#This Row],[Pb Simulation]])</f>
        <v>3.9151810178160093E-5</v>
      </c>
      <c r="E23" s="1">
        <f>100*IF(Table6[[#This Row],[Pb Analytic]]&gt;0, Table6[[#This Row],[Absolute Error]]/Table6[[#This Row],[Pb Analytic]],1)</f>
        <v>0.56883152291600259</v>
      </c>
      <c r="F23">
        <v>0.542184</v>
      </c>
      <c r="G23">
        <v>0.54168544308836997</v>
      </c>
      <c r="H23" s="2">
        <f>ABS(Table7[[#This Row],[Pd Analytic]]-Table7[[#This Row],[Pd Simulation]])</f>
        <v>4.9855691163003257E-4</v>
      </c>
      <c r="I23" s="1">
        <f>100*IF(Table7[[#This Row],[Pd Analytic]]&gt;0, Table7[[#This Row],[Absolute Error]]/Table7[[#This Row],[Pd Analytic]],1)</f>
        <v>9.2038085570023062E-2</v>
      </c>
      <c r="J23">
        <v>6.7788950000000003</v>
      </c>
      <c r="K23">
        <v>6.7670339915123296</v>
      </c>
      <c r="L23" s="2">
        <f>ABS(Table2[[#This Row],[Nc Analytic]]-Table2[[#This Row],[Nc Simulation]])</f>
        <v>1.1861008487670688E-2</v>
      </c>
      <c r="M23" s="1">
        <f>100*IF(Table2[[#This Row],[Nc Analytic]]&gt;0, Table2[[#This Row],[Absolute Error]]/Table2[[#This Row],[Nc Analytic]],1)</f>
        <v>0.17527632493862991</v>
      </c>
    </row>
    <row r="24" spans="1:13" x14ac:dyDescent="0.25">
      <c r="A24" s="1">
        <v>2.2999999999999998</v>
      </c>
      <c r="B24">
        <v>9.4160000000000008E-3</v>
      </c>
      <c r="C24">
        <v>9.4239805518882992E-3</v>
      </c>
      <c r="D24" s="2">
        <f>ABS(Table6[[#This Row],[Pb Analytic]]-Table6[[#This Row],[Pb Simulation]])</f>
        <v>7.9805518882983956E-6</v>
      </c>
      <c r="E24" s="1">
        <f>100*IF(Table6[[#This Row],[Pb Analytic]]&gt;0, Table6[[#This Row],[Absolute Error]]/Table6[[#This Row],[Pb Analytic]],1)</f>
        <v>8.4683450314414307E-2</v>
      </c>
      <c r="F24">
        <v>0.55767999999999995</v>
      </c>
      <c r="G24">
        <v>0.55798201358375199</v>
      </c>
      <c r="H24" s="2">
        <f>ABS(Table7[[#This Row],[Pd Analytic]]-Table7[[#This Row],[Pd Simulation]])</f>
        <v>3.0201358375203657E-4</v>
      </c>
      <c r="I24" s="1">
        <f>100*IF(Table7[[#This Row],[Pd Analytic]]&gt;0, Table7[[#This Row],[Absolute Error]]/Table7[[#This Row],[Pd Analytic]],1)</f>
        <v>5.412604284720459E-2</v>
      </c>
      <c r="J24">
        <v>7.1025605000000001</v>
      </c>
      <c r="K24">
        <v>7.0958466192183796</v>
      </c>
      <c r="L24" s="2">
        <f>ABS(Table2[[#This Row],[Nc Analytic]]-Table2[[#This Row],[Nc Simulation]])</f>
        <v>6.713880781620496E-3</v>
      </c>
      <c r="M24" s="1">
        <f>100*IF(Table2[[#This Row],[Nc Analytic]]&gt;0, Table2[[#This Row],[Absolute Error]]/Table2[[#This Row],[Nc Analytic]],1)</f>
        <v>9.4617050535402397E-2</v>
      </c>
    </row>
    <row r="25" spans="1:13" x14ac:dyDescent="0.25">
      <c r="A25" s="1">
        <v>2.4</v>
      </c>
      <c r="B25">
        <v>1.2619999999999999E-2</v>
      </c>
      <c r="C25">
        <v>1.25577153912246E-2</v>
      </c>
      <c r="D25" s="2">
        <f>ABS(Table6[[#This Row],[Pb Analytic]]-Table6[[#This Row],[Pb Simulation]])</f>
        <v>6.2284608775399139E-5</v>
      </c>
      <c r="E25" s="1">
        <f>100*IF(Table6[[#This Row],[Pb Analytic]]&gt;0, Table6[[#This Row],[Absolute Error]]/Table6[[#This Row],[Pb Analytic]],1)</f>
        <v>0.49598678449842848</v>
      </c>
      <c r="F25">
        <v>0.57201800000000003</v>
      </c>
      <c r="G25">
        <v>0.57231586309569804</v>
      </c>
      <c r="H25" s="2">
        <f>ABS(Table7[[#This Row],[Pd Analytic]]-Table7[[#This Row],[Pd Simulation]])</f>
        <v>2.9786309569801439E-4</v>
      </c>
      <c r="I25" s="1">
        <f>100*IF(Table7[[#This Row],[Pd Analytic]]&gt;0, Table7[[#This Row],[Absolute Error]]/Table7[[#This Row],[Pd Analytic]],1)</f>
        <v>5.2045227977231191E-2</v>
      </c>
      <c r="J25">
        <v>7.4291263000000001</v>
      </c>
      <c r="K25">
        <v>7.4139619339252603</v>
      </c>
      <c r="L25" s="2">
        <f>ABS(Table2[[#This Row],[Nc Analytic]]-Table2[[#This Row],[Nc Simulation]])</f>
        <v>1.516436607473981E-2</v>
      </c>
      <c r="M25" s="1">
        <f>100*IF(Table2[[#This Row],[Nc Analytic]]&gt;0, Table2[[#This Row],[Absolute Error]]/Table2[[#This Row],[Nc Analytic]],1)</f>
        <v>0.20453795433383301</v>
      </c>
    </row>
    <row r="26" spans="1:13" x14ac:dyDescent="0.25">
      <c r="A26" s="1">
        <v>2.5</v>
      </c>
      <c r="B26">
        <v>1.6622999999999999E-2</v>
      </c>
      <c r="C26">
        <v>1.6328769028900299E-2</v>
      </c>
      <c r="D26" s="2">
        <f>ABS(Table6[[#This Row],[Pb Analytic]]-Table6[[#This Row],[Pb Simulation]])</f>
        <v>2.9423097109970014E-4</v>
      </c>
      <c r="E26" s="1">
        <f>100*IF(Table6[[#This Row],[Pb Analytic]]&gt;0, Table6[[#This Row],[Absolute Error]]/Table6[[#This Row],[Pb Analytic]],1)</f>
        <v>1.8019176496338489</v>
      </c>
      <c r="F26">
        <v>0.58549700000000005</v>
      </c>
      <c r="G26">
        <v>0.58475688809953097</v>
      </c>
      <c r="H26" s="2">
        <f>ABS(Table7[[#This Row],[Pd Analytic]]-Table7[[#This Row],[Pd Simulation]])</f>
        <v>7.4011190046907593E-4</v>
      </c>
      <c r="I26" s="1">
        <f>100*IF(Table7[[#This Row],[Pd Analytic]]&gt;0, Table7[[#This Row],[Absolute Error]]/Table7[[#This Row],[Pd Analytic]],1)</f>
        <v>0.12656745316407492</v>
      </c>
      <c r="J26">
        <v>7.7289133000000003</v>
      </c>
      <c r="K26">
        <v>7.7209414853368399</v>
      </c>
      <c r="L26" s="2">
        <f>ABS(Table2[[#This Row],[Nc Analytic]]-Table2[[#This Row],[Nc Simulation]])</f>
        <v>7.971814663160437E-3</v>
      </c>
      <c r="M26" s="1">
        <f>100*IF(Table2[[#This Row],[Nc Analytic]]&gt;0, Table2[[#This Row],[Absolute Error]]/Table2[[#This Row],[Nc Analytic]],1)</f>
        <v>0.10324925630248645</v>
      </c>
    </row>
    <row r="27" spans="1:13" x14ac:dyDescent="0.25">
      <c r="A27" s="1">
        <v>2.6</v>
      </c>
      <c r="B27">
        <v>2.0749E-2</v>
      </c>
      <c r="C27">
        <v>2.0767787892161601E-2</v>
      </c>
      <c r="D27" s="2">
        <f>ABS(Table6[[#This Row],[Pb Analytic]]-Table6[[#This Row],[Pb Simulation]])</f>
        <v>1.8787892161600817E-5</v>
      </c>
      <c r="E27" s="1">
        <f>100*IF(Table6[[#This Row],[Pb Analytic]]&gt;0, Table6[[#This Row],[Absolute Error]]/Table6[[#This Row],[Pb Analytic]],1)</f>
        <v>9.0466506395184929E-2</v>
      </c>
      <c r="F27">
        <v>0.59510300000000005</v>
      </c>
      <c r="G27">
        <v>0.59538352336431299</v>
      </c>
      <c r="H27" s="2">
        <f>ABS(Table7[[#This Row],[Pd Analytic]]-Table7[[#This Row],[Pd Simulation]])</f>
        <v>2.8052336431294567E-4</v>
      </c>
      <c r="I27" s="1">
        <f>100*IF(Table7[[#This Row],[Pd Analytic]]&gt;0, Table7[[#This Row],[Absolute Error]]/Table7[[#This Row],[Pd Analytic]],1)</f>
        <v>4.7116413757606536E-2</v>
      </c>
      <c r="J27">
        <v>8.0079829999999994</v>
      </c>
      <c r="K27">
        <v>8.0163968526182092</v>
      </c>
      <c r="L27" s="2">
        <f>ABS(Table2[[#This Row],[Nc Analytic]]-Table2[[#This Row],[Nc Simulation]])</f>
        <v>8.4138526182098161E-3</v>
      </c>
      <c r="M27" s="1">
        <f>100*IF(Table2[[#This Row],[Nc Analytic]]&gt;0, Table2[[#This Row],[Absolute Error]]/Table2[[#This Row],[Nc Analytic]],1)</f>
        <v>0.10495803504864901</v>
      </c>
    </row>
    <row r="28" spans="1:13" x14ac:dyDescent="0.25">
      <c r="A28" s="1">
        <v>2.7</v>
      </c>
      <c r="B28">
        <v>2.5741E-2</v>
      </c>
      <c r="C28">
        <v>2.5890350403931599E-2</v>
      </c>
      <c r="D28" s="2">
        <f>ABS(Table6[[#This Row],[Pb Analytic]]-Table6[[#This Row],[Pb Simulation]])</f>
        <v>1.4935040393159946E-4</v>
      </c>
      <c r="E28" s="1">
        <f>100*IF(Table6[[#This Row],[Pb Analytic]]&gt;0, Table6[[#This Row],[Absolute Error]]/Table6[[#This Row],[Pb Analytic]],1)</f>
        <v>0.57685740672292996</v>
      </c>
      <c r="F28">
        <v>0.60433400000000004</v>
      </c>
      <c r="G28">
        <v>0.60428190143052296</v>
      </c>
      <c r="H28" s="2">
        <f>ABS(Table7[[#This Row],[Pd Analytic]]-Table7[[#This Row],[Pd Simulation]])</f>
        <v>5.2098569477077028E-5</v>
      </c>
      <c r="I28" s="1">
        <f>100*IF(Table7[[#This Row],[Pd Analytic]]&gt;0, Table7[[#This Row],[Absolute Error]]/Table7[[#This Row],[Pd Analytic]],1)</f>
        <v>8.6215670788324997E-3</v>
      </c>
      <c r="J28">
        <v>8.3068200000000001</v>
      </c>
      <c r="K28">
        <v>8.3000054867542996</v>
      </c>
      <c r="L28" s="2">
        <f>ABS(Table2[[#This Row],[Nc Analytic]]-Table2[[#This Row],[Nc Simulation]])</f>
        <v>6.814513245700482E-3</v>
      </c>
      <c r="M28" s="1">
        <f>100*IF(Table2[[#This Row],[Nc Analytic]]&gt;0, Table2[[#This Row],[Absolute Error]]/Table2[[#This Row],[Nc Analytic]],1)</f>
        <v>8.2102514951050753E-2</v>
      </c>
    </row>
    <row r="29" spans="1:13" x14ac:dyDescent="0.25">
      <c r="A29" s="1">
        <v>2.8</v>
      </c>
      <c r="B29">
        <v>3.1290999999999999E-2</v>
      </c>
      <c r="C29">
        <v>3.1696975871001197E-2</v>
      </c>
      <c r="D29" s="2">
        <f>ABS(Table6[[#This Row],[Pb Analytic]]-Table6[[#This Row],[Pb Simulation]])</f>
        <v>4.0597587100119764E-4</v>
      </c>
      <c r="E29" s="1">
        <f>100*IF(Table6[[#This Row],[Pb Analytic]]&gt;0, Table6[[#This Row],[Absolute Error]]/Table6[[#This Row],[Pb Analytic]],1)</f>
        <v>1.2808031676378795</v>
      </c>
      <c r="F29">
        <v>0.61148999999999998</v>
      </c>
      <c r="G29">
        <v>0.61154513513572695</v>
      </c>
      <c r="H29" s="2">
        <f>ABS(Table7[[#This Row],[Pd Analytic]]-Table7[[#This Row],[Pd Simulation]])</f>
        <v>5.5135135726969153E-5</v>
      </c>
      <c r="I29" s="1">
        <f>100*IF(Table7[[#This Row],[Pd Analytic]]&gt;0, Table7[[#This Row],[Absolute Error]]/Table7[[#This Row],[Pd Analytic]],1)</f>
        <v>9.0157099712243494E-3</v>
      </c>
      <c r="J29">
        <v>8.5815114999999995</v>
      </c>
      <c r="K29">
        <v>8.5715257655347301</v>
      </c>
      <c r="L29" s="2">
        <f>ABS(Table2[[#This Row],[Nc Analytic]]-Table2[[#This Row],[Nc Simulation]])</f>
        <v>9.9857344652694024E-3</v>
      </c>
      <c r="M29" s="1">
        <f>100*IF(Table2[[#This Row],[Nc Analytic]]&gt;0, Table2[[#This Row],[Absolute Error]]/Table2[[#This Row],[Nc Analytic]],1)</f>
        <v>0.11649891441056</v>
      </c>
    </row>
    <row r="30" spans="1:13" x14ac:dyDescent="0.25">
      <c r="A30" s="1">
        <v>2.9</v>
      </c>
      <c r="B30">
        <v>3.8056E-2</v>
      </c>
      <c r="C30">
        <v>3.81740082817578E-2</v>
      </c>
      <c r="D30" s="2">
        <f>ABS(Table6[[#This Row],[Pb Analytic]]-Table6[[#This Row],[Pb Simulation]])</f>
        <v>1.1800828175780043E-4</v>
      </c>
      <c r="E30" s="1">
        <f>100*IF(Table6[[#This Row],[Pb Analytic]]&gt;0, Table6[[#This Row],[Absolute Error]]/Table6[[#This Row],[Pb Analytic]],1)</f>
        <v>0.30913254088173131</v>
      </c>
      <c r="F30">
        <v>0.61793699999999996</v>
      </c>
      <c r="G30">
        <v>0.61727227771317394</v>
      </c>
      <c r="H30" s="2">
        <f>ABS(Table7[[#This Row],[Pd Analytic]]-Table7[[#This Row],[Pd Simulation]])</f>
        <v>6.6472228682601386E-4</v>
      </c>
      <c r="I30" s="1">
        <f>100*IF(Table7[[#This Row],[Pd Analytic]]&gt;0, Table7[[#This Row],[Absolute Error]]/Table7[[#This Row],[Pd Analytic]],1)</f>
        <v>0.10768704683914031</v>
      </c>
      <c r="J30">
        <v>8.8453689999999998</v>
      </c>
      <c r="K30">
        <v>8.8308083631932401</v>
      </c>
      <c r="L30" s="2">
        <f>ABS(Table2[[#This Row],[Nc Analytic]]-Table2[[#This Row],[Nc Simulation]])</f>
        <v>1.4560636806759675E-2</v>
      </c>
      <c r="M30" s="1">
        <f>100*IF(Table2[[#This Row],[Nc Analytic]]&gt;0, Table2[[#This Row],[Absolute Error]]/Table2[[#This Row],[Nc Analytic]],1)</f>
        <v>0.16488452934216449</v>
      </c>
    </row>
    <row r="31" spans="1:13" x14ac:dyDescent="0.25">
      <c r="A31" s="1">
        <v>3</v>
      </c>
      <c r="B31">
        <v>4.5400000000000003E-2</v>
      </c>
      <c r="C31">
        <v>4.5295178036849099E-2</v>
      </c>
      <c r="D31" s="2">
        <f>ABS(Table6[[#This Row],[Pb Analytic]]-Table6[[#This Row],[Pb Simulation]])</f>
        <v>1.0482196315090425E-4</v>
      </c>
      <c r="E31" s="1">
        <f>100*IF(Table6[[#This Row],[Pb Analytic]]&gt;0, Table6[[#This Row],[Absolute Error]]/Table6[[#This Row],[Pb Analytic]],1)</f>
        <v>0.23141969563653811</v>
      </c>
      <c r="F31">
        <v>0.62142500000000001</v>
      </c>
      <c r="G31">
        <v>0.62156689252846697</v>
      </c>
      <c r="H31" s="2">
        <f>ABS(Table7[[#This Row],[Pd Analytic]]-Table7[[#This Row],[Pd Simulation]])</f>
        <v>1.418925284669692E-4</v>
      </c>
      <c r="I31" s="1">
        <f>100*IF(Table7[[#This Row],[Pd Analytic]]&gt;0, Table7[[#This Row],[Absolute Error]]/Table7[[#This Row],[Pd Analytic]],1)</f>
        <v>2.2828199212761434E-2</v>
      </c>
      <c r="J31">
        <v>9.0854649999999992</v>
      </c>
      <c r="K31">
        <v>9.0778024774690707</v>
      </c>
      <c r="L31" s="2">
        <f>ABS(Table2[[#This Row],[Nc Analytic]]-Table2[[#This Row],[Nc Simulation]])</f>
        <v>7.6625225309285838E-3</v>
      </c>
      <c r="M31" s="1">
        <f>100*IF(Table2[[#This Row],[Nc Analytic]]&gt;0, Table2[[#This Row],[Absolute Error]]/Table2[[#This Row],[Nc Analytic]],1)</f>
        <v>8.4409443253990329E-2</v>
      </c>
    </row>
    <row r="32" spans="1:13" x14ac:dyDescent="0.25">
      <c r="A32" s="1">
        <v>3.1</v>
      </c>
      <c r="B32">
        <v>5.3497000000000003E-2</v>
      </c>
      <c r="C32">
        <v>5.3023617158372997E-2</v>
      </c>
      <c r="D32" s="2">
        <f>ABS(Table6[[#This Row],[Pb Analytic]]-Table6[[#This Row],[Pb Simulation]])</f>
        <v>4.7338284162700556E-4</v>
      </c>
      <c r="E32" s="1">
        <f>100*IF(Table6[[#This Row],[Pb Analytic]]&gt;0, Table6[[#This Row],[Absolute Error]]/Table6[[#This Row],[Pb Analytic]],1)</f>
        <v>0.89277734525935359</v>
      </c>
      <c r="F32">
        <v>0.623969</v>
      </c>
      <c r="G32">
        <v>0.62453558397761599</v>
      </c>
      <c r="H32" s="2">
        <f>ABS(Table7[[#This Row],[Pd Analytic]]-Table7[[#This Row],[Pd Simulation]])</f>
        <v>5.6658397761599755E-4</v>
      </c>
      <c r="I32" s="1">
        <f>100*IF(Table7[[#This Row],[Pd Analytic]]&gt;0, Table7[[#This Row],[Absolute Error]]/Table7[[#This Row],[Pd Analytic]],1)</f>
        <v>9.0720847963132956E-2</v>
      </c>
      <c r="J32">
        <v>9.3215070000000004</v>
      </c>
      <c r="K32">
        <v>9.3125566087488298</v>
      </c>
      <c r="L32" s="2">
        <f>ABS(Table2[[#This Row],[Nc Analytic]]-Table2[[#This Row],[Nc Simulation]])</f>
        <v>8.9503912511705863E-3</v>
      </c>
      <c r="M32" s="1">
        <f>100*IF(Table2[[#This Row],[Nc Analytic]]&gt;0, Table2[[#This Row],[Absolute Error]]/Table2[[#This Row],[Nc Analytic]],1)</f>
        <v>9.6110999666428859E-2</v>
      </c>
    </row>
    <row r="33" spans="1:13" x14ac:dyDescent="0.25">
      <c r="A33" s="1">
        <v>3.2</v>
      </c>
      <c r="B33">
        <v>6.1337000000000003E-2</v>
      </c>
      <c r="C33">
        <v>6.1314108152792403E-2</v>
      </c>
      <c r="D33" s="2">
        <f>ABS(Table6[[#This Row],[Pb Analytic]]-Table6[[#This Row],[Pb Simulation]])</f>
        <v>2.2891847207599791E-5</v>
      </c>
      <c r="E33" s="1">
        <f>100*IF(Table6[[#This Row],[Pb Analytic]]&gt;0, Table6[[#This Row],[Absolute Error]]/Table6[[#This Row],[Pb Analytic]],1)</f>
        <v>3.7335366846654915E-2</v>
      </c>
      <c r="F33">
        <v>0.62714700000000001</v>
      </c>
      <c r="G33">
        <v>0.62628630234405702</v>
      </c>
      <c r="H33" s="2">
        <f>ABS(Table7[[#This Row],[Pd Analytic]]-Table7[[#This Row],[Pd Simulation]])</f>
        <v>8.6069765594298797E-4</v>
      </c>
      <c r="I33" s="1">
        <f>100*IF(Table7[[#This Row],[Pd Analytic]]&gt;0, Table7[[#This Row],[Absolute Error]]/Table7[[#This Row],[Pd Analytic]],1)</f>
        <v>0.13742878500161648</v>
      </c>
      <c r="J33">
        <v>9.5403760000000002</v>
      </c>
      <c r="K33">
        <v>9.53521439484879</v>
      </c>
      <c r="L33" s="2">
        <f>ABS(Table2[[#This Row],[Nc Analytic]]-Table2[[#This Row],[Nc Simulation]])</f>
        <v>5.1616051512102246E-3</v>
      </c>
      <c r="M33" s="1">
        <f>100*IF(Table2[[#This Row],[Nc Analytic]]&gt;0, Table2[[#This Row],[Absolute Error]]/Table2[[#This Row],[Nc Analytic]],1)</f>
        <v>5.4132030361044414E-2</v>
      </c>
    </row>
    <row r="34" spans="1:13" x14ac:dyDescent="0.25">
      <c r="A34" s="1">
        <v>3.3</v>
      </c>
      <c r="B34">
        <v>7.0014000000000007E-2</v>
      </c>
      <c r="C34">
        <v>7.0115374423812896E-2</v>
      </c>
      <c r="D34" s="2">
        <f>ABS(Table6[[#This Row],[Pb Analytic]]-Table6[[#This Row],[Pb Simulation]])</f>
        <v>1.0137442381288886E-4</v>
      </c>
      <c r="E34" s="1">
        <f>100*IF(Table6[[#This Row],[Pb Analytic]]&gt;0, Table6[[#This Row],[Absolute Error]]/Table6[[#This Row],[Pb Analytic]],1)</f>
        <v>0.14458230401813219</v>
      </c>
      <c r="F34">
        <v>0.62599199999999999</v>
      </c>
      <c r="G34">
        <v>0.62692666089933702</v>
      </c>
      <c r="H34" s="2">
        <f>ABS(Table7[[#This Row],[Pd Analytic]]-Table7[[#This Row],[Pd Simulation]])</f>
        <v>9.3466089933702534E-4</v>
      </c>
      <c r="I34" s="1">
        <f>100*IF(Table7[[#This Row],[Pd Analytic]]&gt;0, Table7[[#This Row],[Absolute Error]]/Table7[[#This Row],[Pd Analytic]],1)</f>
        <v>0.14908616232658511</v>
      </c>
      <c r="J34">
        <v>9.7412030000000005</v>
      </c>
      <c r="K34">
        <v>9.7460064823384993</v>
      </c>
      <c r="L34" s="2">
        <f>ABS(Table2[[#This Row],[Nc Analytic]]-Table2[[#This Row],[Nc Simulation]])</f>
        <v>4.8034823384988101E-3</v>
      </c>
      <c r="M34" s="1">
        <f>100*IF(Table2[[#This Row],[Nc Analytic]]&gt;0, Table2[[#This Row],[Absolute Error]]/Table2[[#This Row],[Nc Analytic]],1)</f>
        <v>4.9286672928071373E-2</v>
      </c>
    </row>
    <row r="35" spans="1:13" x14ac:dyDescent="0.25">
      <c r="A35" s="1">
        <v>3.4</v>
      </c>
      <c r="B35">
        <v>8.0028000000000002E-2</v>
      </c>
      <c r="C35">
        <v>7.9372260980499501E-2</v>
      </c>
      <c r="D35" s="2">
        <f>ABS(Table6[[#This Row],[Pb Analytic]]-Table6[[#This Row],[Pb Simulation]])</f>
        <v>6.5573901950050084E-4</v>
      </c>
      <c r="E35" s="1">
        <f>100*IF(Table6[[#This Row],[Pb Analytic]]&gt;0, Table6[[#This Row],[Absolute Error]]/Table6[[#This Row],[Pb Analytic]],1)</f>
        <v>0.82615640703696902</v>
      </c>
      <c r="F35">
        <v>0.62636999999999998</v>
      </c>
      <c r="G35">
        <v>0.62656239135361003</v>
      </c>
      <c r="H35" s="2">
        <f>ABS(Table7[[#This Row],[Pd Analytic]]-Table7[[#This Row],[Pd Simulation]])</f>
        <v>1.9239135361004411E-4</v>
      </c>
      <c r="I35" s="1">
        <f>100*IF(Table7[[#This Row],[Pd Analytic]]&gt;0, Table7[[#This Row],[Absolute Error]]/Table7[[#This Row],[Pd Analytic]],1)</f>
        <v>3.0705857272155537E-2</v>
      </c>
      <c r="J35">
        <v>9.9515399999999996</v>
      </c>
      <c r="K35">
        <v>9.9452396142592896</v>
      </c>
      <c r="L35" s="2">
        <f>ABS(Table2[[#This Row],[Nc Analytic]]-Table2[[#This Row],[Nc Simulation]])</f>
        <v>6.3003857407100128E-3</v>
      </c>
      <c r="M35" s="1">
        <f>100*IF(Table2[[#This Row],[Nc Analytic]]&gt;0, Table2[[#This Row],[Absolute Error]]/Table2[[#This Row],[Nc Analytic]],1)</f>
        <v>6.3350768659979226E-2</v>
      </c>
    </row>
    <row r="36" spans="1:13" x14ac:dyDescent="0.25">
      <c r="A36" s="1">
        <v>3.5</v>
      </c>
      <c r="B36">
        <v>8.9075000000000001E-2</v>
      </c>
      <c r="C36">
        <v>8.9027699303873997E-2</v>
      </c>
      <c r="D36" s="2">
        <f>ABS(Table6[[#This Row],[Pb Analytic]]-Table6[[#This Row],[Pb Simulation]])</f>
        <v>4.7300696126004182E-5</v>
      </c>
      <c r="E36" s="1">
        <f>100*IF(Table6[[#This Row],[Pb Analytic]]&gt;0, Table6[[#This Row],[Absolute Error]]/Table6[[#This Row],[Pb Analytic]],1)</f>
        <v>5.3130313931347345E-2</v>
      </c>
      <c r="F36">
        <v>0.62619899999999995</v>
      </c>
      <c r="G36">
        <v>0.62529596325013403</v>
      </c>
      <c r="H36" s="2">
        <f>ABS(Table7[[#This Row],[Pd Analytic]]-Table7[[#This Row],[Pd Simulation]])</f>
        <v>9.0303674986591531E-4</v>
      </c>
      <c r="I36" s="1">
        <f>100*IF(Table7[[#This Row],[Pd Analytic]]&gt;0, Table7[[#This Row],[Absolute Error]]/Table7[[#This Row],[Pd Analytic]],1)</f>
        <v>0.14441749234588902</v>
      </c>
      <c r="J36">
        <v>10.141026999999999</v>
      </c>
      <c r="K36">
        <v>10.1332841071149</v>
      </c>
      <c r="L36" s="2">
        <f>ABS(Table2[[#This Row],[Nc Analytic]]-Table2[[#This Row],[Nc Simulation]])</f>
        <v>7.7428928850995504E-3</v>
      </c>
      <c r="M36" s="1">
        <f>100*IF(Table2[[#This Row],[Nc Analytic]]&gt;0, Table2[[#This Row],[Absolute Error]]/Table2[[#This Row],[Nc Analytic]],1)</f>
        <v>7.6410498346365513E-2</v>
      </c>
    </row>
    <row r="37" spans="1:13" x14ac:dyDescent="0.25">
      <c r="A37" s="1">
        <v>3.6</v>
      </c>
      <c r="B37">
        <v>9.9565000000000001E-2</v>
      </c>
      <c r="C37">
        <v>9.9024392991933996E-2</v>
      </c>
      <c r="D37" s="2">
        <f>ABS(Table6[[#This Row],[Pb Analytic]]-Table6[[#This Row],[Pb Simulation]])</f>
        <v>5.406070080660047E-4</v>
      </c>
      <c r="E37" s="1">
        <f>100*IF(Table6[[#This Row],[Pb Analytic]]&gt;0, Table6[[#This Row],[Absolute Error]]/Table6[[#This Row],[Pb Analytic]],1)</f>
        <v>0.54593317033515132</v>
      </c>
      <c r="F37">
        <v>0.62353599999999998</v>
      </c>
      <c r="G37">
        <v>0.62322546361523501</v>
      </c>
      <c r="H37" s="2">
        <f>ABS(Table7[[#This Row],[Pd Analytic]]-Table7[[#This Row],[Pd Simulation]])</f>
        <v>3.1053638476497003E-4</v>
      </c>
      <c r="I37" s="1">
        <f>100*IF(Table7[[#This Row],[Pd Analytic]]&gt;0, Table7[[#This Row],[Absolute Error]]/Table7[[#This Row],[Pd Analytic]],1)</f>
        <v>4.9827294116578012E-2</v>
      </c>
      <c r="J37">
        <v>10.312089</v>
      </c>
      <c r="K37">
        <v>10.3105607511215</v>
      </c>
      <c r="L37" s="2">
        <f>ABS(Table2[[#This Row],[Nc Analytic]]-Table2[[#This Row],[Nc Simulation]])</f>
        <v>1.5282488785004489E-3</v>
      </c>
      <c r="M37" s="1">
        <f>100*IF(Table2[[#This Row],[Nc Analytic]]&gt;0, Table2[[#This Row],[Absolute Error]]/Table2[[#This Row],[Nc Analytic]],1)</f>
        <v>1.4822170349311197E-2</v>
      </c>
    </row>
    <row r="38" spans="1:13" x14ac:dyDescent="0.25">
      <c r="A38" s="1">
        <v>3.7</v>
      </c>
      <c r="B38">
        <v>0.108887</v>
      </c>
      <c r="C38">
        <v>0.109306197093195</v>
      </c>
      <c r="D38" s="2">
        <f>ABS(Table6[[#This Row],[Pb Analytic]]-Table6[[#This Row],[Pb Simulation]])</f>
        <v>4.1919709319500342E-4</v>
      </c>
      <c r="E38" s="1">
        <f>100*IF(Table6[[#This Row],[Pb Analytic]]&gt;0, Table6[[#This Row],[Absolute Error]]/Table6[[#This Row],[Pb Analytic]],1)</f>
        <v>0.38350716093214177</v>
      </c>
      <c r="F38">
        <v>0.62042200000000003</v>
      </c>
      <c r="G38">
        <v>0.62044372449919405</v>
      </c>
      <c r="H38" s="2">
        <f>ABS(Table7[[#This Row],[Pd Analytic]]-Table7[[#This Row],[Pd Simulation]])</f>
        <v>2.1724499194020197E-5</v>
      </c>
      <c r="I38" s="1">
        <f>100*IF(Table7[[#This Row],[Pd Analytic]]&gt;0, Table7[[#This Row],[Absolute Error]]/Table7[[#This Row],[Pd Analytic]],1)</f>
        <v>3.501445551980664E-3</v>
      </c>
      <c r="J38">
        <v>10.487302</v>
      </c>
      <c r="K38">
        <v>10.477527961001201</v>
      </c>
      <c r="L38" s="2">
        <f>ABS(Table2[[#This Row],[Nc Analytic]]-Table2[[#This Row],[Nc Simulation]])</f>
        <v>9.7740389987990284E-3</v>
      </c>
      <c r="M38" s="1">
        <f>100*IF(Table2[[#This Row],[Nc Analytic]]&gt;0, Table2[[#This Row],[Absolute Error]]/Table2[[#This Row],[Nc Analytic]],1)</f>
        <v>9.3285735291562533E-2</v>
      </c>
    </row>
    <row r="39" spans="1:13" x14ac:dyDescent="0.25">
      <c r="A39" s="1">
        <v>3.8</v>
      </c>
      <c r="B39">
        <v>0.119853</v>
      </c>
      <c r="C39">
        <v>0.119819192008606</v>
      </c>
      <c r="D39" s="2">
        <f>ABS(Table6[[#This Row],[Pb Analytic]]-Table6[[#This Row],[Pb Simulation]])</f>
        <v>3.3807991394005366E-5</v>
      </c>
      <c r="E39" s="1">
        <f>100*IF(Table6[[#This Row],[Pb Analytic]]&gt;0, Table6[[#This Row],[Absolute Error]]/Table6[[#This Row],[Pb Analytic]],1)</f>
        <v>2.8215839906162204E-2</v>
      </c>
      <c r="F39">
        <v>0.61579399999999995</v>
      </c>
      <c r="G39">
        <v>0.61703772960005798</v>
      </c>
      <c r="H39" s="2">
        <f>ABS(Table7[[#This Row],[Pd Analytic]]-Table7[[#This Row],[Pd Simulation]])</f>
        <v>1.24372960005803E-3</v>
      </c>
      <c r="I39" s="1">
        <f>100*IF(Table7[[#This Row],[Pd Analytic]]&gt;0, Table7[[#This Row],[Absolute Error]]/Table7[[#This Row],[Pd Analytic]],1)</f>
        <v>0.20156459490154216</v>
      </c>
      <c r="J39">
        <v>10.643395999999999</v>
      </c>
      <c r="K39">
        <v>10.6346697787942</v>
      </c>
      <c r="L39" s="2">
        <f>ABS(Table2[[#This Row],[Nc Analytic]]-Table2[[#This Row],[Nc Simulation]])</f>
        <v>8.7262212057996891E-3</v>
      </c>
      <c r="M39" s="1">
        <f>100*IF(Table2[[#This Row],[Nc Analytic]]&gt;0, Table2[[#This Row],[Absolute Error]]/Table2[[#This Row],[Nc Analytic]],1)</f>
        <v>8.2054463253762658E-2</v>
      </c>
    </row>
    <row r="40" spans="1:13" x14ac:dyDescent="0.25">
      <c r="A40" s="1">
        <v>3.9</v>
      </c>
      <c r="B40">
        <v>0.13084100000000001</v>
      </c>
      <c r="C40">
        <v>0.130512472329088</v>
      </c>
      <c r="D40" s="2">
        <f>ABS(Table6[[#This Row],[Pb Analytic]]-Table6[[#This Row],[Pb Simulation]])</f>
        <v>3.2852767091201551E-4</v>
      </c>
      <c r="E40" s="1">
        <f>100*IF(Table6[[#This Row],[Pb Analytic]]&gt;0, Table6[[#This Row],[Absolute Error]]/Table6[[#This Row],[Pb Analytic]],1)</f>
        <v>0.2517212838353341</v>
      </c>
      <c r="F40">
        <v>0.61301399999999995</v>
      </c>
      <c r="G40">
        <v>0.61308817103102697</v>
      </c>
      <c r="H40" s="2">
        <f>ABS(Table7[[#This Row],[Pd Analytic]]-Table7[[#This Row],[Pd Simulation]])</f>
        <v>7.4171031027026046E-5</v>
      </c>
      <c r="I40" s="1">
        <f>100*IF(Table7[[#This Row],[Pd Analytic]]&gt;0, Table7[[#This Row],[Absolute Error]]/Table7[[#This Row],[Pd Analytic]],1)</f>
        <v>1.2097938686745992E-2</v>
      </c>
      <c r="J40">
        <v>10.793049</v>
      </c>
      <c r="K40">
        <v>10.7824851177041</v>
      </c>
      <c r="L40" s="2">
        <f>ABS(Table2[[#This Row],[Nc Analytic]]-Table2[[#This Row],[Nc Simulation]])</f>
        <v>1.0563882295899774E-2</v>
      </c>
      <c r="M40" s="1">
        <f>100*IF(Table2[[#This Row],[Nc Analytic]]&gt;0, Table2[[#This Row],[Absolute Error]]/Table2[[#This Row],[Nc Analytic]],1)</f>
        <v>9.7972611884755617E-2</v>
      </c>
    </row>
    <row r="41" spans="1:13" x14ac:dyDescent="0.25">
      <c r="A41" s="1">
        <v>4</v>
      </c>
      <c r="B41">
        <v>0.14193700000000001</v>
      </c>
      <c r="C41">
        <v>0.14133868289174301</v>
      </c>
      <c r="D41" s="2">
        <f>ABS(Table6[[#This Row],[Pb Analytic]]-Table6[[#This Row],[Pb Simulation]])</f>
        <v>5.9831710825700157E-4</v>
      </c>
      <c r="E41" s="1">
        <f>100*IF(Table6[[#This Row],[Pb Analytic]]&gt;0, Table6[[#This Row],[Absolute Error]]/Table6[[#This Row],[Pb Analytic]],1)</f>
        <v>0.42332155360134266</v>
      </c>
      <c r="F41">
        <v>0.60861299999999996</v>
      </c>
      <c r="G41">
        <v>0.608669349013086</v>
      </c>
      <c r="H41" s="2">
        <f>ABS(Table7[[#This Row],[Pd Analytic]]-Table7[[#This Row],[Pd Simulation]])</f>
        <v>5.6349013086043342E-5</v>
      </c>
      <c r="I41" s="1">
        <f>100*IF(Table7[[#This Row],[Pd Analytic]]&gt;0, Table7[[#This Row],[Absolute Error]]/Table7[[#This Row],[Pd Analytic]],1)</f>
        <v>9.2577379126136793E-3</v>
      </c>
      <c r="J41">
        <v>10.936859</v>
      </c>
      <c r="K41">
        <v>10.9214784551164</v>
      </c>
      <c r="L41" s="2">
        <f>ABS(Table2[[#This Row],[Nc Analytic]]-Table2[[#This Row],[Nc Simulation]])</f>
        <v>1.5380544883599967E-2</v>
      </c>
      <c r="M41" s="1">
        <f>100*IF(Table2[[#This Row],[Nc Analytic]]&gt;0, Table2[[#This Row],[Absolute Error]]/Table2[[#This Row],[Nc Analytic]],1)</f>
        <v>0.14082841390759346</v>
      </c>
    </row>
    <row r="42" spans="1:13" x14ac:dyDescent="0.25">
      <c r="A42" s="1">
        <v>4.0999999999999996</v>
      </c>
      <c r="B42">
        <v>0.15246199999999999</v>
      </c>
      <c r="C42">
        <v>0.15225436622597799</v>
      </c>
      <c r="D42" s="2">
        <f>ABS(Table6[[#This Row],[Pb Analytic]]-Table6[[#This Row],[Pb Simulation]])</f>
        <v>2.0763377402199801E-4</v>
      </c>
      <c r="E42" s="1">
        <f>100*IF(Table6[[#This Row],[Pb Analytic]]&gt;0, Table6[[#This Row],[Absolute Error]]/Table6[[#This Row],[Pb Analytic]],1)</f>
        <v>0.13637295216468548</v>
      </c>
      <c r="F42">
        <v>0.60313600000000001</v>
      </c>
      <c r="G42">
        <v>0.60384916224598195</v>
      </c>
      <c r="H42" s="2">
        <f>ABS(Table7[[#This Row],[Pd Analytic]]-Table7[[#This Row],[Pd Simulation]])</f>
        <v>7.1316224598194644E-4</v>
      </c>
      <c r="I42" s="1">
        <f>100*IF(Table7[[#This Row],[Pd Analytic]]&gt;0, Table7[[#This Row],[Absolute Error]]/Table7[[#This Row],[Pd Analytic]],1)</f>
        <v>0.11810271348715311</v>
      </c>
      <c r="J42">
        <v>11.066729</v>
      </c>
      <c r="K42">
        <v>11.0521523430254</v>
      </c>
      <c r="L42" s="2">
        <f>ABS(Table2[[#This Row],[Nc Analytic]]-Table2[[#This Row],[Nc Simulation]])</f>
        <v>1.4576656974600866E-2</v>
      </c>
      <c r="M42" s="1">
        <f>100*IF(Table2[[#This Row],[Nc Analytic]]&gt;0, Table2[[#This Row],[Absolute Error]]/Table2[[#This Row],[Nc Analytic]],1)</f>
        <v>0.13188975796012845</v>
      </c>
    </row>
    <row r="43" spans="1:13" x14ac:dyDescent="0.25">
      <c r="A43" s="1">
        <v>4.2</v>
      </c>
      <c r="B43">
        <v>0.16258400000000001</v>
      </c>
      <c r="C43">
        <v>0.163220004182076</v>
      </c>
      <c r="D43" s="2">
        <f>ABS(Table6[[#This Row],[Pb Analytic]]-Table6[[#This Row],[Pb Simulation]])</f>
        <v>6.3600418207598874E-4</v>
      </c>
      <c r="E43" s="1">
        <f>100*IF(Table6[[#This Row],[Pb Analytic]]&gt;0, Table6[[#This Row],[Absolute Error]]/Table6[[#This Row],[Pb Analytic]],1)</f>
        <v>0.38966068237966112</v>
      </c>
      <c r="F43">
        <v>0.59889499999999996</v>
      </c>
      <c r="G43">
        <v>0.59868919543079102</v>
      </c>
      <c r="H43" s="2">
        <f>ABS(Table7[[#This Row],[Pd Analytic]]-Table7[[#This Row],[Pd Simulation]])</f>
        <v>2.0580456920893386E-4</v>
      </c>
      <c r="I43" s="1">
        <f>100*IF(Table7[[#This Row],[Pd Analytic]]&gt;0, Table7[[#This Row],[Absolute Error]]/Table7[[#This Row],[Pd Analytic]],1)</f>
        <v>3.4375861595572266E-2</v>
      </c>
      <c r="J43">
        <v>11.180792</v>
      </c>
      <c r="K43">
        <v>11.1749998688395</v>
      </c>
      <c r="L43" s="2">
        <f>ABS(Table2[[#This Row],[Nc Analytic]]-Table2[[#This Row],[Nc Simulation]])</f>
        <v>5.792131160500702E-3</v>
      </c>
      <c r="M43" s="1">
        <f>100*IF(Table2[[#This Row],[Nc Analytic]]&gt;0, Table2[[#This Row],[Absolute Error]]/Table2[[#This Row],[Nc Analytic]],1)</f>
        <v>5.18311519327311E-2</v>
      </c>
    </row>
    <row r="44" spans="1:13" x14ac:dyDescent="0.25">
      <c r="A44" s="1">
        <v>4.3</v>
      </c>
      <c r="B44">
        <v>0.17478099999999999</v>
      </c>
      <c r="C44">
        <v>0.17420018225214401</v>
      </c>
      <c r="D44" s="2">
        <f>ABS(Table6[[#This Row],[Pb Analytic]]-Table6[[#This Row],[Pb Simulation]])</f>
        <v>5.8081774785598284E-4</v>
      </c>
      <c r="E44" s="1">
        <f>100*IF(Table6[[#This Row],[Pb Analytic]]&gt;0, Table6[[#This Row],[Absolute Error]]/Table6[[#This Row],[Pb Analytic]],1)</f>
        <v>0.3334197130834714</v>
      </c>
      <c r="F44">
        <v>0.59267599999999998</v>
      </c>
      <c r="G44">
        <v>0.593244977516173</v>
      </c>
      <c r="H44" s="2">
        <f>ABS(Table7[[#This Row],[Pd Analytic]]-Table7[[#This Row],[Pd Simulation]])</f>
        <v>5.6897751617301928E-4</v>
      </c>
      <c r="I44" s="1">
        <f>100*IF(Table7[[#This Row],[Pd Analytic]]&gt;0, Table7[[#This Row],[Absolute Error]]/Table7[[#This Row],[Pd Analytic]],1)</f>
        <v>9.590936927190552E-2</v>
      </c>
      <c r="J44">
        <v>11.302557999999999</v>
      </c>
      <c r="K44">
        <v>11.290501583366799</v>
      </c>
      <c r="L44" s="2">
        <f>ABS(Table2[[#This Row],[Nc Analytic]]-Table2[[#This Row],[Nc Simulation]])</f>
        <v>1.2056416633200229E-2</v>
      </c>
      <c r="M44" s="1">
        <f>100*IF(Table2[[#This Row],[Nc Analytic]]&gt;0, Table2[[#This Row],[Absolute Error]]/Table2[[#This Row],[Nc Analytic]],1)</f>
        <v>0.1067837114602754</v>
      </c>
    </row>
    <row r="45" spans="1:13" x14ac:dyDescent="0.25">
      <c r="A45" s="1">
        <v>4.4000000000000004</v>
      </c>
      <c r="B45">
        <v>0.185338</v>
      </c>
      <c r="C45">
        <v>0.18516338945236099</v>
      </c>
      <c r="D45" s="2">
        <f>ABS(Table6[[#This Row],[Pb Analytic]]-Table6[[#This Row],[Pb Simulation]])</f>
        <v>1.7461054763900918E-4</v>
      </c>
      <c r="E45" s="1">
        <f>100*IF(Table6[[#This Row],[Pb Analytic]]&gt;0, Table6[[#This Row],[Absolute Error]]/Table6[[#This Row],[Pb Analytic]],1)</f>
        <v>9.4300794641660607E-2</v>
      </c>
      <c r="F45">
        <v>0.58754200000000001</v>
      </c>
      <c r="G45">
        <v>0.58756634344708802</v>
      </c>
      <c r="H45" s="2">
        <f>ABS(Table7[[#This Row],[Pd Analytic]]-Table7[[#This Row],[Pd Simulation]])</f>
        <v>2.4343447088015502E-5</v>
      </c>
      <c r="I45" s="1">
        <f>100*IF(Table7[[#This Row],[Pd Analytic]]&gt;0, Table7[[#This Row],[Absolute Error]]/Table7[[#This Row],[Pd Analytic]],1)</f>
        <v>4.1430976024255028E-3</v>
      </c>
      <c r="J45">
        <v>11.413705</v>
      </c>
      <c r="K45">
        <v>11.399120524978599</v>
      </c>
      <c r="L45" s="2">
        <f>ABS(Table2[[#This Row],[Nc Analytic]]-Table2[[#This Row],[Nc Simulation]])</f>
        <v>1.4584475021401033E-2</v>
      </c>
      <c r="M45" s="1">
        <f>100*IF(Table2[[#This Row],[Nc Analytic]]&gt;0, Table2[[#This Row],[Absolute Error]]/Table2[[#This Row],[Nc Analytic]],1)</f>
        <v>0.1279438618921736</v>
      </c>
    </row>
    <row r="46" spans="1:13" x14ac:dyDescent="0.25">
      <c r="A46" s="1">
        <v>4.5</v>
      </c>
      <c r="B46">
        <v>0.19592899999999999</v>
      </c>
      <c r="C46">
        <v>0.196081873154244</v>
      </c>
      <c r="D46" s="2">
        <f>ABS(Table6[[#This Row],[Pb Analytic]]-Table6[[#This Row],[Pb Simulation]])</f>
        <v>1.5287315424400427E-4</v>
      </c>
      <c r="E46" s="1">
        <f>100*IF(Table6[[#This Row],[Pb Analytic]]&gt;0, Table6[[#This Row],[Absolute Error]]/Table6[[#This Row],[Pb Analytic]],1)</f>
        <v>7.796394015664547E-2</v>
      </c>
      <c r="F46">
        <v>0.58168799999999998</v>
      </c>
      <c r="G46">
        <v>0.58169774599881896</v>
      </c>
      <c r="H46" s="2">
        <f>ABS(Table7[[#This Row],[Pd Analytic]]-Table7[[#This Row],[Pd Simulation]])</f>
        <v>9.7459988189774194E-6</v>
      </c>
      <c r="I46" s="1">
        <f>100*IF(Table7[[#This Row],[Pd Analytic]]&gt;0, Table7[[#This Row],[Absolute Error]]/Table7[[#This Row],[Pd Analytic]],1)</f>
        <v>1.6754403615992705E-3</v>
      </c>
      <c r="J46">
        <v>11.506618</v>
      </c>
      <c r="K46">
        <v>11.5012998946436</v>
      </c>
      <c r="L46" s="2">
        <f>ABS(Table2[[#This Row],[Nc Analytic]]-Table2[[#This Row],[Nc Simulation]])</f>
        <v>5.3181053563999825E-3</v>
      </c>
      <c r="M46" s="1">
        <f>100*IF(Table2[[#This Row],[Nc Analytic]]&gt;0, Table2[[#This Row],[Absolute Error]]/Table2[[#This Row],[Nc Analytic]],1)</f>
        <v>4.6239167790735877E-2</v>
      </c>
    </row>
    <row r="47" spans="1:13" x14ac:dyDescent="0.25">
      <c r="A47" s="1">
        <v>4.5999999999999996</v>
      </c>
      <c r="B47">
        <v>0.20688500000000001</v>
      </c>
      <c r="C47">
        <v>0.20693141727249301</v>
      </c>
      <c r="D47" s="2">
        <f>ABS(Table6[[#This Row],[Pb Analytic]]-Table6[[#This Row],[Pb Simulation]])</f>
        <v>4.6417272492993433E-5</v>
      </c>
      <c r="E47" s="1">
        <f>100*IF(Table6[[#This Row],[Pb Analytic]]&gt;0, Table6[[#This Row],[Absolute Error]]/Table6[[#This Row],[Pb Analytic]],1)</f>
        <v>2.2431234997955813E-2</v>
      </c>
      <c r="F47">
        <v>0.57646900000000001</v>
      </c>
      <c r="G47">
        <v>0.57567864780892297</v>
      </c>
      <c r="H47" s="2">
        <f>ABS(Table7[[#This Row],[Pd Analytic]]-Table7[[#This Row],[Pd Simulation]])</f>
        <v>7.9035219107703725E-4</v>
      </c>
      <c r="I47" s="1">
        <f>100*IF(Table7[[#This Row],[Pd Analytic]]&gt;0, Table7[[#This Row],[Absolute Error]]/Table7[[#This Row],[Pd Analytic]],1)</f>
        <v>0.1372905168682525</v>
      </c>
      <c r="J47">
        <v>11.622052999999999</v>
      </c>
      <c r="K47">
        <v>11.597461308464499</v>
      </c>
      <c r="L47" s="2">
        <f>ABS(Table2[[#This Row],[Nc Analytic]]-Table2[[#This Row],[Nc Simulation]])</f>
        <v>2.4591691535500004E-2</v>
      </c>
      <c r="M47" s="1">
        <f>100*IF(Table2[[#This Row],[Nc Analytic]]&gt;0, Table2[[#This Row],[Absolute Error]]/Table2[[#This Row],[Nc Analytic]],1)</f>
        <v>0.21204374717380231</v>
      </c>
    </row>
    <row r="48" spans="1:13" x14ac:dyDescent="0.25">
      <c r="A48" s="1">
        <v>4.7</v>
      </c>
      <c r="B48">
        <v>0.218333</v>
      </c>
      <c r="C48">
        <v>0.21769108932860701</v>
      </c>
      <c r="D48" s="2">
        <f>ABS(Table6[[#This Row],[Pb Analytic]]-Table6[[#This Row],[Pb Simulation]])</f>
        <v>6.4191067139299229E-4</v>
      </c>
      <c r="E48" s="1">
        <f>100*IF(Table6[[#This Row],[Pb Analytic]]&gt;0, Table6[[#This Row],[Absolute Error]]/Table6[[#This Row],[Pb Analytic]],1)</f>
        <v>0.29487227675360722</v>
      </c>
      <c r="F48">
        <v>0.56892299999999996</v>
      </c>
      <c r="G48">
        <v>0.56954397683064295</v>
      </c>
      <c r="H48" s="2">
        <f>ABS(Table7[[#This Row],[Pd Analytic]]-Table7[[#This Row],[Pd Simulation]])</f>
        <v>6.2097683064299414E-4</v>
      </c>
      <c r="I48" s="1">
        <f>100*IF(Table7[[#This Row],[Pd Analytic]]&gt;0, Table7[[#This Row],[Absolute Error]]/Table7[[#This Row],[Pd Analytic]],1)</f>
        <v>0.10903053247943398</v>
      </c>
      <c r="J48">
        <v>11.704996</v>
      </c>
      <c r="K48">
        <v>11.688003790334101</v>
      </c>
      <c r="L48" s="2">
        <f>ABS(Table2[[#This Row],[Nc Analytic]]-Table2[[#This Row],[Nc Simulation]])</f>
        <v>1.6992209665898983E-2</v>
      </c>
      <c r="M48" s="1">
        <f>100*IF(Table2[[#This Row],[Nc Analytic]]&gt;0, Table2[[#This Row],[Absolute Error]]/Table2[[#This Row],[Nc Analytic]],1)</f>
        <v>0.14538162350658565</v>
      </c>
    </row>
    <row r="49" spans="1:13" x14ac:dyDescent="0.25">
      <c r="A49" s="1">
        <v>4.8</v>
      </c>
      <c r="B49">
        <v>0.228467</v>
      </c>
      <c r="C49">
        <v>0.22834297171463699</v>
      </c>
      <c r="D49" s="2">
        <f>ABS(Table6[[#This Row],[Pb Analytic]]-Table6[[#This Row],[Pb Simulation]])</f>
        <v>1.2402828536300925E-4</v>
      </c>
      <c r="E49" s="1">
        <f>100*IF(Table6[[#This Row],[Pb Analytic]]&gt;0, Table6[[#This Row],[Absolute Error]]/Table6[[#This Row],[Pb Analytic]],1)</f>
        <v>5.4316664284289391E-2</v>
      </c>
      <c r="F49">
        <v>0.56370500000000001</v>
      </c>
      <c r="G49">
        <v>0.56332445033344802</v>
      </c>
      <c r="H49" s="2">
        <f>ABS(Table7[[#This Row],[Pd Analytic]]-Table7[[#This Row],[Pd Simulation]])</f>
        <v>3.8054966655198808E-4</v>
      </c>
      <c r="I49" s="1">
        <f>100*IF(Table7[[#This Row],[Pd Analytic]]&gt;0, Table7[[#This Row],[Absolute Error]]/Table7[[#This Row],[Pd Analytic]],1)</f>
        <v>6.7554260484651379E-2</v>
      </c>
      <c r="J49">
        <v>11.782482</v>
      </c>
      <c r="K49">
        <v>11.7733033597892</v>
      </c>
      <c r="L49" s="2">
        <f>ABS(Table2[[#This Row],[Nc Analytic]]-Table2[[#This Row],[Nc Simulation]])</f>
        <v>9.1786402108002818E-3</v>
      </c>
      <c r="M49" s="1">
        <f>100*IF(Table2[[#This Row],[Nc Analytic]]&gt;0, Table2[[#This Row],[Absolute Error]]/Table2[[#This Row],[Nc Analytic]],1)</f>
        <v>7.7961468674537099E-2</v>
      </c>
    </row>
    <row r="50" spans="1:13" x14ac:dyDescent="0.25">
      <c r="A50" s="1">
        <v>4.9000000000000004</v>
      </c>
      <c r="B50">
        <v>0.23905799999999999</v>
      </c>
      <c r="C50">
        <v>0.23887188878129301</v>
      </c>
      <c r="D50" s="2">
        <f>ABS(Table6[[#This Row],[Pb Analytic]]-Table6[[#This Row],[Pb Simulation]])</f>
        <v>1.8611121870698577E-4</v>
      </c>
      <c r="E50" s="1">
        <f>100*IF(Table6[[#This Row],[Pb Analytic]]&gt;0, Table6[[#This Row],[Absolute Error]]/Table6[[#This Row],[Pb Analytic]],1)</f>
        <v>7.7912566295059521E-2</v>
      </c>
      <c r="F50">
        <v>0.55765900000000002</v>
      </c>
      <c r="G50">
        <v>0.55704703843032</v>
      </c>
      <c r="H50" s="2">
        <f>ABS(Table7[[#This Row],[Pd Analytic]]-Table7[[#This Row],[Pd Simulation]])</f>
        <v>6.1196156968001958E-4</v>
      </c>
      <c r="I50" s="1">
        <f>100*IF(Table7[[#This Row],[Pd Analytic]]&gt;0, Table7[[#This Row],[Absolute Error]]/Table7[[#This Row],[Pd Analytic]],1)</f>
        <v>0.10985814975418252</v>
      </c>
      <c r="J50">
        <v>11.872790999999999</v>
      </c>
      <c r="K50">
        <v>11.853713087025101</v>
      </c>
      <c r="L50" s="2">
        <f>ABS(Table2[[#This Row],[Nc Analytic]]-Table2[[#This Row],[Nc Simulation]])</f>
        <v>1.9077912974898581E-2</v>
      </c>
      <c r="M50" s="1">
        <f>100*IF(Table2[[#This Row],[Nc Analytic]]&gt;0, Table2[[#This Row],[Absolute Error]]/Table2[[#This Row],[Nc Analytic]],1)</f>
        <v>0.16094461570679469</v>
      </c>
    </row>
    <row r="51" spans="1:13" x14ac:dyDescent="0.25">
      <c r="A51" s="1">
        <v>5</v>
      </c>
      <c r="B51">
        <v>0.25015999999999999</v>
      </c>
      <c r="C51">
        <v>0.24926513826918001</v>
      </c>
      <c r="D51" s="2">
        <f>ABS(Table6[[#This Row],[Pb Analytic]]-Table6[[#This Row],[Pb Simulation]])</f>
        <v>8.9486173081998466E-4</v>
      </c>
      <c r="E51" s="1">
        <f>100*IF(Table6[[#This Row],[Pb Analytic]]&gt;0, Table6[[#This Row],[Absolute Error]]/Table6[[#This Row],[Pb Analytic]],1)</f>
        <v>0.3589999536371703</v>
      </c>
      <c r="F51">
        <v>0.55032499999999995</v>
      </c>
      <c r="G51">
        <v>0.55073527513059095</v>
      </c>
      <c r="H51" s="2">
        <f>ABS(Table7[[#This Row],[Pd Analytic]]-Table7[[#This Row],[Pd Simulation]])</f>
        <v>4.1027513059099796E-4</v>
      </c>
      <c r="I51" s="1">
        <f>100*IF(Table7[[#This Row],[Pd Analytic]]&gt;0, Table7[[#This Row],[Absolute Error]]/Table7[[#This Row],[Pd Analytic]],1)</f>
        <v>7.4495887428622232E-2</v>
      </c>
      <c r="J51">
        <v>11.941704</v>
      </c>
      <c r="K51">
        <v>11.929563504928399</v>
      </c>
      <c r="L51" s="2">
        <f>ABS(Table2[[#This Row],[Nc Analytic]]-Table2[[#This Row],[Nc Simulation]])</f>
        <v>1.2140495071600199E-2</v>
      </c>
      <c r="M51" s="1">
        <f>100*IF(Table2[[#This Row],[Nc Analytic]]&gt;0, Table2[[#This Row],[Absolute Error]]/Table2[[#This Row],[Nc Analytic]],1)</f>
        <v>0.10176814152994498</v>
      </c>
    </row>
    <row r="52" spans="1:13" x14ac:dyDescent="0.25">
      <c r="A52" s="1">
        <v>5.0999999999999996</v>
      </c>
      <c r="B52">
        <v>0.25940000000000002</v>
      </c>
      <c r="C52">
        <v>0.25951223306958598</v>
      </c>
      <c r="D52" s="2">
        <f>ABS(Table6[[#This Row],[Pb Analytic]]-Table6[[#This Row],[Pb Simulation]])</f>
        <v>1.1223306958596524E-4</v>
      </c>
      <c r="E52" s="1">
        <f>100*IF(Table6[[#This Row],[Pb Analytic]]&gt;0, Table6[[#This Row],[Absolute Error]]/Table6[[#This Row],[Pb Analytic]],1)</f>
        <v>4.3247699061597186E-2</v>
      </c>
      <c r="F52">
        <v>0.54371199999999997</v>
      </c>
      <c r="G52">
        <v>0.54440963419328503</v>
      </c>
      <c r="H52" s="2">
        <f>ABS(Table7[[#This Row],[Pd Analytic]]-Table7[[#This Row],[Pd Simulation]])</f>
        <v>6.9763419328505716E-4</v>
      </c>
      <c r="I52" s="1">
        <f>100*IF(Table7[[#This Row],[Pd Analytic]]&gt;0, Table7[[#This Row],[Absolute Error]]/Table7[[#This Row],[Pd Analytic]],1)</f>
        <v>0.12814508588166754</v>
      </c>
      <c r="J52">
        <v>12.005652</v>
      </c>
      <c r="K52">
        <v>12.001163285484401</v>
      </c>
      <c r="L52" s="2">
        <f>ABS(Table2[[#This Row],[Nc Analytic]]-Table2[[#This Row],[Nc Simulation]])</f>
        <v>4.4887145155989572E-3</v>
      </c>
      <c r="M52" s="1">
        <f>100*IF(Table2[[#This Row],[Nc Analytic]]&gt;0, Table2[[#This Row],[Absolute Error]]/Table2[[#This Row],[Nc Analytic]],1)</f>
        <v>3.7402328497839282E-2</v>
      </c>
    </row>
    <row r="53" spans="1:13" x14ac:dyDescent="0.25">
      <c r="A53" s="1">
        <v>5.2</v>
      </c>
      <c r="B53">
        <v>0.271123</v>
      </c>
      <c r="C53">
        <v>0.269604657288605</v>
      </c>
      <c r="D53" s="2">
        <f>ABS(Table6[[#This Row],[Pb Analytic]]-Table6[[#This Row],[Pb Simulation]])</f>
        <v>1.5183427113950043E-3</v>
      </c>
      <c r="E53" s="1">
        <f>100*IF(Table6[[#This Row],[Pb Analytic]]&gt;0, Table6[[#This Row],[Absolute Error]]/Table6[[#This Row],[Pb Analytic]],1)</f>
        <v>0.56317376957240639</v>
      </c>
      <c r="F53">
        <v>0.53746899999999997</v>
      </c>
      <c r="G53">
        <v>0.53808786132005504</v>
      </c>
      <c r="H53" s="2">
        <f>ABS(Table7[[#This Row],[Pd Analytic]]-Table7[[#This Row],[Pd Simulation]])</f>
        <v>6.1886132005506411E-4</v>
      </c>
      <c r="I53" s="1">
        <f>100*IF(Table7[[#This Row],[Pd Analytic]]&gt;0, Table7[[#This Row],[Absolute Error]]/Table7[[#This Row],[Pd Analytic]],1)</f>
        <v>0.11501120254540828</v>
      </c>
      <c r="J53">
        <v>12.090071999999999</v>
      </c>
      <c r="K53">
        <v>12.0688001041513</v>
      </c>
      <c r="L53" s="2">
        <f>ABS(Table2[[#This Row],[Nc Analytic]]-Table2[[#This Row],[Nc Simulation]])</f>
        <v>2.1271895848698819E-2</v>
      </c>
      <c r="M53" s="1">
        <f>100*IF(Table2[[#This Row],[Nc Analytic]]&gt;0, Table2[[#This Row],[Absolute Error]]/Table2[[#This Row],[Nc Analytic]],1)</f>
        <v>0.17625526701185426</v>
      </c>
    </row>
    <row r="54" spans="1:13" x14ac:dyDescent="0.25">
      <c r="A54" s="1">
        <v>5.3</v>
      </c>
      <c r="B54">
        <v>0.28006399999999998</v>
      </c>
      <c r="C54">
        <v>0.27953563902721701</v>
      </c>
      <c r="D54" s="2">
        <f>ABS(Table6[[#This Row],[Pb Analytic]]-Table6[[#This Row],[Pb Simulation]])</f>
        <v>5.2836097278297078E-4</v>
      </c>
      <c r="E54" s="1">
        <f>100*IF(Table6[[#This Row],[Pb Analytic]]&gt;0, Table6[[#This Row],[Absolute Error]]/Table6[[#This Row],[Pb Analytic]],1)</f>
        <v>0.18901381398867959</v>
      </c>
      <c r="F54">
        <v>0.53174299999999997</v>
      </c>
      <c r="G54">
        <v>0.53178526014794003</v>
      </c>
      <c r="H54" s="2">
        <f>ABS(Table7[[#This Row],[Pd Analytic]]-Table7[[#This Row],[Pd Simulation]])</f>
        <v>4.2260147940065274E-5</v>
      </c>
      <c r="I54" s="1">
        <f>100*IF(Table7[[#This Row],[Pd Analytic]]&gt;0, Table7[[#This Row],[Absolute Error]]/Table7[[#This Row],[Pd Analytic]],1)</f>
        <v>7.9468445455424443E-3</v>
      </c>
      <c r="J54">
        <v>12.150650000000001</v>
      </c>
      <c r="K54">
        <v>12.132741630322601</v>
      </c>
      <c r="L54" s="2">
        <f>ABS(Table2[[#This Row],[Nc Analytic]]-Table2[[#This Row],[Nc Simulation]])</f>
        <v>1.790836967740006E-2</v>
      </c>
      <c r="M54" s="1">
        <f>100*IF(Table2[[#This Row],[Nc Analytic]]&gt;0, Table2[[#This Row],[Absolute Error]]/Table2[[#This Row],[Nc Analytic]],1)</f>
        <v>0.14760365153283075</v>
      </c>
    </row>
    <row r="55" spans="1:13" x14ac:dyDescent="0.25">
      <c r="A55" s="1">
        <v>5.4</v>
      </c>
      <c r="B55">
        <v>0.28860000000000002</v>
      </c>
      <c r="C55">
        <v>0.28929994110836299</v>
      </c>
      <c r="D55" s="2">
        <f>ABS(Table6[[#This Row],[Pb Analytic]]-Table6[[#This Row],[Pb Simulation]])</f>
        <v>6.9994110836296697E-4</v>
      </c>
      <c r="E55" s="1">
        <f>100*IF(Table6[[#This Row],[Pb Analytic]]&gt;0, Table6[[#This Row],[Absolute Error]]/Table6[[#This Row],[Pb Analytic]],1)</f>
        <v>0.24194305248779507</v>
      </c>
      <c r="F55">
        <v>0.52473800000000004</v>
      </c>
      <c r="G55">
        <v>0.52551496052311297</v>
      </c>
      <c r="H55" s="2">
        <f>ABS(Table7[[#This Row],[Pd Analytic]]-Table7[[#This Row],[Pd Simulation]])</f>
        <v>7.7696052311293506E-4</v>
      </c>
      <c r="I55" s="1">
        <f>100*IF(Table7[[#This Row],[Pd Analytic]]&gt;0, Table7[[#This Row],[Absolute Error]]/Table7[[#This Row],[Pd Analytic]],1)</f>
        <v>0.14784746039190319</v>
      </c>
      <c r="J55">
        <v>12.205315000000001</v>
      </c>
      <c r="K55">
        <v>12.1932365946373</v>
      </c>
      <c r="L55" s="2">
        <f>ABS(Table2[[#This Row],[Nc Analytic]]-Table2[[#This Row],[Nc Simulation]])</f>
        <v>1.2078405362700551E-2</v>
      </c>
      <c r="M55" s="1">
        <f>100*IF(Table2[[#This Row],[Nc Analytic]]&gt;0, Table2[[#This Row],[Absolute Error]]/Table2[[#This Row],[Nc Analytic]],1)</f>
        <v>9.905823830247619E-2</v>
      </c>
    </row>
    <row r="56" spans="1:13" x14ac:dyDescent="0.25">
      <c r="A56" s="1">
        <v>5.5</v>
      </c>
      <c r="B56">
        <v>0.299068</v>
      </c>
      <c r="C56">
        <v>0.29889367011131102</v>
      </c>
      <c r="D56" s="2">
        <f>ABS(Table6[[#This Row],[Pb Analytic]]-Table6[[#This Row],[Pb Simulation]])</f>
        <v>1.7432988868898436E-4</v>
      </c>
      <c r="E56" s="1">
        <f>100*IF(Table6[[#This Row],[Pb Analytic]]&gt;0, Table6[[#This Row],[Absolute Error]]/Table6[[#This Row],[Pb Analytic]],1)</f>
        <v>5.8325052057496614E-2</v>
      </c>
      <c r="F56">
        <v>0.51825900000000003</v>
      </c>
      <c r="G56">
        <v>0.51928819843363805</v>
      </c>
      <c r="H56" s="2">
        <f>ABS(Table7[[#This Row],[Pd Analytic]]-Table7[[#This Row],[Pd Simulation]])</f>
        <v>1.0291984336380233E-3</v>
      </c>
      <c r="I56" s="1">
        <f>100*IF(Table7[[#This Row],[Pd Analytic]]&gt;0, Table7[[#This Row],[Absolute Error]]/Table7[[#This Row],[Pd Analytic]],1)</f>
        <v>0.19819407349184132</v>
      </c>
      <c r="J56">
        <v>12.266285</v>
      </c>
      <c r="K56">
        <v>12.25051589465</v>
      </c>
      <c r="L56" s="2">
        <f>ABS(Table2[[#This Row],[Nc Analytic]]-Table2[[#This Row],[Nc Simulation]])</f>
        <v>1.5769105349999535E-2</v>
      </c>
      <c r="M56" s="1">
        <f>100*IF(Table2[[#This Row],[Nc Analytic]]&gt;0, Table2[[#This Row],[Absolute Error]]/Table2[[#This Row],[Nc Analytic]],1)</f>
        <v>0.12872196963465155</v>
      </c>
    </row>
    <row r="57" spans="1:13" x14ac:dyDescent="0.25">
      <c r="A57" s="1">
        <v>5.6</v>
      </c>
      <c r="B57">
        <v>0.30909599999999998</v>
      </c>
      <c r="C57">
        <v>0.308314103451578</v>
      </c>
      <c r="D57" s="2">
        <f>ABS(Table6[[#This Row],[Pb Analytic]]-Table6[[#This Row],[Pb Simulation]])</f>
        <v>7.8189654842197864E-4</v>
      </c>
      <c r="E57" s="1">
        <f>100*IF(Table6[[#This Row],[Pb Analytic]]&gt;0, Table6[[#This Row],[Absolute Error]]/Table6[[#This Row],[Pb Analytic]],1)</f>
        <v>0.25360388631873881</v>
      </c>
      <c r="F57">
        <v>0.512544</v>
      </c>
      <c r="G57">
        <v>0.51311448860814401</v>
      </c>
      <c r="H57" s="2">
        <f>ABS(Table7[[#This Row],[Pd Analytic]]-Table7[[#This Row],[Pd Simulation]])</f>
        <v>5.7048860814401525E-4</v>
      </c>
      <c r="I57" s="1">
        <f>100*IF(Table7[[#This Row],[Pd Analytic]]&gt;0, Table7[[#This Row],[Absolute Error]]/Table7[[#This Row],[Pd Analytic]],1)</f>
        <v>0.11118154345855683</v>
      </c>
      <c r="J57">
        <v>12.324299</v>
      </c>
      <c r="K57">
        <v>12.3047937093566</v>
      </c>
      <c r="L57" s="2">
        <f>ABS(Table2[[#This Row],[Nc Analytic]]-Table2[[#This Row],[Nc Simulation]])</f>
        <v>1.9505290643399675E-2</v>
      </c>
      <c r="M57" s="1">
        <f>100*IF(Table2[[#This Row],[Nc Analytic]]&gt;0, Table2[[#This Row],[Absolute Error]]/Table2[[#This Row],[Nc Analytic]],1)</f>
        <v>0.15851781918593072</v>
      </c>
    </row>
    <row r="58" spans="1:13" x14ac:dyDescent="0.25">
      <c r="A58" s="1">
        <v>5.7</v>
      </c>
      <c r="B58">
        <v>0.31728499999999998</v>
      </c>
      <c r="C58">
        <v>0.31755953381773799</v>
      </c>
      <c r="D58" s="2">
        <f>ABS(Table6[[#This Row],[Pb Analytic]]-Table6[[#This Row],[Pb Simulation]])</f>
        <v>2.7453381773800967E-4</v>
      </c>
      <c r="E58" s="1">
        <f>100*IF(Table6[[#This Row],[Pb Analytic]]&gt;0, Table6[[#This Row],[Absolute Error]]/Table6[[#This Row],[Pb Analytic]],1)</f>
        <v>8.645113388268709E-2</v>
      </c>
      <c r="F58">
        <v>0.50683299999999998</v>
      </c>
      <c r="G58">
        <v>0.507001869250151</v>
      </c>
      <c r="H58" s="2">
        <f>ABS(Table7[[#This Row],[Pd Analytic]]-Table7[[#This Row],[Pd Simulation]])</f>
        <v>1.6886925015102694E-4</v>
      </c>
      <c r="I58" s="1">
        <f>100*IF(Table7[[#This Row],[Pd Analytic]]&gt;0, Table7[[#This Row],[Absolute Error]]/Table7[[#This Row],[Pd Analytic]],1)</f>
        <v>3.3307421607889194E-2</v>
      </c>
      <c r="J58">
        <v>12.370984999999999</v>
      </c>
      <c r="K58">
        <v>12.3562686004543</v>
      </c>
      <c r="L58" s="2">
        <f>ABS(Table2[[#This Row],[Nc Analytic]]-Table2[[#This Row],[Nc Simulation]])</f>
        <v>1.4716399545699588E-2</v>
      </c>
      <c r="M58" s="1">
        <f>100*IF(Table2[[#This Row],[Nc Analytic]]&gt;0, Table2[[#This Row],[Absolute Error]]/Table2[[#This Row],[Nc Analytic]],1)</f>
        <v>0.11910067692408785</v>
      </c>
    </row>
    <row r="59" spans="1:13" x14ac:dyDescent="0.25">
      <c r="A59" s="1">
        <v>5.8</v>
      </c>
      <c r="B59">
        <v>0.32625300000000002</v>
      </c>
      <c r="C59">
        <v>0.32662912999945698</v>
      </c>
      <c r="D59" s="2">
        <f>ABS(Table6[[#This Row],[Pb Analytic]]-Table6[[#This Row],[Pb Simulation]])</f>
        <v>3.7612999945696446E-4</v>
      </c>
      <c r="E59" s="1">
        <f>100*IF(Table6[[#This Row],[Pb Analytic]]&gt;0, Table6[[#This Row],[Absolute Error]]/Table6[[#This Row],[Pb Analytic]],1)</f>
        <v>0.11515506882609942</v>
      </c>
      <c r="F59">
        <v>0.50064200000000003</v>
      </c>
      <c r="G59">
        <v>0.50095705593768403</v>
      </c>
      <c r="H59" s="2">
        <f>ABS(Table7[[#This Row],[Pd Analytic]]-Table7[[#This Row],[Pd Simulation]])</f>
        <v>3.1505593768399454E-4</v>
      </c>
      <c r="I59" s="1">
        <f>100*IF(Table7[[#This Row],[Pd Analytic]]&gt;0, Table7[[#This Row],[Absolute Error]]/Table7[[#This Row],[Pd Analytic]],1)</f>
        <v>6.2890807495320625E-2</v>
      </c>
      <c r="J59">
        <v>12.413142000000001</v>
      </c>
      <c r="K59">
        <v>12.405124584195899</v>
      </c>
      <c r="L59" s="2">
        <f>ABS(Table2[[#This Row],[Nc Analytic]]-Table2[[#This Row],[Nc Simulation]])</f>
        <v>8.0174158041010912E-3</v>
      </c>
      <c r="M59" s="1">
        <f>100*IF(Table2[[#This Row],[Nc Analytic]]&gt;0, Table2[[#This Row],[Absolute Error]]/Table2[[#This Row],[Nc Analytic]],1)</f>
        <v>6.4629869290593514E-2</v>
      </c>
    </row>
    <row r="60" spans="1:13" x14ac:dyDescent="0.25">
      <c r="A60" s="1">
        <v>5.9</v>
      </c>
      <c r="B60">
        <v>0.33532499999999998</v>
      </c>
      <c r="C60">
        <v>0.33552281297721298</v>
      </c>
      <c r="D60" s="2">
        <f>ABS(Table6[[#This Row],[Pb Analytic]]-Table6[[#This Row],[Pb Simulation]])</f>
        <v>1.9781297721299662E-4</v>
      </c>
      <c r="E60" s="1">
        <f>100*IF(Table6[[#This Row],[Pb Analytic]]&gt;0, Table6[[#This Row],[Absolute Error]]/Table6[[#This Row],[Pb Analytic]],1)</f>
        <v>5.8956640073958573E-2</v>
      </c>
      <c r="F60">
        <v>0.49519800000000003</v>
      </c>
      <c r="G60">
        <v>0.49498562501000598</v>
      </c>
      <c r="H60" s="2">
        <f>ABS(Table7[[#This Row],[Pd Analytic]]-Table7[[#This Row],[Pd Simulation]])</f>
        <v>2.1237498999404636E-4</v>
      </c>
      <c r="I60" s="1">
        <f>100*IF(Table7[[#This Row],[Pd Analytic]]&gt;0, Table7[[#This Row],[Absolute Error]]/Table7[[#This Row],[Pd Analytic]],1)</f>
        <v>4.290528436856187E-2</v>
      </c>
      <c r="J60">
        <v>12.46846</v>
      </c>
      <c r="K60">
        <v>12.451532162481699</v>
      </c>
      <c r="L60" s="2">
        <f>ABS(Table2[[#This Row],[Nc Analytic]]-Table2[[#This Row],[Nc Simulation]])</f>
        <v>1.6927837518300848E-2</v>
      </c>
      <c r="M60" s="1">
        <f>100*IF(Table2[[#This Row],[Nc Analytic]]&gt;0, Table2[[#This Row],[Absolute Error]]/Table2[[#This Row],[Nc Analytic]],1)</f>
        <v>0.13594983571023425</v>
      </c>
    </row>
    <row r="61" spans="1:13" x14ac:dyDescent="0.25">
      <c r="A61" s="1">
        <v>6</v>
      </c>
      <c r="B61">
        <v>0.34274300000000002</v>
      </c>
      <c r="C61">
        <v>0.34424114606371298</v>
      </c>
      <c r="D61" s="2">
        <f>ABS(Table6[[#This Row],[Pb Analytic]]-Table6[[#This Row],[Pb Simulation]])</f>
        <v>1.4981460637129573E-3</v>
      </c>
      <c r="E61" s="1">
        <f>100*IF(Table6[[#This Row],[Pb Analytic]]&gt;0, Table6[[#This Row],[Absolute Error]]/Table6[[#This Row],[Pb Analytic]],1)</f>
        <v>0.43520249709942488</v>
      </c>
      <c r="F61">
        <v>0.49054599999999998</v>
      </c>
      <c r="G61">
        <v>0.48909213823238301</v>
      </c>
      <c r="H61" s="2">
        <f>ABS(Table7[[#This Row],[Pd Analytic]]-Table7[[#This Row],[Pd Simulation]])</f>
        <v>1.4538617676169707E-3</v>
      </c>
      <c r="I61" s="1">
        <f>100*IF(Table7[[#This Row],[Pd Analytic]]&gt;0, Table7[[#This Row],[Absolute Error]]/Table7[[#This Row],[Pd Analytic]],1)</f>
        <v>0.29725723518503899</v>
      </c>
      <c r="J61">
        <v>12.504166</v>
      </c>
      <c r="K61">
        <v>12.4956493056028</v>
      </c>
      <c r="L61" s="2">
        <f>ABS(Table2[[#This Row],[Nc Analytic]]-Table2[[#This Row],[Nc Simulation]])</f>
        <v>8.5166943971994868E-3</v>
      </c>
      <c r="M61" s="1">
        <f>100*IF(Table2[[#This Row],[Nc Analytic]]&gt;0, Table2[[#This Row],[Absolute Error]]/Table2[[#This Row],[Nc Analytic]],1)</f>
        <v>6.8157277696492102E-2</v>
      </c>
    </row>
    <row r="62" spans="1:13" x14ac:dyDescent="0.25">
      <c r="A62" s="1">
        <v>6.1</v>
      </c>
      <c r="B62">
        <v>0.35233599999999998</v>
      </c>
      <c r="C62">
        <v>0.35278523786663701</v>
      </c>
      <c r="D62" s="2">
        <f>ABS(Table6[[#This Row],[Pb Analytic]]-Table6[[#This Row],[Pb Simulation]])</f>
        <v>4.4923786663703114E-4</v>
      </c>
      <c r="E62" s="1">
        <f>100*IF(Table6[[#This Row],[Pb Analytic]]&gt;0, Table6[[#This Row],[Absolute Error]]/Table6[[#This Row],[Pb Analytic]],1)</f>
        <v>0.12734032448570198</v>
      </c>
      <c r="F62">
        <v>0.48411999999999999</v>
      </c>
      <c r="G62">
        <v>0.483280284466171</v>
      </c>
      <c r="H62" s="2">
        <f>ABS(Table7[[#This Row],[Pd Analytic]]-Table7[[#This Row],[Pd Simulation]])</f>
        <v>8.3971553382899966E-4</v>
      </c>
      <c r="I62" s="1">
        <f>100*IF(Table7[[#This Row],[Pd Analytic]]&gt;0, Table7[[#This Row],[Absolute Error]]/Table7[[#This Row],[Pd Analytic]],1)</f>
        <v>0.17375331889579257</v>
      </c>
      <c r="J62">
        <v>12.545776999999999</v>
      </c>
      <c r="K62">
        <v>12.537622381984701</v>
      </c>
      <c r="L62" s="2">
        <f>ABS(Table2[[#This Row],[Nc Analytic]]-Table2[[#This Row],[Nc Simulation]])</f>
        <v>8.1546180152987091E-3</v>
      </c>
      <c r="M62" s="1">
        <f>100*IF(Table2[[#This Row],[Nc Analytic]]&gt;0, Table2[[#This Row],[Absolute Error]]/Table2[[#This Row],[Nc Analytic]],1)</f>
        <v>6.5041183781512468E-2</v>
      </c>
    </row>
    <row r="63" spans="1:13" x14ac:dyDescent="0.25">
      <c r="A63" s="1">
        <v>6.2</v>
      </c>
      <c r="B63">
        <v>0.36119099999999998</v>
      </c>
      <c r="C63">
        <v>0.36115665686401699</v>
      </c>
      <c r="D63" s="2">
        <f>ABS(Table6[[#This Row],[Pb Analytic]]-Table6[[#This Row],[Pb Simulation]])</f>
        <v>3.4343135982994877E-5</v>
      </c>
      <c r="E63" s="1">
        <f>100*IF(Table6[[#This Row],[Pb Analytic]]&gt;0, Table6[[#This Row],[Absolute Error]]/Table6[[#This Row],[Pb Analytic]],1)</f>
        <v>9.5092075226307637E-3</v>
      </c>
      <c r="F63">
        <v>0.47731600000000002</v>
      </c>
      <c r="G63">
        <v>0.47755296504072903</v>
      </c>
      <c r="H63" s="2">
        <f>ABS(Table7[[#This Row],[Pd Analytic]]-Table7[[#This Row],[Pd Simulation]])</f>
        <v>2.3696504072900915E-4</v>
      </c>
      <c r="I63" s="1">
        <f>100*IF(Table7[[#This Row],[Pd Analytic]]&gt;0, Table7[[#This Row],[Absolute Error]]/Table7[[#This Row],[Pd Analytic]],1)</f>
        <v>4.9620682537024799E-2</v>
      </c>
      <c r="J63">
        <v>12.5845</v>
      </c>
      <c r="K63">
        <v>12.5775870325312</v>
      </c>
      <c r="L63" s="2">
        <f>ABS(Table2[[#This Row],[Nc Analytic]]-Table2[[#This Row],[Nc Simulation]])</f>
        <v>6.9129674687999909E-3</v>
      </c>
      <c r="M63" s="1">
        <f>100*IF(Table2[[#This Row],[Nc Analytic]]&gt;0, Table2[[#This Row],[Absolute Error]]/Table2[[#This Row],[Nc Analytic]],1)</f>
        <v>5.496258901584223E-2</v>
      </c>
    </row>
    <row r="64" spans="1:13" x14ac:dyDescent="0.25">
      <c r="A64" s="1">
        <v>6.3</v>
      </c>
      <c r="B64">
        <v>0.36881999999999998</v>
      </c>
      <c r="C64">
        <v>0.369357356433341</v>
      </c>
      <c r="D64" s="2">
        <f>ABS(Table6[[#This Row],[Pb Analytic]]-Table6[[#This Row],[Pb Simulation]])</f>
        <v>5.3735643334101857E-4</v>
      </c>
      <c r="E64" s="1">
        <f>100*IF(Table6[[#This Row],[Pb Analytic]]&gt;0, Table6[[#This Row],[Absolute Error]]/Table6[[#This Row],[Pb Analytic]],1)</f>
        <v>0.1454841561922422</v>
      </c>
      <c r="F64">
        <v>0.471999</v>
      </c>
      <c r="G64">
        <v>0.47191241338831902</v>
      </c>
      <c r="H64" s="2">
        <f>ABS(Table7[[#This Row],[Pd Analytic]]-Table7[[#This Row],[Pd Simulation]])</f>
        <v>8.658661168098325E-5</v>
      </c>
      <c r="I64" s="1">
        <f>100*IF(Table7[[#This Row],[Pd Analytic]]&gt;0, Table7[[#This Row],[Absolute Error]]/Table7[[#This Row],[Pd Analytic]],1)</f>
        <v>1.8348025867616746E-2</v>
      </c>
      <c r="J64">
        <v>12.633338999999999</v>
      </c>
      <c r="K64">
        <v>12.615668988861101</v>
      </c>
      <c r="L64" s="2">
        <f>ABS(Table2[[#This Row],[Nc Analytic]]-Table2[[#This Row],[Nc Simulation]])</f>
        <v>1.7670011138898545E-2</v>
      </c>
      <c r="M64" s="1">
        <f>100*IF(Table2[[#This Row],[Nc Analytic]]&gt;0, Table2[[#This Row],[Absolute Error]]/Table2[[#This Row],[Nc Analytic]],1)</f>
        <v>0.14006400417211431</v>
      </c>
    </row>
    <row r="65" spans="1:13" x14ac:dyDescent="0.25">
      <c r="A65" s="1">
        <v>6.4</v>
      </c>
      <c r="B65">
        <v>0.37724999999999997</v>
      </c>
      <c r="C65">
        <v>0.37738960924308601</v>
      </c>
      <c r="D65" s="2">
        <f>ABS(Table6[[#This Row],[Pb Analytic]]-Table6[[#This Row],[Pb Simulation]])</f>
        <v>1.3960924308603628E-4</v>
      </c>
      <c r="E65" s="1">
        <f>100*IF(Table6[[#This Row],[Pb Analytic]]&gt;0, Table6[[#This Row],[Absolute Error]]/Table6[[#This Row],[Pb Analytic]],1)</f>
        <v>3.699339877588164E-2</v>
      </c>
      <c r="F65">
        <v>0.46675</v>
      </c>
      <c r="G65">
        <v>0.46636032022756302</v>
      </c>
      <c r="H65" s="2">
        <f>ABS(Table7[[#This Row],[Pd Analytic]]-Table7[[#This Row],[Pd Simulation]])</f>
        <v>3.8967977243697938E-4</v>
      </c>
      <c r="I65" s="1">
        <f>100*IF(Table7[[#This Row],[Pd Analytic]]&gt;0, Table7[[#This Row],[Absolute Error]]/Table7[[#This Row],[Pd Analytic]],1)</f>
        <v>8.3557660361591873E-2</v>
      </c>
      <c r="J65">
        <v>12.664961</v>
      </c>
      <c r="K65">
        <v>12.6519848359886</v>
      </c>
      <c r="L65" s="2">
        <f>ABS(Table2[[#This Row],[Nc Analytic]]-Table2[[#This Row],[Nc Simulation]])</f>
        <v>1.2976164011400115E-2</v>
      </c>
      <c r="M65" s="1">
        <f>100*IF(Table2[[#This Row],[Nc Analytic]]&gt;0, Table2[[#This Row],[Absolute Error]]/Table2[[#This Row],[Nc Analytic]],1)</f>
        <v>0.10256227919661574</v>
      </c>
    </row>
    <row r="66" spans="1:13" x14ac:dyDescent="0.25">
      <c r="A66" s="1">
        <v>6.5</v>
      </c>
      <c r="B66">
        <v>0.38547799999999999</v>
      </c>
      <c r="C66">
        <v>0.385255949993142</v>
      </c>
      <c r="D66" s="2">
        <f>ABS(Table6[[#This Row],[Pb Analytic]]-Table6[[#This Row],[Pb Simulation]])</f>
        <v>2.2205000685798781E-4</v>
      </c>
      <c r="E66" s="1">
        <f>100*IF(Table6[[#This Row],[Pb Analytic]]&gt;0, Table6[[#This Row],[Absolute Error]]/Table6[[#This Row],[Pb Analytic]],1)</f>
        <v>5.7637009074601071E-2</v>
      </c>
      <c r="F66">
        <v>0.46131100000000003</v>
      </c>
      <c r="G66">
        <v>0.46089781629487198</v>
      </c>
      <c r="H66" s="2">
        <f>ABS(Table7[[#This Row],[Pd Analytic]]-Table7[[#This Row],[Pd Simulation]])</f>
        <v>4.1318370512805069E-4</v>
      </c>
      <c r="I66" s="1">
        <f>100*IF(Table7[[#This Row],[Pd Analytic]]&gt;0, Table7[[#This Row],[Absolute Error]]/Table7[[#This Row],[Pd Analytic]],1)</f>
        <v>8.9647572741743065E-2</v>
      </c>
      <c r="J66">
        <v>12.700699</v>
      </c>
      <c r="K66">
        <v>12.686642720895099</v>
      </c>
      <c r="L66" s="2">
        <f>ABS(Table2[[#This Row],[Nc Analytic]]-Table2[[#This Row],[Nc Simulation]])</f>
        <v>1.4056279104901037E-2</v>
      </c>
      <c r="M66" s="1">
        <f>100*IF(Table2[[#This Row],[Nc Analytic]]&gt;0, Table2[[#This Row],[Absolute Error]]/Table2[[#This Row],[Nc Analytic]],1)</f>
        <v>0.11079589308328298</v>
      </c>
    </row>
    <row r="67" spans="1:13" x14ac:dyDescent="0.25">
      <c r="A67" s="1">
        <v>6.6</v>
      </c>
      <c r="B67">
        <v>0.39371200000000001</v>
      </c>
      <c r="C67">
        <v>0.39295912557291401</v>
      </c>
      <c r="D67" s="2">
        <f>ABS(Table6[[#This Row],[Pb Analytic]]-Table6[[#This Row],[Pb Simulation]])</f>
        <v>7.5287442708599217E-4</v>
      </c>
      <c r="E67" s="1">
        <f>100*IF(Table6[[#This Row],[Pb Analytic]]&gt;0, Table6[[#This Row],[Absolute Error]]/Table6[[#This Row],[Pb Analytic]],1)</f>
        <v>0.1915910276897986</v>
      </c>
      <c r="F67">
        <v>0.45418399999999998</v>
      </c>
      <c r="G67">
        <v>0.45552564137871998</v>
      </c>
      <c r="H67" s="2">
        <f>ABS(Table7[[#This Row],[Pd Analytic]]-Table7[[#This Row],[Pd Simulation]])</f>
        <v>1.3416413787200043E-3</v>
      </c>
      <c r="I67" s="1">
        <f>100*IF(Table7[[#This Row],[Pd Analytic]]&gt;0, Table7[[#This Row],[Absolute Error]]/Table7[[#This Row],[Pd Analytic]],1)</f>
        <v>0.29452598423643417</v>
      </c>
      <c r="J67">
        <v>12.735852</v>
      </c>
      <c r="K67">
        <v>12.719743009072699</v>
      </c>
      <c r="L67" s="2">
        <f>ABS(Table2[[#This Row],[Nc Analytic]]-Table2[[#This Row],[Nc Simulation]])</f>
        <v>1.6108990927300226E-2</v>
      </c>
      <c r="M67" s="1">
        <f>100*IF(Table2[[#This Row],[Nc Analytic]]&gt;0, Table2[[#This Row],[Absolute Error]]/Table2[[#This Row],[Nc Analytic]],1)</f>
        <v>0.12664556914247446</v>
      </c>
    </row>
    <row r="68" spans="1:13" x14ac:dyDescent="0.25">
      <c r="A68" s="1">
        <v>6.7</v>
      </c>
      <c r="B68">
        <v>0.39973799999999998</v>
      </c>
      <c r="C68">
        <v>0.40050205178891501</v>
      </c>
      <c r="D68" s="2">
        <f>ABS(Table6[[#This Row],[Pb Analytic]]-Table6[[#This Row],[Pb Simulation]])</f>
        <v>7.6405178891503223E-4</v>
      </c>
      <c r="E68" s="1">
        <f>100*IF(Table6[[#This Row],[Pb Analytic]]&gt;0, Table6[[#This Row],[Absolute Error]]/Table6[[#This Row],[Pb Analytic]],1)</f>
        <v>0.19077350178413729</v>
      </c>
      <c r="F68">
        <v>0.45118599999999998</v>
      </c>
      <c r="G68">
        <v>0.45024414287575698</v>
      </c>
      <c r="H68" s="2">
        <f>ABS(Table7[[#This Row],[Pd Analytic]]-Table7[[#This Row],[Pd Simulation]])</f>
        <v>9.4185712424299517E-4</v>
      </c>
      <c r="I68" s="1">
        <f>100*IF(Table7[[#This Row],[Pd Analytic]]&gt;0, Table7[[#This Row],[Absolute Error]]/Table7[[#This Row],[Pd Analytic]],1)</f>
        <v>0.20918809031634572</v>
      </c>
      <c r="J68">
        <v>12.75787</v>
      </c>
      <c r="K68">
        <v>12.751378891528701</v>
      </c>
      <c r="L68" s="2">
        <f>ABS(Table2[[#This Row],[Nc Analytic]]-Table2[[#This Row],[Nc Simulation]])</f>
        <v>6.4911084712999667E-3</v>
      </c>
      <c r="M68" s="1">
        <f>100*IF(Table2[[#This Row],[Nc Analytic]]&gt;0, Table2[[#This Row],[Absolute Error]]/Table2[[#This Row],[Nc Analytic]],1)</f>
        <v>5.0905149368687445E-2</v>
      </c>
    </row>
    <row r="69" spans="1:13" x14ac:dyDescent="0.25">
      <c r="A69" s="1">
        <v>6.8</v>
      </c>
      <c r="B69">
        <v>0.40827599999999997</v>
      </c>
      <c r="C69">
        <v>0.40788777589467501</v>
      </c>
      <c r="D69" s="2">
        <f>ABS(Table6[[#This Row],[Pb Analytic]]-Table6[[#This Row],[Pb Simulation]])</f>
        <v>3.8822410532496354E-4</v>
      </c>
      <c r="E69" s="1">
        <f>100*IF(Table6[[#This Row],[Pb Analytic]]&gt;0, Table6[[#This Row],[Absolute Error]]/Table6[[#This Row],[Pb Analytic]],1)</f>
        <v>9.5179146880148474E-2</v>
      </c>
      <c r="F69">
        <v>0.444465</v>
      </c>
      <c r="G69">
        <v>0.44505331325113301</v>
      </c>
      <c r="H69" s="2">
        <f>ABS(Table7[[#This Row],[Pd Analytic]]-Table7[[#This Row],[Pd Simulation]])</f>
        <v>5.8831325113301025E-4</v>
      </c>
      <c r="I69" s="1">
        <f>100*IF(Table7[[#This Row],[Pd Analytic]]&gt;0, Table7[[#This Row],[Absolute Error]]/Table7[[#This Row],[Pd Analytic]],1)</f>
        <v>0.13218938801631594</v>
      </c>
      <c r="J69">
        <v>12.792954</v>
      </c>
      <c r="K69">
        <v>12.781636944994901</v>
      </c>
      <c r="L69" s="2">
        <f>ABS(Table2[[#This Row],[Nc Analytic]]-Table2[[#This Row],[Nc Simulation]])</f>
        <v>1.1317055005099164E-2</v>
      </c>
      <c r="M69" s="1">
        <f>100*IF(Table2[[#This Row],[Nc Analytic]]&gt;0, Table2[[#This Row],[Absolute Error]]/Table2[[#This Row],[Nc Analytic]],1)</f>
        <v>8.8541515095456949E-2</v>
      </c>
    </row>
    <row r="70" spans="1:13" x14ac:dyDescent="0.25">
      <c r="A70" s="1">
        <v>6.9</v>
      </c>
      <c r="B70">
        <v>0.41504000000000002</v>
      </c>
      <c r="C70">
        <v>0.41511944423306502</v>
      </c>
      <c r="D70" s="2">
        <f>ABS(Table6[[#This Row],[Pb Analytic]]-Table6[[#This Row],[Pb Simulation]])</f>
        <v>7.9444233064995817E-5</v>
      </c>
      <c r="E70" s="1">
        <f>100*IF(Table6[[#This Row],[Pb Analytic]]&gt;0, Table6[[#This Row],[Absolute Error]]/Table6[[#This Row],[Pb Analytic]],1)</f>
        <v>1.9137680532351209E-2</v>
      </c>
      <c r="F70">
        <v>0.43958900000000001</v>
      </c>
      <c r="G70">
        <v>0.43995294159800802</v>
      </c>
      <c r="H70" s="2">
        <f>ABS(Table7[[#This Row],[Pd Analytic]]-Table7[[#This Row],[Pd Simulation]])</f>
        <v>3.6394159800801074E-4</v>
      </c>
      <c r="I70" s="1">
        <f>100*IF(Table7[[#This Row],[Pd Analytic]]&gt;0, Table7[[#This Row],[Absolute Error]]/Table7[[#This Row],[Pd Analytic]],1)</f>
        <v>8.2722846831320862E-2</v>
      </c>
      <c r="J70">
        <v>12.820157999999999</v>
      </c>
      <c r="K70">
        <v>12.8105976482121</v>
      </c>
      <c r="L70" s="2">
        <f>ABS(Table2[[#This Row],[Nc Analytic]]-Table2[[#This Row],[Nc Simulation]])</f>
        <v>9.5603517878988242E-3</v>
      </c>
      <c r="M70" s="1">
        <f>100*IF(Table2[[#This Row],[Nc Analytic]]&gt;0, Table2[[#This Row],[Absolute Error]]/Table2[[#This Row],[Nc Analytic]],1)</f>
        <v>7.4628460360966112E-2</v>
      </c>
    </row>
    <row r="71" spans="1:13" x14ac:dyDescent="0.25">
      <c r="A71" s="1">
        <v>7</v>
      </c>
      <c r="B71">
        <v>0.42250500000000002</v>
      </c>
      <c r="C71">
        <v>0.422200274373564</v>
      </c>
      <c r="D71" s="2">
        <f>ABS(Table6[[#This Row],[Pb Analytic]]-Table6[[#This Row],[Pb Simulation]])</f>
        <v>3.0472562643601986E-4</v>
      </c>
      <c r="E71" s="1">
        <f>100*IF(Table6[[#This Row],[Pb Analytic]]&gt;0, Table6[[#This Row],[Absolute Error]]/Table6[[#This Row],[Pb Analytic]],1)</f>
        <v>7.2175610707064047E-2</v>
      </c>
      <c r="F71">
        <v>0.43476399999999998</v>
      </c>
      <c r="G71">
        <v>0.43494250738414603</v>
      </c>
      <c r="H71" s="2">
        <f>ABS(Table7[[#This Row],[Pd Analytic]]-Table7[[#This Row],[Pd Simulation]])</f>
        <v>1.7850738414604272E-4</v>
      </c>
      <c r="I71" s="1">
        <f>100*IF(Table7[[#This Row],[Pd Analytic]]&gt;0, Table7[[#This Row],[Absolute Error]]/Table7[[#This Row],[Pd Analytic]],1)</f>
        <v>4.1041604606464235E-2</v>
      </c>
      <c r="J71">
        <v>12.859525</v>
      </c>
      <c r="K71">
        <v>12.838335857192799</v>
      </c>
      <c r="L71" s="2">
        <f>ABS(Table2[[#This Row],[Nc Analytic]]-Table2[[#This Row],[Nc Simulation]])</f>
        <v>2.1189142807200412E-2</v>
      </c>
      <c r="M71" s="1">
        <f>100*IF(Table2[[#This Row],[Nc Analytic]]&gt;0, Table2[[#This Row],[Absolute Error]]/Table2[[#This Row],[Nc Analytic]],1)</f>
        <v>0.16504586764903018</v>
      </c>
    </row>
    <row r="72" spans="1:13" x14ac:dyDescent="0.25">
      <c r="A72" s="1">
        <v>7.1</v>
      </c>
      <c r="B72">
        <v>0.42951899999999998</v>
      </c>
      <c r="C72">
        <v>0.429133531193994</v>
      </c>
      <c r="D72" s="2">
        <f>ABS(Table6[[#This Row],[Pb Analytic]]-Table6[[#This Row],[Pb Simulation]])</f>
        <v>3.854688060059841E-4</v>
      </c>
      <c r="E72" s="1">
        <f>100*IF(Table6[[#This Row],[Pb Analytic]]&gt;0, Table6[[#This Row],[Absolute Error]]/Table6[[#This Row],[Pb Analytic]],1)</f>
        <v>8.9824909494599509E-2</v>
      </c>
      <c r="F72">
        <v>0.42963899999999999</v>
      </c>
      <c r="G72">
        <v>0.43002130867390498</v>
      </c>
      <c r="H72" s="2">
        <f>ABS(Table7[[#This Row],[Pd Analytic]]-Table7[[#This Row],[Pd Simulation]])</f>
        <v>3.8230867390498524E-4</v>
      </c>
      <c r="I72" s="1">
        <f>100*IF(Table7[[#This Row],[Pd Analytic]]&gt;0, Table7[[#This Row],[Absolute Error]]/Table7[[#This Row],[Pd Analytic]],1)</f>
        <v>8.8904588259578241E-2</v>
      </c>
      <c r="J72">
        <v>12.881615</v>
      </c>
      <c r="K72">
        <v>12.8649212423361</v>
      </c>
      <c r="L72" s="2">
        <f>ABS(Table2[[#This Row],[Nc Analytic]]-Table2[[#This Row],[Nc Simulation]])</f>
        <v>1.6693757663899689E-2</v>
      </c>
      <c r="M72" s="1">
        <f>100*IF(Table2[[#This Row],[Nc Analytic]]&gt;0, Table2[[#This Row],[Absolute Error]]/Table2[[#This Row],[Nc Analytic]],1)</f>
        <v>0.12976183335630215</v>
      </c>
    </row>
    <row r="73" spans="1:13" x14ac:dyDescent="0.25">
      <c r="A73" s="1">
        <v>7.2</v>
      </c>
      <c r="B73">
        <v>0.43637500000000001</v>
      </c>
      <c r="C73">
        <v>0.43592250641768399</v>
      </c>
      <c r="D73" s="2">
        <f>ABS(Table6[[#This Row],[Pb Analytic]]-Table6[[#This Row],[Pb Simulation]])</f>
        <v>4.5249358231602699E-4</v>
      </c>
      <c r="E73" s="1">
        <f>100*IF(Table6[[#This Row],[Pb Analytic]]&gt;0, Table6[[#This Row],[Absolute Error]]/Table6[[#This Row],[Pb Analytic]],1)</f>
        <v>0.10380138112953161</v>
      </c>
      <c r="F73">
        <v>0.42501800000000001</v>
      </c>
      <c r="G73">
        <v>0.425188527291191</v>
      </c>
      <c r="H73" s="2">
        <f>ABS(Table7[[#This Row],[Pd Analytic]]-Table7[[#This Row],[Pd Simulation]])</f>
        <v>1.7052729119099164E-4</v>
      </c>
      <c r="I73" s="1">
        <f>100*IF(Table7[[#This Row],[Pd Analytic]]&gt;0, Table7[[#This Row],[Absolute Error]]/Table7[[#This Row],[Pd Analytic]],1)</f>
        <v>4.0106277626396486E-2</v>
      </c>
      <c r="J73">
        <v>12.912318000000001</v>
      </c>
      <c r="K73">
        <v>12.890418690188399</v>
      </c>
      <c r="L73" s="2">
        <f>ABS(Table2[[#This Row],[Nc Analytic]]-Table2[[#This Row],[Nc Simulation]])</f>
        <v>2.1899309811601597E-2</v>
      </c>
      <c r="M73" s="1">
        <f>100*IF(Table2[[#This Row],[Nc Analytic]]&gt;0, Table2[[#This Row],[Absolute Error]]/Table2[[#This Row],[Nc Analytic]],1)</f>
        <v>0.16988827390277367</v>
      </c>
    </row>
    <row r="74" spans="1:13" x14ac:dyDescent="0.25">
      <c r="A74" s="1">
        <v>7.3</v>
      </c>
      <c r="B74">
        <v>0.44311699999999998</v>
      </c>
      <c r="C74">
        <v>0.442570501172736</v>
      </c>
      <c r="D74" s="2">
        <f>ABS(Table6[[#This Row],[Pb Analytic]]-Table6[[#This Row],[Pb Simulation]])</f>
        <v>5.4649882726398591E-4</v>
      </c>
      <c r="E74" s="1">
        <f>100*IF(Table6[[#This Row],[Pb Analytic]]&gt;0, Table6[[#This Row],[Absolute Error]]/Table6[[#This Row],[Pb Analytic]],1)</f>
        <v>0.12348288596186544</v>
      </c>
      <c r="F74">
        <v>0.42039199999999999</v>
      </c>
      <c r="G74">
        <v>0.42044311214713398</v>
      </c>
      <c r="H74" s="2">
        <f>ABS(Table7[[#This Row],[Pd Analytic]]-Table7[[#This Row],[Pd Simulation]])</f>
        <v>5.1112147133991481E-5</v>
      </c>
      <c r="I74" s="1">
        <f>100*IF(Table7[[#This Row],[Pd Analytic]]&gt;0, Table7[[#This Row],[Absolute Error]]/Table7[[#This Row],[Pd Analytic]],1)</f>
        <v>1.2156733136373702E-2</v>
      </c>
      <c r="J74">
        <v>12.934566500000001</v>
      </c>
      <c r="K74">
        <v>12.914888672528299</v>
      </c>
      <c r="L74" s="2">
        <f>ABS(Table2[[#This Row],[Nc Analytic]]-Table2[[#This Row],[Nc Simulation]])</f>
        <v>1.9677827471701548E-2</v>
      </c>
      <c r="M74" s="1">
        <f>100*IF(Table2[[#This Row],[Nc Analytic]]&gt;0, Table2[[#This Row],[Absolute Error]]/Table2[[#This Row],[Nc Analytic]],1)</f>
        <v>0.15236544402863439</v>
      </c>
    </row>
    <row r="75" spans="1:13" x14ac:dyDescent="0.25">
      <c r="A75" s="1">
        <v>7.4</v>
      </c>
      <c r="B75">
        <v>0.448849</v>
      </c>
      <c r="C75">
        <v>0.44908081119041998</v>
      </c>
      <c r="D75" s="2">
        <f>ABS(Table6[[#This Row],[Pb Analytic]]-Table6[[#This Row],[Pb Simulation]])</f>
        <v>2.3181119041998377E-4</v>
      </c>
      <c r="E75" s="1">
        <f>100*IF(Table6[[#This Row],[Pb Analytic]]&gt;0, Table6[[#This Row],[Absolute Error]]/Table6[[#This Row],[Pb Analytic]],1)</f>
        <v>5.1619037073862145E-2</v>
      </c>
      <c r="F75">
        <v>0.41586200000000001</v>
      </c>
      <c r="G75">
        <v>0.41578397285359397</v>
      </c>
      <c r="H75" s="2">
        <f>ABS(Table7[[#This Row],[Pd Analytic]]-Table7[[#This Row],[Pd Simulation]])</f>
        <v>7.8027146406034475E-5</v>
      </c>
      <c r="I75" s="1">
        <f>100*IF(Table7[[#This Row],[Pd Analytic]]&gt;0, Table7[[#This Row],[Absolute Error]]/Table7[[#This Row],[Pd Analytic]],1)</f>
        <v>1.8766270828219113E-2</v>
      </c>
      <c r="J75">
        <v>12.951263000000001</v>
      </c>
      <c r="K75">
        <v>12.938387585324801</v>
      </c>
      <c r="L75" s="2">
        <f>ABS(Table2[[#This Row],[Nc Analytic]]-Table2[[#This Row],[Nc Simulation]])</f>
        <v>1.2875414675200147E-2</v>
      </c>
      <c r="M75" s="1">
        <f>100*IF(Table2[[#This Row],[Nc Analytic]]&gt;0, Table2[[#This Row],[Absolute Error]]/Table2[[#This Row],[Nc Analytic]],1)</f>
        <v>9.951328625990398E-2</v>
      </c>
    </row>
    <row r="76" spans="1:13" x14ac:dyDescent="0.25">
      <c r="A76" s="1">
        <v>7.5</v>
      </c>
      <c r="B76">
        <v>0.45514700000000002</v>
      </c>
      <c r="C76">
        <v>0.45545671430491402</v>
      </c>
      <c r="D76" s="2">
        <f>ABS(Table6[[#This Row],[Pb Analytic]]-Table6[[#This Row],[Pb Simulation]])</f>
        <v>3.0971430491399943E-4</v>
      </c>
      <c r="E76" s="1">
        <f>100*IF(Table6[[#This Row],[Pb Analytic]]&gt;0, Table6[[#This Row],[Absolute Error]]/Table6[[#This Row],[Pb Analytic]],1)</f>
        <v>6.8000820975197079E-2</v>
      </c>
      <c r="F76">
        <v>0.41135500000000003</v>
      </c>
      <c r="G76">
        <v>0.41120987301257</v>
      </c>
      <c r="H76" s="2">
        <f>ABS(Table7[[#This Row],[Pd Analytic]]-Table7[[#This Row],[Pd Simulation]])</f>
        <v>1.4512698743002206E-4</v>
      </c>
      <c r="I76" s="1">
        <f>100*IF(Table7[[#This Row],[Pd Analytic]]&gt;0, Table7[[#This Row],[Absolute Error]]/Table7[[#This Row],[Pd Analytic]],1)</f>
        <v>3.5292680685608382E-2</v>
      </c>
      <c r="J76">
        <v>12.972712</v>
      </c>
      <c r="K76">
        <v>12.9609680599672</v>
      </c>
      <c r="L76" s="2">
        <f>ABS(Table2[[#This Row],[Nc Analytic]]-Table2[[#This Row],[Nc Simulation]])</f>
        <v>1.1743940032799216E-2</v>
      </c>
      <c r="M76" s="1">
        <f>100*IF(Table2[[#This Row],[Nc Analytic]]&gt;0, Table2[[#This Row],[Absolute Error]]/Table2[[#This Row],[Nc Analytic]],1)</f>
        <v>9.0610053033561261E-2</v>
      </c>
    </row>
    <row r="77" spans="1:13" x14ac:dyDescent="0.25">
      <c r="A77" s="1">
        <v>7.6</v>
      </c>
      <c r="B77">
        <v>0.46191700000000002</v>
      </c>
      <c r="C77">
        <v>0.461701459956947</v>
      </c>
      <c r="D77" s="2">
        <f>ABS(Table6[[#This Row],[Pb Analytic]]-Table6[[#This Row],[Pb Simulation]])</f>
        <v>2.1554004305301966E-4</v>
      </c>
      <c r="E77" s="1">
        <f>100*IF(Table6[[#This Row],[Pb Analytic]]&gt;0, Table6[[#This Row],[Absolute Error]]/Table6[[#This Row],[Pb Analytic]],1)</f>
        <v>4.6683855639771739E-2</v>
      </c>
      <c r="F77">
        <v>0.40631600000000001</v>
      </c>
      <c r="G77">
        <v>0.40671951521713501</v>
      </c>
      <c r="H77" s="2">
        <f>ABS(Table7[[#This Row],[Pd Analytic]]-Table7[[#This Row],[Pd Simulation]])</f>
        <v>4.0351521713499761E-4</v>
      </c>
      <c r="I77" s="1">
        <f>100*IF(Table7[[#This Row],[Pd Analytic]]&gt;0, Table7[[#This Row],[Absolute Error]]/Table7[[#This Row],[Pd Analytic]],1)</f>
        <v>9.9212160232727775E-2</v>
      </c>
      <c r="J77">
        <v>12.998789</v>
      </c>
      <c r="K77">
        <v>12.982679249015501</v>
      </c>
      <c r="L77" s="2">
        <f>ABS(Table2[[#This Row],[Nc Analytic]]-Table2[[#This Row],[Nc Simulation]])</f>
        <v>1.6109750984499627E-2</v>
      </c>
      <c r="M77" s="1">
        <f>100*IF(Table2[[#This Row],[Nc Analytic]]&gt;0, Table2[[#This Row],[Absolute Error]]/Table2[[#This Row],[Nc Analytic]],1)</f>
        <v>0.12408648997256293</v>
      </c>
    </row>
    <row r="78" spans="1:13" x14ac:dyDescent="0.25">
      <c r="A78" s="1">
        <v>7.7</v>
      </c>
      <c r="B78">
        <v>0.46773700000000001</v>
      </c>
      <c r="C78">
        <v>0.46781826043987401</v>
      </c>
      <c r="D78" s="2">
        <f>ABS(Table6[[#This Row],[Pb Analytic]]-Table6[[#This Row],[Pb Simulation]])</f>
        <v>8.1260439873998003E-5</v>
      </c>
      <c r="E78" s="1">
        <f>100*IF(Table6[[#This Row],[Pb Analytic]]&gt;0, Table6[[#This Row],[Absolute Error]]/Table6[[#This Row],[Pb Analytic]],1)</f>
        <v>1.7370087220963008E-2</v>
      </c>
      <c r="F78">
        <v>0.40231099999999997</v>
      </c>
      <c r="G78">
        <v>0.40231153490323701</v>
      </c>
      <c r="H78" s="2">
        <f>ABS(Table7[[#This Row],[Pd Analytic]]-Table7[[#This Row],[Pd Simulation]])</f>
        <v>5.3490323703719866E-7</v>
      </c>
      <c r="I78" s="1">
        <f>100*IF(Table7[[#This Row],[Pd Analytic]]&gt;0, Table7[[#This Row],[Absolute Error]]/Table7[[#This Row],[Pd Analytic]],1)</f>
        <v>1.3295746967977249E-4</v>
      </c>
      <c r="J78">
        <v>13.019147999999999</v>
      </c>
      <c r="K78">
        <v>13.003567088565401</v>
      </c>
      <c r="L78" s="2">
        <f>ABS(Table2[[#This Row],[Nc Analytic]]-Table2[[#This Row],[Nc Simulation]])</f>
        <v>1.5580911434598832E-2</v>
      </c>
      <c r="M78" s="1">
        <f>100*IF(Table2[[#This Row],[Nc Analytic]]&gt;0, Table2[[#This Row],[Absolute Error]]/Table2[[#This Row],[Nc Analytic]],1)</f>
        <v>0.11982028722180241</v>
      </c>
    </row>
    <row r="79" spans="1:13" x14ac:dyDescent="0.25">
      <c r="A79" s="1">
        <v>7.8</v>
      </c>
      <c r="B79">
        <v>0.473667</v>
      </c>
      <c r="C79">
        <v>0.47381028365861599</v>
      </c>
      <c r="D79" s="2">
        <f>ABS(Table6[[#This Row],[Pb Analytic]]-Table6[[#This Row],[Pb Simulation]])</f>
        <v>1.4328365861598913E-4</v>
      </c>
      <c r="E79" s="1">
        <f>100*IF(Table6[[#This Row],[Pb Analytic]]&gt;0, Table6[[#This Row],[Absolute Error]]/Table6[[#This Row],[Pb Analytic]],1)</f>
        <v>3.0240723673111772E-2</v>
      </c>
      <c r="F79">
        <v>0.39787</v>
      </c>
      <c r="G79">
        <v>0.39798450759001802</v>
      </c>
      <c r="H79" s="2">
        <f>ABS(Table7[[#This Row],[Pd Analytic]]-Table7[[#This Row],[Pd Simulation]])</f>
        <v>1.1450759001802036E-4</v>
      </c>
      <c r="I79" s="1">
        <f>100*IF(Table7[[#This Row],[Pd Analytic]]&gt;0, Table7[[#This Row],[Absolute Error]]/Table7[[#This Row],[Pd Analytic]],1)</f>
        <v>2.8771871224690947E-2</v>
      </c>
      <c r="J79">
        <v>13.035613</v>
      </c>
      <c r="K79">
        <v>13.0236745391709</v>
      </c>
      <c r="L79" s="2">
        <f>ABS(Table2[[#This Row],[Nc Analytic]]-Table2[[#This Row],[Nc Simulation]])</f>
        <v>1.1938460829099995E-2</v>
      </c>
      <c r="M79" s="1">
        <f>100*IF(Table2[[#This Row],[Nc Analytic]]&gt;0, Table2[[#This Row],[Absolute Error]]/Table2[[#This Row],[Nc Analytic]],1)</f>
        <v>9.1667376923410204E-2</v>
      </c>
    </row>
    <row r="80" spans="1:13" x14ac:dyDescent="0.25">
      <c r="A80" s="1">
        <v>7.9</v>
      </c>
      <c r="B80">
        <v>0.48005700000000001</v>
      </c>
      <c r="C80">
        <v>0.47968064720015102</v>
      </c>
      <c r="D80" s="2">
        <f>ABS(Table6[[#This Row],[Pb Analytic]]-Table6[[#This Row],[Pb Simulation]])</f>
        <v>3.7635279984898906E-4</v>
      </c>
      <c r="E80" s="1">
        <f>100*IF(Table6[[#This Row],[Pb Analytic]]&gt;0, Table6[[#This Row],[Absolute Error]]/Table6[[#This Row],[Pb Analytic]],1)</f>
        <v>7.8459033535274669E-2</v>
      </c>
      <c r="F80">
        <v>0.393229</v>
      </c>
      <c r="G80">
        <v>0.39373699951221097</v>
      </c>
      <c r="H80" s="2">
        <f>ABS(Table7[[#This Row],[Pd Analytic]]-Table7[[#This Row],[Pd Simulation]])</f>
        <v>5.0799951221097706E-4</v>
      </c>
      <c r="I80" s="1">
        <f>100*IF(Table7[[#This Row],[Pd Analytic]]&gt;0, Table7[[#This Row],[Absolute Error]]/Table7[[#This Row],[Pd Analytic]],1)</f>
        <v>0.12902000900101401</v>
      </c>
      <c r="J80">
        <v>13.061444</v>
      </c>
      <c r="K80">
        <v>13.0430418071204</v>
      </c>
      <c r="L80" s="2">
        <f>ABS(Table2[[#This Row],[Nc Analytic]]-Table2[[#This Row],[Nc Simulation]])</f>
        <v>1.8402192879600321E-2</v>
      </c>
      <c r="M80" s="1">
        <f>100*IF(Table2[[#This Row],[Nc Analytic]]&gt;0, Table2[[#This Row],[Absolute Error]]/Table2[[#This Row],[Nc Analytic]],1)</f>
        <v>0.14108819975992315</v>
      </c>
    </row>
    <row r="81" spans="1:13" x14ac:dyDescent="0.25">
      <c r="A81" s="1">
        <v>8</v>
      </c>
      <c r="B81">
        <v>0.48596600000000001</v>
      </c>
      <c r="C81">
        <v>0.48543241353918498</v>
      </c>
      <c r="D81" s="2">
        <f>ABS(Table6[[#This Row],[Pb Analytic]]-Table6[[#This Row],[Pb Simulation]])</f>
        <v>5.3358646081502759E-4</v>
      </c>
      <c r="E81" s="1">
        <f>100*IF(Table6[[#This Row],[Pb Analytic]]&gt;0, Table6[[#This Row],[Absolute Error]]/Table6[[#This Row],[Pb Analytic]],1)</f>
        <v>0.10991982528005528</v>
      </c>
      <c r="F81">
        <v>0.38919300000000001</v>
      </c>
      <c r="G81">
        <v>0.389567497908198</v>
      </c>
      <c r="H81" s="2">
        <f>ABS(Table7[[#This Row],[Pd Analytic]]-Table7[[#This Row],[Pd Simulation]])</f>
        <v>3.7449790819799045E-4</v>
      </c>
      <c r="I81" s="1">
        <f>100*IF(Table7[[#This Row],[Pd Analytic]]&gt;0, Table7[[#This Row],[Absolute Error]]/Table7[[#This Row],[Pd Analytic]],1)</f>
        <v>9.6131712786327289E-2</v>
      </c>
      <c r="J81">
        <v>13.079535999999999</v>
      </c>
      <c r="K81">
        <v>13.0617065477227</v>
      </c>
      <c r="L81" s="2">
        <f>ABS(Table2[[#This Row],[Nc Analytic]]-Table2[[#This Row],[Nc Simulation]])</f>
        <v>1.782945227729904E-2</v>
      </c>
      <c r="M81" s="1">
        <f>100*IF(Table2[[#This Row],[Nc Analytic]]&gt;0, Table2[[#This Row],[Absolute Error]]/Table2[[#This Row],[Nc Analytic]],1)</f>
        <v>0.13650170605316189</v>
      </c>
    </row>
    <row r="82" spans="1:13" x14ac:dyDescent="0.25">
      <c r="A82" s="1">
        <v>8.1</v>
      </c>
      <c r="B82">
        <v>0.49159799999999998</v>
      </c>
      <c r="C82">
        <v>0.49106858622468003</v>
      </c>
      <c r="D82" s="2">
        <f>ABS(Table6[[#This Row],[Pb Analytic]]-Table6[[#This Row],[Pb Simulation]])</f>
        <v>5.2941377531995348E-4</v>
      </c>
      <c r="E82" s="1">
        <f>100*IF(Table6[[#This Row],[Pb Analytic]]&gt;0, Table6[[#This Row],[Absolute Error]]/Table6[[#This Row],[Pb Analytic]],1)</f>
        <v>0.10780852006642698</v>
      </c>
      <c r="F82">
        <v>0.38486500000000001</v>
      </c>
      <c r="G82">
        <v>0.38547454149298899</v>
      </c>
      <c r="H82" s="2">
        <f>ABS(Table7[[#This Row],[Pd Analytic]]-Table7[[#This Row],[Pd Simulation]])</f>
        <v>6.095414929889742E-4</v>
      </c>
      <c r="I82" s="1">
        <f>100*IF(Table7[[#This Row],[Pd Analytic]]&gt;0, Table7[[#This Row],[Absolute Error]]/Table7[[#This Row],[Pd Analytic]],1)</f>
        <v>0.15812756158374222</v>
      </c>
      <c r="J82">
        <v>13.098023</v>
      </c>
      <c r="K82">
        <v>13.0797040521255</v>
      </c>
      <c r="L82" s="2">
        <f>ABS(Table2[[#This Row],[Nc Analytic]]-Table2[[#This Row],[Nc Simulation]])</f>
        <v>1.8318947874499614E-2</v>
      </c>
      <c r="M82" s="1">
        <f>100*IF(Table2[[#This Row],[Nc Analytic]]&gt;0, Table2[[#This Row],[Absolute Error]]/Table2[[#This Row],[Nc Analytic]],1)</f>
        <v>0.14005628721792615</v>
      </c>
    </row>
    <row r="83" spans="1:13" x14ac:dyDescent="0.25">
      <c r="A83" s="1">
        <v>8.1999999999999993</v>
      </c>
      <c r="B83">
        <v>0.49686399999999997</v>
      </c>
      <c r="C83">
        <v>0.49659213298649801</v>
      </c>
      <c r="D83" s="2">
        <f>ABS(Table6[[#This Row],[Pb Analytic]]-Table6[[#This Row],[Pb Simulation]])</f>
        <v>2.7186701350195852E-4</v>
      </c>
      <c r="E83" s="1">
        <f>100*IF(Table6[[#This Row],[Pb Analytic]]&gt;0, Table6[[#This Row],[Absolute Error]]/Table6[[#This Row],[Pb Analytic]],1)</f>
        <v>5.4746540559745517E-2</v>
      </c>
      <c r="F83">
        <v>0.38137500000000002</v>
      </c>
      <c r="G83">
        <v>0.38145657069141797</v>
      </c>
      <c r="H83" s="2">
        <f>ABS(Table7[[#This Row],[Pd Analytic]]-Table7[[#This Row],[Pd Simulation]])</f>
        <v>8.15706914179537E-5</v>
      </c>
      <c r="I83" s="1">
        <f>100*IF(Table7[[#This Row],[Pd Analytic]]&gt;0, Table7[[#This Row],[Absolute Error]]/Table7[[#This Row],[Pd Analytic]],1)</f>
        <v>2.1384004808227802E-2</v>
      </c>
      <c r="J83">
        <v>13.115235999999999</v>
      </c>
      <c r="K83">
        <v>13.0970675003989</v>
      </c>
      <c r="L83" s="2">
        <f>ABS(Table2[[#This Row],[Nc Analytic]]-Table2[[#This Row],[Nc Simulation]])</f>
        <v>1.8168499601099342E-2</v>
      </c>
      <c r="M83" s="1">
        <f>100*IF(Table2[[#This Row],[Nc Analytic]]&gt;0, Table2[[#This Row],[Absolute Error]]/Table2[[#This Row],[Nc Analytic]],1)</f>
        <v>0.13872189022883161</v>
      </c>
    </row>
    <row r="84" spans="1:13" x14ac:dyDescent="0.25">
      <c r="A84" s="1">
        <v>8.3000000000000007</v>
      </c>
      <c r="B84">
        <v>0.50277300000000003</v>
      </c>
      <c r="C84">
        <v>0.50200590423965297</v>
      </c>
      <c r="D84" s="2">
        <f>ABS(Table6[[#This Row],[Pb Analytic]]-Table6[[#This Row],[Pb Simulation]])</f>
        <v>7.6709576034705851E-4</v>
      </c>
      <c r="E84" s="1">
        <f>100*IF(Table6[[#This Row],[Pb Analytic]]&gt;0, Table6[[#This Row],[Absolute Error]]/Table6[[#This Row],[Pb Analytic]],1)</f>
        <v>0.15280612316879327</v>
      </c>
      <c r="F84">
        <v>0.37729200000000002</v>
      </c>
      <c r="G84">
        <v>0.37751209854061901</v>
      </c>
      <c r="H84" s="2">
        <f>ABS(Table7[[#This Row],[Pd Analytic]]-Table7[[#This Row],[Pd Simulation]])</f>
        <v>2.2009854061899592E-4</v>
      </c>
      <c r="I84" s="1">
        <f>100*IF(Table7[[#This Row],[Pd Analytic]]&gt;0, Table7[[#This Row],[Absolute Error]]/Table7[[#This Row],[Pd Analytic]],1)</f>
        <v>5.8302380630938656E-2</v>
      </c>
      <c r="J84">
        <v>13.133736000000001</v>
      </c>
      <c r="K84">
        <v>13.113827869887601</v>
      </c>
      <c r="L84" s="2">
        <f>ABS(Table2[[#This Row],[Nc Analytic]]-Table2[[#This Row],[Nc Simulation]])</f>
        <v>1.9908130112400002E-2</v>
      </c>
      <c r="M84" s="1">
        <f>100*IF(Table2[[#This Row],[Nc Analytic]]&gt;0, Table2[[#This Row],[Absolute Error]]/Table2[[#This Row],[Nc Analytic]],1)</f>
        <v>0.15181021369140965</v>
      </c>
    </row>
    <row r="85" spans="1:13" x14ac:dyDescent="0.25">
      <c r="A85" s="1">
        <v>8.4</v>
      </c>
      <c r="B85">
        <v>0.50798200000000004</v>
      </c>
      <c r="C85">
        <v>0.50731271179891502</v>
      </c>
      <c r="D85" s="2">
        <f>ABS(Table6[[#This Row],[Pb Analytic]]-Table6[[#This Row],[Pb Simulation]])</f>
        <v>6.6928820108502762E-4</v>
      </c>
      <c r="E85" s="1">
        <f>100*IF(Table6[[#This Row],[Pb Analytic]]&gt;0, Table6[[#This Row],[Absolute Error]]/Table6[[#This Row],[Pb Analytic]],1)</f>
        <v>0.13192813535299611</v>
      </c>
      <c r="F85">
        <v>0.37353399999999998</v>
      </c>
      <c r="G85">
        <v>0.373639609623511</v>
      </c>
      <c r="H85" s="2">
        <f>ABS(Table7[[#This Row],[Pd Analytic]]-Table7[[#This Row],[Pd Simulation]])</f>
        <v>1.056096235110271E-4</v>
      </c>
      <c r="I85" s="1">
        <f>100*IF(Table7[[#This Row],[Pd Analytic]]&gt;0, Table7[[#This Row],[Absolute Error]]/Table7[[#This Row],[Pd Analytic]],1)</f>
        <v>2.8265103803486496E-2</v>
      </c>
      <c r="J85">
        <v>13.14817</v>
      </c>
      <c r="K85">
        <v>13.1300143361815</v>
      </c>
      <c r="L85" s="2">
        <f>ABS(Table2[[#This Row],[Nc Analytic]]-Table2[[#This Row],[Nc Simulation]])</f>
        <v>1.8155663818500756E-2</v>
      </c>
      <c r="M85" s="1">
        <f>100*IF(Table2[[#This Row],[Nc Analytic]]&gt;0, Table2[[#This Row],[Absolute Error]]/Table2[[#This Row],[Nc Analytic]],1)</f>
        <v>0.13827603956585494</v>
      </c>
    </row>
    <row r="86" spans="1:13" x14ac:dyDescent="0.25">
      <c r="A86" s="1">
        <v>8.5</v>
      </c>
      <c r="B86">
        <v>0.51288100000000003</v>
      </c>
      <c r="C86">
        <v>0.51251530065070705</v>
      </c>
      <c r="D86" s="2">
        <f>ABS(Table6[[#This Row],[Pb Analytic]]-Table6[[#This Row],[Pb Simulation]])</f>
        <v>3.6569934929298054E-4</v>
      </c>
      <c r="E86" s="1">
        <f>100*IF(Table6[[#This Row],[Pb Analytic]]&gt;0, Table6[[#This Row],[Absolute Error]]/Table6[[#This Row],[Pb Analytic]],1)</f>
        <v>7.1353840329971815E-2</v>
      </c>
      <c r="F86">
        <v>0.36936799999999997</v>
      </c>
      <c r="G86">
        <v>0.36983758829674102</v>
      </c>
      <c r="H86" s="2">
        <f>ABS(Table7[[#This Row],[Pd Analytic]]-Table7[[#This Row],[Pd Simulation]])</f>
        <v>4.6958829674104141E-4</v>
      </c>
      <c r="I86" s="1">
        <f>100*IF(Table7[[#This Row],[Pd Analytic]]&gt;0, Table7[[#This Row],[Absolute Error]]/Table7[[#This Row],[Pd Analytic]],1)</f>
        <v>0.12697149008127992</v>
      </c>
      <c r="J86">
        <v>13.161441</v>
      </c>
      <c r="K86">
        <v>13.145654319541601</v>
      </c>
      <c r="L86" s="2">
        <f>ABS(Table2[[#This Row],[Nc Analytic]]-Table2[[#This Row],[Nc Simulation]])</f>
        <v>1.578668045839926E-2</v>
      </c>
      <c r="M86" s="1">
        <f>100*IF(Table2[[#This Row],[Nc Analytic]]&gt;0, Table2[[#This Row],[Absolute Error]]/Table2[[#This Row],[Nc Analytic]],1)</f>
        <v>0.12009048826829151</v>
      </c>
    </row>
    <row r="87" spans="1:13" x14ac:dyDescent="0.25">
      <c r="A87" s="1">
        <v>8.6</v>
      </c>
      <c r="B87">
        <v>0.51818399999999998</v>
      </c>
      <c r="C87">
        <v>0.51761634833055103</v>
      </c>
      <c r="D87" s="2">
        <f>ABS(Table6[[#This Row],[Pb Analytic]]-Table6[[#This Row],[Pb Simulation]])</f>
        <v>5.6765166944894307E-4</v>
      </c>
      <c r="E87" s="1">
        <f>100*IF(Table6[[#This Row],[Pb Analytic]]&gt;0, Table6[[#This Row],[Absolute Error]]/Table6[[#This Row],[Pb Analytic]],1)</f>
        <v>0.10966648779154081</v>
      </c>
      <c r="F87">
        <v>0.365817</v>
      </c>
      <c r="G87">
        <v>0.36610453421428901</v>
      </c>
      <c r="H87" s="2">
        <f>ABS(Table7[[#This Row],[Pd Analytic]]-Table7[[#This Row],[Pd Simulation]])</f>
        <v>2.8753421428900916E-4</v>
      </c>
      <c r="I87" s="1">
        <f>100*IF(Table7[[#This Row],[Pd Analytic]]&gt;0, Table7[[#This Row],[Absolute Error]]/Table7[[#This Row],[Pd Analytic]],1)</f>
        <v>7.8538829054957585E-2</v>
      </c>
      <c r="J87">
        <v>13.175509</v>
      </c>
      <c r="K87">
        <v>13.160773608145799</v>
      </c>
      <c r="L87" s="2">
        <f>ABS(Table2[[#This Row],[Nc Analytic]]-Table2[[#This Row],[Nc Simulation]])</f>
        <v>1.4735391854200586E-2</v>
      </c>
      <c r="M87" s="1">
        <f>100*IF(Table2[[#This Row],[Nc Analytic]]&gt;0, Table2[[#This Row],[Absolute Error]]/Table2[[#This Row],[Nc Analytic]],1)</f>
        <v>0.11196448091075879</v>
      </c>
    </row>
    <row r="88" spans="1:13" x14ac:dyDescent="0.25">
      <c r="A88" s="1">
        <v>8.6999999999999993</v>
      </c>
      <c r="B88">
        <v>0.52300500000000005</v>
      </c>
      <c r="C88">
        <v>0.52261846468921602</v>
      </c>
      <c r="D88" s="2">
        <f>ABS(Table6[[#This Row],[Pb Analytic]]-Table6[[#This Row],[Pb Simulation]])</f>
        <v>3.8653531078403081E-4</v>
      </c>
      <c r="E88" s="1">
        <f>100*IF(Table6[[#This Row],[Pb Analytic]]&gt;0, Table6[[#This Row],[Absolute Error]]/Table6[[#This Row],[Pb Analytic]],1)</f>
        <v>7.3961280915302269E-2</v>
      </c>
      <c r="F88">
        <v>0.36227900000000002</v>
      </c>
      <c r="G88">
        <v>0.36243897001180903</v>
      </c>
      <c r="H88" s="2">
        <f>ABS(Table7[[#This Row],[Pd Analytic]]-Table7[[#This Row],[Pd Simulation]])</f>
        <v>1.599700118090075E-4</v>
      </c>
      <c r="I88" s="1">
        <f>100*IF(Table7[[#This Row],[Pd Analytic]]&gt;0, Table7[[#This Row],[Absolute Error]]/Table7[[#This Row],[Pd Analytic]],1)</f>
        <v>4.4137089288107001E-2</v>
      </c>
      <c r="J88">
        <v>13.192221</v>
      </c>
      <c r="K88">
        <v>13.175396471668</v>
      </c>
      <c r="L88" s="2">
        <f>ABS(Table2[[#This Row],[Nc Analytic]]-Table2[[#This Row],[Nc Simulation]])</f>
        <v>1.6824528332000099E-2</v>
      </c>
      <c r="M88" s="1">
        <f>100*IF(Table2[[#This Row],[Nc Analytic]]&gt;0, Table2[[#This Row],[Absolute Error]]/Table2[[#This Row],[Nc Analytic]],1)</f>
        <v>0.12769656205928293</v>
      </c>
    </row>
    <row r="89" spans="1:13" x14ac:dyDescent="0.25">
      <c r="A89" s="1">
        <v>8.8000000000000007</v>
      </c>
      <c r="B89">
        <v>0.52693100000000004</v>
      </c>
      <c r="C89">
        <v>0.52752419198820599</v>
      </c>
      <c r="D89" s="2">
        <f>ABS(Table6[[#This Row],[Pb Analytic]]-Table6[[#This Row],[Pb Simulation]])</f>
        <v>5.9319198820595442E-4</v>
      </c>
      <c r="E89" s="1">
        <f>100*IF(Table6[[#This Row],[Pb Analytic]]&gt;0, Table6[[#This Row],[Absolute Error]]/Table6[[#This Row],[Pb Analytic]],1)</f>
        <v>0.11244830042206226</v>
      </c>
      <c r="F89">
        <v>0.35885600000000001</v>
      </c>
      <c r="G89">
        <v>0.35883941140873699</v>
      </c>
      <c r="H89" s="2">
        <f>ABS(Table7[[#This Row],[Pd Analytic]]-Table7[[#This Row],[Pd Simulation]])</f>
        <v>1.658859126302259E-5</v>
      </c>
      <c r="I89" s="1">
        <f>100*IF(Table7[[#This Row],[Pd Analytic]]&gt;0, Table7[[#This Row],[Absolute Error]]/Table7[[#This Row],[Pd Analytic]],1)</f>
        <v>4.6228454109594197E-3</v>
      </c>
      <c r="J89">
        <v>13.206189</v>
      </c>
      <c r="K89">
        <v>13.189545766006299</v>
      </c>
      <c r="L89" s="2">
        <f>ABS(Table2[[#This Row],[Nc Analytic]]-Table2[[#This Row],[Nc Simulation]])</f>
        <v>1.6643233993701045E-2</v>
      </c>
      <c r="M89" s="1">
        <f>100*IF(Table2[[#This Row],[Nc Analytic]]&gt;0, Table2[[#This Row],[Absolute Error]]/Table2[[#This Row],[Nc Analytic]],1)</f>
        <v>0.12618504297999414</v>
      </c>
    </row>
    <row r="90" spans="1:13" x14ac:dyDescent="0.25">
      <c r="A90" s="1">
        <v>8.9</v>
      </c>
      <c r="B90">
        <v>0.53235100000000002</v>
      </c>
      <c r="C90">
        <v>0.53233600527297398</v>
      </c>
      <c r="D90" s="2">
        <f>ABS(Table6[[#This Row],[Pb Analytic]]-Table6[[#This Row],[Pb Simulation]])</f>
        <v>1.4994727026040877E-5</v>
      </c>
      <c r="E90" s="1">
        <f>100*IF(Table6[[#This Row],[Pb Analytic]]&gt;0, Table6[[#This Row],[Absolute Error]]/Table6[[#This Row],[Pb Analytic]],1)</f>
        <v>2.8167786656384071E-3</v>
      </c>
      <c r="F90">
        <v>0.35477599999999998</v>
      </c>
      <c r="G90">
        <v>0.35530441898908499</v>
      </c>
      <c r="H90" s="2">
        <f>ABS(Table7[[#This Row],[Pd Analytic]]-Table7[[#This Row],[Pd Simulation]])</f>
        <v>5.2841898908501106E-4</v>
      </c>
      <c r="I90" s="1">
        <f>100*IF(Table7[[#This Row],[Pd Analytic]]&gt;0, Table7[[#This Row],[Absolute Error]]/Table7[[#This Row],[Pd Analytic]],1)</f>
        <v>0.14872288686655602</v>
      </c>
      <c r="J90">
        <v>13.222401</v>
      </c>
      <c r="K90">
        <v>13.203243029906</v>
      </c>
      <c r="L90" s="2">
        <f>ABS(Table2[[#This Row],[Nc Analytic]]-Table2[[#This Row],[Nc Simulation]])</f>
        <v>1.9157970093999666E-2</v>
      </c>
      <c r="M90" s="1">
        <f>100*IF(Table2[[#This Row],[Nc Analytic]]&gt;0, Table2[[#This Row],[Absolute Error]]/Table2[[#This Row],[Nc Analytic]],1)</f>
        <v>0.14510048819525562</v>
      </c>
    </row>
    <row r="91" spans="1:13" x14ac:dyDescent="0.25">
      <c r="A91" s="1">
        <v>9</v>
      </c>
      <c r="B91">
        <v>0.53670099999999998</v>
      </c>
      <c r="C91">
        <v>0.53705631297900303</v>
      </c>
      <c r="D91" s="2">
        <f>ABS(Table6[[#This Row],[Pb Analytic]]-Table6[[#This Row],[Pb Simulation]])</f>
        <v>3.5531297900304182E-4</v>
      </c>
      <c r="E91" s="1">
        <f>100*IF(Table6[[#This Row],[Pb Analytic]]&gt;0, Table6[[#This Row],[Absolute Error]]/Table6[[#This Row],[Pb Analytic]],1)</f>
        <v>6.6159352458246445E-2</v>
      </c>
      <c r="F91">
        <v>0.35214099999999998</v>
      </c>
      <c r="G91">
        <v>0.35183255289182502</v>
      </c>
      <c r="H91" s="2">
        <f>ABS(Table7[[#This Row],[Pd Analytic]]-Table7[[#This Row],[Pd Simulation]])</f>
        <v>3.0844710817495846E-4</v>
      </c>
      <c r="I91" s="1">
        <f>100*IF(Table7[[#This Row],[Pd Analytic]]&gt;0, Table7[[#This Row],[Absolute Error]]/Table7[[#This Row],[Pd Analytic]],1)</f>
        <v>8.7668723556058814E-2</v>
      </c>
      <c r="J91">
        <v>13.2320385</v>
      </c>
      <c r="K91">
        <v>13.216508574158301</v>
      </c>
      <c r="L91" s="2">
        <f>ABS(Table2[[#This Row],[Nc Analytic]]-Table2[[#This Row],[Nc Simulation]])</f>
        <v>1.552992584169921E-2</v>
      </c>
      <c r="M91" s="1">
        <f>100*IF(Table2[[#This Row],[Nc Analytic]]&gt;0, Table2[[#This Row],[Absolute Error]]/Table2[[#This Row],[Nc Analytic]],1)</f>
        <v>0.1175039970243294</v>
      </c>
    </row>
    <row r="92" spans="1:13" x14ac:dyDescent="0.25">
      <c r="A92" s="1">
        <v>9.1</v>
      </c>
      <c r="B92">
        <v>0.54174800000000001</v>
      </c>
      <c r="C92">
        <v>0.54168745773182003</v>
      </c>
      <c r="D92" s="2">
        <f>ABS(Table6[[#This Row],[Pb Analytic]]-Table6[[#This Row],[Pb Simulation]])</f>
        <v>6.054226817997499E-5</v>
      </c>
      <c r="E92" s="1">
        <f>100*IF(Table6[[#This Row],[Pb Analytic]]&gt;0, Table6[[#This Row],[Absolute Error]]/Table6[[#This Row],[Pb Analytic]],1)</f>
        <v>1.1176605128256155E-2</v>
      </c>
      <c r="F92">
        <v>0.34865800000000002</v>
      </c>
      <c r="G92">
        <v>0.348422416714321</v>
      </c>
      <c r="H92" s="2">
        <f>ABS(Table7[[#This Row],[Pd Analytic]]-Table7[[#This Row],[Pd Simulation]])</f>
        <v>2.3558328567901965E-4</v>
      </c>
      <c r="I92" s="1">
        <f>100*IF(Table7[[#This Row],[Pd Analytic]]&gt;0, Table7[[#This Row],[Absolute Error]]/Table7[[#This Row],[Pd Analytic]],1)</f>
        <v>6.7614273473161582E-2</v>
      </c>
      <c r="J92">
        <v>13.250712999999999</v>
      </c>
      <c r="K92">
        <v>13.2293615639927</v>
      </c>
      <c r="L92" s="2">
        <f>ABS(Table2[[#This Row],[Nc Analytic]]-Table2[[#This Row],[Nc Simulation]])</f>
        <v>2.135143600729883E-2</v>
      </c>
      <c r="M92" s="1">
        <f>100*IF(Table2[[#This Row],[Nc Analytic]]&gt;0, Table2[[#This Row],[Absolute Error]]/Table2[[#This Row],[Nc Analytic]],1)</f>
        <v>0.16139430390512993</v>
      </c>
    </row>
    <row r="93" spans="1:13" x14ac:dyDescent="0.25">
      <c r="A93" s="1">
        <v>9.1999999999999993</v>
      </c>
      <c r="B93">
        <v>0.54574900000000004</v>
      </c>
      <c r="C93">
        <v>0.54623171730720099</v>
      </c>
      <c r="D93" s="2">
        <f>ABS(Table6[[#This Row],[Pb Analytic]]-Table6[[#This Row],[Pb Simulation]])</f>
        <v>4.8271730720095274E-4</v>
      </c>
      <c r="E93" s="1">
        <f>100*IF(Table6[[#This Row],[Pb Analytic]]&gt;0, Table6[[#This Row],[Absolute Error]]/Table6[[#This Row],[Pb Analytic]],1)</f>
        <v>8.8372258861246653E-2</v>
      </c>
      <c r="F93">
        <v>0.34515499999999999</v>
      </c>
      <c r="G93">
        <v>0.34507261929918998</v>
      </c>
      <c r="H93" s="2">
        <f>ABS(Table7[[#This Row],[Pd Analytic]]-Table7[[#This Row],[Pd Simulation]])</f>
        <v>8.238070081001414E-5</v>
      </c>
      <c r="I93" s="1">
        <f>100*IF(Table7[[#This Row],[Pd Analytic]]&gt;0, Table7[[#This Row],[Absolute Error]]/Table7[[#This Row],[Pd Analytic]],1)</f>
        <v>2.3873438865512304E-2</v>
      </c>
      <c r="J93">
        <v>13.259083</v>
      </c>
      <c r="K93">
        <v>13.2418200952315</v>
      </c>
      <c r="L93" s="2">
        <f>ABS(Table2[[#This Row],[Nc Analytic]]-Table2[[#This Row],[Nc Simulation]])</f>
        <v>1.7262904768500675E-2</v>
      </c>
      <c r="M93" s="1">
        <f>100*IF(Table2[[#This Row],[Nc Analytic]]&gt;0, Table2[[#This Row],[Absolute Error]]/Table2[[#This Row],[Nc Analytic]],1)</f>
        <v>0.13036655568759165</v>
      </c>
    </row>
    <row r="94" spans="1:13" x14ac:dyDescent="0.25">
      <c r="A94" s="1">
        <v>9.3000000000000007</v>
      </c>
      <c r="B94">
        <v>0.55074100000000004</v>
      </c>
      <c r="C94">
        <v>0.55069130572230995</v>
      </c>
      <c r="D94" s="2">
        <f>ABS(Table6[[#This Row],[Pb Analytic]]-Table6[[#This Row],[Pb Simulation]])</f>
        <v>4.9694277690082167E-5</v>
      </c>
      <c r="E94" s="1">
        <f>100*IF(Table6[[#This Row],[Pb Analytic]]&gt;0, Table6[[#This Row],[Absolute Error]]/Table6[[#This Row],[Pb Analytic]],1)</f>
        <v>9.0239807989888378E-3</v>
      </c>
      <c r="F94">
        <v>0.34205000000000002</v>
      </c>
      <c r="G94">
        <v>0.341781803445454</v>
      </c>
      <c r="H94" s="2">
        <f>ABS(Table7[[#This Row],[Pd Analytic]]-Table7[[#This Row],[Pd Simulation]])</f>
        <v>2.6819655454601854E-4</v>
      </c>
      <c r="I94" s="1">
        <f>100*IF(Table7[[#This Row],[Pd Analytic]]&gt;0, Table7[[#This Row],[Absolute Error]]/Table7[[#This Row],[Pd Analytic]],1)</f>
        <v>7.8470109245830824E-2</v>
      </c>
      <c r="J94">
        <v>13.273446</v>
      </c>
      <c r="K94">
        <v>13.253901264720399</v>
      </c>
      <c r="L94" s="2">
        <f>ABS(Table2[[#This Row],[Nc Analytic]]-Table2[[#This Row],[Nc Simulation]])</f>
        <v>1.9544735279600545E-2</v>
      </c>
      <c r="M94" s="1">
        <f>100*IF(Table2[[#This Row],[Nc Analytic]]&gt;0, Table2[[#This Row],[Absolute Error]]/Table2[[#This Row],[Nc Analytic]],1)</f>
        <v>0.14746401749366628</v>
      </c>
    </row>
    <row r="95" spans="1:13" x14ac:dyDescent="0.25">
      <c r="A95" s="1">
        <v>9.4</v>
      </c>
      <c r="B95">
        <v>0.554705</v>
      </c>
      <c r="C95">
        <v>0.55506837443252399</v>
      </c>
      <c r="D95" s="2">
        <f>ABS(Table6[[#This Row],[Pb Analytic]]-Table6[[#This Row],[Pb Simulation]])</f>
        <v>3.6337443252398849E-4</v>
      </c>
      <c r="E95" s="1">
        <f>100*IF(Table6[[#This Row],[Pb Analytic]]&gt;0, Table6[[#This Row],[Absolute Error]]/Table6[[#This Row],[Pb Analytic]],1)</f>
        <v>6.5464805645878407E-2</v>
      </c>
      <c r="F95">
        <v>0.33814</v>
      </c>
      <c r="G95">
        <v>0.33854864471170099</v>
      </c>
      <c r="H95" s="2">
        <f>ABS(Table7[[#This Row],[Pd Analytic]]-Table7[[#This Row],[Pd Simulation]])</f>
        <v>4.0864471170098948E-4</v>
      </c>
      <c r="I95" s="1">
        <f>100*IF(Table7[[#This Row],[Pd Analytic]]&gt;0, Table7[[#This Row],[Absolute Error]]/Table7[[#This Row],[Pd Analytic]],1)</f>
        <v>0.12070487301728249</v>
      </c>
      <c r="J95">
        <v>13.279664</v>
      </c>
      <c r="K95">
        <v>13.265621235507</v>
      </c>
      <c r="L95" s="2">
        <f>ABS(Table2[[#This Row],[Nc Analytic]]-Table2[[#This Row],[Nc Simulation]])</f>
        <v>1.4042764493000348E-2</v>
      </c>
      <c r="M95" s="1">
        <f>100*IF(Table2[[#This Row],[Nc Analytic]]&gt;0, Table2[[#This Row],[Absolute Error]]/Table2[[#This Row],[Nc Analytic]],1)</f>
        <v>0.1058583253938627</v>
      </c>
    </row>
    <row r="96" spans="1:13" x14ac:dyDescent="0.25">
      <c r="A96" s="1">
        <v>9.5</v>
      </c>
      <c r="B96">
        <v>0.55869400000000002</v>
      </c>
      <c r="C96">
        <v>0.55936501361209601</v>
      </c>
      <c r="D96" s="2">
        <f>ABS(Table6[[#This Row],[Pb Analytic]]-Table6[[#This Row],[Pb Simulation]])</f>
        <v>6.7101361209598309E-4</v>
      </c>
      <c r="E96" s="1">
        <f>100*IF(Table6[[#This Row],[Pb Analytic]]&gt;0, Table6[[#This Row],[Absolute Error]]/Table6[[#This Row],[Pb Analytic]],1)</f>
        <v>0.11995988232494502</v>
      </c>
      <c r="F96">
        <v>0.33530900000000002</v>
      </c>
      <c r="G96">
        <v>0.33537182778365898</v>
      </c>
      <c r="H96" s="2">
        <f>ABS(Table7[[#This Row],[Pd Analytic]]-Table7[[#This Row],[Pd Simulation]])</f>
        <v>6.282778365895858E-5</v>
      </c>
      <c r="I96" s="1">
        <f>100*IF(Table7[[#This Row],[Pd Analytic]]&gt;0, Table7[[#This Row],[Absolute Error]]/Table7[[#This Row],[Pd Analytic]],1)</f>
        <v>1.8733769044991879E-2</v>
      </c>
      <c r="J96">
        <v>13.29158</v>
      </c>
      <c r="K96">
        <v>13.276995297197001</v>
      </c>
      <c r="L96" s="2">
        <f>ABS(Table2[[#This Row],[Nc Analytic]]-Table2[[#This Row],[Nc Simulation]])</f>
        <v>1.4584702802999061E-2</v>
      </c>
      <c r="M96" s="1">
        <f>100*IF(Table2[[#This Row],[Nc Analytic]]&gt;0, Table2[[#This Row],[Absolute Error]]/Table2[[#This Row],[Nc Analytic]],1)</f>
        <v>0.10984942358214242</v>
      </c>
    </row>
    <row r="97" spans="1:13" x14ac:dyDescent="0.25">
      <c r="A97" s="1">
        <v>9.6</v>
      </c>
      <c r="B97">
        <v>0.56276499999999996</v>
      </c>
      <c r="C97">
        <v>0.56358325349983496</v>
      </c>
      <c r="D97" s="2">
        <f>ABS(Table6[[#This Row],[Pb Analytic]]-Table6[[#This Row],[Pb Simulation]])</f>
        <v>8.1825349983499773E-4</v>
      </c>
      <c r="E97" s="1">
        <f>100*IF(Table6[[#This Row],[Pb Analytic]]&gt;0, Table6[[#This Row],[Absolute Error]]/Table6[[#This Row],[Pb Analytic]],1)</f>
        <v>0.1451876887316414</v>
      </c>
      <c r="F97">
        <v>0.33232800000000001</v>
      </c>
      <c r="G97">
        <v>0.33225008238140302</v>
      </c>
      <c r="H97" s="2">
        <f>ABS(Table7[[#This Row],[Pd Analytic]]-Table7[[#This Row],[Pd Simulation]])</f>
        <v>7.7917618596989868E-5</v>
      </c>
      <c r="I97" s="1">
        <f>100*IF(Table7[[#This Row],[Pd Analytic]]&gt;0, Table7[[#This Row],[Absolute Error]]/Table7[[#This Row],[Pd Analytic]],1)</f>
        <v>2.3451497148929266E-2</v>
      </c>
      <c r="J97">
        <v>13.307829999999999</v>
      </c>
      <c r="K97">
        <v>13.2880379218798</v>
      </c>
      <c r="L97" s="2">
        <f>ABS(Table2[[#This Row],[Nc Analytic]]-Table2[[#This Row],[Nc Simulation]])</f>
        <v>1.9792078120199008E-2</v>
      </c>
      <c r="M97" s="1">
        <f>100*IF(Table2[[#This Row],[Nc Analytic]]&gt;0, Table2[[#This Row],[Absolute Error]]/Table2[[#This Row],[Nc Analytic]],1)</f>
        <v>0.1489465806506301</v>
      </c>
    </row>
    <row r="98" spans="1:13" x14ac:dyDescent="0.25">
      <c r="A98" s="1">
        <v>9.6999999999999993</v>
      </c>
      <c r="B98">
        <v>0.56798400000000004</v>
      </c>
      <c r="C98">
        <v>0.56772506579364501</v>
      </c>
      <c r="D98" s="2">
        <f>ABS(Table6[[#This Row],[Pb Analytic]]-Table6[[#This Row],[Pb Simulation]])</f>
        <v>2.5893420635503261E-4</v>
      </c>
      <c r="E98" s="1">
        <f>100*IF(Table6[[#This Row],[Pb Analytic]]&gt;0, Table6[[#This Row],[Absolute Error]]/Table6[[#This Row],[Pb Analytic]],1)</f>
        <v>4.5609084741230932E-2</v>
      </c>
      <c r="F98">
        <v>0.329459</v>
      </c>
      <c r="G98">
        <v>0.32918215951306801</v>
      </c>
      <c r="H98" s="2">
        <f>ABS(Table7[[#This Row],[Pd Analytic]]-Table7[[#This Row],[Pd Simulation]])</f>
        <v>2.7684048693199514E-4</v>
      </c>
      <c r="I98" s="1">
        <f>100*IF(Table7[[#This Row],[Pd Analytic]]&gt;0, Table7[[#This Row],[Absolute Error]]/Table7[[#This Row],[Pd Analytic]],1)</f>
        <v>8.4099480768186963E-2</v>
      </c>
      <c r="J98">
        <v>13.313409999999999</v>
      </c>
      <c r="K98">
        <v>13.2987628159813</v>
      </c>
      <c r="L98" s="2">
        <f>ABS(Table2[[#This Row],[Nc Analytic]]-Table2[[#This Row],[Nc Simulation]])</f>
        <v>1.4647184018699022E-2</v>
      </c>
      <c r="M98" s="1">
        <f>100*IF(Table2[[#This Row],[Nc Analytic]]&gt;0, Table2[[#This Row],[Absolute Error]]/Table2[[#This Row],[Nc Analytic]],1)</f>
        <v>0.11013944846882527</v>
      </c>
    </row>
    <row r="99" spans="1:13" x14ac:dyDescent="0.25">
      <c r="A99" s="1">
        <v>9.8000000000000007</v>
      </c>
      <c r="B99">
        <v>0.571469</v>
      </c>
      <c r="C99">
        <v>0.57179236507999998</v>
      </c>
      <c r="D99" s="2">
        <f>ABS(Table6[[#This Row],[Pb Analytic]]-Table6[[#This Row],[Pb Simulation]])</f>
        <v>3.2336507999997099E-4</v>
      </c>
      <c r="E99" s="1">
        <f>100*IF(Table6[[#This Row],[Pb Analytic]]&gt;0, Table6[[#This Row],[Absolute Error]]/Table6[[#This Row],[Pb Analytic]],1)</f>
        <v>5.655288523391331E-2</v>
      </c>
      <c r="F99">
        <v>0.32647599999999999</v>
      </c>
      <c r="G99">
        <v>0.32616683004535801</v>
      </c>
      <c r="H99" s="2">
        <f>ABS(Table7[[#This Row],[Pd Analytic]]-Table7[[#This Row],[Pd Simulation]])</f>
        <v>3.0916995464197461E-4</v>
      </c>
      <c r="I99" s="1">
        <f>100*IF(Table7[[#This Row],[Pd Analytic]]&gt;0, Table7[[#This Row],[Absolute Error]]/Table7[[#This Row],[Pd Analytic]],1)</f>
        <v>9.4788901311325946E-2</v>
      </c>
      <c r="J99">
        <v>13.323423999999999</v>
      </c>
      <c r="K99">
        <v>13.3091829683725</v>
      </c>
      <c r="L99" s="2">
        <f>ABS(Table2[[#This Row],[Nc Analytic]]-Table2[[#This Row],[Nc Simulation]])</f>
        <v>1.4241031627499012E-2</v>
      </c>
      <c r="M99" s="1">
        <f>100*IF(Table2[[#This Row],[Nc Analytic]]&gt;0, Table2[[#This Row],[Absolute Error]]/Table2[[#This Row],[Nc Analytic]],1)</f>
        <v>0.10700154668653158</v>
      </c>
    </row>
    <row r="100" spans="1:13" x14ac:dyDescent="0.25">
      <c r="A100" s="1">
        <v>9.9</v>
      </c>
      <c r="B100">
        <v>0.57584999999999997</v>
      </c>
      <c r="C100">
        <v>0.57578701028648704</v>
      </c>
      <c r="D100" s="2">
        <f>ABS(Table6[[#This Row],[Pb Analytic]]-Table6[[#This Row],[Pb Simulation]])</f>
        <v>6.2989713512928702E-5</v>
      </c>
      <c r="E100" s="1">
        <f>100*IF(Table6[[#This Row],[Pb Analytic]]&gt;0, Table6[[#This Row],[Absolute Error]]/Table6[[#This Row],[Pb Analytic]],1)</f>
        <v>1.0939759388039634E-2</v>
      </c>
      <c r="F100">
        <v>0.32318000000000002</v>
      </c>
      <c r="G100">
        <v>0.323202905602746</v>
      </c>
      <c r="H100" s="2">
        <f>ABS(Table7[[#This Row],[Pd Analytic]]-Table7[[#This Row],[Pd Simulation]])</f>
        <v>2.2905602745981746E-5</v>
      </c>
      <c r="I100" s="1">
        <f>100*IF(Table7[[#This Row],[Pd Analytic]]&gt;0, Table7[[#This Row],[Absolute Error]]/Table7[[#This Row],[Pd Analytic]],1)</f>
        <v>7.0870658490104661E-3</v>
      </c>
      <c r="J100">
        <v>13.336817999999999</v>
      </c>
      <c r="K100">
        <v>13.319310695030699</v>
      </c>
      <c r="L100" s="2">
        <f>ABS(Table2[[#This Row],[Nc Analytic]]-Table2[[#This Row],[Nc Simulation]])</f>
        <v>1.7507304969299753E-2</v>
      </c>
      <c r="M100" s="1">
        <f>100*IF(Table2[[#This Row],[Nc Analytic]]&gt;0, Table2[[#This Row],[Absolute Error]]/Table2[[#This Row],[Nc Analytic]],1)</f>
        <v>0.13144302562017382</v>
      </c>
    </row>
    <row r="101" spans="1:13" x14ac:dyDescent="0.25">
      <c r="A101" s="1">
        <v>10</v>
      </c>
      <c r="B101">
        <v>0.57945800000000003</v>
      </c>
      <c r="C101">
        <v>0.57971080614725101</v>
      </c>
      <c r="D101" s="2">
        <f>ABS(Table6[[#This Row],[Pb Analytic]]-Table6[[#This Row],[Pb Simulation]])</f>
        <v>2.5280614725098349E-4</v>
      </c>
      <c r="E101" s="1">
        <f>100*IF(Table6[[#This Row],[Pb Analytic]]&gt;0, Table6[[#This Row],[Absolute Error]]/Table6[[#This Row],[Pb Analytic]],1)</f>
        <v>4.3609010660182308E-2</v>
      </c>
      <c r="F101">
        <v>0.32060699999999998</v>
      </c>
      <c r="G101">
        <v>0.320289214750271</v>
      </c>
      <c r="H101" s="2">
        <f>ABS(Table7[[#This Row],[Pd Analytic]]-Table7[[#This Row],[Pd Simulation]])</f>
        <v>3.1778524972897459E-4</v>
      </c>
      <c r="I101" s="1">
        <f>100*IF(Table7[[#This Row],[Pd Analytic]]&gt;0, Table7[[#This Row],[Absolute Error]]/Table7[[#This Row],[Pd Analytic]],1)</f>
        <v>9.9218217502812664E-2</v>
      </c>
      <c r="J101">
        <v>13.347194999999999</v>
      </c>
      <c r="K101">
        <v>13.3291576805281</v>
      </c>
      <c r="L101" s="2">
        <f>ABS(Table2[[#This Row],[Nc Analytic]]-Table2[[#This Row],[Nc Simulation]])</f>
        <v>1.8037319471899238E-2</v>
      </c>
      <c r="M101" s="1">
        <f>100*IF(Table2[[#This Row],[Nc Analytic]]&gt;0, Table2[[#This Row],[Absolute Error]]/Table2[[#This Row],[Nc Analytic]],1)</f>
        <v>0.13532227545217698</v>
      </c>
    </row>
    <row r="102" spans="1:13" x14ac:dyDescent="0.25">
      <c r="A102" s="1">
        <v>10.1</v>
      </c>
      <c r="B102">
        <v>0.58337499999999998</v>
      </c>
      <c r="C102">
        <v>0.58356550467272905</v>
      </c>
      <c r="D102" s="2">
        <f>ABS(Table6[[#This Row],[Pb Analytic]]-Table6[[#This Row],[Pb Simulation]])</f>
        <v>1.905046727290749E-4</v>
      </c>
      <c r="E102" s="1">
        <f>100*IF(Table6[[#This Row],[Pb Analytic]]&gt;0, Table6[[#This Row],[Absolute Error]]/Table6[[#This Row],[Pb Analytic]],1)</f>
        <v>3.2644950944438075E-2</v>
      </c>
      <c r="F102">
        <v>0.31740000000000002</v>
      </c>
      <c r="G102">
        <v>0.317424616424966</v>
      </c>
      <c r="H102" s="2">
        <f>ABS(Table7[[#This Row],[Pd Analytic]]-Table7[[#This Row],[Pd Simulation]])</f>
        <v>2.4616424965984152E-5</v>
      </c>
      <c r="I102" s="1">
        <f>100*IF(Table7[[#This Row],[Pd Analytic]]&gt;0, Table7[[#This Row],[Absolute Error]]/Table7[[#This Row],[Pd Analytic]],1)</f>
        <v>7.755045983273031E-3</v>
      </c>
      <c r="J102">
        <v>13.354607</v>
      </c>
      <c r="K102">
        <v>13.3387350165964</v>
      </c>
      <c r="L102" s="2">
        <f>ABS(Table2[[#This Row],[Nc Analytic]]-Table2[[#This Row],[Nc Simulation]])</f>
        <v>1.5871983403599188E-2</v>
      </c>
      <c r="M102" s="1">
        <f>100*IF(Table2[[#This Row],[Nc Analytic]]&gt;0, Table2[[#This Row],[Absolute Error]]/Table2[[#This Row],[Nc Analytic]],1)</f>
        <v>0.11899166887902679</v>
      </c>
    </row>
    <row r="103" spans="1:13" x14ac:dyDescent="0.25">
      <c r="A103" s="1">
        <v>10.199999999999999</v>
      </c>
      <c r="B103">
        <v>0.58742099999999997</v>
      </c>
      <c r="C103">
        <v>0.58735280661634603</v>
      </c>
      <c r="D103" s="2">
        <f>ABS(Table6[[#This Row],[Pb Analytic]]-Table6[[#This Row],[Pb Simulation]])</f>
        <v>6.8193383653936124E-5</v>
      </c>
      <c r="E103" s="1">
        <f>100*IF(Table6[[#This Row],[Pb Analytic]]&gt;0, Table6[[#This Row],[Absolute Error]]/Table6[[#This Row],[Pb Analytic]],1)</f>
        <v>1.1610293317024954E-2</v>
      </c>
      <c r="F103">
        <v>0.31417499999999998</v>
      </c>
      <c r="G103">
        <v>0.31460800591973698</v>
      </c>
      <c r="H103" s="2">
        <f>ABS(Table7[[#This Row],[Pd Analytic]]-Table7[[#This Row],[Pd Simulation]])</f>
        <v>4.3300591973699509E-4</v>
      </c>
      <c r="I103" s="1">
        <f>100*IF(Table7[[#This Row],[Pd Analytic]]&gt;0, Table7[[#This Row],[Absolute Error]]/Table7[[#This Row],[Pd Analytic]],1)</f>
        <v>0.13763347136419149</v>
      </c>
      <c r="J103">
        <v>13.367524</v>
      </c>
      <c r="K103">
        <v>13.3480532379974</v>
      </c>
      <c r="L103" s="2">
        <f>ABS(Table2[[#This Row],[Nc Analytic]]-Table2[[#This Row],[Nc Simulation]])</f>
        <v>1.9470762002599784E-2</v>
      </c>
      <c r="M103" s="1">
        <f>100*IF(Table2[[#This Row],[Nc Analytic]]&gt;0, Table2[[#This Row],[Absolute Error]]/Table2[[#This Row],[Nc Analytic]],1)</f>
        <v>0.14586967594025696</v>
      </c>
    </row>
    <row r="104" spans="1:13" x14ac:dyDescent="0.25">
      <c r="A104" s="1">
        <v>10.3</v>
      </c>
      <c r="B104">
        <v>0.59128099999999995</v>
      </c>
      <c r="C104">
        <v>0.59107436293202797</v>
      </c>
      <c r="D104" s="2">
        <f>ABS(Table6[[#This Row],[Pb Analytic]]-Table6[[#This Row],[Pb Simulation]])</f>
        <v>2.066370679719709E-4</v>
      </c>
      <c r="E104" s="1">
        <f>100*IF(Table6[[#This Row],[Pb Analytic]]&gt;0, Table6[[#This Row],[Absolute Error]]/Table6[[#This Row],[Pb Analytic]],1)</f>
        <v>3.4959572082765775E-2</v>
      </c>
      <c r="F104">
        <v>0.31119000000000002</v>
      </c>
      <c r="G104">
        <v>0.311838283623523</v>
      </c>
      <c r="H104" s="2">
        <f>ABS(Table7[[#This Row],[Pd Analytic]]-Table7[[#This Row],[Pd Simulation]])</f>
        <v>6.4828362352298274E-4</v>
      </c>
      <c r="I104" s="1">
        <f>100*IF(Table7[[#This Row],[Pd Analytic]]&gt;0, Table7[[#This Row],[Absolute Error]]/Table7[[#This Row],[Pd Analytic]],1)</f>
        <v>0.20789096707113883</v>
      </c>
      <c r="J104">
        <v>13.37926</v>
      </c>
      <c r="K104">
        <v>13.3571223559071</v>
      </c>
      <c r="L104" s="2">
        <f>ABS(Table2[[#This Row],[Nc Analytic]]-Table2[[#This Row],[Nc Simulation]])</f>
        <v>2.2137644092900643E-2</v>
      </c>
      <c r="M104" s="1">
        <f>100*IF(Table2[[#This Row],[Nc Analytic]]&gt;0, Table2[[#This Row],[Absolute Error]]/Table2[[#This Row],[Nc Analytic]],1)</f>
        <v>0.1657366272691993</v>
      </c>
    </row>
    <row r="105" spans="1:13" x14ac:dyDescent="0.25">
      <c r="A105" s="1">
        <v>10.4</v>
      </c>
      <c r="B105">
        <v>0.59533700000000001</v>
      </c>
      <c r="C105">
        <v>0.59473177621736695</v>
      </c>
      <c r="D105" s="2">
        <f>ABS(Table6[[#This Row],[Pb Analytic]]-Table6[[#This Row],[Pb Simulation]])</f>
        <v>6.0522378263305754E-4</v>
      </c>
      <c r="E105" s="1">
        <f>100*IF(Table6[[#This Row],[Pb Analytic]]&gt;0, Table6[[#This Row],[Absolute Error]]/Table6[[#This Row],[Pb Analytic]],1)</f>
        <v>0.10176415769852121</v>
      </c>
      <c r="F105">
        <v>0.30889800000000001</v>
      </c>
      <c r="G105">
        <v>0.30911440573219301</v>
      </c>
      <c r="H105" s="2">
        <f>ABS(Table7[[#This Row],[Pd Analytic]]-Table7[[#This Row],[Pd Simulation]])</f>
        <v>2.1640573219300352E-4</v>
      </c>
      <c r="I105" s="1">
        <f>100*IF(Table7[[#This Row],[Pd Analytic]]&gt;0, Table7[[#This Row],[Absolute Error]]/Table7[[#This Row],[Pd Analytic]],1)</f>
        <v>7.000829730999035E-2</v>
      </c>
      <c r="J105">
        <v>13.3832</v>
      </c>
      <c r="K105">
        <v>13.3659518890061</v>
      </c>
      <c r="L105" s="2">
        <f>ABS(Table2[[#This Row],[Nc Analytic]]-Table2[[#This Row],[Nc Simulation]])</f>
        <v>1.7248110993900667E-2</v>
      </c>
      <c r="M105" s="1">
        <f>100*IF(Table2[[#This Row],[Nc Analytic]]&gt;0, Table2[[#This Row],[Absolute Error]]/Table2[[#This Row],[Nc Analytic]],1)</f>
        <v>0.12904513750410671</v>
      </c>
    </row>
    <row r="106" spans="1:13" x14ac:dyDescent="0.25">
      <c r="A106" s="1">
        <v>10.5</v>
      </c>
      <c r="B106">
        <v>0.59861200000000003</v>
      </c>
      <c r="C106">
        <v>0.59832660213814604</v>
      </c>
      <c r="D106" s="2">
        <f>ABS(Table6[[#This Row],[Pb Analytic]]-Table6[[#This Row],[Pb Simulation]])</f>
        <v>2.8539786185399763E-4</v>
      </c>
      <c r="E106" s="1">
        <f>100*IF(Table6[[#This Row],[Pb Analytic]]&gt;0, Table6[[#This Row],[Absolute Error]]/Table6[[#This Row],[Pb Analytic]],1)</f>
        <v>4.7699343608343006E-2</v>
      </c>
      <c r="F106">
        <v>0.30618899999999999</v>
      </c>
      <c r="G106">
        <v>0.30643533812053497</v>
      </c>
      <c r="H106" s="2">
        <f>ABS(Table7[[#This Row],[Pd Analytic]]-Table7[[#This Row],[Pd Simulation]])</f>
        <v>2.463381205349835E-4</v>
      </c>
      <c r="I106" s="1">
        <f>100*IF(Table7[[#This Row],[Pd Analytic]]&gt;0, Table7[[#This Row],[Absolute Error]]/Table7[[#This Row],[Pd Analytic]],1)</f>
        <v>8.0388287475541581E-2</v>
      </c>
      <c r="J106">
        <v>13.392951</v>
      </c>
      <c r="K106">
        <v>13.3745508924512</v>
      </c>
      <c r="L106" s="2">
        <f>ABS(Table2[[#This Row],[Nc Analytic]]-Table2[[#This Row],[Nc Simulation]])</f>
        <v>1.8400107548799838E-2</v>
      </c>
      <c r="M106" s="1">
        <f>100*IF(Table2[[#This Row],[Nc Analytic]]&gt;0, Table2[[#This Row],[Absolute Error]]/Table2[[#This Row],[Nc Analytic]],1)</f>
        <v>0.13757551709033564</v>
      </c>
    </row>
    <row r="107" spans="1:13" x14ac:dyDescent="0.25">
      <c r="A107" s="1">
        <v>10.6</v>
      </c>
      <c r="B107">
        <v>0.60155599999999998</v>
      </c>
      <c r="C107">
        <v>0.60186035083069001</v>
      </c>
      <c r="D107" s="2">
        <f>ABS(Table6[[#This Row],[Pb Analytic]]-Table6[[#This Row],[Pb Simulation]])</f>
        <v>3.0435083069002555E-4</v>
      </c>
      <c r="E107" s="1">
        <f>100*IF(Table6[[#This Row],[Pb Analytic]]&gt;0, Table6[[#This Row],[Absolute Error]]/Table6[[#This Row],[Pb Analytic]],1)</f>
        <v>5.0568347004410472E-2</v>
      </c>
      <c r="F107">
        <v>0.30379499999999998</v>
      </c>
      <c r="G107">
        <v>0.30380006239048402</v>
      </c>
      <c r="H107" s="2">
        <f>ABS(Table7[[#This Row],[Pd Analytic]]-Table7[[#This Row],[Pd Simulation]])</f>
        <v>5.0623904840341183E-6</v>
      </c>
      <c r="I107" s="1">
        <f>100*IF(Table7[[#This Row],[Pd Analytic]]&gt;0, Table7[[#This Row],[Absolute Error]]/Table7[[#This Row],[Pd Analytic]],1)</f>
        <v>1.6663559724774725E-3</v>
      </c>
      <c r="J107">
        <v>13.400391000000001</v>
      </c>
      <c r="K107">
        <v>13.382927984889999</v>
      </c>
      <c r="L107" s="2">
        <f>ABS(Table2[[#This Row],[Nc Analytic]]-Table2[[#This Row],[Nc Simulation]])</f>
        <v>1.7463015110001479E-2</v>
      </c>
      <c r="M107" s="1">
        <f>100*IF(Table2[[#This Row],[Nc Analytic]]&gt;0, Table2[[#This Row],[Absolute Error]]/Table2[[#This Row],[Nc Analytic]],1)</f>
        <v>0.13048725308630596</v>
      </c>
    </row>
    <row r="108" spans="1:13" x14ac:dyDescent="0.25">
      <c r="A108" s="1">
        <v>10.7</v>
      </c>
      <c r="B108">
        <v>0.60483799999999999</v>
      </c>
      <c r="C108">
        <v>0.60533448827914105</v>
      </c>
      <c r="D108" s="2">
        <f>ABS(Table6[[#This Row],[Pb Analytic]]-Table6[[#This Row],[Pb Simulation]])</f>
        <v>4.9648827914106075E-4</v>
      </c>
      <c r="E108" s="1">
        <f>100*IF(Table6[[#This Row],[Pb Analytic]]&gt;0, Table6[[#This Row],[Absolute Error]]/Table6[[#This Row],[Pb Analytic]],1)</f>
        <v>8.2018832357047614E-2</v>
      </c>
      <c r="F108">
        <v>0.30170799999999998</v>
      </c>
      <c r="G108">
        <v>0.301207604296166</v>
      </c>
      <c r="H108" s="2">
        <f>ABS(Table7[[#This Row],[Pd Analytic]]-Table7[[#This Row],[Pd Simulation]])</f>
        <v>5.0039570383397791E-4</v>
      </c>
      <c r="I108" s="1">
        <f>100*IF(Table7[[#This Row],[Pd Analytic]]&gt;0, Table7[[#This Row],[Absolute Error]]/Table7[[#This Row],[Pd Analytic]],1)</f>
        <v>0.16612983759266509</v>
      </c>
      <c r="J108">
        <v>13.406415000000001</v>
      </c>
      <c r="K108">
        <v>13.3910913736647</v>
      </c>
      <c r="L108" s="2">
        <f>ABS(Table2[[#This Row],[Nc Analytic]]-Table2[[#This Row],[Nc Simulation]])</f>
        <v>1.5323626335300489E-2</v>
      </c>
      <c r="M108" s="1">
        <f>100*IF(Table2[[#This Row],[Nc Analytic]]&gt;0, Table2[[#This Row],[Absolute Error]]/Table2[[#This Row],[Nc Analytic]],1)</f>
        <v>0.1144314970879548</v>
      </c>
    </row>
    <row r="109" spans="1:13" x14ac:dyDescent="0.25">
      <c r="A109" s="1">
        <v>10.8</v>
      </c>
      <c r="B109">
        <v>0.60858000000000001</v>
      </c>
      <c r="C109">
        <v>0.60875043766535997</v>
      </c>
      <c r="D109" s="2">
        <f>ABS(Table6[[#This Row],[Pb Analytic]]-Table6[[#This Row],[Pb Simulation]])</f>
        <v>1.7043766535995708E-4</v>
      </c>
      <c r="E109" s="1">
        <f>100*IF(Table6[[#This Row],[Pb Analytic]]&gt;0, Table6[[#This Row],[Absolute Error]]/Table6[[#This Row],[Pb Analytic]],1)</f>
        <v>2.7997953646425048E-2</v>
      </c>
      <c r="F109">
        <v>0.298595</v>
      </c>
      <c r="G109">
        <v>0.29865701004225498</v>
      </c>
      <c r="H109" s="2">
        <f>ABS(Table7[[#This Row],[Pd Analytic]]-Table7[[#This Row],[Pd Simulation]])</f>
        <v>6.2010042254978526E-5</v>
      </c>
      <c r="I109" s="1">
        <f>100*IF(Table7[[#This Row],[Pd Analytic]]&gt;0, Table7[[#This Row],[Absolute Error]]/Table7[[#This Row],[Pd Analytic]],1)</f>
        <v>2.0762962250979858E-2</v>
      </c>
      <c r="J109">
        <v>13.414645999999999</v>
      </c>
      <c r="K109">
        <v>13.399048878341899</v>
      </c>
      <c r="L109" s="2">
        <f>ABS(Table2[[#This Row],[Nc Analytic]]-Table2[[#This Row],[Nc Simulation]])</f>
        <v>1.5597121658100122E-2</v>
      </c>
      <c r="M109" s="1">
        <f>100*IF(Table2[[#This Row],[Nc Analytic]]&gt;0, Table2[[#This Row],[Absolute Error]]/Table2[[#This Row],[Nc Analytic]],1)</f>
        <v>0.11640469259957076</v>
      </c>
    </row>
    <row r="110" spans="1:13" x14ac:dyDescent="0.25">
      <c r="A110" s="1">
        <v>10.9</v>
      </c>
      <c r="B110">
        <v>0.61254900000000001</v>
      </c>
      <c r="C110">
        <v>0.61210958068959398</v>
      </c>
      <c r="D110" s="2">
        <f>ABS(Table6[[#This Row],[Pb Analytic]]-Table6[[#This Row],[Pb Simulation]])</f>
        <v>4.3941931040603066E-4</v>
      </c>
      <c r="E110" s="1">
        <f>100*IF(Table6[[#This Row],[Pb Analytic]]&gt;0, Table6[[#This Row],[Absolute Error]]/Table6[[#This Row],[Pb Analytic]],1)</f>
        <v>7.1787687085535748E-2</v>
      </c>
      <c r="F110">
        <v>0.29586699999999999</v>
      </c>
      <c r="G110">
        <v>0.29614734496330097</v>
      </c>
      <c r="H110" s="2">
        <f>ABS(Table7[[#This Row],[Pd Analytic]]-Table7[[#This Row],[Pd Simulation]])</f>
        <v>2.8034496330098246E-4</v>
      </c>
      <c r="I110" s="1">
        <f>100*IF(Table7[[#This Row],[Pd Analytic]]&gt;0, Table7[[#This Row],[Absolute Error]]/Table7[[#This Row],[Pd Analytic]],1)</f>
        <v>9.4664013731314472E-2</v>
      </c>
      <c r="J110">
        <v>13.421452499999999</v>
      </c>
      <c r="K110">
        <v>13.406807952692199</v>
      </c>
      <c r="L110" s="2">
        <f>ABS(Table2[[#This Row],[Nc Analytic]]-Table2[[#This Row],[Nc Simulation]])</f>
        <v>1.4644547307799627E-2</v>
      </c>
      <c r="M110" s="1">
        <f>100*IF(Table2[[#This Row],[Nc Analytic]]&gt;0, Table2[[#This Row],[Absolute Error]]/Table2[[#This Row],[Nc Analytic]],1)</f>
        <v>0.10923217039786774</v>
      </c>
    </row>
    <row r="111" spans="1:13" x14ac:dyDescent="0.25">
      <c r="A111" s="1">
        <v>11</v>
      </c>
      <c r="B111">
        <v>0.615564</v>
      </c>
      <c r="C111">
        <v>0.61541325886051601</v>
      </c>
      <c r="D111" s="2">
        <f>ABS(Table6[[#This Row],[Pb Analytic]]-Table6[[#This Row],[Pb Simulation]])</f>
        <v>1.5074113948398971E-4</v>
      </c>
      <c r="E111" s="1">
        <f>100*IF(Table6[[#This Row],[Pb Analytic]]&gt;0, Table6[[#This Row],[Absolute Error]]/Table6[[#This Row],[Pb Analytic]],1)</f>
        <v>2.4494295063304011E-2</v>
      </c>
      <c r="F111">
        <v>0.293211</v>
      </c>
      <c r="G111">
        <v>0.29367769968427698</v>
      </c>
      <c r="H111" s="2">
        <f>ABS(Table7[[#This Row],[Pd Analytic]]-Table7[[#This Row],[Pd Simulation]])</f>
        <v>4.6669968427698327E-4</v>
      </c>
      <c r="I111" s="1">
        <f>100*IF(Table7[[#This Row],[Pd Analytic]]&gt;0, Table7[[#This Row],[Absolute Error]]/Table7[[#This Row],[Pd Analytic]],1)</f>
        <v>0.1589156019604881</v>
      </c>
      <c r="J111">
        <v>13.432721000000001</v>
      </c>
      <c r="K111">
        <v>13.4143757052342</v>
      </c>
      <c r="L111" s="2">
        <f>ABS(Table2[[#This Row],[Nc Analytic]]-Table2[[#This Row],[Nc Simulation]])</f>
        <v>1.8345294765801157E-2</v>
      </c>
      <c r="M111" s="1">
        <f>100*IF(Table2[[#This Row],[Nc Analytic]]&gt;0, Table2[[#This Row],[Absolute Error]]/Table2[[#This Row],[Nc Analytic]],1)</f>
        <v>0.13675846844399137</v>
      </c>
    </row>
    <row r="112" spans="1:13" x14ac:dyDescent="0.25">
      <c r="A112" s="1">
        <v>11.1</v>
      </c>
      <c r="B112">
        <v>0.61825699999999995</v>
      </c>
      <c r="C112">
        <v>0.61866277475356701</v>
      </c>
      <c r="D112" s="2">
        <f>ABS(Table6[[#This Row],[Pb Analytic]]-Table6[[#This Row],[Pb Simulation]])</f>
        <v>4.0577475356706749E-4</v>
      </c>
      <c r="E112" s="1">
        <f>100*IF(Table6[[#This Row],[Pb Analytic]]&gt;0, Table6[[#This Row],[Absolute Error]]/Table6[[#This Row],[Pb Analytic]],1)</f>
        <v>6.5589004240428142E-2</v>
      </c>
      <c r="F112">
        <v>0.291632</v>
      </c>
      <c r="G112">
        <v>0.29124718141164602</v>
      </c>
      <c r="H112" s="2">
        <f>ABS(Table7[[#This Row],[Pd Analytic]]-Table7[[#This Row],[Pd Simulation]])</f>
        <v>3.8481858835398564E-4</v>
      </c>
      <c r="I112" s="1">
        <f>100*IF(Table7[[#This Row],[Pd Analytic]]&gt;0, Table7[[#This Row],[Absolute Error]]/Table7[[#This Row],[Pd Analytic]],1)</f>
        <v>0.13212783261585859</v>
      </c>
      <c r="J112">
        <v>13.440239999999999</v>
      </c>
      <c r="K112">
        <v>13.421758918446701</v>
      </c>
      <c r="L112" s="2">
        <f>ABS(Table2[[#This Row],[Nc Analytic]]-Table2[[#This Row],[Nc Simulation]])</f>
        <v>1.848108155329875E-2</v>
      </c>
      <c r="M112" s="1">
        <f>100*IF(Table2[[#This Row],[Nc Analytic]]&gt;0, Table2[[#This Row],[Absolute Error]]/Table2[[#This Row],[Nc Analytic]],1)</f>
        <v>0.13769493004302572</v>
      </c>
    </row>
    <row r="113" spans="1:13" x14ac:dyDescent="0.25">
      <c r="A113" s="1">
        <v>11.2</v>
      </c>
      <c r="B113">
        <v>0.621923</v>
      </c>
      <c r="C113">
        <v>0.621859393236877</v>
      </c>
      <c r="D113" s="2">
        <f>ABS(Table6[[#This Row],[Pb Analytic]]-Table6[[#This Row],[Pb Simulation]])</f>
        <v>6.3606763123003063E-5</v>
      </c>
      <c r="E113" s="1">
        <f>100*IF(Table6[[#This Row],[Pb Analytic]]&gt;0, Table6[[#This Row],[Absolute Error]]/Table6[[#This Row],[Pb Analytic]],1)</f>
        <v>1.0228479912785388E-2</v>
      </c>
      <c r="F113">
        <v>0.289107</v>
      </c>
      <c r="G113">
        <v>0.28885494250977001</v>
      </c>
      <c r="H113" s="2">
        <f>ABS(Table7[[#This Row],[Pd Analytic]]-Table7[[#This Row],[Pd Simulation]])</f>
        <v>2.5205749022999546E-4</v>
      </c>
      <c r="I113" s="1">
        <f>100*IF(Table7[[#This Row],[Pd Analytic]]&gt;0, Table7[[#This Row],[Absolute Error]]/Table7[[#This Row],[Pd Analytic]],1)</f>
        <v>8.7260923437884427E-2</v>
      </c>
      <c r="J113">
        <v>13.449609000000001</v>
      </c>
      <c r="K113">
        <v>13.428964066748501</v>
      </c>
      <c r="L113" s="2">
        <f>ABS(Table2[[#This Row],[Nc Analytic]]-Table2[[#This Row],[Nc Simulation]])</f>
        <v>2.0644933251499964E-2</v>
      </c>
      <c r="M113" s="1">
        <f>100*IF(Table2[[#This Row],[Nc Analytic]]&gt;0, Table2[[#This Row],[Absolute Error]]/Table2[[#This Row],[Nc Analytic]],1)</f>
        <v>0.15373436959756967</v>
      </c>
    </row>
    <row r="114" spans="1:13" x14ac:dyDescent="0.25">
      <c r="A114" s="1">
        <v>11.3</v>
      </c>
      <c r="B114">
        <v>0.62554100000000001</v>
      </c>
      <c r="C114">
        <v>0.62500434266426796</v>
      </c>
      <c r="D114" s="2">
        <f>ABS(Table6[[#This Row],[Pb Analytic]]-Table6[[#This Row],[Pb Simulation]])</f>
        <v>5.3665733573204921E-4</v>
      </c>
      <c r="E114" s="1">
        <f>100*IF(Table6[[#This Row],[Pb Analytic]]&gt;0, Table6[[#This Row],[Absolute Error]]/Table6[[#This Row],[Pb Analytic]],1)</f>
        <v>8.5864577107478454E-2</v>
      </c>
      <c r="F114">
        <v>0.286076</v>
      </c>
      <c r="G114">
        <v>0.28650013460441698</v>
      </c>
      <c r="H114" s="2">
        <f>ABS(Table7[[#This Row],[Pd Analytic]]-Table7[[#This Row],[Pd Simulation]])</f>
        <v>4.2413460441698136E-4</v>
      </c>
      <c r="I114" s="1">
        <f>100*IF(Table7[[#This Row],[Pd Analytic]]&gt;0, Table7[[#This Row],[Absolute Error]]/Table7[[#This Row],[Pd Analytic]],1)</f>
        <v>0.14803993198907298</v>
      </c>
      <c r="J114">
        <v>13.452847</v>
      </c>
      <c r="K114">
        <v>13.4359973333315</v>
      </c>
      <c r="L114" s="2">
        <f>ABS(Table2[[#This Row],[Nc Analytic]]-Table2[[#This Row],[Nc Simulation]])</f>
        <v>1.6849666668500518E-2</v>
      </c>
      <c r="M114" s="1">
        <f>100*IF(Table2[[#This Row],[Nc Analytic]]&gt;0, Table2[[#This Row],[Absolute Error]]/Table2[[#This Row],[Nc Analytic]],1)</f>
        <v>0.12540689202654515</v>
      </c>
    </row>
    <row r="115" spans="1:13" x14ac:dyDescent="0.25">
      <c r="A115" s="1">
        <v>11.4</v>
      </c>
      <c r="B115">
        <v>0.62839299999999998</v>
      </c>
      <c r="C115">
        <v>0.62809881603510798</v>
      </c>
      <c r="D115" s="2">
        <f>ABS(Table6[[#This Row],[Pb Analytic]]-Table6[[#This Row],[Pb Simulation]])</f>
        <v>2.9418396489200305E-4</v>
      </c>
      <c r="E115" s="1">
        <f>100*IF(Table6[[#This Row],[Pb Analytic]]&gt;0, Table6[[#This Row],[Absolute Error]]/Table6[[#This Row],[Pb Analytic]],1)</f>
        <v>4.6837210544201924E-2</v>
      </c>
      <c r="F115">
        <v>0.284252</v>
      </c>
      <c r="G115">
        <v>0.28418194467581098</v>
      </c>
      <c r="H115" s="2">
        <f>ABS(Table7[[#This Row],[Pd Analytic]]-Table7[[#This Row],[Pd Simulation]])</f>
        <v>7.0055324189022272E-5</v>
      </c>
      <c r="I115" s="1">
        <f>100*IF(Table7[[#This Row],[Pd Analytic]]&gt;0, Table7[[#This Row],[Absolute Error]]/Table7[[#This Row],[Pd Analytic]],1)</f>
        <v>2.4651574634320973E-2</v>
      </c>
      <c r="J115">
        <v>13.461004000000001</v>
      </c>
      <c r="K115">
        <v>13.4428646259313</v>
      </c>
      <c r="L115" s="2">
        <f>ABS(Table2[[#This Row],[Nc Analytic]]-Table2[[#This Row],[Nc Simulation]])</f>
        <v>1.8139374068701031E-2</v>
      </c>
      <c r="M115" s="1">
        <f>100*IF(Table2[[#This Row],[Nc Analytic]]&gt;0, Table2[[#This Row],[Absolute Error]]/Table2[[#This Row],[Nc Analytic]],1)</f>
        <v>0.13493682019017106</v>
      </c>
    </row>
    <row r="116" spans="1:13" x14ac:dyDescent="0.25">
      <c r="A116" s="1">
        <v>11.5</v>
      </c>
      <c r="B116">
        <v>0.63184499999999999</v>
      </c>
      <c r="C116">
        <v>0.63114397212095297</v>
      </c>
      <c r="D116" s="2">
        <f>ABS(Table6[[#This Row],[Pb Analytic]]-Table6[[#This Row],[Pb Simulation]])</f>
        <v>7.0102787904702257E-4</v>
      </c>
      <c r="E116" s="1">
        <f>100*IF(Table6[[#This Row],[Pb Analytic]]&gt;0, Table6[[#This Row],[Absolute Error]]/Table6[[#This Row],[Pb Analytic]],1)</f>
        <v>0.11107257773392423</v>
      </c>
      <c r="F116">
        <v>0.28131099999999998</v>
      </c>
      <c r="G116">
        <v>0.28189956412967199</v>
      </c>
      <c r="H116" s="2">
        <f>ABS(Table7[[#This Row],[Pd Analytic]]-Table7[[#This Row],[Pd Simulation]])</f>
        <v>5.88564129672009E-4</v>
      </c>
      <c r="I116" s="1">
        <f>100*IF(Table7[[#This Row],[Pd Analytic]]&gt;0, Table7[[#This Row],[Absolute Error]]/Table7[[#This Row],[Pd Analytic]],1)</f>
        <v>0.20878504423698696</v>
      </c>
      <c r="J116">
        <v>13.467022999999999</v>
      </c>
      <c r="K116">
        <v>13.4495715916098</v>
      </c>
      <c r="L116" s="2">
        <f>ABS(Table2[[#This Row],[Nc Analytic]]-Table2[[#This Row],[Nc Simulation]])</f>
        <v>1.7451408390199319E-2</v>
      </c>
      <c r="M116" s="1">
        <f>100*IF(Table2[[#This Row],[Nc Analytic]]&gt;0, Table2[[#This Row],[Absolute Error]]/Table2[[#This Row],[Nc Analytic]],1)</f>
        <v>0.12975438118107771</v>
      </c>
    </row>
    <row r="117" spans="1:13" x14ac:dyDescent="0.25">
      <c r="A117" s="1">
        <v>11.6</v>
      </c>
      <c r="B117">
        <v>0.634162</v>
      </c>
      <c r="C117">
        <v>0.63414093655907999</v>
      </c>
      <c r="D117" s="2">
        <f>ABS(Table6[[#This Row],[Pb Analytic]]-Table6[[#This Row],[Pb Simulation]])</f>
        <v>2.1063440920010557E-5</v>
      </c>
      <c r="E117" s="1">
        <f>100*IF(Table6[[#This Row],[Pb Analytic]]&gt;0, Table6[[#This Row],[Absolute Error]]/Table6[[#This Row],[Pb Analytic]],1)</f>
        <v>3.3215709167591602E-3</v>
      </c>
      <c r="F117">
        <v>0.27995799999999998</v>
      </c>
      <c r="G117">
        <v>0.27965222495657799</v>
      </c>
      <c r="H117" s="2">
        <f>ABS(Table7[[#This Row],[Pd Analytic]]-Table7[[#This Row],[Pd Simulation]])</f>
        <v>3.0577504342199635E-4</v>
      </c>
      <c r="I117" s="1">
        <f>100*IF(Table7[[#This Row],[Pd Analytic]]&gt;0, Table7[[#This Row],[Absolute Error]]/Table7[[#This Row],[Pd Analytic]],1)</f>
        <v>0.10934118027112945</v>
      </c>
      <c r="J117">
        <v>13.471681</v>
      </c>
      <c r="K117">
        <v>13.45612363062</v>
      </c>
      <c r="L117" s="2">
        <f>ABS(Table2[[#This Row],[Nc Analytic]]-Table2[[#This Row],[Nc Simulation]])</f>
        <v>1.5557369379999741E-2</v>
      </c>
      <c r="M117" s="1">
        <f>100*IF(Table2[[#This Row],[Nc Analytic]]&gt;0, Table2[[#This Row],[Absolute Error]]/Table2[[#This Row],[Nc Analytic]],1)</f>
        <v>0.11561553540276834</v>
      </c>
    </row>
    <row r="118" spans="1:13" x14ac:dyDescent="0.25">
      <c r="A118" s="1">
        <v>11.7</v>
      </c>
      <c r="B118">
        <v>0.63757900000000001</v>
      </c>
      <c r="C118">
        <v>0.637090802913166</v>
      </c>
      <c r="D118" s="2">
        <f>ABS(Table6[[#This Row],[Pb Analytic]]-Table6[[#This Row],[Pb Simulation]])</f>
        <v>4.8819708683400798E-4</v>
      </c>
      <c r="E118" s="1">
        <f>100*IF(Table6[[#This Row],[Pb Analytic]]&gt;0, Table6[[#This Row],[Absolute Error]]/Table6[[#This Row],[Pb Analytic]],1)</f>
        <v>7.662912172043207E-2</v>
      </c>
      <c r="F118">
        <v>0.27707199999999998</v>
      </c>
      <c r="G118">
        <v>0.27743917631955001</v>
      </c>
      <c r="H118" s="2">
        <f>ABS(Table7[[#This Row],[Pd Analytic]]-Table7[[#This Row],[Pd Simulation]])</f>
        <v>3.6717631955002217E-4</v>
      </c>
      <c r="I118" s="1">
        <f>100*IF(Table7[[#This Row],[Pd Analytic]]&gt;0, Table7[[#This Row],[Absolute Error]]/Table7[[#This Row],[Pd Analytic]],1)</f>
        <v>0.13234479874865052</v>
      </c>
      <c r="J118">
        <v>13.48119</v>
      </c>
      <c r="K118">
        <v>13.462525909415699</v>
      </c>
      <c r="L118" s="2">
        <f>ABS(Table2[[#This Row],[Nc Analytic]]-Table2[[#This Row],[Nc Simulation]])</f>
        <v>1.8664090584300297E-2</v>
      </c>
      <c r="M118" s="1">
        <f>100*IF(Table2[[#This Row],[Nc Analytic]]&gt;0, Table2[[#This Row],[Absolute Error]]/Table2[[#This Row],[Nc Analytic]],1)</f>
        <v>0.13863736055093953</v>
      </c>
    </row>
    <row r="119" spans="1:13" x14ac:dyDescent="0.25">
      <c r="A119" s="1">
        <v>11.8</v>
      </c>
      <c r="B119">
        <v>0.64017400000000002</v>
      </c>
      <c r="C119">
        <v>0.63999463370146104</v>
      </c>
      <c r="D119" s="2">
        <f>ABS(Table6[[#This Row],[Pb Analytic]]-Table6[[#This Row],[Pb Simulation]])</f>
        <v>1.7936629853898545E-4</v>
      </c>
      <c r="E119" s="1">
        <f>100*IF(Table6[[#This Row],[Pb Analytic]]&gt;0, Table6[[#This Row],[Absolute Error]]/Table6[[#This Row],[Pb Analytic]],1)</f>
        <v>2.8026219142120903E-2</v>
      </c>
      <c r="F119">
        <v>0.27500400000000003</v>
      </c>
      <c r="G119">
        <v>0.27525966862471302</v>
      </c>
      <c r="H119" s="2">
        <f>ABS(Table7[[#This Row],[Pd Analytic]]-Table7[[#This Row],[Pd Simulation]])</f>
        <v>2.5566862471299023E-4</v>
      </c>
      <c r="I119" s="1">
        <f>100*IF(Table7[[#This Row],[Pd Analytic]]&gt;0, Table7[[#This Row],[Absolute Error]]/Table7[[#This Row],[Pd Analytic]],1)</f>
        <v>9.2882704535100974E-2</v>
      </c>
      <c r="J119">
        <v>13.486603000000001</v>
      </c>
      <c r="K119">
        <v>13.468783372868</v>
      </c>
      <c r="L119" s="2">
        <f>ABS(Table2[[#This Row],[Nc Analytic]]-Table2[[#This Row],[Nc Simulation]])</f>
        <v>1.7819627132000804E-2</v>
      </c>
      <c r="M119" s="1">
        <f>100*IF(Table2[[#This Row],[Nc Analytic]]&gt;0, Table2[[#This Row],[Absolute Error]]/Table2[[#This Row],[Nc Analytic]],1)</f>
        <v>0.13230316828687957</v>
      </c>
    </row>
    <row r="120" spans="1:13" x14ac:dyDescent="0.25">
      <c r="A120" s="1">
        <v>11.9</v>
      </c>
      <c r="B120">
        <v>0.64238399999999996</v>
      </c>
      <c r="C120">
        <v>0.64285346139292199</v>
      </c>
      <c r="D120" s="2">
        <f>ABS(Table6[[#This Row],[Pb Analytic]]-Table6[[#This Row],[Pb Simulation]])</f>
        <v>4.6946139292203259E-4</v>
      </c>
      <c r="E120" s="1">
        <f>100*IF(Table6[[#This Row],[Pb Analytic]]&gt;0, Table6[[#This Row],[Absolute Error]]/Table6[[#This Row],[Pb Analytic]],1)</f>
        <v>7.3027745997480215E-2</v>
      </c>
      <c r="F120">
        <v>0.27393099999999998</v>
      </c>
      <c r="G120">
        <v>0.27311298977806597</v>
      </c>
      <c r="H120" s="2">
        <f>ABS(Table7[[#This Row],[Pd Analytic]]-Table7[[#This Row],[Pd Simulation]])</f>
        <v>8.1801022193400685E-4</v>
      </c>
      <c r="I120" s="1">
        <f>100*IF(Table7[[#This Row],[Pd Analytic]]&gt;0, Table7[[#This Row],[Absolute Error]]/Table7[[#This Row],[Pd Analytic]],1)</f>
        <v>0.29951348070215522</v>
      </c>
      <c r="J120">
        <v>13.491683999999999</v>
      </c>
      <c r="K120">
        <v>13.4749007557401</v>
      </c>
      <c r="L120" s="2">
        <f>ABS(Table2[[#This Row],[Nc Analytic]]-Table2[[#This Row],[Nc Simulation]])</f>
        <v>1.6783244259899632E-2</v>
      </c>
      <c r="M120" s="1">
        <f>100*IF(Table2[[#This Row],[Nc Analytic]]&gt;0, Table2[[#This Row],[Absolute Error]]/Table2[[#This Row],[Nc Analytic]],1)</f>
        <v>0.12455189514290284</v>
      </c>
    </row>
    <row r="121" spans="1:13" x14ac:dyDescent="0.25">
      <c r="A121" s="1">
        <v>12</v>
      </c>
      <c r="B121">
        <v>0.64651999999999998</v>
      </c>
      <c r="C121">
        <v>0.64566828937183995</v>
      </c>
      <c r="D121" s="2">
        <f>ABS(Table6[[#This Row],[Pb Analytic]]-Table6[[#This Row],[Pb Simulation]])</f>
        <v>8.5171062816002951E-4</v>
      </c>
      <c r="E121" s="1">
        <f>100*IF(Table6[[#This Row],[Pb Analytic]]&gt;0, Table6[[#This Row],[Absolute Error]]/Table6[[#This Row],[Pb Analytic]],1)</f>
        <v>0.13191148491877228</v>
      </c>
      <c r="F121">
        <v>0.270339</v>
      </c>
      <c r="G121">
        <v>0.27099844186911898</v>
      </c>
      <c r="H121" s="2">
        <f>ABS(Table7[[#This Row],[Pd Analytic]]-Table7[[#This Row],[Pd Simulation]])</f>
        <v>6.5944186911898184E-4</v>
      </c>
      <c r="I121" s="1">
        <f>100*IF(Table7[[#This Row],[Pd Analytic]]&gt;0, Table7[[#This Row],[Absolute Error]]/Table7[[#This Row],[Pd Analytic]],1)</f>
        <v>0.24333788215559737</v>
      </c>
      <c r="J121">
        <v>13.497097999999999</v>
      </c>
      <c r="K121">
        <v>13.480882593474099</v>
      </c>
      <c r="L121" s="2">
        <f>ABS(Table2[[#This Row],[Nc Analytic]]-Table2[[#This Row],[Nc Simulation]])</f>
        <v>1.6215406525899922E-2</v>
      </c>
      <c r="M121" s="1">
        <f>100*IF(Table2[[#This Row],[Nc Analytic]]&gt;0, Table2[[#This Row],[Absolute Error]]/Table2[[#This Row],[Nc Analytic]],1)</f>
        <v>0.12028445773832025</v>
      </c>
    </row>
    <row r="122" spans="1:13" x14ac:dyDescent="0.25">
      <c r="A122" s="1">
        <v>12.1</v>
      </c>
      <c r="B122">
        <v>0.64784699999999995</v>
      </c>
      <c r="C122">
        <v>0.64844009287154603</v>
      </c>
      <c r="D122" s="2">
        <f>ABS(Table6[[#This Row],[Pb Analytic]]-Table6[[#This Row],[Pb Simulation]])</f>
        <v>5.9309287154607482E-4</v>
      </c>
      <c r="E122" s="1">
        <f>100*IF(Table6[[#This Row],[Pb Analytic]]&gt;0, Table6[[#This Row],[Absolute Error]]/Table6[[#This Row],[Pb Analytic]],1)</f>
        <v>9.1464559034224416E-2</v>
      </c>
      <c r="F122">
        <v>0.26953199999999999</v>
      </c>
      <c r="G122">
        <v>0.26891534768775699</v>
      </c>
      <c r="H122" s="2">
        <f>ABS(Table7[[#This Row],[Pd Analytic]]-Table7[[#This Row],[Pd Simulation]])</f>
        <v>6.1665231224300454E-4</v>
      </c>
      <c r="I122" s="1">
        <f>100*IF(Table7[[#This Row],[Pd Analytic]]&gt;0, Table7[[#This Row],[Absolute Error]]/Table7[[#This Row],[Pd Analytic]],1)</f>
        <v>0.2293109402439209</v>
      </c>
      <c r="J122">
        <v>13.501806</v>
      </c>
      <c r="K122">
        <v>13.4867332323334</v>
      </c>
      <c r="L122" s="2">
        <f>ABS(Table2[[#This Row],[Nc Analytic]]-Table2[[#This Row],[Nc Simulation]])</f>
        <v>1.5072767666600484E-2</v>
      </c>
      <c r="M122" s="1">
        <f>100*IF(Table2[[#This Row],[Nc Analytic]]&gt;0, Table2[[#This Row],[Absolute Error]]/Table2[[#This Row],[Nc Analytic]],1)</f>
        <v>0.1117599600062133</v>
      </c>
    </row>
    <row r="123" spans="1:13" x14ac:dyDescent="0.25">
      <c r="A123" s="1">
        <v>12.2</v>
      </c>
      <c r="B123">
        <v>0.65088599999999996</v>
      </c>
      <c r="C123">
        <v>0.65116981987786604</v>
      </c>
      <c r="D123" s="2">
        <f>ABS(Table6[[#This Row],[Pb Analytic]]-Table6[[#This Row],[Pb Simulation]])</f>
        <v>2.838198778660761E-4</v>
      </c>
      <c r="E123" s="1">
        <f>100*IF(Table6[[#This Row],[Pb Analytic]]&gt;0, Table6[[#This Row],[Absolute Error]]/Table6[[#This Row],[Pb Analytic]],1)</f>
        <v>4.3586153596508762E-2</v>
      </c>
      <c r="F123">
        <v>0.26705800000000002</v>
      </c>
      <c r="G123">
        <v>0.26686303491963198</v>
      </c>
      <c r="H123" s="2">
        <f>ABS(Table7[[#This Row],[Pd Analytic]]-Table7[[#This Row],[Pd Simulation]])</f>
        <v>1.9496508036803695E-4</v>
      </c>
      <c r="I123" s="1">
        <f>100*IF(Table7[[#This Row],[Pd Analytic]]&gt;0, Table7[[#This Row],[Absolute Error]]/Table7[[#This Row],[Pd Analytic]],1)</f>
        <v>7.3058106540215398E-2</v>
      </c>
      <c r="J123">
        <v>13.50498</v>
      </c>
      <c r="K123">
        <v>13.4924568389473</v>
      </c>
      <c r="L123" s="2">
        <f>ABS(Table2[[#This Row],[Nc Analytic]]-Table2[[#This Row],[Nc Simulation]])</f>
        <v>1.2523161052699905E-2</v>
      </c>
      <c r="M123" s="1">
        <f>100*IF(Table2[[#This Row],[Nc Analytic]]&gt;0, Table2[[#This Row],[Absolute Error]]/Table2[[#This Row],[Nc Analytic]],1)</f>
        <v>9.2816017143375784E-2</v>
      </c>
    </row>
    <row r="124" spans="1:13" x14ac:dyDescent="0.25">
      <c r="A124" s="1">
        <v>12.3</v>
      </c>
      <c r="B124">
        <v>0.65401900000000002</v>
      </c>
      <c r="C124">
        <v>0.653858392002997</v>
      </c>
      <c r="D124" s="2">
        <f>ABS(Table6[[#This Row],[Pb Analytic]]-Table6[[#This Row],[Pb Simulation]])</f>
        <v>1.6060799700301498E-4</v>
      </c>
      <c r="E124" s="1">
        <f>100*IF(Table6[[#This Row],[Pb Analytic]]&gt;0, Table6[[#This Row],[Absolute Error]]/Table6[[#This Row],[Pb Analytic]],1)</f>
        <v>2.4563116259931527E-2</v>
      </c>
      <c r="F124">
        <v>0.264621</v>
      </c>
      <c r="G124">
        <v>0.26484086507460303</v>
      </c>
      <c r="H124" s="2">
        <f>ABS(Table7[[#This Row],[Pd Analytic]]-Table7[[#This Row],[Pd Simulation]])</f>
        <v>2.1986507460303173E-4</v>
      </c>
      <c r="I124" s="1">
        <f>100*IF(Table7[[#This Row],[Pd Analytic]]&gt;0, Table7[[#This Row],[Absolute Error]]/Table7[[#This Row],[Pd Analytic]],1)</f>
        <v>8.3017805632487243E-2</v>
      </c>
      <c r="J124">
        <v>13.513724</v>
      </c>
      <c r="K124">
        <v>13.498057409294701</v>
      </c>
      <c r="L124" s="2">
        <f>ABS(Table2[[#This Row],[Nc Analytic]]-Table2[[#This Row],[Nc Simulation]])</f>
        <v>1.5666590705299299E-2</v>
      </c>
      <c r="M124" s="1">
        <f>100*IF(Table2[[#This Row],[Nc Analytic]]&gt;0, Table2[[#This Row],[Absolute Error]]/Table2[[#This Row],[Nc Analytic]],1)</f>
        <v>0.1160655213579945</v>
      </c>
    </row>
    <row r="125" spans="1:13" x14ac:dyDescent="0.25">
      <c r="A125" s="1">
        <v>12.4</v>
      </c>
      <c r="B125">
        <v>0.65656400000000004</v>
      </c>
      <c r="C125">
        <v>0.65650670533053701</v>
      </c>
      <c r="D125" s="2">
        <f>ABS(Table6[[#This Row],[Pb Analytic]]-Table6[[#This Row],[Pb Simulation]])</f>
        <v>5.7294669463026082E-5</v>
      </c>
      <c r="E125" s="1">
        <f>100*IF(Table6[[#This Row],[Pb Analytic]]&gt;0, Table6[[#This Row],[Absolute Error]]/Table6[[#This Row],[Pb Analytic]],1)</f>
        <v>8.7272024790941687E-3</v>
      </c>
      <c r="F125">
        <v>0.26288699999999998</v>
      </c>
      <c r="G125">
        <v>0.26284820283939098</v>
      </c>
      <c r="H125" s="2">
        <f>ABS(Table7[[#This Row],[Pd Analytic]]-Table7[[#This Row],[Pd Simulation]])</f>
        <v>3.8797160609005399E-5</v>
      </c>
      <c r="I125" s="1">
        <f>100*IF(Table7[[#This Row],[Pd Analytic]]&gt;0, Table7[[#This Row],[Absolute Error]]/Table7[[#This Row],[Pd Analytic]],1)</f>
        <v>1.4760291373463094E-2</v>
      </c>
      <c r="J125">
        <v>13.518659</v>
      </c>
      <c r="K125">
        <v>13.503538777166</v>
      </c>
      <c r="L125" s="2">
        <f>ABS(Table2[[#This Row],[Nc Analytic]]-Table2[[#This Row],[Nc Simulation]])</f>
        <v>1.5120222833999719E-2</v>
      </c>
      <c r="M125" s="1">
        <f>100*IF(Table2[[#This Row],[Nc Analytic]]&gt;0, Table2[[#This Row],[Absolute Error]]/Table2[[#This Row],[Nc Analytic]],1)</f>
        <v>0.11197229913959646</v>
      </c>
    </row>
    <row r="126" spans="1:13" x14ac:dyDescent="0.25">
      <c r="A126" s="1">
        <v>12.5</v>
      </c>
      <c r="B126">
        <v>0.65943399999999996</v>
      </c>
      <c r="C126">
        <v>0.65911563123240402</v>
      </c>
      <c r="D126" s="2">
        <f>ABS(Table6[[#This Row],[Pb Analytic]]-Table6[[#This Row],[Pb Simulation]])</f>
        <v>3.1836876759594457E-4</v>
      </c>
      <c r="E126" s="1">
        <f>100*IF(Table6[[#This Row],[Pb Analytic]]&gt;0, Table6[[#This Row],[Absolute Error]]/Table6[[#This Row],[Pb Analytic]],1)</f>
        <v>4.8302415010347072E-2</v>
      </c>
      <c r="F126">
        <v>0.26077699999999998</v>
      </c>
      <c r="G126">
        <v>0.26088444506297598</v>
      </c>
      <c r="H126" s="2">
        <f>ABS(Table7[[#This Row],[Pd Analytic]]-Table7[[#This Row],[Pd Simulation]])</f>
        <v>1.074450629759971E-4</v>
      </c>
      <c r="I126" s="1">
        <f>100*IF(Table7[[#This Row],[Pd Analytic]]&gt;0, Table7[[#This Row],[Absolute Error]]/Table7[[#This Row],[Pd Analytic]],1)</f>
        <v>4.11849249770566E-2</v>
      </c>
      <c r="J126">
        <v>13.525859000000001</v>
      </c>
      <c r="K126">
        <v>13.5089046221371</v>
      </c>
      <c r="L126" s="2">
        <f>ABS(Table2[[#This Row],[Nc Analytic]]-Table2[[#This Row],[Nc Simulation]])</f>
        <v>1.6954377862900216E-2</v>
      </c>
      <c r="M126" s="1">
        <f>100*IF(Table2[[#This Row],[Nc Analytic]]&gt;0, Table2[[#This Row],[Absolute Error]]/Table2[[#This Row],[Nc Analytic]],1)</f>
        <v>0.12550520073342589</v>
      </c>
    </row>
    <row r="127" spans="1:13" x14ac:dyDescent="0.25">
      <c r="A127" s="1">
        <v>12.6</v>
      </c>
      <c r="B127">
        <v>0.66182399999999997</v>
      </c>
      <c r="C127">
        <v>0.66168601715840403</v>
      </c>
      <c r="D127" s="2">
        <f>ABS(Table6[[#This Row],[Pb Analytic]]-Table6[[#This Row],[Pb Simulation]])</f>
        <v>1.3798284159594054E-4</v>
      </c>
      <c r="E127" s="1">
        <f>100*IF(Table6[[#This Row],[Pb Analytic]]&gt;0, Table6[[#This Row],[Absolute Error]]/Table6[[#This Row],[Pb Analytic]],1)</f>
        <v>2.0853220110121837E-2</v>
      </c>
      <c r="F127">
        <v>0.25837199999999999</v>
      </c>
      <c r="G127">
        <v>0.25894897526354799</v>
      </c>
      <c r="H127" s="2">
        <f>ABS(Table7[[#This Row],[Pd Analytic]]-Table7[[#This Row],[Pd Simulation]])</f>
        <v>5.7697526354799633E-4</v>
      </c>
      <c r="I127" s="1">
        <f>100*IF(Table7[[#This Row],[Pd Analytic]]&gt;0, Table7[[#This Row],[Absolute Error]]/Table7[[#This Row],[Pd Analytic]],1)</f>
        <v>0.22281426793088246</v>
      </c>
      <c r="J127">
        <v>13.530927999999999</v>
      </c>
      <c r="K127">
        <v>13.5141584770865</v>
      </c>
      <c r="L127" s="2">
        <f>ABS(Table2[[#This Row],[Nc Analytic]]-Table2[[#This Row],[Nc Simulation]])</f>
        <v>1.6769522913499202E-2</v>
      </c>
      <c r="M127" s="1">
        <f>100*IF(Table2[[#This Row],[Nc Analytic]]&gt;0, Table2[[#This Row],[Absolute Error]]/Table2[[#This Row],[Nc Analytic]],1)</f>
        <v>0.12408854714803168</v>
      </c>
    </row>
    <row r="128" spans="1:13" x14ac:dyDescent="0.25">
      <c r="A128" s="1">
        <v>12.7</v>
      </c>
      <c r="B128">
        <v>0.66383400000000004</v>
      </c>
      <c r="C128">
        <v>0.66421868739922096</v>
      </c>
      <c r="D128" s="2">
        <f>ABS(Table6[[#This Row],[Pb Analytic]]-Table6[[#This Row],[Pb Simulation]])</f>
        <v>3.8468739922092876E-4</v>
      </c>
      <c r="E128" s="1">
        <f>100*IF(Table6[[#This Row],[Pb Analytic]]&gt;0, Table6[[#This Row],[Absolute Error]]/Table6[[#This Row],[Pb Analytic]],1)</f>
        <v>5.7915774807118132E-2</v>
      </c>
      <c r="F128">
        <v>0.25720999999999999</v>
      </c>
      <c r="G128">
        <v>0.25704122992074002</v>
      </c>
      <c r="H128" s="2">
        <f>ABS(Table7[[#This Row],[Pd Analytic]]-Table7[[#This Row],[Pd Simulation]])</f>
        <v>1.6877007925997223E-4</v>
      </c>
      <c r="I128" s="1">
        <f>100*IF(Table7[[#This Row],[Pd Analytic]]&gt;0, Table7[[#This Row],[Absolute Error]]/Table7[[#This Row],[Pd Analytic]],1)</f>
        <v>6.5658758056835215E-2</v>
      </c>
      <c r="J128">
        <v>13.535365000000001</v>
      </c>
      <c r="K128">
        <v>13.519303735286201</v>
      </c>
      <c r="L128" s="2">
        <f>ABS(Table2[[#This Row],[Nc Analytic]]-Table2[[#This Row],[Nc Simulation]])</f>
        <v>1.6061264713799872E-2</v>
      </c>
      <c r="M128" s="1">
        <f>100*IF(Table2[[#This Row],[Nc Analytic]]&gt;0, Table2[[#This Row],[Absolute Error]]/Table2[[#This Row],[Nc Analytic]],1)</f>
        <v>0.11880245483263313</v>
      </c>
    </row>
    <row r="129" spans="1:13" x14ac:dyDescent="0.25">
      <c r="A129" s="1">
        <v>12.8</v>
      </c>
      <c r="B129">
        <v>0.66653399999999996</v>
      </c>
      <c r="C129">
        <v>0.66671444382359601</v>
      </c>
      <c r="D129" s="2">
        <f>ABS(Table6[[#This Row],[Pb Analytic]]-Table6[[#This Row],[Pb Simulation]])</f>
        <v>1.8044382359605482E-4</v>
      </c>
      <c r="E129" s="1">
        <f>100*IF(Table6[[#This Row],[Pb Analytic]]&gt;0, Table6[[#This Row],[Absolute Error]]/Table6[[#This Row],[Pb Analytic]],1)</f>
        <v>2.7064633932514279E-2</v>
      </c>
      <c r="F129">
        <v>0.25527699999999998</v>
      </c>
      <c r="G129">
        <v>0.25516063068322598</v>
      </c>
      <c r="H129" s="2">
        <f>ABS(Table7[[#This Row],[Pd Analytic]]-Table7[[#This Row],[Pd Simulation]])</f>
        <v>1.1636931677400097E-4</v>
      </c>
      <c r="I129" s="1">
        <f>100*IF(Table7[[#This Row],[Pd Analytic]]&gt;0, Table7[[#This Row],[Absolute Error]]/Table7[[#This Row],[Pd Analytic]],1)</f>
        <v>4.5606297673119439E-2</v>
      </c>
      <c r="J129">
        <v>13.536139500000001</v>
      </c>
      <c r="K129">
        <v>13.5243436570938</v>
      </c>
      <c r="L129" s="2">
        <f>ABS(Table2[[#This Row],[Nc Analytic]]-Table2[[#This Row],[Nc Simulation]])</f>
        <v>1.1795842906201059E-2</v>
      </c>
      <c r="M129" s="1">
        <f>100*IF(Table2[[#This Row],[Nc Analytic]]&gt;0, Table2[[#This Row],[Absolute Error]]/Table2[[#This Row],[Nc Analytic]],1)</f>
        <v>8.7219337257922261E-2</v>
      </c>
    </row>
    <row r="130" spans="1:13" x14ac:dyDescent="0.25">
      <c r="A130" s="1">
        <v>12.9</v>
      </c>
      <c r="B130">
        <v>0.66889200000000004</v>
      </c>
      <c r="C130">
        <v>0.66917406659047396</v>
      </c>
      <c r="D130" s="2">
        <f>ABS(Table6[[#This Row],[Pb Analytic]]-Table6[[#This Row],[Pb Simulation]])</f>
        <v>2.8206659047391724E-4</v>
      </c>
      <c r="E130" s="1">
        <f>100*IF(Table6[[#This Row],[Pb Analytic]]&gt;0, Table6[[#This Row],[Absolute Error]]/Table6[[#This Row],[Pb Analytic]],1)</f>
        <v>4.2151452746978381E-2</v>
      </c>
      <c r="F130">
        <v>0.25334099999999998</v>
      </c>
      <c r="G130">
        <v>0.25330662836006101</v>
      </c>
      <c r="H130" s="2">
        <f>ABS(Table7[[#This Row],[Pd Analytic]]-Table7[[#This Row],[Pd Simulation]])</f>
        <v>3.437163993896819E-5</v>
      </c>
      <c r="I130" s="1">
        <f>100*IF(Table7[[#This Row],[Pd Analytic]]&gt;0, Table7[[#This Row],[Absolute Error]]/Table7[[#This Row],[Pd Analytic]],1)</f>
        <v>1.3569182994339514E-2</v>
      </c>
      <c r="J130">
        <v>13.541074999999999</v>
      </c>
      <c r="K130">
        <v>13.529281376269299</v>
      </c>
      <c r="L130" s="2">
        <f>ABS(Table2[[#This Row],[Nc Analytic]]-Table2[[#This Row],[Nc Simulation]])</f>
        <v>1.179362373069992E-2</v>
      </c>
      <c r="M130" s="1">
        <f>100*IF(Table2[[#This Row],[Nc Analytic]]&gt;0, Table2[[#This Row],[Absolute Error]]/Table2[[#This Row],[Nc Analytic]],1)</f>
        <v>8.7171102460669003E-2</v>
      </c>
    </row>
    <row r="131" spans="1:13" x14ac:dyDescent="0.25">
      <c r="A131" s="1">
        <v>13</v>
      </c>
      <c r="B131">
        <v>0.67174800000000001</v>
      </c>
      <c r="C131">
        <v>0.67159831483687504</v>
      </c>
      <c r="D131" s="2">
        <f>ABS(Table6[[#This Row],[Pb Analytic]]-Table6[[#This Row],[Pb Simulation]])</f>
        <v>1.4968516312496849E-4</v>
      </c>
      <c r="E131" s="1">
        <f>100*IF(Table6[[#This Row],[Pb Analytic]]&gt;0, Table6[[#This Row],[Absolute Error]]/Table6[[#This Row],[Pb Analytic]],1)</f>
        <v>2.2287900344319003E-2</v>
      </c>
      <c r="F131">
        <v>0.25178600000000001</v>
      </c>
      <c r="G131">
        <v>0.25147868733163797</v>
      </c>
      <c r="H131" s="2">
        <f>ABS(Table7[[#This Row],[Pd Analytic]]-Table7[[#This Row],[Pd Simulation]])</f>
        <v>3.0731266836203641E-4</v>
      </c>
      <c r="I131" s="1">
        <f>100*IF(Table7[[#This Row],[Pd Analytic]]&gt;0, Table7[[#This Row],[Absolute Error]]/Table7[[#This Row],[Pd Analytic]],1)</f>
        <v>0.1222022715415113</v>
      </c>
      <c r="J131">
        <v>13.548935</v>
      </c>
      <c r="K131">
        <v>13.534119905943401</v>
      </c>
      <c r="L131" s="2">
        <f>ABS(Table2[[#This Row],[Nc Analytic]]-Table2[[#This Row],[Nc Simulation]])</f>
        <v>1.481509405659942E-2</v>
      </c>
      <c r="M131" s="1">
        <f>100*IF(Table2[[#This Row],[Nc Analytic]]&gt;0, Table2[[#This Row],[Absolute Error]]/Table2[[#This Row],[Nc Analytic]],1)</f>
        <v>0.10946477613290163</v>
      </c>
    </row>
    <row r="132" spans="1:13" x14ac:dyDescent="0.25">
      <c r="A132" s="1">
        <v>13.1</v>
      </c>
      <c r="B132">
        <v>0.67418500000000003</v>
      </c>
      <c r="C132">
        <v>0.67398792734227297</v>
      </c>
      <c r="D132" s="2">
        <f>ABS(Table6[[#This Row],[Pb Analytic]]-Table6[[#This Row],[Pb Simulation]])</f>
        <v>1.9707265772705984E-4</v>
      </c>
      <c r="E132" s="1">
        <f>100*IF(Table6[[#This Row],[Pb Analytic]]&gt;0, Table6[[#This Row],[Absolute Error]]/Table6[[#This Row],[Pb Analytic]],1)</f>
        <v>2.9239790466896589E-2</v>
      </c>
      <c r="F132">
        <v>0.24951899999999999</v>
      </c>
      <c r="G132">
        <v>0.24967627743474</v>
      </c>
      <c r="H132" s="2">
        <f>ABS(Table7[[#This Row],[Pd Analytic]]-Table7[[#This Row],[Pd Simulation]])</f>
        <v>1.5727743474000522E-4</v>
      </c>
      <c r="I132" s="1">
        <f>100*IF(Table7[[#This Row],[Pd Analytic]]&gt;0, Table7[[#This Row],[Absolute Error]]/Table7[[#This Row],[Pd Analytic]],1)</f>
        <v>6.2992542325577633E-2</v>
      </c>
      <c r="J132">
        <v>13.5521555</v>
      </c>
      <c r="K132">
        <v>13.5388621442572</v>
      </c>
      <c r="L132" s="2">
        <f>ABS(Table2[[#This Row],[Nc Analytic]]-Table2[[#This Row],[Nc Simulation]])</f>
        <v>1.3293355742799662E-2</v>
      </c>
      <c r="M132" s="1">
        <f>100*IF(Table2[[#This Row],[Nc Analytic]]&gt;0, Table2[[#This Row],[Absolute Error]]/Table2[[#This Row],[Nc Analytic]],1)</f>
        <v>9.8186654101048848E-2</v>
      </c>
    </row>
    <row r="133" spans="1:13" x14ac:dyDescent="0.25">
      <c r="A133" s="1">
        <v>13.2</v>
      </c>
      <c r="B133">
        <v>0.67660100000000001</v>
      </c>
      <c r="C133">
        <v>0.67634362317020902</v>
      </c>
      <c r="D133" s="2">
        <f>ABS(Table6[[#This Row],[Pb Analytic]]-Table6[[#This Row],[Pb Simulation]])</f>
        <v>2.5737682979098953E-4</v>
      </c>
      <c r="E133" s="1">
        <f>100*IF(Table6[[#This Row],[Pb Analytic]]&gt;0, Table6[[#This Row],[Absolute Error]]/Table6[[#This Row],[Pb Analytic]],1)</f>
        <v>3.8054151909438186E-2</v>
      </c>
      <c r="F133">
        <v>0.24793599999999999</v>
      </c>
      <c r="G133">
        <v>0.24789888077149999</v>
      </c>
      <c r="H133" s="2">
        <f>ABS(Table7[[#This Row],[Pd Analytic]]-Table7[[#This Row],[Pd Simulation]])</f>
        <v>3.7119228499998824E-5</v>
      </c>
      <c r="I133" s="1">
        <f>100*IF(Table7[[#This Row],[Pd Analytic]]&gt;0, Table7[[#This Row],[Absolute Error]]/Table7[[#This Row],[Pd Analytic]],1)</f>
        <v>1.4973536138799011E-2</v>
      </c>
      <c r="J133">
        <v>13.556331</v>
      </c>
      <c r="K133">
        <v>13.5435108796932</v>
      </c>
      <c r="L133" s="2">
        <f>ABS(Table2[[#This Row],[Nc Analytic]]-Table2[[#This Row],[Nc Simulation]])</f>
        <v>1.2820120306800575E-2</v>
      </c>
      <c r="M133" s="1">
        <f>100*IF(Table2[[#This Row],[Nc Analytic]]&gt;0, Table2[[#This Row],[Absolute Error]]/Table2[[#This Row],[Nc Analytic]],1)</f>
        <v>9.4658766258479854E-2</v>
      </c>
    </row>
    <row r="134" spans="1:13" x14ac:dyDescent="0.25">
      <c r="A134" s="1">
        <v>13.3</v>
      </c>
      <c r="B134">
        <v>0.679118</v>
      </c>
      <c r="C134">
        <v>0.67866610228790802</v>
      </c>
      <c r="D134" s="2">
        <f>ABS(Table6[[#This Row],[Pb Analytic]]-Table6[[#This Row],[Pb Simulation]])</f>
        <v>4.5189771209197538E-4</v>
      </c>
      <c r="E134" s="1">
        <f>100*IF(Table6[[#This Row],[Pb Analytic]]&gt;0, Table6[[#This Row],[Absolute Error]]/Table6[[#This Row],[Pb Analytic]],1)</f>
        <v>6.6586162262789503E-2</v>
      </c>
      <c r="F134">
        <v>0.24609900000000001</v>
      </c>
      <c r="G134">
        <v>0.24614601344153</v>
      </c>
      <c r="H134" s="2">
        <f>ABS(Table7[[#This Row],[Pd Analytic]]-Table7[[#This Row],[Pd Simulation]])</f>
        <v>4.7013441529991651E-5</v>
      </c>
      <c r="I134" s="1">
        <f>100*IF(Table7[[#This Row],[Pd Analytic]]&gt;0, Table7[[#This Row],[Absolute Error]]/Table7[[#This Row],[Pd Analytic]],1)</f>
        <v>1.9099818385301337E-2</v>
      </c>
      <c r="J134">
        <v>13.560848</v>
      </c>
      <c r="K134">
        <v>13.5480687961195</v>
      </c>
      <c r="L134" s="2">
        <f>ABS(Table2[[#This Row],[Nc Analytic]]-Table2[[#This Row],[Nc Simulation]])</f>
        <v>1.2779203880500134E-2</v>
      </c>
      <c r="M134" s="1">
        <f>100*IF(Table2[[#This Row],[Nc Analytic]]&gt;0, Table2[[#This Row],[Absolute Error]]/Table2[[#This Row],[Nc Analytic]],1)</f>
        <v>9.4324911342053508E-2</v>
      </c>
    </row>
    <row r="135" spans="1:13" x14ac:dyDescent="0.25">
      <c r="A135" s="1">
        <v>13.4</v>
      </c>
      <c r="B135">
        <v>0.68125400000000003</v>
      </c>
      <c r="C135">
        <v>0.68095604616460104</v>
      </c>
      <c r="D135" s="2">
        <f>ABS(Table6[[#This Row],[Pb Analytic]]-Table6[[#This Row],[Pb Simulation]])</f>
        <v>2.9795383539898967E-4</v>
      </c>
      <c r="E135" s="1">
        <f>100*IF(Table6[[#This Row],[Pb Analytic]]&gt;0, Table6[[#This Row],[Absolute Error]]/Table6[[#This Row],[Pb Analytic]],1)</f>
        <v>4.3755222833716953E-2</v>
      </c>
      <c r="F135">
        <v>0.244007</v>
      </c>
      <c r="G135">
        <v>0.24441717278953001</v>
      </c>
      <c r="H135" s="2">
        <f>ABS(Table7[[#This Row],[Pd Analytic]]-Table7[[#This Row],[Pd Simulation]])</f>
        <v>4.1017278953001113E-4</v>
      </c>
      <c r="I135" s="1">
        <f>100*IF(Table7[[#This Row],[Pd Analytic]]&gt;0, Table7[[#This Row],[Absolute Error]]/Table7[[#This Row],[Pd Analytic]],1)</f>
        <v>0.16781668196580232</v>
      </c>
      <c r="J135">
        <v>13.567406999999999</v>
      </c>
      <c r="K135">
        <v>13.5525384775618</v>
      </c>
      <c r="L135" s="2">
        <f>ABS(Table2[[#This Row],[Nc Analytic]]-Table2[[#This Row],[Nc Simulation]])</f>
        <v>1.486852243819925E-2</v>
      </c>
      <c r="M135" s="1">
        <f>100*IF(Table2[[#This Row],[Nc Analytic]]&gt;0, Table2[[#This Row],[Absolute Error]]/Table2[[#This Row],[Nc Analytic]],1)</f>
        <v>0.10971023961906659</v>
      </c>
    </row>
    <row r="136" spans="1:13" x14ac:dyDescent="0.25">
      <c r="A136" s="1">
        <v>13.5</v>
      </c>
      <c r="B136">
        <v>0.68323900000000004</v>
      </c>
      <c r="C136">
        <v>0.68321411834929002</v>
      </c>
      <c r="D136" s="2">
        <f>ABS(Table6[[#This Row],[Pb Analytic]]-Table6[[#This Row],[Pb Simulation]])</f>
        <v>2.4881650710018022E-5</v>
      </c>
      <c r="E136" s="1">
        <f>100*IF(Table6[[#This Row],[Pb Analytic]]&gt;0, Table6[[#This Row],[Absolute Error]]/Table6[[#This Row],[Pb Analytic]],1)</f>
        <v>3.6418525381375967E-3</v>
      </c>
      <c r="F136">
        <v>0.242591</v>
      </c>
      <c r="G136">
        <v>0.24271188898159601</v>
      </c>
      <c r="H136" s="2">
        <f>ABS(Table7[[#This Row],[Pd Analytic]]-Table7[[#This Row],[Pd Simulation]])</f>
        <v>1.2088898159601236E-4</v>
      </c>
      <c r="I136" s="1">
        <f>100*IF(Table7[[#This Row],[Pd Analytic]]&gt;0, Table7[[#This Row],[Absolute Error]]/Table7[[#This Row],[Pd Analytic]],1)</f>
        <v>4.980760608936588E-2</v>
      </c>
      <c r="J136">
        <v>13.572198999999999</v>
      </c>
      <c r="K136">
        <v>13.556922412721301</v>
      </c>
      <c r="L136" s="2">
        <f>ABS(Table2[[#This Row],[Nc Analytic]]-Table2[[#This Row],[Nc Simulation]])</f>
        <v>1.5276587278698628E-2</v>
      </c>
      <c r="M136" s="1">
        <f>100*IF(Table2[[#This Row],[Nc Analytic]]&gt;0, Table2[[#This Row],[Absolute Error]]/Table2[[#This Row],[Nc Analytic]],1)</f>
        <v>0.11268477323705607</v>
      </c>
    </row>
    <row r="137" spans="1:13" x14ac:dyDescent="0.25">
      <c r="A137" s="1">
        <v>13.6</v>
      </c>
      <c r="B137">
        <v>0.68521600000000005</v>
      </c>
      <c r="C137">
        <v>0.68544096502863205</v>
      </c>
      <c r="D137" s="2">
        <f>ABS(Table6[[#This Row],[Pb Analytic]]-Table6[[#This Row],[Pb Simulation]])</f>
        <v>2.2496502863200707E-4</v>
      </c>
      <c r="E137" s="1">
        <f>100*IF(Table6[[#This Row],[Pb Analytic]]&gt;0, Table6[[#This Row],[Absolute Error]]/Table6[[#This Row],[Pb Analytic]],1)</f>
        <v>3.2820482012278017E-2</v>
      </c>
      <c r="F137">
        <v>0.24121699999999999</v>
      </c>
      <c r="G137">
        <v>0.24102970954616301</v>
      </c>
      <c r="H137" s="2">
        <f>ABS(Table7[[#This Row],[Pd Analytic]]-Table7[[#This Row],[Pd Simulation]])</f>
        <v>1.8729045383697462E-4</v>
      </c>
      <c r="I137" s="1">
        <f>100*IF(Table7[[#This Row],[Pd Analytic]]&gt;0, Table7[[#This Row],[Absolute Error]]/Table7[[#This Row],[Pd Analytic]],1)</f>
        <v>7.7704302174875242E-2</v>
      </c>
      <c r="J137">
        <v>13.572448</v>
      </c>
      <c r="K137">
        <v>13.5612229992542</v>
      </c>
      <c r="L137" s="2">
        <f>ABS(Table2[[#This Row],[Nc Analytic]]-Table2[[#This Row],[Nc Simulation]])</f>
        <v>1.1225000745799463E-2</v>
      </c>
      <c r="M137" s="1">
        <f>100*IF(Table2[[#This Row],[Nc Analytic]]&gt;0, Table2[[#This Row],[Absolute Error]]/Table2[[#This Row],[Nc Analytic]],1)</f>
        <v>8.2772776072016385E-2</v>
      </c>
    </row>
    <row r="138" spans="1:13" x14ac:dyDescent="0.25">
      <c r="A138" s="1">
        <v>13.7</v>
      </c>
      <c r="B138">
        <v>0.68753699999999995</v>
      </c>
      <c r="C138">
        <v>0.68763721556564095</v>
      </c>
      <c r="D138" s="2">
        <f>ABS(Table6[[#This Row],[Pb Analytic]]-Table6[[#This Row],[Pb Simulation]])</f>
        <v>1.002155656409931E-4</v>
      </c>
      <c r="E138" s="1">
        <f>100*IF(Table6[[#This Row],[Pb Analytic]]&gt;0, Table6[[#This Row],[Absolute Error]]/Table6[[#This Row],[Pb Analytic]],1)</f>
        <v>1.4573900797175025E-2</v>
      </c>
      <c r="F138">
        <v>0.23996799999999999</v>
      </c>
      <c r="G138">
        <v>0.23937016903299199</v>
      </c>
      <c r="H138" s="2">
        <f>ABS(Table7[[#This Row],[Pd Analytic]]-Table7[[#This Row],[Pd Simulation]])</f>
        <v>5.978309670079951E-4</v>
      </c>
      <c r="I138" s="1">
        <f>100*IF(Table7[[#This Row],[Pd Analytic]]&gt;0, Table7[[#This Row],[Absolute Error]]/Table7[[#This Row],[Pd Analytic]],1)</f>
        <v>0.24975165845565203</v>
      </c>
      <c r="J138">
        <v>13.579344000000001</v>
      </c>
      <c r="K138">
        <v>13.565442547826001</v>
      </c>
      <c r="L138" s="2">
        <f>ABS(Table2[[#This Row],[Nc Analytic]]-Table2[[#This Row],[Nc Simulation]])</f>
        <v>1.3901452174000184E-2</v>
      </c>
      <c r="M138" s="1">
        <f>100*IF(Table2[[#This Row],[Nc Analytic]]&gt;0, Table2[[#This Row],[Absolute Error]]/Table2[[#This Row],[Nc Analytic]],1)</f>
        <v>0.10247695292644936</v>
      </c>
    </row>
    <row r="139" spans="1:13" x14ac:dyDescent="0.25">
      <c r="A139" s="1">
        <v>13.8</v>
      </c>
      <c r="B139">
        <v>0.68971000000000005</v>
      </c>
      <c r="C139">
        <v>0.68980348301985905</v>
      </c>
      <c r="D139" s="2">
        <f>ABS(Table6[[#This Row],[Pb Analytic]]-Table6[[#This Row],[Pb Simulation]])</f>
        <v>9.3483019859008643E-5</v>
      </c>
      <c r="E139" s="1">
        <f>100*IF(Table6[[#This Row],[Pb Analytic]]&gt;0, Table6[[#This Row],[Absolute Error]]/Table6[[#This Row],[Pb Analytic]],1)</f>
        <v>1.3552123490266188E-2</v>
      </c>
      <c r="F139">
        <v>0.23788100000000001</v>
      </c>
      <c r="G139">
        <v>0.23773283319647301</v>
      </c>
      <c r="H139" s="2">
        <f>ABS(Table7[[#This Row],[Pd Analytic]]-Table7[[#This Row],[Pd Simulation]])</f>
        <v>1.4816680352700007E-4</v>
      </c>
      <c r="I139" s="1">
        <f>100*IF(Table7[[#This Row],[Pd Analytic]]&gt;0, Table7[[#This Row],[Absolute Error]]/Table7[[#This Row],[Pd Analytic]],1)</f>
        <v>6.2324922281369696E-2</v>
      </c>
      <c r="J139">
        <v>13.580754000000001</v>
      </c>
      <c r="K139">
        <v>13.569583285954799</v>
      </c>
      <c r="L139" s="2">
        <f>ABS(Table2[[#This Row],[Nc Analytic]]-Table2[[#This Row],[Nc Simulation]])</f>
        <v>1.1170714045201535E-2</v>
      </c>
      <c r="M139" s="1">
        <f>100*IF(Table2[[#This Row],[Nc Analytic]]&gt;0, Table2[[#This Row],[Absolute Error]]/Table2[[#This Row],[Nc Analytic]],1)</f>
        <v>8.2321717696104829E-2</v>
      </c>
    </row>
    <row r="140" spans="1:13" x14ac:dyDescent="0.25">
      <c r="A140" s="1">
        <v>13.9</v>
      </c>
      <c r="B140">
        <v>0.69172699999999998</v>
      </c>
      <c r="C140">
        <v>0.69194036464965203</v>
      </c>
      <c r="D140" s="2">
        <f>ABS(Table6[[#This Row],[Pb Analytic]]-Table6[[#This Row],[Pb Simulation]])</f>
        <v>2.1336464965204804E-4</v>
      </c>
      <c r="E140" s="1">
        <f>100*IF(Table6[[#This Row],[Pb Analytic]]&gt;0, Table6[[#This Row],[Absolute Error]]/Table6[[#This Row],[Pb Analytic]],1)</f>
        <v>3.0835699223889085E-2</v>
      </c>
      <c r="F140">
        <v>0.23569399999999999</v>
      </c>
      <c r="G140">
        <v>0.236117276141593</v>
      </c>
      <c r="H140" s="2">
        <f>ABS(Table7[[#This Row],[Pd Analytic]]-Table7[[#This Row],[Pd Simulation]])</f>
        <v>4.232761415930153E-4</v>
      </c>
      <c r="I140" s="1">
        <f>100*IF(Table7[[#This Row],[Pd Analytic]]&gt;0, Table7[[#This Row],[Absolute Error]]/Table7[[#This Row],[Pd Analytic]],1)</f>
        <v>0.1792652145195798</v>
      </c>
      <c r="J140">
        <v>13.587730000000001</v>
      </c>
      <c r="K140">
        <v>13.5736473616565</v>
      </c>
      <c r="L140" s="2">
        <f>ABS(Table2[[#This Row],[Nc Analytic]]-Table2[[#This Row],[Nc Simulation]])</f>
        <v>1.4082638343500875E-2</v>
      </c>
      <c r="M140" s="1">
        <f>100*IF(Table2[[#This Row],[Nc Analytic]]&gt;0, Table2[[#This Row],[Absolute Error]]/Table2[[#This Row],[Nc Analytic]],1)</f>
        <v>0.10374984680449412</v>
      </c>
    </row>
    <row r="141" spans="1:13" x14ac:dyDescent="0.25">
      <c r="A141" s="1">
        <v>14</v>
      </c>
      <c r="B141">
        <v>0.69385399999999997</v>
      </c>
      <c r="C141">
        <v>0.69404844239724905</v>
      </c>
      <c r="D141" s="2">
        <f>ABS(Table6[[#This Row],[Pb Analytic]]-Table6[[#This Row],[Pb Simulation]])</f>
        <v>1.9444239724908385E-4</v>
      </c>
      <c r="E141" s="1">
        <f>100*IF(Table6[[#This Row],[Pb Analytic]]&gt;0, Table6[[#This Row],[Absolute Error]]/Table6[[#This Row],[Pb Analytic]],1)</f>
        <v>2.8015680948361214E-2</v>
      </c>
      <c r="F141">
        <v>0.23419100000000001</v>
      </c>
      <c r="G141">
        <v>0.23452307238831599</v>
      </c>
      <c r="H141" s="2">
        <f>ABS(Table7[[#This Row],[Pd Analytic]]-Table7[[#This Row],[Pd Simulation]])</f>
        <v>3.3207238831597929E-4</v>
      </c>
      <c r="I141" s="1">
        <f>100*IF(Table7[[#This Row],[Pd Analytic]]&gt;0, Table7[[#This Row],[Absolute Error]]/Table7[[#This Row],[Pd Analytic]],1)</f>
        <v>0.14159476290935852</v>
      </c>
      <c r="J141">
        <v>13.591253</v>
      </c>
      <c r="K141">
        <v>13.5776368469019</v>
      </c>
      <c r="L141" s="2">
        <f>ABS(Table2[[#This Row],[Nc Analytic]]-Table2[[#This Row],[Nc Simulation]])</f>
        <v>1.361615309810027E-2</v>
      </c>
      <c r="M141" s="1">
        <f>100*IF(Table2[[#This Row],[Nc Analytic]]&gt;0, Table2[[#This Row],[Absolute Error]]/Table2[[#This Row],[Nc Analytic]],1)</f>
        <v>0.10028367418890836</v>
      </c>
    </row>
    <row r="142" spans="1:13" x14ac:dyDescent="0.25">
      <c r="A142" s="1">
        <v>14.1</v>
      </c>
      <c r="B142">
        <v>0.69614799999999999</v>
      </c>
      <c r="C142">
        <v>0.69612828335714105</v>
      </c>
      <c r="D142" s="2">
        <f>ABS(Table6[[#This Row],[Pb Analytic]]-Table6[[#This Row],[Pb Simulation]])</f>
        <v>1.9716642858935707E-5</v>
      </c>
      <c r="E142" s="1">
        <f>100*IF(Table6[[#This Row],[Pb Analytic]]&gt;0, Table6[[#This Row],[Absolute Error]]/Table6[[#This Row],[Pb Analytic]],1)</f>
        <v>2.8323289442932025E-3</v>
      </c>
      <c r="F142">
        <v>0.23300499999999999</v>
      </c>
      <c r="G142">
        <v>0.23294981875492299</v>
      </c>
      <c r="H142" s="2">
        <f>ABS(Table7[[#This Row],[Pd Analytic]]-Table7[[#This Row],[Pd Simulation]])</f>
        <v>5.5181245077001728E-5</v>
      </c>
      <c r="I142" s="1">
        <f>100*IF(Table7[[#This Row],[Pd Analytic]]&gt;0, Table7[[#This Row],[Absolute Error]]/Table7[[#This Row],[Pd Analytic]],1)</f>
        <v>2.368803949792108E-2</v>
      </c>
      <c r="J142">
        <v>13.594976000000001</v>
      </c>
      <c r="K142">
        <v>13.581553740898901</v>
      </c>
      <c r="L142" s="2">
        <f>ABS(Table2[[#This Row],[Nc Analytic]]-Table2[[#This Row],[Nc Simulation]])</f>
        <v>1.3422259101099954E-2</v>
      </c>
      <c r="M142" s="1">
        <f>100*IF(Table2[[#This Row],[Nc Analytic]]&gt;0, Table2[[#This Row],[Absolute Error]]/Table2[[#This Row],[Nc Analytic]],1)</f>
        <v>9.8827125063612908E-2</v>
      </c>
    </row>
    <row r="143" spans="1:13" x14ac:dyDescent="0.25">
      <c r="A143" s="1">
        <v>14.2</v>
      </c>
      <c r="B143">
        <v>0.69877400000000001</v>
      </c>
      <c r="C143">
        <v>0.69818044022842896</v>
      </c>
      <c r="D143" s="2">
        <f>ABS(Table6[[#This Row],[Pb Analytic]]-Table6[[#This Row],[Pb Simulation]])</f>
        <v>5.9355977157105055E-4</v>
      </c>
      <c r="E143" s="1">
        <f>100*IF(Table6[[#This Row],[Pb Analytic]]&gt;0, Table6[[#This Row],[Absolute Error]]/Table6[[#This Row],[Pb Analytic]],1)</f>
        <v>8.5015239237703516E-2</v>
      </c>
      <c r="F143">
        <v>0.231041</v>
      </c>
      <c r="G143">
        <v>0.231397111553926</v>
      </c>
      <c r="H143" s="2">
        <f>ABS(Table7[[#This Row],[Pd Analytic]]-Table7[[#This Row],[Pd Simulation]])</f>
        <v>3.5611155392600846E-4</v>
      </c>
      <c r="I143" s="1">
        <f>100*IF(Table7[[#This Row],[Pd Analytic]]&gt;0, Table7[[#This Row],[Absolute Error]]/Table7[[#This Row],[Pd Analytic]],1)</f>
        <v>0.15389628311890935</v>
      </c>
      <c r="J143">
        <v>13.599014</v>
      </c>
      <c r="K143">
        <v>13.5853999732081</v>
      </c>
      <c r="L143" s="2">
        <f>ABS(Table2[[#This Row],[Nc Analytic]]-Table2[[#This Row],[Nc Simulation]])</f>
        <v>1.3614026791900713E-2</v>
      </c>
      <c r="M143" s="1">
        <f>100*IF(Table2[[#This Row],[Nc Analytic]]&gt;0, Table2[[#This Row],[Absolute Error]]/Table2[[#This Row],[Nc Analytic]],1)</f>
        <v>0.1002107175257929</v>
      </c>
    </row>
    <row r="144" spans="1:13" x14ac:dyDescent="0.25">
      <c r="A144" s="1">
        <v>14.3</v>
      </c>
      <c r="B144">
        <v>0.70046900000000001</v>
      </c>
      <c r="C144">
        <v>0.70020545175168603</v>
      </c>
      <c r="D144" s="2">
        <f>ABS(Table6[[#This Row],[Pb Analytic]]-Table6[[#This Row],[Pb Simulation]])</f>
        <v>2.6354824831398282E-4</v>
      </c>
      <c r="E144" s="1">
        <f>100*IF(Table6[[#This Row],[Pb Analytic]]&gt;0, Table6[[#This Row],[Absolute Error]]/Table6[[#This Row],[Pb Analytic]],1)</f>
        <v>3.7638702705708869E-2</v>
      </c>
      <c r="F144">
        <v>0.22983100000000001</v>
      </c>
      <c r="G144">
        <v>0.22986456850694201</v>
      </c>
      <c r="H144" s="2">
        <f>ABS(Table7[[#This Row],[Pd Analytic]]-Table7[[#This Row],[Pd Simulation]])</f>
        <v>3.3568506941999976E-5</v>
      </c>
      <c r="I144" s="1">
        <f>100*IF(Table7[[#This Row],[Pd Analytic]]&gt;0, Table7[[#This Row],[Absolute Error]]/Table7[[#This Row],[Pd Analytic]],1)</f>
        <v>1.4603602094938E-2</v>
      </c>
      <c r="J144">
        <v>13.602392999999999</v>
      </c>
      <c r="K144">
        <v>13.5891774067022</v>
      </c>
      <c r="L144" s="2">
        <f>ABS(Table2[[#This Row],[Nc Analytic]]-Table2[[#This Row],[Nc Simulation]])</f>
        <v>1.3215593297799089E-2</v>
      </c>
      <c r="M144" s="1">
        <f>100*IF(Table2[[#This Row],[Nc Analytic]]&gt;0, Table2[[#This Row],[Absolute Error]]/Table2[[#This Row],[Nc Analytic]],1)</f>
        <v>9.7250870323329075E-2</v>
      </c>
    </row>
    <row r="145" spans="1:13" x14ac:dyDescent="0.25">
      <c r="A145" s="1">
        <v>14.4</v>
      </c>
      <c r="B145">
        <v>0.70237000000000005</v>
      </c>
      <c r="C145">
        <v>0.702203843130908</v>
      </c>
      <c r="D145" s="2">
        <f>ABS(Table6[[#This Row],[Pb Analytic]]-Table6[[#This Row],[Pb Simulation]])</f>
        <v>1.6615686909204896E-4</v>
      </c>
      <c r="E145" s="1">
        <f>100*IF(Table6[[#This Row],[Pb Analytic]]&gt;0, Table6[[#This Row],[Absolute Error]]/Table6[[#This Row],[Pb Analytic]],1)</f>
        <v>2.3662198764280083E-2</v>
      </c>
      <c r="F145">
        <v>0.228128</v>
      </c>
      <c r="G145">
        <v>0.22835180597100799</v>
      </c>
      <c r="H145" s="2">
        <f>ABS(Table7[[#This Row],[Pd Analytic]]-Table7[[#This Row],[Pd Simulation]])</f>
        <v>2.2380597100798982E-4</v>
      </c>
      <c r="I145" s="1">
        <f>100*IF(Table7[[#This Row],[Pd Analytic]]&gt;0, Table7[[#This Row],[Absolute Error]]/Table7[[#This Row],[Pd Analytic]],1)</f>
        <v>9.8009284426856982E-2</v>
      </c>
      <c r="J145">
        <v>13.605496</v>
      </c>
      <c r="K145">
        <v>13.5928878403786</v>
      </c>
      <c r="L145" s="2">
        <f>ABS(Table2[[#This Row],[Nc Analytic]]-Table2[[#This Row],[Nc Simulation]])</f>
        <v>1.2608159621400716E-2</v>
      </c>
      <c r="M145" s="1">
        <f>100*IF(Table2[[#This Row],[Nc Analytic]]&gt;0, Table2[[#This Row],[Absolute Error]]/Table2[[#This Row],[Nc Analytic]],1)</f>
        <v>9.2755562831522226E-2</v>
      </c>
    </row>
    <row r="146" spans="1:13" x14ac:dyDescent="0.25">
      <c r="A146" s="1">
        <v>14.5</v>
      </c>
      <c r="B146">
        <v>0.70374300000000001</v>
      </c>
      <c r="C146">
        <v>0.70417612644105998</v>
      </c>
      <c r="D146" s="2">
        <f>ABS(Table6[[#This Row],[Pb Analytic]]-Table6[[#This Row],[Pb Simulation]])</f>
        <v>4.3312644105997222E-4</v>
      </c>
      <c r="E146" s="1">
        <f>100*IF(Table6[[#This Row],[Pb Analytic]]&gt;0, Table6[[#This Row],[Absolute Error]]/Table6[[#This Row],[Pb Analytic]],1)</f>
        <v>6.1508254085382602E-2</v>
      </c>
      <c r="F146">
        <v>0.22698299999999999</v>
      </c>
      <c r="G146">
        <v>0.22685844598160901</v>
      </c>
      <c r="H146" s="2">
        <f>ABS(Table7[[#This Row],[Pd Analytic]]-Table7[[#This Row],[Pd Simulation]])</f>
        <v>1.2455401839098212E-4</v>
      </c>
      <c r="I146" s="1">
        <f>100*IF(Table7[[#This Row],[Pd Analytic]]&gt;0, Table7[[#This Row],[Absolute Error]]/Table7[[#This Row],[Pd Analytic]],1)</f>
        <v>5.4903848896628464E-2</v>
      </c>
      <c r="J146">
        <v>13.609624</v>
      </c>
      <c r="K146">
        <v>13.5965330120323</v>
      </c>
      <c r="L146" s="2">
        <f>ABS(Table2[[#This Row],[Nc Analytic]]-Table2[[#This Row],[Nc Simulation]])</f>
        <v>1.3090987967700585E-2</v>
      </c>
      <c r="M146" s="1">
        <f>100*IF(Table2[[#This Row],[Nc Analytic]]&gt;0, Table2[[#This Row],[Absolute Error]]/Table2[[#This Row],[Nc Analytic]],1)</f>
        <v>9.6281809164995735E-2</v>
      </c>
    </row>
    <row r="147" spans="1:13" x14ac:dyDescent="0.25">
      <c r="A147" s="1">
        <v>14.6</v>
      </c>
      <c r="B147">
        <v>0.70676799999999995</v>
      </c>
      <c r="C147">
        <v>0.70612280102176195</v>
      </c>
      <c r="D147" s="2">
        <f>ABS(Table6[[#This Row],[Pb Analytic]]-Table6[[#This Row],[Pb Simulation]])</f>
        <v>6.4519897823800409E-4</v>
      </c>
      <c r="E147" s="1">
        <f>100*IF(Table6[[#This Row],[Pb Analytic]]&gt;0, Table6[[#This Row],[Absolute Error]]/Table6[[#This Row],[Pb Analytic]],1)</f>
        <v>9.1372064080695189E-2</v>
      </c>
      <c r="F147">
        <v>0.22514700000000001</v>
      </c>
      <c r="G147">
        <v>0.225384138210736</v>
      </c>
      <c r="H147" s="2">
        <f>ABS(Table7[[#This Row],[Pd Analytic]]-Table7[[#This Row],[Pd Simulation]])</f>
        <v>2.3713821073598207E-4</v>
      </c>
      <c r="I147" s="1">
        <f>100*IF(Table7[[#This Row],[Pd Analytic]]&gt;0, Table7[[#This Row],[Absolute Error]]/Table7[[#This Row],[Pd Analytic]],1)</f>
        <v>0.10521512854389777</v>
      </c>
      <c r="J147">
        <v>13.615126</v>
      </c>
      <c r="K147">
        <v>13.600114600797699</v>
      </c>
      <c r="L147" s="2">
        <f>ABS(Table2[[#This Row],[Nc Analytic]]-Table2[[#This Row],[Nc Simulation]])</f>
        <v>1.5011399202300879E-2</v>
      </c>
      <c r="M147" s="1">
        <f>100*IF(Table2[[#This Row],[Nc Analytic]]&gt;0, Table2[[#This Row],[Absolute Error]]/Table2[[#This Row],[Nc Analytic]],1)</f>
        <v>0.11037700521597371</v>
      </c>
    </row>
    <row r="148" spans="1:13" x14ac:dyDescent="0.25">
      <c r="A148" s="1">
        <v>14.7</v>
      </c>
      <c r="B148">
        <v>0.70779999999999998</v>
      </c>
      <c r="C148">
        <v>0.708044353857608</v>
      </c>
      <c r="D148" s="2">
        <f>ABS(Table6[[#This Row],[Pb Analytic]]-Table6[[#This Row],[Pb Simulation]])</f>
        <v>2.4435385760801509E-4</v>
      </c>
      <c r="E148" s="1">
        <f>100*IF(Table6[[#This Row],[Pb Analytic]]&gt;0, Table6[[#This Row],[Absolute Error]]/Table6[[#This Row],[Pb Analytic]],1)</f>
        <v>3.4511094718390499E-2</v>
      </c>
      <c r="F148">
        <v>0.224296</v>
      </c>
      <c r="G148">
        <v>0.22392852978424699</v>
      </c>
      <c r="H148" s="2">
        <f>ABS(Table7[[#This Row],[Pd Analytic]]-Table7[[#This Row],[Pd Simulation]])</f>
        <v>3.6747021575300742E-4</v>
      </c>
      <c r="I148" s="1">
        <f>100*IF(Table7[[#This Row],[Pd Analytic]]&gt;0, Table7[[#This Row],[Absolute Error]]/Table7[[#This Row],[Pd Analytic]],1)</f>
        <v>0.16410156227393691</v>
      </c>
      <c r="J148">
        <v>13.614561</v>
      </c>
      <c r="K148">
        <v>13.6036342295672</v>
      </c>
      <c r="L148" s="2">
        <f>ABS(Table2[[#This Row],[Nc Analytic]]-Table2[[#This Row],[Nc Simulation]])</f>
        <v>1.0926770432799771E-2</v>
      </c>
      <c r="M148" s="1">
        <f>100*IF(Table2[[#This Row],[Nc Analytic]]&gt;0, Table2[[#This Row],[Absolute Error]]/Table2[[#This Row],[Nc Analytic]],1)</f>
        <v>8.0322436257883753E-2</v>
      </c>
    </row>
    <row r="149" spans="1:13" x14ac:dyDescent="0.25">
      <c r="A149" s="1">
        <v>14.8</v>
      </c>
      <c r="B149">
        <v>0.71013400000000004</v>
      </c>
      <c r="C149">
        <v>0.70994125994558799</v>
      </c>
      <c r="D149" s="2">
        <f>ABS(Table6[[#This Row],[Pb Analytic]]-Table6[[#This Row],[Pb Simulation]])</f>
        <v>1.92740054412055E-4</v>
      </c>
      <c r="E149" s="1">
        <f>100*IF(Table6[[#This Row],[Pb Analytic]]&gt;0, Table6[[#This Row],[Absolute Error]]/Table6[[#This Row],[Pb Analytic]],1)</f>
        <v>2.7148732618643291E-2</v>
      </c>
      <c r="F149">
        <v>0.222966</v>
      </c>
      <c r="G149">
        <v>0.22249126491443899</v>
      </c>
      <c r="H149" s="2">
        <f>ABS(Table7[[#This Row],[Pd Analytic]]-Table7[[#This Row],[Pd Simulation]])</f>
        <v>4.7473508556100663E-4</v>
      </c>
      <c r="I149" s="1">
        <f>100*IF(Table7[[#This Row],[Pd Analytic]]&gt;0, Table7[[#This Row],[Absolute Error]]/Table7[[#This Row],[Pd Analytic]],1)</f>
        <v>0.21337246014739961</v>
      </c>
      <c r="J149">
        <v>13.618617</v>
      </c>
      <c r="K149">
        <v>13.6070934672922</v>
      </c>
      <c r="L149" s="2">
        <f>ABS(Table2[[#This Row],[Nc Analytic]]-Table2[[#This Row],[Nc Simulation]])</f>
        <v>1.1523532707800044E-2</v>
      </c>
      <c r="M149" s="1">
        <f>100*IF(Table2[[#This Row],[Nc Analytic]]&gt;0, Table2[[#This Row],[Absolute Error]]/Table2[[#This Row],[Nc Analytic]],1)</f>
        <v>8.4687686870818679E-2</v>
      </c>
    </row>
    <row r="150" spans="1:13" x14ac:dyDescent="0.25">
      <c r="A150" s="1">
        <v>14.9</v>
      </c>
      <c r="B150">
        <v>0.71188499999999999</v>
      </c>
      <c r="C150">
        <v>0.71181398265010598</v>
      </c>
      <c r="D150" s="2">
        <f>ABS(Table6[[#This Row],[Pb Analytic]]-Table6[[#This Row],[Pb Simulation]])</f>
        <v>7.1017349894009207E-5</v>
      </c>
      <c r="E150" s="1">
        <f>100*IF(Table6[[#This Row],[Pb Analytic]]&gt;0, Table6[[#This Row],[Absolute Error]]/Table6[[#This Row],[Pb Analytic]],1)</f>
        <v>9.9769534773129012E-3</v>
      </c>
      <c r="F150">
        <v>0.221053</v>
      </c>
      <c r="G150">
        <v>0.22107201434736101</v>
      </c>
      <c r="H150" s="2">
        <f>ABS(Table7[[#This Row],[Pd Analytic]]-Table7[[#This Row],[Pd Simulation]])</f>
        <v>1.9014347361012707E-5</v>
      </c>
      <c r="I150" s="1">
        <f>100*IF(Table7[[#This Row],[Pd Analytic]]&gt;0, Table7[[#This Row],[Absolute Error]]/Table7[[#This Row],[Pd Analytic]],1)</f>
        <v>8.6009744006476894E-3</v>
      </c>
      <c r="J150">
        <v>13.62377</v>
      </c>
      <c r="K150">
        <v>13.610493831173599</v>
      </c>
      <c r="L150" s="2">
        <f>ABS(Table2[[#This Row],[Nc Analytic]]-Table2[[#This Row],[Nc Simulation]])</f>
        <v>1.3276168826401147E-2</v>
      </c>
      <c r="M150" s="1">
        <f>100*IF(Table2[[#This Row],[Nc Analytic]]&gt;0, Table2[[#This Row],[Absolute Error]]/Table2[[#This Row],[Nc Analytic]],1)</f>
        <v>9.7543623259233173E-2</v>
      </c>
    </row>
    <row r="151" spans="1:13" x14ac:dyDescent="0.25">
      <c r="A151" s="1">
        <v>15</v>
      </c>
      <c r="B151">
        <v>0.71360699999999999</v>
      </c>
      <c r="C151">
        <v>0.71366297404601697</v>
      </c>
      <c r="D151" s="2">
        <f>ABS(Table6[[#This Row],[Pb Analytic]]-Table6[[#This Row],[Pb Simulation]])</f>
        <v>5.5974046016982193E-5</v>
      </c>
      <c r="E151" s="1">
        <f>100*IF(Table6[[#This Row],[Pb Analytic]]&gt;0, Table6[[#This Row],[Absolute Error]]/Table6[[#This Row],[Pb Analytic]],1)</f>
        <v>7.8432044329895395E-3</v>
      </c>
      <c r="F151">
        <v>0.21926100000000001</v>
      </c>
      <c r="G151">
        <v>0.21967045266802601</v>
      </c>
      <c r="H151" s="2">
        <f>ABS(Table7[[#This Row],[Pd Analytic]]-Table7[[#This Row],[Pd Simulation]])</f>
        <v>4.0945266802600022E-4</v>
      </c>
      <c r="I151" s="1">
        <f>100*IF(Table7[[#This Row],[Pd Analytic]]&gt;0, Table7[[#This Row],[Absolute Error]]/Table7[[#This Row],[Pd Analytic]],1)</f>
        <v>0.18639405666668335</v>
      </c>
      <c r="J151">
        <v>13.626303999999999</v>
      </c>
      <c r="K151">
        <v>13.6138367887486</v>
      </c>
      <c r="L151" s="2">
        <f>ABS(Table2[[#This Row],[Nc Analytic]]-Table2[[#This Row],[Nc Simulation]])</f>
        <v>1.246721125139949E-2</v>
      </c>
      <c r="M151" s="1">
        <f>100*IF(Table2[[#This Row],[Nc Analytic]]&gt;0, Table2[[#This Row],[Absolute Error]]/Table2[[#This Row],[Nc Analytic]],1)</f>
        <v>9.157749901705331E-2</v>
      </c>
    </row>
    <row r="152" spans="1:13" x14ac:dyDescent="0.25">
      <c r="A152" s="1">
        <v>15.1</v>
      </c>
      <c r="B152">
        <v>0.71506800000000004</v>
      </c>
      <c r="C152">
        <v>0.71548867525013904</v>
      </c>
      <c r="D152" s="2">
        <f>ABS(Table6[[#This Row],[Pb Analytic]]-Table6[[#This Row],[Pb Simulation]])</f>
        <v>4.2067525013900209E-4</v>
      </c>
      <c r="E152" s="1">
        <f>100*IF(Table6[[#This Row],[Pb Analytic]]&gt;0, Table6[[#This Row],[Absolute Error]]/Table6[[#This Row],[Pb Analytic]],1)</f>
        <v>5.8795514826552861E-2</v>
      </c>
      <c r="F152">
        <v>0.21845300000000001</v>
      </c>
      <c r="G152">
        <v>0.21828625051832701</v>
      </c>
      <c r="H152" s="2">
        <f>ABS(Table7[[#This Row],[Pd Analytic]]-Table7[[#This Row],[Pd Simulation]])</f>
        <v>1.6674948167300085E-4</v>
      </c>
      <c r="I152" s="1">
        <f>100*IF(Table7[[#This Row],[Pd Analytic]]&gt;0, Table7[[#This Row],[Absolute Error]]/Table7[[#This Row],[Pd Analytic]],1)</f>
        <v>7.6390281695273704E-2</v>
      </c>
      <c r="J152">
        <v>13.630772</v>
      </c>
      <c r="K152">
        <v>13.617123759877799</v>
      </c>
      <c r="L152" s="2">
        <f>ABS(Table2[[#This Row],[Nc Analytic]]-Table2[[#This Row],[Nc Simulation]])</f>
        <v>1.3648240122201116E-2</v>
      </c>
      <c r="M152" s="1">
        <f>100*IF(Table2[[#This Row],[Nc Analytic]]&gt;0, Table2[[#This Row],[Absolute Error]]/Table2[[#This Row],[Nc Analytic]],1)</f>
        <v>0.10022850906602611</v>
      </c>
    </row>
    <row r="153" spans="1:13" x14ac:dyDescent="0.25">
      <c r="A153" s="1">
        <v>15.2</v>
      </c>
      <c r="B153">
        <v>0.71743000000000001</v>
      </c>
      <c r="C153">
        <v>0.71729151674164704</v>
      </c>
      <c r="D153" s="2">
        <f>ABS(Table6[[#This Row],[Pb Analytic]]-Table6[[#This Row],[Pb Simulation]])</f>
        <v>1.384832583529727E-4</v>
      </c>
      <c r="E153" s="1">
        <f>100*IF(Table6[[#This Row],[Pb Analytic]]&gt;0, Table6[[#This Row],[Absolute Error]]/Table6[[#This Row],[Pb Analytic]],1)</f>
        <v>1.9306412402874045E-2</v>
      </c>
      <c r="F153">
        <v>0.21678600000000001</v>
      </c>
      <c r="G153">
        <v>0.21691910407895701</v>
      </c>
      <c r="H153" s="2">
        <f>ABS(Table7[[#This Row],[Pd Analytic]]-Table7[[#This Row],[Pd Simulation]])</f>
        <v>1.331040789570026E-4</v>
      </c>
      <c r="I153" s="1">
        <f>100*IF(Table7[[#This Row],[Pd Analytic]]&gt;0, Table7[[#This Row],[Absolute Error]]/Table7[[#This Row],[Pd Analytic]],1)</f>
        <v>6.1361160199404872E-2</v>
      </c>
      <c r="J153">
        <v>13.633149</v>
      </c>
      <c r="K153">
        <v>13.6203561186396</v>
      </c>
      <c r="L153" s="2">
        <f>ABS(Table2[[#This Row],[Nc Analytic]]-Table2[[#This Row],[Nc Simulation]])</f>
        <v>1.2792881360399022E-2</v>
      </c>
      <c r="M153" s="1">
        <f>100*IF(Table2[[#This Row],[Nc Analytic]]&gt;0, Table2[[#This Row],[Absolute Error]]/Table2[[#This Row],[Nc Analytic]],1)</f>
        <v>9.3924720095180395E-2</v>
      </c>
    </row>
    <row r="154" spans="1:13" x14ac:dyDescent="0.25">
      <c r="A154" s="1">
        <v>15.3</v>
      </c>
      <c r="B154">
        <v>0.71891700000000003</v>
      </c>
      <c r="C154">
        <v>0.71907191867175502</v>
      </c>
      <c r="D154" s="2">
        <f>ABS(Table6[[#This Row],[Pb Analytic]]-Table6[[#This Row],[Pb Simulation]])</f>
        <v>1.5491867175498886E-4</v>
      </c>
      <c r="E154" s="1">
        <f>100*IF(Table6[[#This Row],[Pb Analytic]]&gt;0, Table6[[#This Row],[Absolute Error]]/Table6[[#This Row],[Pb Analytic]],1)</f>
        <v>2.1544252769757622E-2</v>
      </c>
      <c r="F154">
        <v>0.215668</v>
      </c>
      <c r="G154">
        <v>0.215568697506832</v>
      </c>
      <c r="H154" s="2">
        <f>ABS(Table7[[#This Row],[Pd Analytic]]-Table7[[#This Row],[Pd Simulation]])</f>
        <v>9.9302493168001993E-5</v>
      </c>
      <c r="I154" s="1">
        <f>100*IF(Table7[[#This Row],[Pd Analytic]]&gt;0, Table7[[#This Row],[Absolute Error]]/Table7[[#This Row],[Pd Analytic]],1)</f>
        <v>4.6065358429349328E-2</v>
      </c>
      <c r="J154">
        <v>13.636571999999999</v>
      </c>
      <c r="K154">
        <v>13.623535195135601</v>
      </c>
      <c r="L154" s="2">
        <f>ABS(Table2[[#This Row],[Nc Analytic]]-Table2[[#This Row],[Nc Simulation]])</f>
        <v>1.3036804864398732E-2</v>
      </c>
      <c r="M154" s="1">
        <f>100*IF(Table2[[#This Row],[Nc Analytic]]&gt;0, Table2[[#This Row],[Absolute Error]]/Table2[[#This Row],[Nc Analytic]],1)</f>
        <v>9.5693259331495945E-2</v>
      </c>
    </row>
    <row r="155" spans="1:13" x14ac:dyDescent="0.25">
      <c r="A155" s="1">
        <v>15.4</v>
      </c>
      <c r="B155">
        <v>0.72094800000000003</v>
      </c>
      <c r="C155">
        <v>0.72083029116307795</v>
      </c>
      <c r="D155" s="2">
        <f>ABS(Table6[[#This Row],[Pb Analytic]]-Table6[[#This Row],[Pb Simulation]])</f>
        <v>1.1770883692208134E-4</v>
      </c>
      <c r="E155" s="1">
        <f>100*IF(Table6[[#This Row],[Pb Analytic]]&gt;0, Table6[[#This Row],[Absolute Error]]/Table6[[#This Row],[Pb Analytic]],1)</f>
        <v>1.632961854754399E-2</v>
      </c>
      <c r="F155">
        <v>0.21390999999999999</v>
      </c>
      <c r="G155">
        <v>0.21423473988862601</v>
      </c>
      <c r="H155" s="2">
        <f>ABS(Table7[[#This Row],[Pd Analytic]]-Table7[[#This Row],[Pd Simulation]])</f>
        <v>3.2473988862602443E-4</v>
      </c>
      <c r="I155" s="1">
        <f>100*IF(Table7[[#This Row],[Pd Analytic]]&gt;0, Table7[[#This Row],[Absolute Error]]/Table7[[#This Row],[Pd Analytic]],1)</f>
        <v>0.15158133960666073</v>
      </c>
      <c r="J155">
        <v>13.640886</v>
      </c>
      <c r="K155">
        <v>13.6266622772131</v>
      </c>
      <c r="L155" s="2">
        <f>ABS(Table2[[#This Row],[Nc Analytic]]-Table2[[#This Row],[Nc Simulation]])</f>
        <v>1.4223722786899984E-2</v>
      </c>
      <c r="M155" s="1">
        <f>100*IF(Table2[[#This Row],[Nc Analytic]]&gt;0, Table2[[#This Row],[Absolute Error]]/Table2[[#This Row],[Nc Analytic]],1)</f>
        <v>0.10438156092475637</v>
      </c>
    </row>
    <row r="156" spans="1:13" x14ac:dyDescent="0.25">
      <c r="A156" s="1">
        <v>15.5</v>
      </c>
      <c r="B156">
        <v>0.722576</v>
      </c>
      <c r="C156">
        <v>0.72256703459904503</v>
      </c>
      <c r="D156" s="2">
        <f>ABS(Table6[[#This Row],[Pb Analytic]]-Table6[[#This Row],[Pb Simulation]])</f>
        <v>8.9654009549633429E-6</v>
      </c>
      <c r="E156" s="1">
        <f>100*IF(Table6[[#This Row],[Pb Analytic]]&gt;0, Table6[[#This Row],[Absolute Error]]/Table6[[#This Row],[Pb Analytic]],1)</f>
        <v>1.2407708248049643E-3</v>
      </c>
      <c r="F156">
        <v>0.21277299999999999</v>
      </c>
      <c r="G156">
        <v>0.21291693514903701</v>
      </c>
      <c r="H156" s="2">
        <f>ABS(Table7[[#This Row],[Pd Analytic]]-Table7[[#This Row],[Pd Simulation]])</f>
        <v>1.4393514903701665E-4</v>
      </c>
      <c r="I156" s="1">
        <f>100*IF(Table7[[#This Row],[Pd Analytic]]&gt;0, Table7[[#This Row],[Absolute Error]]/Table7[[#This Row],[Pd Analytic]],1)</f>
        <v>6.7601550311752009E-2</v>
      </c>
      <c r="J156">
        <v>13.645365</v>
      </c>
      <c r="K156">
        <v>13.6297386121073</v>
      </c>
      <c r="L156" s="2">
        <f>ABS(Table2[[#This Row],[Nc Analytic]]-Table2[[#This Row],[Nc Simulation]])</f>
        <v>1.5626387892700322E-2</v>
      </c>
      <c r="M156" s="1">
        <f>100*IF(Table2[[#This Row],[Nc Analytic]]&gt;0, Table2[[#This Row],[Absolute Error]]/Table2[[#This Row],[Nc Analytic]],1)</f>
        <v>0.11464921182581886</v>
      </c>
    </row>
    <row r="157" spans="1:13" x14ac:dyDescent="0.25">
      <c r="A157" s="1">
        <v>15.6</v>
      </c>
      <c r="B157">
        <v>0.72420099999999998</v>
      </c>
      <c r="C157">
        <v>0.72428253990372504</v>
      </c>
      <c r="D157" s="2">
        <f>ABS(Table6[[#This Row],[Pb Analytic]]-Table6[[#This Row],[Pb Simulation]])</f>
        <v>8.1539903725058593E-5</v>
      </c>
      <c r="E157" s="1">
        <f>100*IF(Table6[[#This Row],[Pb Analytic]]&gt;0, Table6[[#This Row],[Absolute Error]]/Table6[[#This Row],[Pb Analytic]],1)</f>
        <v>1.1258024214679708E-2</v>
      </c>
      <c r="F157">
        <v>0.211672</v>
      </c>
      <c r="G157">
        <v>0.21161498922154401</v>
      </c>
      <c r="H157" s="2">
        <f>ABS(Table7[[#This Row],[Pd Analytic]]-Table7[[#This Row],[Pd Simulation]])</f>
        <v>5.7010778455990341E-5</v>
      </c>
      <c r="I157" s="1">
        <f>100*IF(Table7[[#This Row],[Pd Analytic]]&gt;0, Table7[[#This Row],[Absolute Error]]/Table7[[#This Row],[Pd Analytic]],1)</f>
        <v>2.6940803515721E-2</v>
      </c>
      <c r="J157">
        <v>13.647592</v>
      </c>
      <c r="K157">
        <v>13.6327654080097</v>
      </c>
      <c r="L157" s="2">
        <f>ABS(Table2[[#This Row],[Nc Analytic]]-Table2[[#This Row],[Nc Simulation]])</f>
        <v>1.4826591990299676E-2</v>
      </c>
      <c r="M157" s="1">
        <f>100*IF(Table2[[#This Row],[Nc Analytic]]&gt;0, Table2[[#This Row],[Absolute Error]]/Table2[[#This Row],[Nc Analytic]],1)</f>
        <v>0.10875703899069929</v>
      </c>
    </row>
    <row r="158" spans="1:13" x14ac:dyDescent="0.25">
      <c r="A158" s="1">
        <v>15.7</v>
      </c>
      <c r="B158">
        <v>0.72623300000000002</v>
      </c>
      <c r="C158">
        <v>0.72597718881241802</v>
      </c>
      <c r="D158" s="2">
        <f>ABS(Table6[[#This Row],[Pb Analytic]]-Table6[[#This Row],[Pb Simulation]])</f>
        <v>2.5581118758200017E-4</v>
      </c>
      <c r="E158" s="1">
        <f>100*IF(Table6[[#This Row],[Pb Analytic]]&gt;0, Table6[[#This Row],[Absolute Error]]/Table6[[#This Row],[Pb Analytic]],1)</f>
        <v>3.5236807922362702E-2</v>
      </c>
      <c r="F158">
        <v>0.21010100000000001</v>
      </c>
      <c r="G158">
        <v>0.210328639580139</v>
      </c>
      <c r="H158" s="2">
        <f>ABS(Table7[[#This Row],[Pd Analytic]]-Table7[[#This Row],[Pd Simulation]])</f>
        <v>2.276395801389941E-4</v>
      </c>
      <c r="I158" s="1">
        <f>100*IF(Table7[[#This Row],[Pd Analytic]]&gt;0, Table7[[#This Row],[Absolute Error]]/Table7[[#This Row],[Pd Analytic]],1)</f>
        <v>0.10823042482156089</v>
      </c>
      <c r="J158">
        <v>13.649384</v>
      </c>
      <c r="K158">
        <v>13.6357438355639</v>
      </c>
      <c r="L158" s="2">
        <f>ABS(Table2[[#This Row],[Nc Analytic]]-Table2[[#This Row],[Nc Simulation]])</f>
        <v>1.3640164436099056E-2</v>
      </c>
      <c r="M158" s="1">
        <f>100*IF(Table2[[#This Row],[Nc Analytic]]&gt;0, Table2[[#This Row],[Absolute Error]]/Table2[[#This Row],[Nc Analytic]],1)</f>
        <v>0.10003241921077768</v>
      </c>
    </row>
    <row r="159" spans="1:13" x14ac:dyDescent="0.25">
      <c r="A159" s="1">
        <v>15.8</v>
      </c>
      <c r="B159">
        <v>0.72727900000000001</v>
      </c>
      <c r="C159">
        <v>0.72765135413333004</v>
      </c>
      <c r="D159" s="2">
        <f>ABS(Table6[[#This Row],[Pb Analytic]]-Table6[[#This Row],[Pb Simulation]])</f>
        <v>3.7235413333003287E-4</v>
      </c>
      <c r="E159" s="1">
        <f>100*IF(Table6[[#This Row],[Pb Analytic]]&gt;0, Table6[[#This Row],[Absolute Error]]/Table6[[#This Row],[Pb Analytic]],1)</f>
        <v>5.1172052551668193E-2</v>
      </c>
      <c r="F159">
        <v>0.20940300000000001</v>
      </c>
      <c r="G159">
        <v>0.20905760282357999</v>
      </c>
      <c r="H159" s="2">
        <f>ABS(Table7[[#This Row],[Pd Analytic]]-Table7[[#This Row],[Pd Simulation]])</f>
        <v>3.4539717642001477E-4</v>
      </c>
      <c r="I159" s="1">
        <f>100*IF(Table7[[#This Row],[Pd Analytic]]&gt;0, Table7[[#This Row],[Absolute Error]]/Table7[[#This Row],[Pd Analytic]],1)</f>
        <v>0.16521627137927594</v>
      </c>
      <c r="J159">
        <v>13.652074000000001</v>
      </c>
      <c r="K159">
        <v>13.6386750292952</v>
      </c>
      <c r="L159" s="2">
        <f>ABS(Table2[[#This Row],[Nc Analytic]]-Table2[[#This Row],[Nc Simulation]])</f>
        <v>1.3398970704800561E-2</v>
      </c>
      <c r="M159" s="1">
        <f>100*IF(Table2[[#This Row],[Nc Analytic]]&gt;0, Table2[[#This Row],[Absolute Error]]/Table2[[#This Row],[Nc Analytic]],1)</f>
        <v>9.8242466192795377E-2</v>
      </c>
    </row>
    <row r="160" spans="1:13" x14ac:dyDescent="0.25">
      <c r="A160" s="1">
        <v>15.9</v>
      </c>
      <c r="B160">
        <v>0.72929999999999995</v>
      </c>
      <c r="C160">
        <v>0.72930540000068</v>
      </c>
      <c r="D160" s="2">
        <f>ABS(Table6[[#This Row],[Pb Analytic]]-Table6[[#This Row],[Pb Simulation]])</f>
        <v>5.4000006800558609E-6</v>
      </c>
      <c r="E160" s="1">
        <f>100*IF(Table6[[#This Row],[Pb Analytic]]&gt;0, Table6[[#This Row],[Absolute Error]]/Table6[[#This Row],[Pb Analytic]],1)</f>
        <v>7.4043064538543469E-4</v>
      </c>
      <c r="F160">
        <v>0.20816399999999999</v>
      </c>
      <c r="G160">
        <v>0.20780161167519601</v>
      </c>
      <c r="H160" s="2">
        <f>ABS(Table7[[#This Row],[Pd Analytic]]-Table7[[#This Row],[Pd Simulation]])</f>
        <v>3.6238832480398053E-4</v>
      </c>
      <c r="I160" s="1">
        <f>100*IF(Table7[[#This Row],[Pd Analytic]]&gt;0, Table7[[#This Row],[Absolute Error]]/Table7[[#This Row],[Pd Analytic]],1)</f>
        <v>0.17439148901809823</v>
      </c>
      <c r="J160">
        <v>13.654310000000001</v>
      </c>
      <c r="K160">
        <v>13.641560088975501</v>
      </c>
      <c r="L160" s="2">
        <f>ABS(Table2[[#This Row],[Nc Analytic]]-Table2[[#This Row],[Nc Simulation]])</f>
        <v>1.2749911024499738E-2</v>
      </c>
      <c r="M160" s="1">
        <f>100*IF(Table2[[#This Row],[Nc Analytic]]&gt;0, Table2[[#This Row],[Absolute Error]]/Table2[[#This Row],[Nc Analytic]],1)</f>
        <v>9.3463730990736502E-2</v>
      </c>
    </row>
    <row r="161" spans="1:13" x14ac:dyDescent="0.25">
      <c r="A161" s="1">
        <v>16</v>
      </c>
      <c r="B161">
        <v>0.73100500000000002</v>
      </c>
      <c r="C161">
        <v>0.73093968211952398</v>
      </c>
      <c r="D161" s="2">
        <f>ABS(Table6[[#This Row],[Pb Analytic]]-Table6[[#This Row],[Pb Simulation]])</f>
        <v>6.5317880476034595E-5</v>
      </c>
      <c r="E161" s="1">
        <f>100*IF(Table6[[#This Row],[Pb Analytic]]&gt;0, Table6[[#This Row],[Absolute Error]]/Table6[[#This Row],[Pb Analytic]],1)</f>
        <v>8.9361519252355703E-3</v>
      </c>
      <c r="F161">
        <v>0.20658799999999999</v>
      </c>
      <c r="G161">
        <v>0.206560414738062</v>
      </c>
      <c r="H161" s="2">
        <f>ABS(Table7[[#This Row],[Pd Analytic]]-Table7[[#This Row],[Pd Simulation]])</f>
        <v>2.7585261937995709E-5</v>
      </c>
      <c r="I161" s="1">
        <f>100*IF(Table7[[#This Row],[Pd Analytic]]&gt;0, Table7[[#This Row],[Absolute Error]]/Table7[[#This Row],[Pd Analytic]],1)</f>
        <v>1.3354573272413503E-2</v>
      </c>
      <c r="J161">
        <v>13.659343</v>
      </c>
      <c r="K161">
        <v>13.644400080927699</v>
      </c>
      <c r="L161" s="2">
        <f>ABS(Table2[[#This Row],[Nc Analytic]]-Table2[[#This Row],[Nc Simulation]])</f>
        <v>1.4942919072300498E-2</v>
      </c>
      <c r="M161" s="1">
        <f>100*IF(Table2[[#This Row],[Nc Analytic]]&gt;0, Table2[[#This Row],[Absolute Error]]/Table2[[#This Row],[Nc Analytic]],1)</f>
        <v>0.10951686394177114</v>
      </c>
    </row>
    <row r="162" spans="1:13" x14ac:dyDescent="0.25">
      <c r="A162" s="1">
        <v>16.100000000000001</v>
      </c>
      <c r="B162">
        <v>0.73266100000000001</v>
      </c>
      <c r="C162">
        <v>0.732554548002605</v>
      </c>
      <c r="D162" s="2">
        <f>ABS(Table6[[#This Row],[Pb Analytic]]-Table6[[#This Row],[Pb Simulation]])</f>
        <v>1.0645199739500733E-4</v>
      </c>
      <c r="E162" s="1">
        <f>100*IF(Table6[[#This Row],[Pb Analytic]]&gt;0, Table6[[#This Row],[Absolute Error]]/Table6[[#This Row],[Pb Analytic]],1)</f>
        <v>1.4531613746069977E-2</v>
      </c>
      <c r="F162">
        <v>0.20522199999999999</v>
      </c>
      <c r="G162">
        <v>0.20533374645581901</v>
      </c>
      <c r="H162" s="2">
        <f>ABS(Table7[[#This Row],[Pd Analytic]]-Table7[[#This Row],[Pd Simulation]])</f>
        <v>1.1174645581901732E-4</v>
      </c>
      <c r="I162" s="1">
        <f>100*IF(Table7[[#This Row],[Pd Analytic]]&gt;0, Table7[[#This Row],[Absolute Error]]/Table7[[#This Row],[Pd Analytic]],1)</f>
        <v>5.442186574190884E-2</v>
      </c>
      <c r="J162">
        <v>13.660018000000001</v>
      </c>
      <c r="K162">
        <v>13.647196039272499</v>
      </c>
      <c r="L162" s="2">
        <f>ABS(Table2[[#This Row],[Nc Analytic]]-Table2[[#This Row],[Nc Simulation]])</f>
        <v>1.2821960727501747E-2</v>
      </c>
      <c r="M162" s="1">
        <f>100*IF(Table2[[#This Row],[Nc Analytic]]&gt;0, Table2[[#This Row],[Absolute Error]]/Table2[[#This Row],[Nc Analytic]],1)</f>
        <v>9.3953077911418756E-2</v>
      </c>
    </row>
    <row r="163" spans="1:13" x14ac:dyDescent="0.25">
      <c r="A163" s="1">
        <v>16.2</v>
      </c>
      <c r="B163">
        <v>0.73410500000000001</v>
      </c>
      <c r="C163">
        <v>0.73415033719952005</v>
      </c>
      <c r="D163" s="2">
        <f>ABS(Table6[[#This Row],[Pb Analytic]]-Table6[[#This Row],[Pb Simulation]])</f>
        <v>4.5337199520045779E-5</v>
      </c>
      <c r="E163" s="1">
        <f>100*IF(Table6[[#This Row],[Pb Analytic]]&gt;0, Table6[[#This Row],[Absolute Error]]/Table6[[#This Row],[Pb Analytic]],1)</f>
        <v>6.1754653267596989E-3</v>
      </c>
      <c r="F163">
        <v>0.204149</v>
      </c>
      <c r="G163">
        <v>0.20412136413641899</v>
      </c>
      <c r="H163" s="2">
        <f>ABS(Table7[[#This Row],[Pd Analytic]]-Table7[[#This Row],[Pd Simulation]])</f>
        <v>2.7635863581010334E-5</v>
      </c>
      <c r="I163" s="1">
        <f>100*IF(Table7[[#This Row],[Pd Analytic]]&gt;0, Table7[[#This Row],[Absolute Error]]/Table7[[#This Row],[Pd Analytic]],1)</f>
        <v>1.3538937336584058E-2</v>
      </c>
      <c r="J163">
        <v>13.663879</v>
      </c>
      <c r="K163">
        <v>13.649948967120199</v>
      </c>
      <c r="L163" s="2">
        <f>ABS(Table2[[#This Row],[Nc Analytic]]-Table2[[#This Row],[Nc Simulation]])</f>
        <v>1.3930032879800436E-2</v>
      </c>
      <c r="M163" s="1">
        <f>100*IF(Table2[[#This Row],[Nc Analytic]]&gt;0, Table2[[#This Row],[Absolute Error]]/Table2[[#This Row],[Nc Analytic]],1)</f>
        <v>0.10205190446759105</v>
      </c>
    </row>
    <row r="164" spans="1:13" x14ac:dyDescent="0.25">
      <c r="A164" s="1">
        <v>16.3</v>
      </c>
      <c r="B164">
        <v>0.73548899999999995</v>
      </c>
      <c r="C164">
        <v>0.73572738151846895</v>
      </c>
      <c r="D164" s="2">
        <f>ABS(Table6[[#This Row],[Pb Analytic]]-Table6[[#This Row],[Pb Simulation]])</f>
        <v>2.3838151846899969E-4</v>
      </c>
      <c r="E164" s="1">
        <f>100*IF(Table6[[#This Row],[Pb Analytic]]&gt;0, Table6[[#This Row],[Absolute Error]]/Table6[[#This Row],[Pb Analytic]],1)</f>
        <v>3.2400794704283489E-2</v>
      </c>
      <c r="F164">
        <v>0.20295199999999999</v>
      </c>
      <c r="G164">
        <v>0.202923021653338</v>
      </c>
      <c r="H164" s="2">
        <f>ABS(Table7[[#This Row],[Pd Analytic]]-Table7[[#This Row],[Pd Simulation]])</f>
        <v>2.8978346661989729E-5</v>
      </c>
      <c r="I164" s="1">
        <f>100*IF(Table7[[#This Row],[Pd Analytic]]&gt;0, Table7[[#This Row],[Absolute Error]]/Table7[[#This Row],[Pd Analytic]],1)</f>
        <v>1.4280462820770858E-2</v>
      </c>
      <c r="J164">
        <v>13.666543000000001</v>
      </c>
      <c r="K164">
        <v>13.652659837711401</v>
      </c>
      <c r="L164" s="2">
        <f>ABS(Table2[[#This Row],[Nc Analytic]]-Table2[[#This Row],[Nc Simulation]])</f>
        <v>1.3883162288600204E-2</v>
      </c>
      <c r="M164" s="1">
        <f>100*IF(Table2[[#This Row],[Nc Analytic]]&gt;0, Table2[[#This Row],[Absolute Error]]/Table2[[#This Row],[Nc Analytic]],1)</f>
        <v>0.10168833365533732</v>
      </c>
    </row>
    <row r="165" spans="1:13" x14ac:dyDescent="0.25">
      <c r="A165" s="1">
        <v>16.399999999999999</v>
      </c>
      <c r="B165">
        <v>0.73718099999999998</v>
      </c>
      <c r="C165">
        <v>0.73728600524086596</v>
      </c>
      <c r="D165" s="2">
        <f>ABS(Table6[[#This Row],[Pb Analytic]]-Table6[[#This Row],[Pb Simulation]])</f>
        <v>1.0500524086598517E-4</v>
      </c>
      <c r="E165" s="1">
        <f>100*IF(Table6[[#This Row],[Pb Analytic]]&gt;0, Table6[[#This Row],[Absolute Error]]/Table6[[#This Row],[Pb Analytic]],1)</f>
        <v>1.424213129227656E-2</v>
      </c>
      <c r="F165">
        <v>0.20185600000000001</v>
      </c>
      <c r="G165">
        <v>0.201738484132129</v>
      </c>
      <c r="H165" s="2">
        <f>ABS(Table7[[#This Row],[Pd Analytic]]-Table7[[#This Row],[Pd Simulation]])</f>
        <v>1.1751586787100976E-4</v>
      </c>
      <c r="I165" s="1">
        <f>100*IF(Table7[[#This Row],[Pd Analytic]]&gt;0, Table7[[#This Row],[Absolute Error]]/Table7[[#This Row],[Pd Analytic]],1)</f>
        <v>5.8251586640277582E-2</v>
      </c>
      <c r="J165">
        <v>13.668709</v>
      </c>
      <c r="K165">
        <v>13.6553295955071</v>
      </c>
      <c r="L165" s="2">
        <f>ABS(Table2[[#This Row],[Nc Analytic]]-Table2[[#This Row],[Nc Simulation]])</f>
        <v>1.3379404492900093E-2</v>
      </c>
      <c r="M165" s="1">
        <f>100*IF(Table2[[#This Row],[Nc Analytic]]&gt;0, Table2[[#This Row],[Absolute Error]]/Table2[[#This Row],[Nc Analytic]],1)</f>
        <v>9.7979359628948159E-2</v>
      </c>
    </row>
    <row r="166" spans="1:13" x14ac:dyDescent="0.25">
      <c r="A166" s="1">
        <v>16.5</v>
      </c>
      <c r="B166">
        <v>0.73895100000000002</v>
      </c>
      <c r="C166">
        <v>0.73882652532905202</v>
      </c>
      <c r="D166" s="2">
        <f>ABS(Table6[[#This Row],[Pb Analytic]]-Table6[[#This Row],[Pb Simulation]])</f>
        <v>1.2447467094800491E-4</v>
      </c>
      <c r="E166" s="1">
        <f>100*IF(Table6[[#This Row],[Pb Analytic]]&gt;0, Table6[[#This Row],[Absolute Error]]/Table6[[#This Row],[Pb Analytic]],1)</f>
        <v>1.6847618037612751E-2</v>
      </c>
      <c r="F166">
        <v>0.20073299999999999</v>
      </c>
      <c r="G166">
        <v>0.200567512841548</v>
      </c>
      <c r="H166" s="2">
        <f>ABS(Table7[[#This Row],[Pd Analytic]]-Table7[[#This Row],[Pd Simulation]])</f>
        <v>1.6548715845199347E-4</v>
      </c>
      <c r="I166" s="1">
        <f>100*IF(Table7[[#This Row],[Pd Analytic]]&gt;0, Table7[[#This Row],[Absolute Error]]/Table7[[#This Row],[Pd Analytic]],1)</f>
        <v>8.2509453354358206E-2</v>
      </c>
      <c r="J166">
        <v>13.672440999999999</v>
      </c>
      <c r="K166">
        <v>13.657959157232799</v>
      </c>
      <c r="L166" s="2">
        <f>ABS(Table2[[#This Row],[Nc Analytic]]-Table2[[#This Row],[Nc Simulation]])</f>
        <v>1.4481842767199993E-2</v>
      </c>
      <c r="M166" s="1">
        <f>100*IF(Table2[[#This Row],[Nc Analytic]]&gt;0, Table2[[#This Row],[Absolute Error]]/Table2[[#This Row],[Nc Analytic]],1)</f>
        <v>0.10603226002129967</v>
      </c>
    </row>
    <row r="167" spans="1:13" x14ac:dyDescent="0.25">
      <c r="A167" s="1">
        <v>16.600000000000001</v>
      </c>
      <c r="B167">
        <v>0.74038000000000004</v>
      </c>
      <c r="C167">
        <v>0.74034925162736598</v>
      </c>
      <c r="D167" s="2">
        <f>ABS(Table6[[#This Row],[Pb Analytic]]-Table6[[#This Row],[Pb Simulation]])</f>
        <v>3.0748372634059606E-5</v>
      </c>
      <c r="E167" s="1">
        <f>100*IF(Table6[[#This Row],[Pb Analytic]]&gt;0, Table6[[#This Row],[Absolute Error]]/Table6[[#This Row],[Pb Analytic]],1)</f>
        <v>4.1532253279747949E-3</v>
      </c>
      <c r="F167">
        <v>0.19958300000000001</v>
      </c>
      <c r="G167">
        <v>0.199409883618933</v>
      </c>
      <c r="H167" s="2">
        <f>ABS(Table7[[#This Row],[Pd Analytic]]-Table7[[#This Row],[Pd Simulation]])</f>
        <v>1.7311638106701221E-4</v>
      </c>
      <c r="I167" s="1">
        <f>100*IF(Table7[[#This Row],[Pd Analytic]]&gt;0, Table7[[#This Row],[Absolute Error]]/Table7[[#This Row],[Pd Analytic]],1)</f>
        <v>8.681434336415994E-2</v>
      </c>
      <c r="J167">
        <v>13.675255</v>
      </c>
      <c r="K167">
        <v>13.6605494128777</v>
      </c>
      <c r="L167" s="2">
        <f>ABS(Table2[[#This Row],[Nc Analytic]]-Table2[[#This Row],[Nc Simulation]])</f>
        <v>1.4705587122300301E-2</v>
      </c>
      <c r="M167" s="1">
        <f>100*IF(Table2[[#This Row],[Nc Analytic]]&gt;0, Table2[[#This Row],[Absolute Error]]/Table2[[#This Row],[Nc Analytic]],1)</f>
        <v>0.10765004157473675</v>
      </c>
    </row>
    <row r="168" spans="1:13" x14ac:dyDescent="0.25">
      <c r="A168" s="1">
        <v>16.7</v>
      </c>
      <c r="B168">
        <v>0.74155000000000004</v>
      </c>
      <c r="C168">
        <v>0.74185448705681101</v>
      </c>
      <c r="D168" s="2">
        <f>ABS(Table6[[#This Row],[Pb Analytic]]-Table6[[#This Row],[Pb Simulation]])</f>
        <v>3.0448705681096477E-4</v>
      </c>
      <c r="E168" s="1">
        <f>100*IF(Table6[[#This Row],[Pb Analytic]]&gt;0, Table6[[#This Row],[Absolute Error]]/Table6[[#This Row],[Pb Analytic]],1)</f>
        <v>4.1044040593320189E-2</v>
      </c>
      <c r="F168">
        <v>0.19833799999999999</v>
      </c>
      <c r="G168">
        <v>0.198265371774377</v>
      </c>
      <c r="H168" s="2">
        <f>ABS(Table7[[#This Row],[Pd Analytic]]-Table7[[#This Row],[Pd Simulation]])</f>
        <v>7.2628225622983766E-5</v>
      </c>
      <c r="I168" s="1">
        <f>100*IF(Table7[[#This Row],[Pd Analytic]]&gt;0, Table7[[#This Row],[Absolute Error]]/Table7[[#This Row],[Pd Analytic]],1)</f>
        <v>3.6631825806492116E-2</v>
      </c>
      <c r="J168">
        <v>13.680122000000001</v>
      </c>
      <c r="K168">
        <v>13.6631012266516</v>
      </c>
      <c r="L168" s="2">
        <f>ABS(Table2[[#This Row],[Nc Analytic]]-Table2[[#This Row],[Nc Simulation]])</f>
        <v>1.7020773348400908E-2</v>
      </c>
      <c r="M168" s="1">
        <f>100*IF(Table2[[#This Row],[Nc Analytic]]&gt;0, Table2[[#This Row],[Absolute Error]]/Table2[[#This Row],[Nc Analytic]],1)</f>
        <v>0.12457474380120777</v>
      </c>
    </row>
    <row r="169" spans="1:13" x14ac:dyDescent="0.25">
      <c r="A169" s="1">
        <v>16.8</v>
      </c>
      <c r="B169">
        <v>0.74278699999999998</v>
      </c>
      <c r="C169">
        <v>0.74334252780353405</v>
      </c>
      <c r="D169" s="2">
        <f>ABS(Table6[[#This Row],[Pb Analytic]]-Table6[[#This Row],[Pb Simulation]])</f>
        <v>5.5552780353407272E-4</v>
      </c>
      <c r="E169" s="1">
        <f>100*IF(Table6[[#This Row],[Pb Analytic]]&gt;0, Table6[[#This Row],[Absolute Error]]/Table6[[#This Row],[Pb Analytic]],1)</f>
        <v>7.473375768981956E-2</v>
      </c>
      <c r="F169">
        <v>0.19736500000000001</v>
      </c>
      <c r="G169">
        <v>0.197133763078118</v>
      </c>
      <c r="H169" s="2">
        <f>ABS(Table7[[#This Row],[Pd Analytic]]-Table7[[#This Row],[Pd Simulation]])</f>
        <v>2.3123692188201095E-4</v>
      </c>
      <c r="I169" s="1">
        <f>100*IF(Table7[[#This Row],[Pd Analytic]]&gt;0, Table7[[#This Row],[Absolute Error]]/Table7[[#This Row],[Pd Analytic]],1)</f>
        <v>0.11729950175525181</v>
      </c>
      <c r="J169">
        <v>13.6804085</v>
      </c>
      <c r="K169">
        <v>13.6656154379013</v>
      </c>
      <c r="L169" s="2">
        <f>ABS(Table2[[#This Row],[Nc Analytic]]-Table2[[#This Row],[Nc Simulation]])</f>
        <v>1.479306209870046E-2</v>
      </c>
      <c r="M169" s="1">
        <f>100*IF(Table2[[#This Row],[Nc Analytic]]&gt;0, Table2[[#This Row],[Absolute Error]]/Table2[[#This Row],[Nc Analytic]],1)</f>
        <v>0.10825024431517521</v>
      </c>
    </row>
    <row r="170" spans="1:13" x14ac:dyDescent="0.25">
      <c r="A170" s="1">
        <v>16.899999999999999</v>
      </c>
      <c r="B170">
        <v>0.74480199999999996</v>
      </c>
      <c r="C170">
        <v>0.74481366350135403</v>
      </c>
      <c r="D170" s="2">
        <f>ABS(Table6[[#This Row],[Pb Analytic]]-Table6[[#This Row],[Pb Simulation]])</f>
        <v>1.1663501354064465E-5</v>
      </c>
      <c r="E170" s="1">
        <f>100*IF(Table6[[#This Row],[Pb Analytic]]&gt;0, Table6[[#This Row],[Absolute Error]]/Table6[[#This Row],[Pb Analytic]],1)</f>
        <v>1.5659623239502054E-3</v>
      </c>
      <c r="F170">
        <v>0.19606299999999999</v>
      </c>
      <c r="G170">
        <v>0.19601483867685501</v>
      </c>
      <c r="H170" s="2">
        <f>ABS(Table7[[#This Row],[Pd Analytic]]-Table7[[#This Row],[Pd Simulation]])</f>
        <v>4.8161323144974011E-5</v>
      </c>
      <c r="I170" s="1">
        <f>100*IF(Table7[[#This Row],[Pd Analytic]]&gt;0, Table7[[#This Row],[Absolute Error]]/Table7[[#This Row],[Pd Analytic]],1)</f>
        <v>2.4570243492826337E-2</v>
      </c>
      <c r="J170">
        <v>13.682117999999999</v>
      </c>
      <c r="K170">
        <v>13.6680928619884</v>
      </c>
      <c r="L170" s="2">
        <f>ABS(Table2[[#This Row],[Nc Analytic]]-Table2[[#This Row],[Nc Simulation]])</f>
        <v>1.402513801159877E-2</v>
      </c>
      <c r="M170" s="1">
        <f>100*IF(Table2[[#This Row],[Nc Analytic]]&gt;0, Table2[[#This Row],[Absolute Error]]/Table2[[#This Row],[Nc Analytic]],1)</f>
        <v>0.10261225288133161</v>
      </c>
    </row>
    <row r="171" spans="1:13" x14ac:dyDescent="0.25">
      <c r="A171" s="1">
        <v>17</v>
      </c>
      <c r="B171">
        <v>0.74646500000000005</v>
      </c>
      <c r="C171">
        <v>0.74626817740852602</v>
      </c>
      <c r="D171" s="2">
        <f>ABS(Table6[[#This Row],[Pb Analytic]]-Table6[[#This Row],[Pb Simulation]])</f>
        <v>1.9682259147402181E-4</v>
      </c>
      <c r="E171" s="1">
        <f>100*IF(Table6[[#This Row],[Pb Analytic]]&gt;0, Table6[[#This Row],[Absolute Error]]/Table6[[#This Row],[Pb Analytic]],1)</f>
        <v>2.6374244196972662E-2</v>
      </c>
      <c r="F171">
        <v>0.194634</v>
      </c>
      <c r="G171">
        <v>0.19490839354342801</v>
      </c>
      <c r="H171" s="2">
        <f>ABS(Table7[[#This Row],[Pd Analytic]]-Table7[[#This Row],[Pd Simulation]])</f>
        <v>2.743935434280087E-4</v>
      </c>
      <c r="I171" s="1">
        <f>100*IF(Table7[[#This Row],[Pd Analytic]]&gt;0, Table7[[#This Row],[Absolute Error]]/Table7[[#This Row],[Pd Analytic]],1)</f>
        <v>0.14078077318249019</v>
      </c>
      <c r="J171">
        <v>13.682544</v>
      </c>
      <c r="K171">
        <v>13.6705342911311</v>
      </c>
      <c r="L171" s="2">
        <f>ABS(Table2[[#This Row],[Nc Analytic]]-Table2[[#This Row],[Nc Simulation]])</f>
        <v>1.2009708868900404E-2</v>
      </c>
      <c r="M171" s="1">
        <f>100*IF(Table2[[#This Row],[Nc Analytic]]&gt;0, Table2[[#This Row],[Absolute Error]]/Table2[[#This Row],[Nc Analytic]],1)</f>
        <v>8.7851056975087119E-2</v>
      </c>
    </row>
    <row r="172" spans="1:13" x14ac:dyDescent="0.25">
      <c r="A172" s="1">
        <v>17.100000000000001</v>
      </c>
      <c r="B172">
        <v>0.74750899999999998</v>
      </c>
      <c r="C172">
        <v>0.74770634657897095</v>
      </c>
      <c r="D172" s="2">
        <f>ABS(Table6[[#This Row],[Pb Analytic]]-Table6[[#This Row],[Pb Simulation]])</f>
        <v>1.9734657897096941E-4</v>
      </c>
      <c r="E172" s="1">
        <f>100*IF(Table6[[#This Row],[Pb Analytic]]&gt;0, Table6[[#This Row],[Absolute Error]]/Table6[[#This Row],[Pb Analytic]],1)</f>
        <v>2.6393594206322032E-2</v>
      </c>
      <c r="F172">
        <v>0.19353600000000001</v>
      </c>
      <c r="G172">
        <v>0.193814221404432</v>
      </c>
      <c r="H172" s="2">
        <f>ABS(Table7[[#This Row],[Pd Analytic]]-Table7[[#This Row],[Pd Simulation]])</f>
        <v>2.7822140443198307E-4</v>
      </c>
      <c r="I172" s="1">
        <f>100*IF(Table7[[#This Row],[Pd Analytic]]&gt;0, Table7[[#This Row],[Absolute Error]]/Table7[[#This Row],[Pd Analytic]],1)</f>
        <v>0.14355056219090273</v>
      </c>
      <c r="J172">
        <v>13.688571</v>
      </c>
      <c r="K172">
        <v>13.6729404952107</v>
      </c>
      <c r="L172" s="2">
        <f>ABS(Table2[[#This Row],[Nc Analytic]]-Table2[[#This Row],[Nc Simulation]])</f>
        <v>1.5630504789299948E-2</v>
      </c>
      <c r="M172" s="1">
        <f>100*IF(Table2[[#This Row],[Nc Analytic]]&gt;0, Table2[[#This Row],[Absolute Error]]/Table2[[#This Row],[Nc Analytic]],1)</f>
        <v>0.11431706877372087</v>
      </c>
    </row>
    <row r="173" spans="1:13" x14ac:dyDescent="0.25">
      <c r="A173" s="1">
        <v>17.2</v>
      </c>
      <c r="B173">
        <v>0.74926300000000001</v>
      </c>
      <c r="C173">
        <v>0.74912844202814</v>
      </c>
      <c r="D173" s="2">
        <f>ABS(Table6[[#This Row],[Pb Analytic]]-Table6[[#This Row],[Pb Simulation]])</f>
        <v>1.345579718600165E-4</v>
      </c>
      <c r="E173" s="1">
        <f>100*IF(Table6[[#This Row],[Pb Analytic]]&gt;0, Table6[[#This Row],[Absolute Error]]/Table6[[#This Row],[Pb Analytic]],1)</f>
        <v>1.7961936072767883E-2</v>
      </c>
      <c r="F173">
        <v>0.19240599999999999</v>
      </c>
      <c r="G173">
        <v>0.19273212202493101</v>
      </c>
      <c r="H173" s="2">
        <f>ABS(Table7[[#This Row],[Pd Analytic]]-Table7[[#This Row],[Pd Simulation]])</f>
        <v>3.2612202493101372E-4</v>
      </c>
      <c r="I173" s="1">
        <f>100*IF(Table7[[#This Row],[Pd Analytic]]&gt;0, Table7[[#This Row],[Absolute Error]]/Table7[[#This Row],[Pd Analytic]],1)</f>
        <v>0.16921000064993214</v>
      </c>
      <c r="J173">
        <v>13.692167</v>
      </c>
      <c r="K173">
        <v>13.675312222545299</v>
      </c>
      <c r="L173" s="2">
        <f>ABS(Table2[[#This Row],[Nc Analytic]]-Table2[[#This Row],[Nc Simulation]])</f>
        <v>1.6854777454700098E-2</v>
      </c>
      <c r="M173" s="1">
        <f>100*IF(Table2[[#This Row],[Nc Analytic]]&gt;0, Table2[[#This Row],[Absolute Error]]/Table2[[#This Row],[Nc Analytic]],1)</f>
        <v>0.12324967196663408</v>
      </c>
    </row>
    <row r="174" spans="1:13" x14ac:dyDescent="0.25">
      <c r="A174" s="1">
        <v>17.3</v>
      </c>
      <c r="B174">
        <v>0.75034599999999996</v>
      </c>
      <c r="C174">
        <v>0.75053472889372697</v>
      </c>
      <c r="D174" s="2">
        <f>ABS(Table6[[#This Row],[Pb Analytic]]-Table6[[#This Row],[Pb Simulation]])</f>
        <v>1.8872889372700818E-4</v>
      </c>
      <c r="E174" s="1">
        <f>100*IF(Table6[[#This Row],[Pb Analytic]]&gt;0, Table6[[#This Row],[Absolute Error]]/Table6[[#This Row],[Pb Analytic]],1)</f>
        <v>2.5145924160656863E-2</v>
      </c>
      <c r="F174">
        <v>0.191688</v>
      </c>
      <c r="G174">
        <v>0.191661901047748</v>
      </c>
      <c r="H174" s="2">
        <f>ABS(Table7[[#This Row],[Pd Analytic]]-Table7[[#This Row],[Pd Simulation]])</f>
        <v>2.609895225200165E-5</v>
      </c>
      <c r="I174" s="1">
        <f>100*IF(Table7[[#This Row],[Pd Analytic]]&gt;0, Table7[[#This Row],[Absolute Error]]/Table7[[#This Row],[Pd Analytic]],1)</f>
        <v>1.3617183232206238E-2</v>
      </c>
      <c r="J174">
        <v>13.692563</v>
      </c>
      <c r="K174">
        <v>13.6776502006313</v>
      </c>
      <c r="L174" s="2">
        <f>ABS(Table2[[#This Row],[Nc Analytic]]-Table2[[#This Row],[Nc Simulation]])</f>
        <v>1.4912799368699936E-2</v>
      </c>
      <c r="M174" s="1">
        <f>100*IF(Table2[[#This Row],[Nc Analytic]]&gt;0, Table2[[#This Row],[Absolute Error]]/Table2[[#This Row],[Nc Analytic]],1)</f>
        <v>0.10903041933337078</v>
      </c>
    </row>
    <row r="175" spans="1:13" x14ac:dyDescent="0.25">
      <c r="A175" s="1">
        <v>17.399999999999999</v>
      </c>
      <c r="B175">
        <v>0.75191600000000003</v>
      </c>
      <c r="C175">
        <v>0.75192546659138104</v>
      </c>
      <c r="D175" s="2">
        <f>ABS(Table6[[#This Row],[Pb Analytic]]-Table6[[#This Row],[Pb Simulation]])</f>
        <v>9.4665913810132452E-6</v>
      </c>
      <c r="E175" s="1">
        <f>100*IF(Table6[[#This Row],[Pb Analytic]]&gt;0, Table6[[#This Row],[Absolute Error]]/Table6[[#This Row],[Pb Analytic]],1)</f>
        <v>1.2589800188477559E-3</v>
      </c>
      <c r="F175">
        <v>0.19093599999999999</v>
      </c>
      <c r="G175">
        <v>0.190603369837748</v>
      </c>
      <c r="H175" s="2">
        <f>ABS(Table7[[#This Row],[Pd Analytic]]-Table7[[#This Row],[Pd Simulation]])</f>
        <v>3.3263016225199005E-4</v>
      </c>
      <c r="I175" s="1">
        <f>100*IF(Table7[[#This Row],[Pd Analytic]]&gt;0, Table7[[#This Row],[Absolute Error]]/Table7[[#This Row],[Pd Analytic]],1)</f>
        <v>0.17451431343272839</v>
      </c>
      <c r="J175">
        <v>13.695207999999999</v>
      </c>
      <c r="K175">
        <v>13.679955136855799</v>
      </c>
      <c r="L175" s="2">
        <f>ABS(Table2[[#This Row],[Nc Analytic]]-Table2[[#This Row],[Nc Simulation]])</f>
        <v>1.5252863144199935E-2</v>
      </c>
      <c r="M175" s="1">
        <f>100*IF(Table2[[#This Row],[Nc Analytic]]&gt;0, Table2[[#This Row],[Absolute Error]]/Table2[[#This Row],[Nc Analytic]],1)</f>
        <v>0.11149790325778548</v>
      </c>
    </row>
    <row r="176" spans="1:13" x14ac:dyDescent="0.25">
      <c r="A176" s="1">
        <v>17.5</v>
      </c>
      <c r="B176">
        <v>0.75329400000000002</v>
      </c>
      <c r="C176">
        <v>0.75330090896561996</v>
      </c>
      <c r="D176" s="2">
        <f>ABS(Table6[[#This Row],[Pb Analytic]]-Table6[[#This Row],[Pb Simulation]])</f>
        <v>6.9089656199450289E-6</v>
      </c>
      <c r="E176" s="1">
        <f>100*IF(Table6[[#This Row],[Pb Analytic]]&gt;0, Table6[[#This Row],[Absolute Error]]/Table6[[#This Row],[Pb Analytic]],1)</f>
        <v>9.1715880569319061E-4</v>
      </c>
      <c r="F176">
        <v>0.18990699999999999</v>
      </c>
      <c r="G176">
        <v>0.18955633415506001</v>
      </c>
      <c r="H176" s="2">
        <f>ABS(Table7[[#This Row],[Pd Analytic]]-Table7[[#This Row],[Pd Simulation]])</f>
        <v>3.506658449399791E-4</v>
      </c>
      <c r="I176" s="1">
        <f>100*IF(Table7[[#This Row],[Pd Analytic]]&gt;0, Table7[[#This Row],[Absolute Error]]/Table7[[#This Row],[Pd Analytic]],1)</f>
        <v>0.18499294497493762</v>
      </c>
      <c r="J176">
        <v>13.696241000000001</v>
      </c>
      <c r="K176">
        <v>13.6822277191791</v>
      </c>
      <c r="L176" s="2">
        <f>ABS(Table2[[#This Row],[Nc Analytic]]-Table2[[#This Row],[Nc Simulation]])</f>
        <v>1.4013280820901031E-2</v>
      </c>
      <c r="M176" s="1">
        <f>100*IF(Table2[[#This Row],[Nc Analytic]]&gt;0, Table2[[#This Row],[Absolute Error]]/Table2[[#This Row],[Nc Analytic]],1)</f>
        <v>0.10241958479654506</v>
      </c>
    </row>
    <row r="177" spans="1:13" x14ac:dyDescent="0.25">
      <c r="A177" s="1">
        <v>17.600000000000001</v>
      </c>
      <c r="B177">
        <v>0.754776</v>
      </c>
      <c r="C177">
        <v>0.75466130443609303</v>
      </c>
      <c r="D177" s="2">
        <f>ABS(Table6[[#This Row],[Pb Analytic]]-Table6[[#This Row],[Pb Simulation]])</f>
        <v>1.1469556390697466E-4</v>
      </c>
      <c r="E177" s="1">
        <f>100*IF(Table6[[#This Row],[Pb Analytic]]&gt;0, Table6[[#This Row],[Absolute Error]]/Table6[[#This Row],[Pb Analytic]],1)</f>
        <v>1.5198283419696316E-2</v>
      </c>
      <c r="F177">
        <v>0.18871599999999999</v>
      </c>
      <c r="G177">
        <v>0.18852061263525899</v>
      </c>
      <c r="H177" s="2">
        <f>ABS(Table7[[#This Row],[Pd Analytic]]-Table7[[#This Row],[Pd Simulation]])</f>
        <v>1.9538736474100649E-4</v>
      </c>
      <c r="I177" s="1">
        <f>100*IF(Table7[[#This Row],[Pd Analytic]]&gt;0, Table7[[#This Row],[Absolute Error]]/Table7[[#This Row],[Pd Analytic]],1)</f>
        <v>0.10364244100937278</v>
      </c>
      <c r="J177">
        <v>13.698608999999999</v>
      </c>
      <c r="K177">
        <v>13.6844686167906</v>
      </c>
      <c r="L177" s="2">
        <f>ABS(Table2[[#This Row],[Nc Analytic]]-Table2[[#This Row],[Nc Simulation]])</f>
        <v>1.4140383209399587E-2</v>
      </c>
      <c r="M177" s="1">
        <f>100*IF(Table2[[#This Row],[Nc Analytic]]&gt;0, Table2[[#This Row],[Absolute Error]]/Table2[[#This Row],[Nc Analytic]],1)</f>
        <v>0.10333162072548137</v>
      </c>
    </row>
    <row r="178" spans="1:13" x14ac:dyDescent="0.25">
      <c r="A178" s="1">
        <v>17.7</v>
      </c>
      <c r="B178">
        <v>0.75659799999999999</v>
      </c>
      <c r="C178">
        <v>0.75600689613936201</v>
      </c>
      <c r="D178" s="2">
        <f>ABS(Table6[[#This Row],[Pb Analytic]]-Table6[[#This Row],[Pb Simulation]])</f>
        <v>5.9110386063798703E-4</v>
      </c>
      <c r="E178" s="1">
        <f>100*IF(Table6[[#This Row],[Pb Analytic]]&gt;0, Table6[[#This Row],[Absolute Error]]/Table6[[#This Row],[Pb Analytic]],1)</f>
        <v>7.8187628136268117E-2</v>
      </c>
      <c r="F178">
        <v>0.18740100000000001</v>
      </c>
      <c r="G178">
        <v>0.187496029197007</v>
      </c>
      <c r="H178" s="2">
        <f>ABS(Table7[[#This Row],[Pd Analytic]]-Table7[[#This Row],[Pd Simulation]])</f>
        <v>9.5029197006990529E-5</v>
      </c>
      <c r="I178" s="1">
        <f>100*IF(Table7[[#This Row],[Pd Analytic]]&gt;0, Table7[[#This Row],[Absolute Error]]/Table7[[#This Row],[Pd Analytic]],1)</f>
        <v>5.0683311755440351E-2</v>
      </c>
      <c r="J178">
        <v>13.702698</v>
      </c>
      <c r="K178">
        <v>13.6866784807386</v>
      </c>
      <c r="L178" s="2">
        <f>ABS(Table2[[#This Row],[Nc Analytic]]-Table2[[#This Row],[Nc Simulation]])</f>
        <v>1.6019519261400106E-2</v>
      </c>
      <c r="M178" s="1">
        <f>100*IF(Table2[[#This Row],[Nc Analytic]]&gt;0, Table2[[#This Row],[Absolute Error]]/Table2[[#This Row],[Nc Analytic]],1)</f>
        <v>0.11704460862395896</v>
      </c>
    </row>
    <row r="179" spans="1:13" x14ac:dyDescent="0.25">
      <c r="A179" s="1">
        <v>17.8</v>
      </c>
      <c r="B179">
        <v>0.75769500000000001</v>
      </c>
      <c r="C179">
        <v>0.75733792206635597</v>
      </c>
      <c r="D179" s="2">
        <f>ABS(Table6[[#This Row],[Pb Analytic]]-Table6[[#This Row],[Pb Simulation]])</f>
        <v>3.570779336440344E-4</v>
      </c>
      <c r="E179" s="1">
        <f>100*IF(Table6[[#This Row],[Pb Analytic]]&gt;0, Table6[[#This Row],[Absolute Error]]/Table6[[#This Row],[Pb Analytic]],1)</f>
        <v>4.7149089361558226E-2</v>
      </c>
      <c r="F179">
        <v>0.18624199999999999</v>
      </c>
      <c r="G179">
        <v>0.18648240172873101</v>
      </c>
      <c r="H179" s="2">
        <f>ABS(Table7[[#This Row],[Pd Analytic]]-Table7[[#This Row],[Pd Simulation]])</f>
        <v>2.4040172873102117E-4</v>
      </c>
      <c r="I179" s="1">
        <f>100*IF(Table7[[#This Row],[Pd Analytic]]&gt;0, Table7[[#This Row],[Absolute Error]]/Table7[[#This Row],[Pd Analytic]],1)</f>
        <v>0.12891389562899591</v>
      </c>
      <c r="J179">
        <v>13.70459</v>
      </c>
      <c r="K179">
        <v>13.688857944534501</v>
      </c>
      <c r="L179" s="2">
        <f>ABS(Table2[[#This Row],[Nc Analytic]]-Table2[[#This Row],[Nc Simulation]])</f>
        <v>1.5732055465498718E-2</v>
      </c>
      <c r="M179" s="1">
        <f>100*IF(Table2[[#This Row],[Nc Analytic]]&gt;0, Table2[[#This Row],[Absolute Error]]/Table2[[#This Row],[Nc Analytic]],1)</f>
        <v>0.11492598965701149</v>
      </c>
    </row>
    <row r="180" spans="1:13" x14ac:dyDescent="0.25">
      <c r="A180" s="1">
        <v>17.899999999999999</v>
      </c>
      <c r="B180">
        <v>0.75819999999999999</v>
      </c>
      <c r="C180">
        <v>0.75865461519564303</v>
      </c>
      <c r="D180" s="2">
        <f>ABS(Table6[[#This Row],[Pb Analytic]]-Table6[[#This Row],[Pb Simulation]])</f>
        <v>4.5461519564304886E-4</v>
      </c>
      <c r="E180" s="1">
        <f>100*IF(Table6[[#This Row],[Pb Analytic]]&gt;0, Table6[[#This Row],[Absolute Error]]/Table6[[#This Row],[Pb Analytic]],1)</f>
        <v>5.992386871933969E-2</v>
      </c>
      <c r="F180">
        <v>0.18590599999999999</v>
      </c>
      <c r="G180">
        <v>0.18547956430708901</v>
      </c>
      <c r="H180" s="2">
        <f>ABS(Table7[[#This Row],[Pd Analytic]]-Table7[[#This Row],[Pd Simulation]])</f>
        <v>4.2643569291098138E-4</v>
      </c>
      <c r="I180" s="1">
        <f>100*IF(Table7[[#This Row],[Pd Analytic]]&gt;0, Table7[[#This Row],[Absolute Error]]/Table7[[#This Row],[Pd Analytic]],1)</f>
        <v>0.22990979869078926</v>
      </c>
      <c r="J180">
        <v>13.705942</v>
      </c>
      <c r="K180">
        <v>13.691007624734301</v>
      </c>
      <c r="L180" s="2">
        <f>ABS(Table2[[#This Row],[Nc Analytic]]-Table2[[#This Row],[Nc Simulation]])</f>
        <v>1.4934375265699629E-2</v>
      </c>
      <c r="M180" s="1">
        <f>100*IF(Table2[[#This Row],[Nc Analytic]]&gt;0, Table2[[#This Row],[Absolute Error]]/Table2[[#This Row],[Nc Analytic]],1)</f>
        <v>0.10908163719607496</v>
      </c>
    </row>
    <row r="181" spans="1:13" x14ac:dyDescent="0.25">
      <c r="A181" s="1">
        <v>18</v>
      </c>
      <c r="B181">
        <v>0.76026700000000003</v>
      </c>
      <c r="C181">
        <v>0.75995720362266495</v>
      </c>
      <c r="D181" s="2">
        <f>ABS(Table6[[#This Row],[Pb Analytic]]-Table6[[#This Row],[Pb Simulation]])</f>
        <v>3.0979637733508092E-4</v>
      </c>
      <c r="E181" s="1">
        <f>100*IF(Table6[[#This Row],[Pb Analytic]]&gt;0, Table6[[#This Row],[Absolute Error]]/Table6[[#This Row],[Pb Analytic]],1)</f>
        <v>4.0764976745835471E-2</v>
      </c>
      <c r="F181">
        <v>0.18410299999999999</v>
      </c>
      <c r="G181">
        <v>0.18448734099070199</v>
      </c>
      <c r="H181" s="2">
        <f>ABS(Table7[[#This Row],[Pd Analytic]]-Table7[[#This Row],[Pd Simulation]])</f>
        <v>3.8434099070200345E-4</v>
      </c>
      <c r="I181" s="1">
        <f>100*IF(Table7[[#This Row],[Pd Analytic]]&gt;0, Table7[[#This Row],[Absolute Error]]/Table7[[#This Row],[Pd Analytic]],1)</f>
        <v>0.20832919409975881</v>
      </c>
      <c r="J181">
        <v>13.710632</v>
      </c>
      <c r="K181">
        <v>13.6931281214958</v>
      </c>
      <c r="L181" s="2">
        <f>ABS(Table2[[#This Row],[Nc Analytic]]-Table2[[#This Row],[Nc Simulation]])</f>
        <v>1.7503878504200543E-2</v>
      </c>
      <c r="M181" s="1">
        <f>100*IF(Table2[[#This Row],[Nc Analytic]]&gt;0, Table2[[#This Row],[Absolute Error]]/Table2[[#This Row],[Nc Analytic]],1)</f>
        <v>0.12782965549502553</v>
      </c>
    </row>
    <row r="182" spans="1:13" x14ac:dyDescent="0.25">
      <c r="A182" s="1">
        <v>18.100000000000001</v>
      </c>
      <c r="B182">
        <v>0.76109499999999997</v>
      </c>
      <c r="C182">
        <v>0.76124591068508096</v>
      </c>
      <c r="D182" s="2">
        <f>ABS(Table6[[#This Row],[Pb Analytic]]-Table6[[#This Row],[Pb Simulation]])</f>
        <v>1.5091068508099603E-4</v>
      </c>
      <c r="E182" s="1">
        <f>100*IF(Table6[[#This Row],[Pb Analytic]]&gt;0, Table6[[#This Row],[Absolute Error]]/Table6[[#This Row],[Pb Analytic]],1)</f>
        <v>1.9824170213956806E-2</v>
      </c>
      <c r="F182">
        <v>0.18338599999999999</v>
      </c>
      <c r="G182">
        <v>0.18350557177184801</v>
      </c>
      <c r="H182" s="2">
        <f>ABS(Table7[[#This Row],[Pd Analytic]]-Table7[[#This Row],[Pd Simulation]])</f>
        <v>1.1957177184801493E-4</v>
      </c>
      <c r="I182" s="1">
        <f>100*IF(Table7[[#This Row],[Pd Analytic]]&gt;0, Table7[[#This Row],[Absolute Error]]/Table7[[#This Row],[Pd Analytic]],1)</f>
        <v>6.5159750024744861E-2</v>
      </c>
      <c r="J182">
        <v>13.708892000000001</v>
      </c>
      <c r="K182">
        <v>13.6952200191158</v>
      </c>
      <c r="L182" s="2">
        <f>ABS(Table2[[#This Row],[Nc Analytic]]-Table2[[#This Row],[Nc Simulation]])</f>
        <v>1.3671980884200963E-2</v>
      </c>
      <c r="M182" s="1">
        <f>100*IF(Table2[[#This Row],[Nc Analytic]]&gt;0, Table2[[#This Row],[Absolute Error]]/Table2[[#This Row],[Nc Analytic]],1)</f>
        <v>9.9830312073245997E-2</v>
      </c>
    </row>
    <row r="183" spans="1:13" x14ac:dyDescent="0.25">
      <c r="A183" s="1">
        <v>18.2</v>
      </c>
      <c r="B183">
        <v>0.76233300000000004</v>
      </c>
      <c r="C183">
        <v>0.76252095508433304</v>
      </c>
      <c r="D183" s="2">
        <f>ABS(Table6[[#This Row],[Pb Analytic]]-Table6[[#This Row],[Pb Simulation]])</f>
        <v>1.8795508433300245E-4</v>
      </c>
      <c r="E183" s="1">
        <f>100*IF(Table6[[#This Row],[Pb Analytic]]&gt;0, Table6[[#This Row],[Absolute Error]]/Table6[[#This Row],[Pb Analytic]],1)</f>
        <v>2.4649169715239505E-2</v>
      </c>
      <c r="F183">
        <v>0.18279300000000001</v>
      </c>
      <c r="G183">
        <v>0.182534090103145</v>
      </c>
      <c r="H183" s="2">
        <f>ABS(Table7[[#This Row],[Pd Analytic]]-Table7[[#This Row],[Pd Simulation]])</f>
        <v>2.5890989685500854E-4</v>
      </c>
      <c r="I183" s="1">
        <f>100*IF(Table7[[#This Row],[Pd Analytic]]&gt;0, Table7[[#This Row],[Absolute Error]]/Table7[[#This Row],[Pd Analytic]],1)</f>
        <v>0.14184194125530505</v>
      </c>
      <c r="J183">
        <v>13.71289</v>
      </c>
      <c r="K183">
        <v>13.6972838865457</v>
      </c>
      <c r="L183" s="2">
        <f>ABS(Table2[[#This Row],[Nc Analytic]]-Table2[[#This Row],[Nc Simulation]])</f>
        <v>1.5606113454300186E-2</v>
      </c>
      <c r="M183" s="1">
        <f>100*IF(Table2[[#This Row],[Nc Analytic]]&gt;0, Table2[[#This Row],[Absolute Error]]/Table2[[#This Row],[Nc Analytic]],1)</f>
        <v>0.11393582540571751</v>
      </c>
    </row>
    <row r="184" spans="1:13" x14ac:dyDescent="0.25">
      <c r="A184" s="1">
        <v>18.3</v>
      </c>
      <c r="B184">
        <v>0.76386500000000002</v>
      </c>
      <c r="C184">
        <v>0.76378255100359005</v>
      </c>
      <c r="D184" s="2">
        <f>ABS(Table6[[#This Row],[Pb Analytic]]-Table6[[#This Row],[Pb Simulation]])</f>
        <v>8.2448996409967279E-5</v>
      </c>
      <c r="E184" s="1">
        <f>100*IF(Table6[[#This Row],[Pb Analytic]]&gt;0, Table6[[#This Row],[Absolute Error]]/Table6[[#This Row],[Pb Analytic]],1)</f>
        <v>1.0794825870482571E-2</v>
      </c>
      <c r="F184">
        <v>0.18165500000000001</v>
      </c>
      <c r="G184">
        <v>0.18157274140607299</v>
      </c>
      <c r="H184" s="2">
        <f>ABS(Table7[[#This Row],[Pd Analytic]]-Table7[[#This Row],[Pd Simulation]])</f>
        <v>8.2258593927020396E-5</v>
      </c>
      <c r="I184" s="1">
        <f>100*IF(Table7[[#This Row],[Pd Analytic]]&gt;0, Table7[[#This Row],[Absolute Error]]/Table7[[#This Row],[Pd Analytic]],1)</f>
        <v>4.5303382704926835E-2</v>
      </c>
      <c r="J184">
        <v>13.71353</v>
      </c>
      <c r="K184">
        <v>13.6993202778868</v>
      </c>
      <c r="L184" s="2">
        <f>ABS(Table2[[#This Row],[Nc Analytic]]-Table2[[#This Row],[Nc Simulation]])</f>
        <v>1.4209722113200485E-2</v>
      </c>
      <c r="M184" s="1">
        <f>100*IF(Table2[[#This Row],[Nc Analytic]]&gt;0, Table2[[#This Row],[Absolute Error]]/Table2[[#This Row],[Nc Analytic]],1)</f>
        <v>0.10372574569365728</v>
      </c>
    </row>
    <row r="185" spans="1:13" x14ac:dyDescent="0.25">
      <c r="A185" s="1">
        <v>18.399999999999999</v>
      </c>
      <c r="B185">
        <v>0.76550200000000002</v>
      </c>
      <c r="C185">
        <v>0.76503090822216202</v>
      </c>
      <c r="D185" s="2">
        <f>ABS(Table6[[#This Row],[Pb Analytic]]-Table6[[#This Row],[Pb Simulation]])</f>
        <v>4.7109177783799527E-4</v>
      </c>
      <c r="E185" s="1">
        <f>100*IF(Table6[[#This Row],[Pb Analytic]]&gt;0, Table6[[#This Row],[Absolute Error]]/Table6[[#This Row],[Pb Analytic]],1)</f>
        <v>6.1578136618395556E-2</v>
      </c>
      <c r="F185">
        <v>0.18034800000000001</v>
      </c>
      <c r="G185">
        <v>0.18062136433009399</v>
      </c>
      <c r="H185" s="2">
        <f>ABS(Table7[[#This Row],[Pd Analytic]]-Table7[[#This Row],[Pd Simulation]])</f>
        <v>2.7336433009397809E-4</v>
      </c>
      <c r="I185" s="1">
        <f>100*IF(Table7[[#This Row],[Pd Analytic]]&gt;0, Table7[[#This Row],[Absolute Error]]/Table7[[#This Row],[Pd Analytic]],1)</f>
        <v>0.15134662010103744</v>
      </c>
      <c r="J185">
        <v>13.718481000000001</v>
      </c>
      <c r="K185">
        <v>13.7013297328681</v>
      </c>
      <c r="L185" s="2">
        <f>ABS(Table2[[#This Row],[Nc Analytic]]-Table2[[#This Row],[Nc Simulation]])</f>
        <v>1.7151267131900738E-2</v>
      </c>
      <c r="M185" s="1">
        <f>100*IF(Table2[[#This Row],[Nc Analytic]]&gt;0, Table2[[#This Row],[Absolute Error]]/Table2[[#This Row],[Nc Analytic]],1)</f>
        <v>0.12517958086036415</v>
      </c>
    </row>
    <row r="186" spans="1:13" x14ac:dyDescent="0.25">
      <c r="A186" s="1">
        <v>18.5</v>
      </c>
      <c r="B186">
        <v>0.765988</v>
      </c>
      <c r="C186">
        <v>0.76626623222652701</v>
      </c>
      <c r="D186" s="2">
        <f>ABS(Table6[[#This Row],[Pb Analytic]]-Table6[[#This Row],[Pb Simulation]])</f>
        <v>2.7823222652700874E-4</v>
      </c>
      <c r="E186" s="1">
        <f>100*IF(Table6[[#This Row],[Pb Analytic]]&gt;0, Table6[[#This Row],[Absolute Error]]/Table6[[#This Row],[Pb Analytic]],1)</f>
        <v>3.6310124970345359E-2</v>
      </c>
      <c r="F186">
        <v>0.17970800000000001</v>
      </c>
      <c r="G186">
        <v>0.17967981299337499</v>
      </c>
      <c r="H186" s="2">
        <f>ABS(Table7[[#This Row],[Pd Analytic]]-Table7[[#This Row],[Pd Simulation]])</f>
        <v>2.818700662501894E-5</v>
      </c>
      <c r="I186" s="1">
        <f>100*IF(Table7[[#This Row],[Pd Analytic]]&gt;0, Table7[[#This Row],[Absolute Error]]/Table7[[#This Row],[Pd Analytic]],1)</f>
        <v>1.5687353050650284E-2</v>
      </c>
      <c r="J186">
        <v>13.71772</v>
      </c>
      <c r="K186">
        <v>13.703312777304401</v>
      </c>
      <c r="L186" s="2">
        <f>ABS(Table2[[#This Row],[Nc Analytic]]-Table2[[#This Row],[Nc Simulation]])</f>
        <v>1.4407222695599131E-2</v>
      </c>
      <c r="M186" s="1">
        <f>100*IF(Table2[[#This Row],[Nc Analytic]]&gt;0, Table2[[#This Row],[Absolute Error]]/Table2[[#This Row],[Nc Analytic]],1)</f>
        <v>0.10513678648173715</v>
      </c>
    </row>
    <row r="187" spans="1:13" x14ac:dyDescent="0.25">
      <c r="A187" s="1">
        <v>18.600000000000001</v>
      </c>
      <c r="B187">
        <v>0.76775300000000002</v>
      </c>
      <c r="C187">
        <v>0.76748872431807802</v>
      </c>
      <c r="D187" s="2">
        <f>ABS(Table6[[#This Row],[Pb Analytic]]-Table6[[#This Row],[Pb Simulation]])</f>
        <v>2.6427568192199935E-4</v>
      </c>
      <c r="E187" s="1">
        <f>100*IF(Table6[[#This Row],[Pb Analytic]]&gt;0, Table6[[#This Row],[Absolute Error]]/Table6[[#This Row],[Pb Analytic]],1)</f>
        <v>3.4433819487942462E-2</v>
      </c>
      <c r="F187">
        <v>0.17849699999999999</v>
      </c>
      <c r="G187">
        <v>0.17874793452329699</v>
      </c>
      <c r="H187" s="2">
        <f>ABS(Table7[[#This Row],[Pd Analytic]]-Table7[[#This Row],[Pd Simulation]])</f>
        <v>2.5093452329699728E-4</v>
      </c>
      <c r="I187" s="1">
        <f>100*IF(Table7[[#This Row],[Pd Analytic]]&gt;0, Table7[[#This Row],[Absolute Error]]/Table7[[#This Row],[Pd Analytic]],1)</f>
        <v>0.14038457225601783</v>
      </c>
      <c r="J187">
        <v>13.721864</v>
      </c>
      <c r="K187">
        <v>13.7052699235382</v>
      </c>
      <c r="L187" s="2">
        <f>ABS(Table2[[#This Row],[Nc Analytic]]-Table2[[#This Row],[Nc Simulation]])</f>
        <v>1.65940764618E-2</v>
      </c>
      <c r="M187" s="1">
        <f>100*IF(Table2[[#This Row],[Nc Analytic]]&gt;0, Table2[[#This Row],[Absolute Error]]/Table2[[#This Row],[Nc Analytic]],1)</f>
        <v>0.12107807109512234</v>
      </c>
    </row>
    <row r="188" spans="1:13" x14ac:dyDescent="0.25">
      <c r="A188" s="1">
        <v>18.7</v>
      </c>
      <c r="B188">
        <v>0.768675</v>
      </c>
      <c r="C188">
        <v>0.76869858171768701</v>
      </c>
      <c r="D188" s="2">
        <f>ABS(Table6[[#This Row],[Pb Analytic]]-Table6[[#This Row],[Pb Simulation]])</f>
        <v>2.3581717687015669E-5</v>
      </c>
      <c r="E188" s="1">
        <f>100*IF(Table6[[#This Row],[Pb Analytic]]&gt;0, Table6[[#This Row],[Absolute Error]]/Table6[[#This Row],[Pb Analytic]],1)</f>
        <v>3.0677457000533809E-3</v>
      </c>
      <c r="F188">
        <v>0.177678</v>
      </c>
      <c r="G188">
        <v>0.177825583853052</v>
      </c>
      <c r="H188" s="2">
        <f>ABS(Table7[[#This Row],[Pd Analytic]]-Table7[[#This Row],[Pd Simulation]])</f>
        <v>1.4758385305199684E-4</v>
      </c>
      <c r="I188" s="1">
        <f>100*IF(Table7[[#This Row],[Pd Analytic]]&gt;0, Table7[[#This Row],[Absolute Error]]/Table7[[#This Row],[Pd Analytic]],1)</f>
        <v>8.299359960148045E-2</v>
      </c>
      <c r="J188">
        <v>13.721235</v>
      </c>
      <c r="K188">
        <v>13.7072016708648</v>
      </c>
      <c r="L188" s="2">
        <f>ABS(Table2[[#This Row],[Nc Analytic]]-Table2[[#This Row],[Nc Simulation]])</f>
        <v>1.403332913520039E-2</v>
      </c>
      <c r="M188" s="1">
        <f>100*IF(Table2[[#This Row],[Nc Analytic]]&gt;0, Table2[[#This Row],[Absolute Error]]/Table2[[#This Row],[Nc Analytic]],1)</f>
        <v>0.10237924174581006</v>
      </c>
    </row>
    <row r="189" spans="1:13" x14ac:dyDescent="0.25">
      <c r="A189" s="1">
        <v>18.8</v>
      </c>
      <c r="B189">
        <v>0.76971000000000001</v>
      </c>
      <c r="C189">
        <v>0.76989599766721795</v>
      </c>
      <c r="D189" s="2">
        <f>ABS(Table6[[#This Row],[Pb Analytic]]-Table6[[#This Row],[Pb Simulation]])</f>
        <v>1.8599766721794087E-4</v>
      </c>
      <c r="E189" s="1">
        <f>100*IF(Table6[[#This Row],[Pb Analytic]]&gt;0, Table6[[#This Row],[Absolute Error]]/Table6[[#This Row],[Pb Analytic]],1)</f>
        <v>2.4158804277657386E-2</v>
      </c>
      <c r="F189">
        <v>0.17718700000000001</v>
      </c>
      <c r="G189">
        <v>0.17691261244425999</v>
      </c>
      <c r="H189" s="2">
        <f>ABS(Table7[[#This Row],[Pd Analytic]]-Table7[[#This Row],[Pd Simulation]])</f>
        <v>2.7438755574002438E-4</v>
      </c>
      <c r="I189" s="1">
        <f>100*IF(Table7[[#This Row],[Pd Analytic]]&gt;0, Table7[[#This Row],[Absolute Error]]/Table7[[#This Row],[Pd Analytic]],1)</f>
        <v>0.15509779203926227</v>
      </c>
      <c r="J189">
        <v>13.721285</v>
      </c>
      <c r="K189">
        <v>13.7091085059409</v>
      </c>
      <c r="L189" s="2">
        <f>ABS(Table2[[#This Row],[Nc Analytic]]-Table2[[#This Row],[Nc Simulation]])</f>
        <v>1.2176494059099596E-2</v>
      </c>
      <c r="M189" s="1">
        <f>100*IF(Table2[[#This Row],[Nc Analytic]]&gt;0, Table2[[#This Row],[Absolute Error]]/Table2[[#This Row],[Nc Analytic]],1)</f>
        <v>8.8820465997645731E-2</v>
      </c>
    </row>
    <row r="190" spans="1:13" x14ac:dyDescent="0.25">
      <c r="A190" s="1">
        <v>18.899999999999999</v>
      </c>
      <c r="B190">
        <v>0.77103600000000005</v>
      </c>
      <c r="C190">
        <v>0.77108116152806305</v>
      </c>
      <c r="D190" s="2">
        <f>ABS(Table6[[#This Row],[Pb Analytic]]-Table6[[#This Row],[Pb Simulation]])</f>
        <v>4.5161528062998002E-5</v>
      </c>
      <c r="E190" s="1">
        <f>100*IF(Table6[[#This Row],[Pb Analytic]]&gt;0, Table6[[#This Row],[Absolute Error]]/Table6[[#This Row],[Pb Analytic]],1)</f>
        <v>5.8569097931922918E-3</v>
      </c>
      <c r="F190">
        <v>0.17616000000000001</v>
      </c>
      <c r="G190">
        <v>0.176008886814883</v>
      </c>
      <c r="H190" s="2">
        <f>ABS(Table7[[#This Row],[Pd Analytic]]-Table7[[#This Row],[Pd Simulation]])</f>
        <v>1.5111318511701333E-4</v>
      </c>
      <c r="I190" s="1">
        <f>100*IF(Table7[[#This Row],[Pd Analytic]]&gt;0, Table7[[#This Row],[Absolute Error]]/Table7[[#This Row],[Pd Analytic]],1)</f>
        <v>8.5855429149976001E-2</v>
      </c>
      <c r="J190">
        <v>13.726067</v>
      </c>
      <c r="K190">
        <v>13.7109909031791</v>
      </c>
      <c r="L190" s="2">
        <f>ABS(Table2[[#This Row],[Nc Analytic]]-Table2[[#This Row],[Nc Simulation]])</f>
        <v>1.5076096820900275E-2</v>
      </c>
      <c r="M190" s="1">
        <f>100*IF(Table2[[#This Row],[Nc Analytic]]&gt;0, Table2[[#This Row],[Absolute Error]]/Table2[[#This Row],[Nc Analytic]],1)</f>
        <v>0.10995628928179549</v>
      </c>
    </row>
    <row r="191" spans="1:13" x14ac:dyDescent="0.25">
      <c r="A191" s="1">
        <v>19</v>
      </c>
      <c r="B191">
        <v>0.77203900000000003</v>
      </c>
      <c r="C191">
        <v>0.77225425887682098</v>
      </c>
      <c r="D191" s="2">
        <f>ABS(Table6[[#This Row],[Pb Analytic]]-Table6[[#This Row],[Pb Simulation]])</f>
        <v>2.1525887682094513E-4</v>
      </c>
      <c r="E191" s="1">
        <f>100*IF(Table6[[#This Row],[Pb Analytic]]&gt;0, Table6[[#This Row],[Absolute Error]]/Table6[[#This Row],[Pb Analytic]],1)</f>
        <v>2.7874093842359782E-2</v>
      </c>
      <c r="F191">
        <v>0.17497199999999999</v>
      </c>
      <c r="G191">
        <v>0.17511426236651501</v>
      </c>
      <c r="H191" s="2">
        <f>ABS(Table7[[#This Row],[Pd Analytic]]-Table7[[#This Row],[Pd Simulation]])</f>
        <v>1.4226236651501689E-4</v>
      </c>
      <c r="I191" s="1">
        <f>100*IF(Table7[[#This Row],[Pd Analytic]]&gt;0, Table7[[#This Row],[Absolute Error]]/Table7[[#This Row],[Pd Analytic]],1)</f>
        <v>8.1239737182149718E-2</v>
      </c>
      <c r="J191">
        <v>13.72794</v>
      </c>
      <c r="K191">
        <v>13.712849325126999</v>
      </c>
      <c r="L191" s="2">
        <f>ABS(Table2[[#This Row],[Nc Analytic]]-Table2[[#This Row],[Nc Simulation]])</f>
        <v>1.5090674873000864E-2</v>
      </c>
      <c r="M191" s="1">
        <f>100*IF(Table2[[#This Row],[Nc Analytic]]&gt;0, Table2[[#This Row],[Absolute Error]]/Table2[[#This Row],[Nc Analytic]],1)</f>
        <v>0.1100476969826335</v>
      </c>
    </row>
    <row r="192" spans="1:13" x14ac:dyDescent="0.25">
      <c r="A192" s="1">
        <v>19.100000000000001</v>
      </c>
      <c r="B192">
        <v>0.77383900000000005</v>
      </c>
      <c r="C192">
        <v>0.77341547159820101</v>
      </c>
      <c r="D192" s="2">
        <f>ABS(Table6[[#This Row],[Pb Analytic]]-Table6[[#This Row],[Pb Simulation]])</f>
        <v>4.2352840179904483E-4</v>
      </c>
      <c r="E192" s="1">
        <f>100*IF(Table6[[#This Row],[Pb Analytic]]&gt;0, Table6[[#This Row],[Absolute Error]]/Table6[[#This Row],[Pb Analytic]],1)</f>
        <v>5.4760787358424233E-2</v>
      </c>
      <c r="F192">
        <v>0.17394100000000001</v>
      </c>
      <c r="G192">
        <v>0.17422860936851201</v>
      </c>
      <c r="H192" s="2">
        <f>ABS(Table7[[#This Row],[Pd Analytic]]-Table7[[#This Row],[Pd Simulation]])</f>
        <v>2.8760936851199292E-4</v>
      </c>
      <c r="I192" s="1">
        <f>100*IF(Table7[[#This Row],[Pd Analytic]]&gt;0, Table7[[#This Row],[Absolute Error]]/Table7[[#This Row],[Pd Analytic]],1)</f>
        <v>0.16507585611480638</v>
      </c>
      <c r="J192">
        <v>13.733254000000001</v>
      </c>
      <c r="K192">
        <v>13.714684222832799</v>
      </c>
      <c r="L192" s="2">
        <f>ABS(Table2[[#This Row],[Nc Analytic]]-Table2[[#This Row],[Nc Simulation]])</f>
        <v>1.8569777167201096E-2</v>
      </c>
      <c r="M192" s="1">
        <f>100*IF(Table2[[#This Row],[Nc Analytic]]&gt;0, Table2[[#This Row],[Absolute Error]]/Table2[[#This Row],[Nc Analytic]],1)</f>
        <v>0.13540069071576091</v>
      </c>
    </row>
    <row r="193" spans="1:13" x14ac:dyDescent="0.25">
      <c r="A193" s="1">
        <v>19.2</v>
      </c>
      <c r="B193">
        <v>0.77448099999999998</v>
      </c>
      <c r="C193">
        <v>0.77456497797524904</v>
      </c>
      <c r="D193" s="2">
        <f>ABS(Table6[[#This Row],[Pb Analytic]]-Table6[[#This Row],[Pb Simulation]])</f>
        <v>8.3977975249061032E-5</v>
      </c>
      <c r="E193" s="1">
        <f>100*IF(Table6[[#This Row],[Pb Analytic]]&gt;0, Table6[[#This Row],[Absolute Error]]/Table6[[#This Row],[Pb Analytic]],1)</f>
        <v>1.0841953565804589E-2</v>
      </c>
      <c r="F193">
        <v>0.17277300000000001</v>
      </c>
      <c r="G193">
        <v>0.17335179051602101</v>
      </c>
      <c r="H193" s="2">
        <f>ABS(Table7[[#This Row],[Pd Analytic]]-Table7[[#This Row],[Pd Simulation]])</f>
        <v>5.787905160209994E-4</v>
      </c>
      <c r="I193" s="1">
        <f>100*IF(Table7[[#This Row],[Pd Analytic]]&gt;0, Table7[[#This Row],[Absolute Error]]/Table7[[#This Row],[Pd Analytic]],1)</f>
        <v>0.33388205238497848</v>
      </c>
      <c r="J193">
        <v>13.730974</v>
      </c>
      <c r="K193">
        <v>13.716496036197601</v>
      </c>
      <c r="L193" s="2">
        <f>ABS(Table2[[#This Row],[Nc Analytic]]-Table2[[#This Row],[Nc Simulation]])</f>
        <v>1.4477963802399074E-2</v>
      </c>
      <c r="M193" s="1">
        <f>100*IF(Table2[[#This Row],[Nc Analytic]]&gt;0, Table2[[#This Row],[Absolute Error]]/Table2[[#This Row],[Nc Analytic]],1)</f>
        <v>0.10555147440127546</v>
      </c>
    </row>
    <row r="194" spans="1:13" x14ac:dyDescent="0.25">
      <c r="A194" s="1">
        <v>19.3</v>
      </c>
      <c r="B194">
        <v>0.77582499999999999</v>
      </c>
      <c r="C194">
        <v>0.77570295277697998</v>
      </c>
      <c r="D194" s="2">
        <f>ABS(Table6[[#This Row],[Pb Analytic]]-Table6[[#This Row],[Pb Simulation]])</f>
        <v>1.2204722302000537E-4</v>
      </c>
      <c r="E194" s="1">
        <f>100*IF(Table6[[#This Row],[Pb Analytic]]&gt;0, Table6[[#This Row],[Absolute Error]]/Table6[[#This Row],[Pb Analytic]],1)</f>
        <v>1.5733757694628089E-2</v>
      </c>
      <c r="F194">
        <v>0.17229900000000001</v>
      </c>
      <c r="G194">
        <v>0.17248367574351101</v>
      </c>
      <c r="H194" s="2">
        <f>ABS(Table7[[#This Row],[Pd Analytic]]-Table7[[#This Row],[Pd Simulation]])</f>
        <v>1.8467574351099802E-4</v>
      </c>
      <c r="I194" s="1">
        <f>100*IF(Table7[[#This Row],[Pd Analytic]]&gt;0, Table7[[#This Row],[Absolute Error]]/Table7[[#This Row],[Pd Analytic]],1)</f>
        <v>0.10706853429168395</v>
      </c>
      <c r="J194">
        <v>13.733224999999999</v>
      </c>
      <c r="K194">
        <v>13.7182851943146</v>
      </c>
      <c r="L194" s="2">
        <f>ABS(Table2[[#This Row],[Nc Analytic]]-Table2[[#This Row],[Nc Simulation]])</f>
        <v>1.4939805685399321E-2</v>
      </c>
      <c r="M194" s="1">
        <f>100*IF(Table2[[#This Row],[Nc Analytic]]&gt;0, Table2[[#This Row],[Absolute Error]]/Table2[[#This Row],[Nc Analytic]],1)</f>
        <v>0.10890432349074482</v>
      </c>
    </row>
    <row r="195" spans="1:13" x14ac:dyDescent="0.25">
      <c r="A195" s="1">
        <v>19.399999999999999</v>
      </c>
      <c r="B195">
        <v>0.77719899999999997</v>
      </c>
      <c r="C195">
        <v>0.77682956734350095</v>
      </c>
      <c r="D195" s="2">
        <f>ABS(Table6[[#This Row],[Pb Analytic]]-Table6[[#This Row],[Pb Simulation]])</f>
        <v>3.6943265649902468E-4</v>
      </c>
      <c r="E195" s="1">
        <f>100*IF(Table6[[#This Row],[Pb Analytic]]&gt;0, Table6[[#This Row],[Absolute Error]]/Table6[[#This Row],[Pb Analytic]],1)</f>
        <v>4.7556461806978027E-2</v>
      </c>
      <c r="F195">
        <v>0.171347</v>
      </c>
      <c r="G195">
        <v>0.171624142139647</v>
      </c>
      <c r="H195" s="2">
        <f>ABS(Table7[[#This Row],[Pd Analytic]]-Table7[[#This Row],[Pd Simulation]])</f>
        <v>2.7714213964699641E-4</v>
      </c>
      <c r="I195" s="1">
        <f>100*IF(Table7[[#This Row],[Pd Analytic]]&gt;0, Table7[[#This Row],[Absolute Error]]/Table7[[#This Row],[Pd Analytic]],1)</f>
        <v>0.16148202472673781</v>
      </c>
      <c r="J195">
        <v>13.736236999999999</v>
      </c>
      <c r="K195">
        <v>13.7200521157966</v>
      </c>
      <c r="L195" s="2">
        <f>ABS(Table2[[#This Row],[Nc Analytic]]-Table2[[#This Row],[Nc Simulation]])</f>
        <v>1.6184884203399363E-2</v>
      </c>
      <c r="M195" s="1">
        <f>100*IF(Table2[[#This Row],[Nc Analytic]]&gt;0, Table2[[#This Row],[Absolute Error]]/Table2[[#This Row],[Nc Analytic]],1)</f>
        <v>0.11796518021068503</v>
      </c>
    </row>
    <row r="196" spans="1:13" x14ac:dyDescent="0.25">
      <c r="A196" s="1">
        <v>19.5</v>
      </c>
      <c r="B196">
        <v>0.77869900000000003</v>
      </c>
      <c r="C196">
        <v>0.77794498966871695</v>
      </c>
      <c r="D196" s="2">
        <f>ABS(Table6[[#This Row],[Pb Analytic]]-Table6[[#This Row],[Pb Simulation]])</f>
        <v>7.540103312830837E-4</v>
      </c>
      <c r="E196" s="1">
        <f>100*IF(Table6[[#This Row],[Pb Analytic]]&gt;0, Table6[[#This Row],[Absolute Error]]/Table6[[#This Row],[Pb Analytic]],1)</f>
        <v>9.6923348218255684E-2</v>
      </c>
      <c r="F196">
        <v>0.170153</v>
      </c>
      <c r="G196">
        <v>0.17077305896342901</v>
      </c>
      <c r="H196" s="2">
        <f>ABS(Table7[[#This Row],[Pd Analytic]]-Table7[[#This Row],[Pd Simulation]])</f>
        <v>6.200589634290099E-4</v>
      </c>
      <c r="I196" s="1">
        <f>100*IF(Table7[[#This Row],[Pd Analytic]]&gt;0, Table7[[#This Row],[Absolute Error]]/Table7[[#This Row],[Pd Analytic]],1)</f>
        <v>0.36308945169260876</v>
      </c>
      <c r="J196">
        <v>13.738604</v>
      </c>
      <c r="K196">
        <v>13.7217972090911</v>
      </c>
      <c r="L196" s="2">
        <f>ABS(Table2[[#This Row],[Nc Analytic]]-Table2[[#This Row],[Nc Simulation]])</f>
        <v>1.6806790908900027E-2</v>
      </c>
      <c r="M196" s="1">
        <f>100*IF(Table2[[#This Row],[Nc Analytic]]&gt;0, Table2[[#This Row],[Absolute Error]]/Table2[[#This Row],[Nc Analytic]],1)</f>
        <v>0.12248243180394056</v>
      </c>
    </row>
    <row r="197" spans="1:13" x14ac:dyDescent="0.25">
      <c r="A197" s="1">
        <v>19.600000000000001</v>
      </c>
      <c r="B197">
        <v>0.77861400000000003</v>
      </c>
      <c r="C197">
        <v>0.77904938448067895</v>
      </c>
      <c r="D197" s="2">
        <f>ABS(Table6[[#This Row],[Pb Analytic]]-Table6[[#This Row],[Pb Simulation]])</f>
        <v>4.3538448067892421E-4</v>
      </c>
      <c r="E197" s="1">
        <f>100*IF(Table6[[#This Row],[Pb Analytic]]&gt;0, Table6[[#This Row],[Absolute Error]]/Table6[[#This Row],[Pb Analytic]],1)</f>
        <v>5.588663432025625E-2</v>
      </c>
      <c r="F197">
        <v>0.169902</v>
      </c>
      <c r="G197">
        <v>0.16993030619028901</v>
      </c>
      <c r="H197" s="2">
        <f>ABS(Table7[[#This Row],[Pd Analytic]]-Table7[[#This Row],[Pd Simulation]])</f>
        <v>2.8306190289012489E-5</v>
      </c>
      <c r="I197" s="1">
        <f>100*IF(Table7[[#This Row],[Pd Analytic]]&gt;0, Table7[[#This Row],[Absolute Error]]/Table7[[#This Row],[Pd Analytic]],1)</f>
        <v>1.6657529150400661E-2</v>
      </c>
      <c r="J197">
        <v>13.738719</v>
      </c>
      <c r="K197">
        <v>13.723520872784899</v>
      </c>
      <c r="L197" s="2">
        <f>ABS(Table2[[#This Row],[Nc Analytic]]-Table2[[#This Row],[Nc Simulation]])</f>
        <v>1.5198127215100499E-2</v>
      </c>
      <c r="M197" s="1">
        <f>100*IF(Table2[[#This Row],[Nc Analytic]]&gt;0, Table2[[#This Row],[Absolute Error]]/Table2[[#This Row],[Nc Analytic]],1)</f>
        <v>0.11074510219341663</v>
      </c>
    </row>
    <row r="198" spans="1:13" x14ac:dyDescent="0.25">
      <c r="A198" s="1">
        <v>19.7</v>
      </c>
      <c r="B198">
        <v>0.78013500000000002</v>
      </c>
      <c r="C198">
        <v>0.78014291331967001</v>
      </c>
      <c r="D198" s="2">
        <f>ABS(Table6[[#This Row],[Pb Analytic]]-Table6[[#This Row],[Pb Simulation]])</f>
        <v>7.9133196699832098E-6</v>
      </c>
      <c r="E198" s="1">
        <f>100*IF(Table6[[#This Row],[Pb Analytic]]&gt;0, Table6[[#This Row],[Absolute Error]]/Table6[[#This Row],[Pb Analytic]],1)</f>
        <v>1.0143423127834863E-3</v>
      </c>
      <c r="F198">
        <v>0.16899600000000001</v>
      </c>
      <c r="G198">
        <v>0.16909576698342699</v>
      </c>
      <c r="H198" s="2">
        <f>ABS(Table7[[#This Row],[Pd Analytic]]-Table7[[#This Row],[Pd Simulation]])</f>
        <v>9.9766983426979872E-5</v>
      </c>
      <c r="I198" s="1">
        <f>100*IF(Table7[[#This Row],[Pd Analytic]]&gt;0, Table7[[#This Row],[Absolute Error]]/Table7[[#This Row],[Pd Analytic]],1)</f>
        <v>5.9000284399051806E-2</v>
      </c>
      <c r="J198">
        <v>13.739661999999999</v>
      </c>
      <c r="K198">
        <v>13.725223495897501</v>
      </c>
      <c r="L198" s="2">
        <f>ABS(Table2[[#This Row],[Nc Analytic]]-Table2[[#This Row],[Nc Simulation]])</f>
        <v>1.4438504102498584E-2</v>
      </c>
      <c r="M198" s="1">
        <f>100*IF(Table2[[#This Row],[Nc Analytic]]&gt;0, Table2[[#This Row],[Absolute Error]]/Table2[[#This Row],[Nc Analytic]],1)</f>
        <v>0.10519685968548552</v>
      </c>
    </row>
    <row r="199" spans="1:13" x14ac:dyDescent="0.25">
      <c r="A199" s="1">
        <v>19.8</v>
      </c>
      <c r="B199">
        <v>0.78155600000000003</v>
      </c>
      <c r="C199">
        <v>0.78122573461408795</v>
      </c>
      <c r="D199" s="2">
        <f>ABS(Table6[[#This Row],[Pb Analytic]]-Table6[[#This Row],[Pb Simulation]])</f>
        <v>3.3026538591207633E-4</v>
      </c>
      <c r="E199" s="1">
        <f>100*IF(Table6[[#This Row],[Pb Analytic]]&gt;0, Table6[[#This Row],[Absolute Error]]/Table6[[#This Row],[Pb Analytic]],1)</f>
        <v>4.227528245408118E-2</v>
      </c>
      <c r="F199">
        <v>0.16803100000000001</v>
      </c>
      <c r="G199">
        <v>0.168269316442059</v>
      </c>
      <c r="H199" s="2">
        <f>ABS(Table7[[#This Row],[Pd Analytic]]-Table7[[#This Row],[Pd Simulation]])</f>
        <v>2.3831644205898894E-4</v>
      </c>
      <c r="I199" s="1">
        <f>100*IF(Table7[[#This Row],[Pd Analytic]]&gt;0, Table7[[#This Row],[Absolute Error]]/Table7[[#This Row],[Pd Analytic]],1)</f>
        <v>0.14162798488638872</v>
      </c>
      <c r="J199">
        <v>13.744164</v>
      </c>
      <c r="K199">
        <v>13.726905458164101</v>
      </c>
      <c r="L199" s="2">
        <f>ABS(Table2[[#This Row],[Nc Analytic]]-Table2[[#This Row],[Nc Simulation]])</f>
        <v>1.7258541835898811E-2</v>
      </c>
      <c r="M199" s="1">
        <f>100*IF(Table2[[#This Row],[Nc Analytic]]&gt;0, Table2[[#This Row],[Absolute Error]]/Table2[[#This Row],[Nc Analytic]],1)</f>
        <v>0.12572784076132953</v>
      </c>
    </row>
    <row r="200" spans="1:13" x14ac:dyDescent="0.25">
      <c r="A200" s="1">
        <v>19.899999999999999</v>
      </c>
      <c r="B200">
        <v>0.78237299999999999</v>
      </c>
      <c r="C200">
        <v>0.782298003754202</v>
      </c>
      <c r="D200" s="2">
        <f>ABS(Table6[[#This Row],[Pb Analytic]]-Table6[[#This Row],[Pb Simulation]])</f>
        <v>7.4996245797986916E-5</v>
      </c>
      <c r="E200" s="1">
        <f>100*IF(Table6[[#This Row],[Pb Analytic]]&gt;0, Table6[[#This Row],[Absolute Error]]/Table6[[#This Row],[Pb Analytic]],1)</f>
        <v>9.5866594875717893E-3</v>
      </c>
      <c r="F200">
        <v>0.167406</v>
      </c>
      <c r="G200">
        <v>0.16745084015410899</v>
      </c>
      <c r="H200" s="2">
        <f>ABS(Table7[[#This Row],[Pd Analytic]]-Table7[[#This Row],[Pd Simulation]])</f>
        <v>4.4840154108993779E-5</v>
      </c>
      <c r="I200" s="1">
        <f>100*IF(Table7[[#This Row],[Pd Analytic]]&gt;0, Table7[[#This Row],[Absolute Error]]/Table7[[#This Row],[Pd Analytic]],1)</f>
        <v>2.6778100407096387E-2</v>
      </c>
      <c r="J200">
        <v>13.742699</v>
      </c>
      <c r="K200">
        <v>13.7285671303088</v>
      </c>
      <c r="L200" s="2">
        <f>ABS(Table2[[#This Row],[Nc Analytic]]-Table2[[#This Row],[Nc Simulation]])</f>
        <v>1.4131869691199839E-2</v>
      </c>
      <c r="M200" s="1">
        <f>100*IF(Table2[[#This Row],[Nc Analytic]]&gt;0, Table2[[#This Row],[Absolute Error]]/Table2[[#This Row],[Nc Analytic]],1)</f>
        <v>0.10293768866818344</v>
      </c>
    </row>
    <row r="201" spans="1:13" x14ac:dyDescent="0.25">
      <c r="A201" s="1">
        <v>20</v>
      </c>
      <c r="B201">
        <v>0.78319099999999997</v>
      </c>
      <c r="C201">
        <v>0.78335987316385103</v>
      </c>
      <c r="D201" s="2">
        <f>ABS(Table6[[#This Row],[Pb Analytic]]-Table6[[#This Row],[Pb Simulation]])</f>
        <v>1.6887316385105766E-4</v>
      </c>
      <c r="E201" s="1">
        <f>100*IF(Table6[[#This Row],[Pb Analytic]]&gt;0, Table6[[#This Row],[Absolute Error]]/Table6[[#This Row],[Pb Analytic]],1)</f>
        <v>2.1557545852969085E-2</v>
      </c>
      <c r="F201">
        <v>0.16691800000000001</v>
      </c>
      <c r="G201">
        <v>0.16664022667393</v>
      </c>
      <c r="H201" s="2">
        <f>ABS(Table7[[#This Row],[Pd Analytic]]-Table7[[#This Row],[Pd Simulation]])</f>
        <v>2.7777332607001326E-4</v>
      </c>
      <c r="I201" s="1">
        <f>100*IF(Table7[[#This Row],[Pd Analytic]]&gt;0, Table7[[#This Row],[Absolute Error]]/Table7[[#This Row],[Pd Analytic]],1)</f>
        <v>0.16669043940605097</v>
      </c>
      <c r="J201">
        <v>13.743874</v>
      </c>
      <c r="K201">
        <v>13.7302088743083</v>
      </c>
      <c r="L201" s="2">
        <f>ABS(Table2[[#This Row],[Nc Analytic]]-Table2[[#This Row],[Nc Simulation]])</f>
        <v>1.3665125691700197E-2</v>
      </c>
      <c r="M201" s="1">
        <f>100*IF(Table2[[#This Row],[Nc Analytic]]&gt;0, Table2[[#This Row],[Absolute Error]]/Table2[[#This Row],[Nc Analytic]],1)</f>
        <v>9.9525985487883689E-2</v>
      </c>
    </row>
    <row r="202" spans="1:13" x14ac:dyDescent="0.25">
      <c r="A202" s="1" t="s">
        <v>5</v>
      </c>
      <c r="D202" s="1">
        <f>MAX(D2:D201)</f>
        <v>1.5183427113950043E-3</v>
      </c>
      <c r="E202" s="1">
        <f>MAX(E2:E201)</f>
        <v>116.51057971889523</v>
      </c>
      <c r="G202" s="3"/>
      <c r="H202" s="1">
        <f>MAX(H2:H201)</f>
        <v>1.96552958122298E-3</v>
      </c>
      <c r="I202" s="1">
        <f>MAX(I2:I201)</f>
        <v>4.1891291642673671</v>
      </c>
      <c r="L202" s="1">
        <f>MAX(L2:L201)</f>
        <v>0.81515825341053394</v>
      </c>
      <c r="M202" s="1">
        <f>MAX(M2:M201)</f>
        <v>743.99955714143505</v>
      </c>
    </row>
    <row r="203" spans="1:13" x14ac:dyDescent="0.25">
      <c r="A203" s="1" t="s">
        <v>6</v>
      </c>
      <c r="D203" s="1">
        <f>AVERAGE(D2:D201)</f>
        <v>2.7029862064346363E-4</v>
      </c>
      <c r="E203" s="1">
        <f>AVERAGE(E2:E201)</f>
        <v>5.1313873486897537</v>
      </c>
      <c r="G203" s="3"/>
      <c r="H203" s="1">
        <f>AVERAGE(H2:H201)</f>
        <v>3.5147358792765354E-4</v>
      </c>
      <c r="I203" s="1">
        <f>AVERAGE(I2:I201)</f>
        <v>0.15833711783662463</v>
      </c>
      <c r="L203" s="1">
        <f>AVERAGE(L2:L201)</f>
        <v>3.2366925765420447E-2</v>
      </c>
      <c r="M203" s="1">
        <f>AVERAGE(M2:M201)</f>
        <v>6.7539521599088168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2013-10-26T20:55:24Z</cp:lastPrinted>
  <dcterms:created xsi:type="dcterms:W3CDTF">2013-10-26T20:48:41Z</dcterms:created>
  <dcterms:modified xsi:type="dcterms:W3CDTF">2022-11-28T21:26:46Z</dcterms:modified>
</cp:coreProperties>
</file>