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en\OneDrive\Documents\Rutgers - Data Science Bootcamp\Module 1 - Excel\"/>
    </mc:Choice>
  </mc:AlternateContent>
  <xr:revisionPtr revIDLastSave="0" documentId="13_ncr:1_{7BCDE535-D989-4A8E-A8EC-4000B3FBBC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5" r:id="rId2"/>
    <sheet name="Outcomes Based on Goals" sheetId="13" r:id="rId3"/>
    <sheet name="Category Statistics" sheetId="3" r:id="rId4"/>
    <sheet name="Subcategory Statistics" sheetId="4" r:id="rId5"/>
    <sheet name="Edinburgh Research" sheetId="6" r:id="rId6"/>
  </sheets>
  <definedNames>
    <definedName name="_xlnm._FilterDatabase" localSheetId="0" hidden="1">Kickstarter!$A$1:$T$4117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3" i="13"/>
  <c r="C6" i="13"/>
  <c r="C5" i="13"/>
  <c r="C4" i="13"/>
  <c r="C2" i="13"/>
  <c r="B13" i="13"/>
  <c r="E13" i="13" s="1"/>
  <c r="B12" i="13"/>
  <c r="B11" i="13"/>
  <c r="E11" i="13" s="1"/>
  <c r="B10" i="13"/>
  <c r="B9" i="13"/>
  <c r="B8" i="13"/>
  <c r="B7" i="13"/>
  <c r="B6" i="13"/>
  <c r="B5" i="13"/>
  <c r="B4" i="13"/>
  <c r="E4" i="13" s="1"/>
  <c r="B3" i="13"/>
  <c r="B2" i="13"/>
  <c r="C6" i="6"/>
  <c r="D6" i="6" s="1"/>
  <c r="C5" i="6"/>
  <c r="D5" i="6" s="1"/>
  <c r="C4" i="6"/>
  <c r="D4" i="6" s="1"/>
  <c r="C3" i="6"/>
  <c r="D3" i="6" s="1"/>
  <c r="C2" i="6"/>
  <c r="D2" i="6" s="1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G11" i="13" l="1"/>
  <c r="G13" i="13"/>
  <c r="H4" i="13"/>
  <c r="G4" i="13"/>
  <c r="H11" i="13"/>
  <c r="H13" i="13"/>
  <c r="G2" i="13"/>
  <c r="H6" i="13"/>
  <c r="H8" i="13"/>
  <c r="H12" i="13"/>
  <c r="F4" i="13"/>
  <c r="F13" i="13"/>
  <c r="F11" i="13"/>
  <c r="E8" i="13"/>
  <c r="F8" i="13" s="1"/>
  <c r="E3" i="13"/>
  <c r="G3" i="13" s="1"/>
  <c r="E2" i="13"/>
  <c r="F2" i="13" s="1"/>
  <c r="E12" i="13"/>
  <c r="G12" i="13" s="1"/>
  <c r="E9" i="13"/>
  <c r="H9" i="13" s="1"/>
  <c r="E6" i="13"/>
  <c r="G6" i="13" s="1"/>
  <c r="E7" i="13"/>
  <c r="F7" i="13" s="1"/>
  <c r="E10" i="13"/>
  <c r="G10" i="13" s="1"/>
  <c r="E5" i="13"/>
  <c r="F5" i="13" s="1"/>
  <c r="H2" i="13" l="1"/>
  <c r="F10" i="13"/>
  <c r="G7" i="13"/>
  <c r="H7" i="13"/>
  <c r="F12" i="13"/>
  <c r="G9" i="13"/>
  <c r="F3" i="13"/>
  <c r="G8" i="13"/>
  <c r="H5" i="13"/>
  <c r="F6" i="13"/>
  <c r="G5" i="13"/>
  <c r="H3" i="13"/>
  <c r="F9" i="13"/>
  <c r="H10" i="13"/>
</calcChain>
</file>

<file path=xl/sharedStrings.xml><?xml version="1.0" encoding="utf-8"?>
<sst xmlns="http://schemas.openxmlformats.org/spreadsheetml/2006/main" count="28895" uniqueCount="8360">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</sst>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0-4C76-8559-D13D7961A3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0-4C76-8559-D13D7961A3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0-4C76-8559-D13D7961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53520"/>
        <c:axId val="423654768"/>
      </c:lineChart>
      <c:catAx>
        <c:axId val="4236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768"/>
        <c:crosses val="autoZero"/>
        <c:auto val="1"/>
        <c:lblAlgn val="ctr"/>
        <c:lblOffset val="100"/>
        <c:noMultiLvlLbl val="0"/>
      </c:catAx>
      <c:valAx>
        <c:axId val="4236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1-41E1-A1DD-FF30F09FF2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1-41E1-A1DD-FF30F09FF2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1-41E1-A1DD-FF30F09FF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225391"/>
        <c:axId val="459224975"/>
      </c:lineChart>
      <c:catAx>
        <c:axId val="45922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24975"/>
        <c:crosses val="autoZero"/>
        <c:auto val="1"/>
        <c:lblAlgn val="ctr"/>
        <c:lblOffset val="100"/>
        <c:noMultiLvlLbl val="0"/>
      </c:catAx>
      <c:valAx>
        <c:axId val="4592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2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Successful/Failed Per</a:t>
            </a:r>
            <a:r>
              <a:rPr lang="en-US" baseline="0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94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8-42C0-B255-400C8FA3A48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8-42C0-B255-400C8FA3A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288255"/>
        <c:axId val="132289087"/>
      </c:barChart>
      <c:catAx>
        <c:axId val="13228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9087"/>
        <c:crosses val="autoZero"/>
        <c:auto val="1"/>
        <c:lblAlgn val="ctr"/>
        <c:lblOffset val="100"/>
        <c:noMultiLvlLbl val="0"/>
      </c:catAx>
      <c:valAx>
        <c:axId val="13228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203339873777917"/>
          <c:y val="7.8006520296652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F-4CD3-AF0A-DBE6FE59D6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F-4CD3-AF0A-DBE6FE59D6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F-4CD3-AF0A-DBE6FE59D6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F-4CD3-AF0A-DBE6FE59D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508512"/>
        <c:axId val="2113507264"/>
      </c:barChart>
      <c:catAx>
        <c:axId val="21135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7264"/>
        <c:crosses val="autoZero"/>
        <c:auto val="1"/>
        <c:lblAlgn val="ctr"/>
        <c:lblOffset val="100"/>
        <c:noMultiLvlLbl val="0"/>
      </c:catAx>
      <c:valAx>
        <c:axId val="2113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8-43C8-9A99-7189523797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8-43C8-9A99-7189523797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8-43C8-9A99-718952379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41136"/>
        <c:axId val="493842800"/>
      </c:barChart>
      <c:catAx>
        <c:axId val="4938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2800"/>
        <c:crosses val="autoZero"/>
        <c:auto val="1"/>
        <c:lblAlgn val="ctr"/>
        <c:lblOffset val="100"/>
        <c:noMultiLvlLbl val="0"/>
      </c:catAx>
      <c:valAx>
        <c:axId val="493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4</xdr:row>
      <xdr:rowOff>61912</xdr:rowOff>
    </xdr:from>
    <xdr:to>
      <xdr:col>17</xdr:col>
      <xdr:colOff>28575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21403-04E4-4626-A53A-3EB0DF22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</xdr:colOff>
      <xdr:row>14</xdr:row>
      <xdr:rowOff>166687</xdr:rowOff>
    </xdr:from>
    <xdr:to>
      <xdr:col>4</xdr:col>
      <xdr:colOff>1047750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60A02-F7B8-4A68-A66F-8F15BDADB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352424</xdr:colOff>
      <xdr:row>14</xdr:row>
      <xdr:rowOff>166686</xdr:rowOff>
    </xdr:from>
    <xdr:to>
      <xdr:col>8</xdr:col>
      <xdr:colOff>1466849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A92E7-93B8-4A5E-87E5-4A8F78880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166686</xdr:rowOff>
    </xdr:from>
    <xdr:to>
      <xdr:col>17</xdr:col>
      <xdr:colOff>152400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80FD8-46AF-4B68-8B83-D2BA47C65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390524</xdr:colOff>
      <xdr:row>4</xdr:row>
      <xdr:rowOff>14286</xdr:rowOff>
    </xdr:from>
    <xdr:to>
      <xdr:col>21</xdr:col>
      <xdr:colOff>342900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6A979-8FC3-476E-8748-D65CAFA4B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80.590088773148" createdVersion="7" refreshedVersion="7" minRefreshableVersion="3" recordCount="4114" xr:uid="{A60148A9-FB89-4910-87F8-713E130E895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80.590089004632" createdVersion="7" refreshedVersion="7" minRefreshableVersion="3" recordCount="4114" xr:uid="{3B701FBC-9870-48E9-82E2-0085EF6261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3F3F7-BCC0-44F1-87D3-4A37935656C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C693F-41CD-4D69-8D00-E619D2D72DD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59933-810C-4716-89A0-7A754A16EF6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5" zoomScaleNormal="95" workbookViewId="0">
      <pane xSplit="3" ySplit="1" topLeftCell="D50" activePane="bottomRight" state="frozen"/>
      <selection pane="topRight" activeCell="D1" sqref="D1"/>
      <selection pane="bottomLeft" activeCell="A2" sqref="A2"/>
      <selection pane="bottomRight" activeCell="D2865" sqref="D2865:D410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4" bestFit="1" customWidth="1"/>
    <col min="19" max="19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3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320"/>
        <v>0</v>
      </c>
      <c r="Q4099">
        <f t="shared" ref="Q4099:Q4117" si="321">IFERROR(ROUND(E4099/L4099,2),0)</f>
        <v>0</v>
      </c>
      <c r="R4099" s="14">
        <f t="shared" ref="R4099:R4117" si="322">(((J4099/60)/60)/24)+DATE(1970,1,1)</f>
        <v>42344.824502314819</v>
      </c>
      <c r="S4099" s="14">
        <f t="shared" ref="S4099:S4117" si="323">(((I4099/60)/60)/24)+DATE(1970,1,1)</f>
        <v>42400.996527777781</v>
      </c>
      <c r="T4099">
        <f t="shared" ref="T4099:T4117" si="324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  <row r="4116" spans="1:20" x14ac:dyDescent="0.25">
      <c r="Q4116">
        <f t="shared" si="321"/>
        <v>0</v>
      </c>
      <c r="R4116" s="14">
        <f t="shared" si="322"/>
        <v>25569</v>
      </c>
      <c r="S4116" s="14">
        <f t="shared" si="323"/>
        <v>25569</v>
      </c>
      <c r="T4116">
        <f t="shared" si="324"/>
        <v>1970</v>
      </c>
    </row>
    <row r="4117" spans="1:20" x14ac:dyDescent="0.25">
      <c r="Q4117">
        <f t="shared" si="321"/>
        <v>0</v>
      </c>
      <c r="R4117" s="14">
        <f t="shared" si="322"/>
        <v>25569</v>
      </c>
      <c r="S4117" s="14">
        <f t="shared" si="323"/>
        <v>25569</v>
      </c>
      <c r="T4117">
        <f t="shared" si="324"/>
        <v>1970</v>
      </c>
    </row>
  </sheetData>
  <autoFilter ref="A1:T4117" xr:uid="{00000000-0001-0000-0000-000000000000}"/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6F64-9DEB-4DBC-873D-9BCD72D48197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8317</v>
      </c>
      <c r="B1" t="s">
        <v>8273</v>
      </c>
    </row>
    <row r="2" spans="1:5" x14ac:dyDescent="0.25">
      <c r="A2" s="10" t="s">
        <v>8337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DC84F-87CA-45BB-BDA9-EE032B638A66}">
  <dimension ref="A1:I13"/>
  <sheetViews>
    <sheetView workbookViewId="0">
      <selection activeCell="I13" sqref="I13"/>
    </sheetView>
  </sheetViews>
  <sheetFormatPr defaultRowHeight="15" x14ac:dyDescent="0.25"/>
  <cols>
    <col min="1" max="9" width="22.5703125" customWidth="1"/>
  </cols>
  <sheetData>
    <row r="1" spans="1:9" x14ac:dyDescent="0.25">
      <c r="A1" s="16" t="s">
        <v>8339</v>
      </c>
      <c r="B1" s="16" t="s">
        <v>8341</v>
      </c>
      <c r="C1" s="16" t="s">
        <v>8342</v>
      </c>
      <c r="D1" s="16" t="s">
        <v>8343</v>
      </c>
      <c r="E1" s="16" t="s">
        <v>8344</v>
      </c>
      <c r="F1" s="16" t="s">
        <v>8345</v>
      </c>
      <c r="G1" s="16" t="s">
        <v>8346</v>
      </c>
      <c r="H1" s="16" t="s">
        <v>8347</v>
      </c>
      <c r="I1" s="16"/>
    </row>
    <row r="2" spans="1:9" x14ac:dyDescent="0.25">
      <c r="A2" t="s">
        <v>8348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9" x14ac:dyDescent="0.25">
      <c r="A3" t="s">
        <v>8349</v>
      </c>
      <c r="B3">
        <f>COUNTIFS(Kickstarter!$D:$D,"&gt;=1000",Kickstarter!$F:$F,"successful",Kickstarter!$D:$D,"&lt;=4999",Kickstarter!$O:$O,"plays")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9" x14ac:dyDescent="0.25">
      <c r="A4" t="s">
        <v>8350</v>
      </c>
      <c r="B4">
        <f>COUNTIFS(Kickstarter!$D:$D,"&gt;=4999",Kickstarter!$F:$F,"successful",Kickstarter!$D:$D,"&lt;=9999",Kickstarter!$O:$O,"plays")</f>
        <v>94</v>
      </c>
      <c r="C4">
        <f>COUNTIFS(Kickstarter!$D:$D,"&gt;=4999",Kickstarter!$F:$F,"failed",Kickstarter!$D:$D,"&lt;=9999",Kickstarter!$O:$O,"plays")</f>
        <v>76</v>
      </c>
      <c r="D4">
        <f>COUNTIFS(Kickstarter!$D:$D,"&gt;=4999",Kickstarter!$F:$F,"canceled",Kickstarter!$D:$D,"&lt;=9999",Kickstarter!$O:$O,"plays")</f>
        <v>0</v>
      </c>
      <c r="E4">
        <f t="shared" si="0"/>
        <v>170</v>
      </c>
      <c r="F4" s="17">
        <f t="shared" si="1"/>
        <v>0.55294117647058827</v>
      </c>
      <c r="G4" s="17">
        <f t="shared" si="2"/>
        <v>0.44705882352941179</v>
      </c>
      <c r="H4">
        <f t="shared" si="3"/>
        <v>0</v>
      </c>
    </row>
    <row r="5" spans="1:9" x14ac:dyDescent="0.25">
      <c r="A5" t="s">
        <v>8351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9" x14ac:dyDescent="0.25">
      <c r="A6" t="s">
        <v>8352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9" x14ac:dyDescent="0.25">
      <c r="A7" t="s">
        <v>8353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9" x14ac:dyDescent="0.25">
      <c r="A8" t="s">
        <v>8354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9" x14ac:dyDescent="0.25">
      <c r="A9" t="s">
        <v>8355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9" x14ac:dyDescent="0.25">
      <c r="A10" t="s">
        <v>8356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9" x14ac:dyDescent="0.25">
      <c r="A11" t="s">
        <v>8357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9" x14ac:dyDescent="0.25">
      <c r="A12" t="s">
        <v>8358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9" x14ac:dyDescent="0.25">
      <c r="A13" t="s">
        <v>8359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BA70-05BE-47A5-9B24-46114AE6E276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8322</v>
      </c>
    </row>
    <row r="3" spans="1:6" x14ac:dyDescent="0.25">
      <c r="A3" s="10" t="s">
        <v>8321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CAF5-1C61-4108-AC96-EF22617CB51A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8322</v>
      </c>
    </row>
    <row r="2" spans="1:5" x14ac:dyDescent="0.25">
      <c r="A2" s="10" t="s">
        <v>8317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39975-13AC-4D1D-942E-629317B530AA}">
  <dimension ref="A1:S6"/>
  <sheetViews>
    <sheetView workbookViewId="0"/>
  </sheetViews>
  <sheetFormatPr defaultRowHeight="15" x14ac:dyDescent="0.25"/>
  <cols>
    <col min="1" max="1" width="20.42578125" customWidth="1"/>
    <col min="2" max="2" width="23.5703125" customWidth="1"/>
  </cols>
  <sheetData>
    <row r="1" spans="1:19" x14ac:dyDescent="0.25">
      <c r="A1" s="1" t="s">
        <v>8338</v>
      </c>
      <c r="B1" s="8" t="s">
        <v>4110</v>
      </c>
      <c r="C1" s="2" t="s">
        <v>8339</v>
      </c>
      <c r="D1" s="4" t="s">
        <v>8340</v>
      </c>
      <c r="E1" s="6" t="s">
        <v>8265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"/>
    </row>
    <row r="2" spans="1:19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VLOOKUP(C2,Kickstarter!D:E,2,FALSE)</f>
        <v>2132</v>
      </c>
      <c r="E2">
        <f>VLOOKUP(A2,Kickstarter!B:Q,16,FALSE)</f>
        <v>51.79</v>
      </c>
    </row>
    <row r="3" spans="1:19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VLOOKUP(C3,Kickstarter!D:E,2,FALSE)</f>
        <v>2132</v>
      </c>
      <c r="E3">
        <f>VLOOKUP(A3,Kickstarter!B:Q,16,FALSE)</f>
        <v>36.07</v>
      </c>
    </row>
    <row r="4" spans="1:19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VLOOKUP(C4,Kickstarter!D:E,2,FALSE)</f>
        <v>1510</v>
      </c>
      <c r="E4">
        <f>VLOOKUP(A4,Kickstarter!B:Q,16,FALSE)</f>
        <v>33.03</v>
      </c>
    </row>
    <row r="5" spans="1:19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VLOOKUP(C5,Kickstarter!D:E,2,FALSE)</f>
        <v>1665</v>
      </c>
      <c r="E5">
        <f>VLOOKUP(A5,Kickstarter!B:Q,16,FALSE)</f>
        <v>44.92</v>
      </c>
    </row>
    <row r="6" spans="1:19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VLOOKUP(C6,Kickstarter!D:E,2,FALSE)</f>
        <v>4051.99</v>
      </c>
      <c r="E6">
        <f>VLOOKUP(A6,Kickstarter!B:Q,16,FALSE)</f>
        <v>36.61</v>
      </c>
    </row>
  </sheetData>
  <conditionalFormatting sqref="F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Melendez</cp:lastModifiedBy>
  <dcterms:created xsi:type="dcterms:W3CDTF">2017-04-20T15:17:24Z</dcterms:created>
  <dcterms:modified xsi:type="dcterms:W3CDTF">2021-10-11T20:39:13Z</dcterms:modified>
</cp:coreProperties>
</file>