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Google Drive\PhD\Thesis\figures\"/>
    </mc:Choice>
  </mc:AlternateContent>
  <bookViews>
    <workbookView xWindow="240" yWindow="72" windowWidth="24696" windowHeight="11880" activeTab="3"/>
  </bookViews>
  <sheets>
    <sheet name="工作表1" sheetId="1" r:id="rId1"/>
    <sheet name="工作表1 (2)" sheetId="9" r:id="rId2"/>
    <sheet name="工作表1 (3)" sheetId="10" r:id="rId3"/>
    <sheet name="工作表2" sheetId="2" r:id="rId4"/>
    <sheet name="工作表3" sheetId="3" r:id="rId5"/>
    <sheet name="工作表8" sheetId="11" r:id="rId6"/>
    <sheet name="工作表6" sheetId="6" r:id="rId7"/>
    <sheet name="工作表7" sheetId="7" r:id="rId8"/>
    <sheet name="工作表4" sheetId="4" r:id="rId9"/>
    <sheet name="工作表5" sheetId="5" r:id="rId10"/>
  </sheets>
  <calcPr calcId="152511"/>
</workbook>
</file>

<file path=xl/calcChain.xml><?xml version="1.0" encoding="utf-8"?>
<calcChain xmlns="http://schemas.openxmlformats.org/spreadsheetml/2006/main">
  <c r="L27" i="1" l="1"/>
  <c r="I38" i="11" l="1"/>
  <c r="J38" i="11"/>
  <c r="I39" i="11"/>
  <c r="J39" i="11"/>
  <c r="I40" i="11"/>
  <c r="J40" i="11"/>
  <c r="I41" i="11"/>
  <c r="J41" i="11"/>
  <c r="I42" i="11"/>
  <c r="J42" i="11"/>
  <c r="I43" i="11"/>
  <c r="J43" i="11"/>
  <c r="I44" i="11"/>
  <c r="J44" i="11"/>
  <c r="I45" i="11"/>
  <c r="J45" i="11"/>
  <c r="I46" i="11"/>
  <c r="J46" i="11"/>
  <c r="I47" i="11"/>
  <c r="J47" i="11"/>
  <c r="I48" i="11"/>
  <c r="J48" i="11"/>
  <c r="I49" i="11"/>
  <c r="J49" i="11"/>
  <c r="I50" i="11"/>
  <c r="J50" i="11"/>
  <c r="I51" i="11"/>
  <c r="J51" i="11"/>
  <c r="I52" i="11"/>
  <c r="J52" i="11"/>
  <c r="I53" i="11"/>
  <c r="J53" i="11"/>
  <c r="I54" i="11"/>
  <c r="J54" i="11"/>
  <c r="I55" i="11"/>
  <c r="J55" i="11"/>
  <c r="I56" i="11"/>
  <c r="J56" i="11"/>
  <c r="I57" i="11"/>
  <c r="J57" i="11"/>
  <c r="I58" i="11"/>
  <c r="J58" i="11"/>
  <c r="I59" i="11"/>
  <c r="J59" i="11"/>
  <c r="I60" i="11"/>
  <c r="J60" i="11"/>
  <c r="I61" i="11"/>
  <c r="J61" i="11"/>
  <c r="I62" i="11"/>
  <c r="J62" i="11"/>
  <c r="I63" i="11"/>
  <c r="J63" i="11"/>
  <c r="I64" i="11"/>
  <c r="J64" i="11"/>
  <c r="I65" i="11"/>
  <c r="J65" i="11"/>
  <c r="I66" i="11"/>
  <c r="J66" i="11"/>
  <c r="I67" i="11"/>
  <c r="J67" i="11"/>
  <c r="I68" i="11"/>
  <c r="J68" i="11"/>
  <c r="J37" i="11"/>
  <c r="I37" i="11"/>
  <c r="C48" i="11"/>
  <c r="D48" i="11"/>
  <c r="E48" i="11"/>
  <c r="F48" i="11"/>
  <c r="G48" i="11"/>
  <c r="H48" i="11"/>
  <c r="C49" i="11"/>
  <c r="D49" i="11"/>
  <c r="E49" i="11"/>
  <c r="F49" i="11"/>
  <c r="G49" i="11"/>
  <c r="H49" i="11"/>
  <c r="C50" i="11"/>
  <c r="D50" i="11"/>
  <c r="E50" i="11"/>
  <c r="F50" i="11"/>
  <c r="G50" i="11"/>
  <c r="H50" i="11"/>
  <c r="C51" i="11"/>
  <c r="D51" i="11"/>
  <c r="E51" i="11"/>
  <c r="F51" i="11"/>
  <c r="G51" i="11"/>
  <c r="H51" i="11"/>
  <c r="C52" i="11"/>
  <c r="D52" i="11"/>
  <c r="E52" i="11"/>
  <c r="F52" i="11"/>
  <c r="G52" i="11"/>
  <c r="H52" i="11"/>
  <c r="C53" i="11"/>
  <c r="D53" i="11"/>
  <c r="E53" i="11"/>
  <c r="F53" i="11"/>
  <c r="G53" i="11"/>
  <c r="H53" i="11"/>
  <c r="C54" i="11"/>
  <c r="D54" i="11"/>
  <c r="E54" i="11"/>
  <c r="F54" i="11"/>
  <c r="G54" i="11"/>
  <c r="H54" i="11"/>
  <c r="C55" i="11"/>
  <c r="D55" i="11"/>
  <c r="E55" i="11"/>
  <c r="F55" i="11"/>
  <c r="G55" i="11"/>
  <c r="H55" i="11"/>
  <c r="C56" i="11"/>
  <c r="D56" i="11"/>
  <c r="E56" i="11"/>
  <c r="F56" i="11"/>
  <c r="G56" i="11"/>
  <c r="H56" i="11"/>
  <c r="C57" i="11"/>
  <c r="D57" i="11"/>
  <c r="E57" i="11"/>
  <c r="F57" i="11"/>
  <c r="G57" i="11"/>
  <c r="H57" i="11"/>
  <c r="C58" i="11"/>
  <c r="D58" i="11"/>
  <c r="E58" i="11"/>
  <c r="F58" i="11"/>
  <c r="G58" i="11"/>
  <c r="H58" i="11"/>
  <c r="C59" i="11"/>
  <c r="D59" i="11"/>
  <c r="E59" i="11"/>
  <c r="F59" i="11"/>
  <c r="G59" i="11"/>
  <c r="H59" i="11"/>
  <c r="C60" i="11"/>
  <c r="D60" i="11"/>
  <c r="E60" i="11"/>
  <c r="F60" i="11"/>
  <c r="G60" i="11"/>
  <c r="H60" i="11"/>
  <c r="C61" i="11"/>
  <c r="D61" i="11"/>
  <c r="E61" i="11"/>
  <c r="F61" i="11"/>
  <c r="G61" i="11"/>
  <c r="H61" i="11"/>
  <c r="C62" i="11"/>
  <c r="D62" i="11"/>
  <c r="E62" i="11"/>
  <c r="F62" i="11"/>
  <c r="G62" i="11"/>
  <c r="H62" i="11"/>
  <c r="C63" i="11"/>
  <c r="D63" i="11"/>
  <c r="E63" i="11"/>
  <c r="F63" i="11"/>
  <c r="G63" i="11"/>
  <c r="H63" i="11"/>
  <c r="C64" i="11"/>
  <c r="D64" i="11"/>
  <c r="E64" i="11"/>
  <c r="F64" i="11"/>
  <c r="G64" i="11"/>
  <c r="H64" i="11"/>
  <c r="C65" i="11"/>
  <c r="D65" i="11"/>
  <c r="E65" i="11"/>
  <c r="F65" i="11"/>
  <c r="G65" i="11"/>
  <c r="H65" i="11"/>
  <c r="C66" i="11"/>
  <c r="D66" i="11"/>
  <c r="E66" i="11"/>
  <c r="F66" i="11"/>
  <c r="G66" i="11"/>
  <c r="H66" i="11"/>
  <c r="C67" i="11"/>
  <c r="D67" i="11"/>
  <c r="E67" i="11"/>
  <c r="F67" i="11"/>
  <c r="G67" i="11"/>
  <c r="H67" i="11"/>
  <c r="C68" i="11"/>
  <c r="D68" i="11"/>
  <c r="E68" i="11"/>
  <c r="F68" i="11"/>
  <c r="G68" i="11"/>
  <c r="H68" i="11"/>
  <c r="C38" i="11"/>
  <c r="D38" i="11"/>
  <c r="E38" i="11"/>
  <c r="F38" i="11"/>
  <c r="G38" i="11"/>
  <c r="H38" i="11"/>
  <c r="C39" i="11"/>
  <c r="D39" i="11"/>
  <c r="E39" i="11"/>
  <c r="F39" i="11"/>
  <c r="G39" i="11"/>
  <c r="H39" i="11"/>
  <c r="C40" i="11"/>
  <c r="D40" i="11"/>
  <c r="E40" i="11"/>
  <c r="F40" i="11"/>
  <c r="G40" i="11"/>
  <c r="H40" i="11"/>
  <c r="C41" i="11"/>
  <c r="D41" i="11"/>
  <c r="E41" i="11"/>
  <c r="F41" i="11"/>
  <c r="G41" i="11"/>
  <c r="H41" i="11"/>
  <c r="C42" i="11"/>
  <c r="D42" i="11"/>
  <c r="E42" i="11"/>
  <c r="F42" i="11"/>
  <c r="G42" i="11"/>
  <c r="H42" i="11"/>
  <c r="C43" i="11"/>
  <c r="D43" i="11"/>
  <c r="E43" i="11"/>
  <c r="F43" i="11"/>
  <c r="G43" i="11"/>
  <c r="H43" i="11"/>
  <c r="C44" i="11"/>
  <c r="D44" i="11"/>
  <c r="E44" i="11"/>
  <c r="F44" i="11"/>
  <c r="G44" i="11"/>
  <c r="H44" i="11"/>
  <c r="C45" i="11"/>
  <c r="D45" i="11"/>
  <c r="E45" i="11"/>
  <c r="F45" i="11"/>
  <c r="G45" i="11"/>
  <c r="H45" i="11"/>
  <c r="C46" i="11"/>
  <c r="D46" i="11"/>
  <c r="E46" i="11"/>
  <c r="F46" i="11"/>
  <c r="G46" i="11"/>
  <c r="H46" i="11"/>
  <c r="C47" i="11"/>
  <c r="D47" i="11"/>
  <c r="E47" i="11"/>
  <c r="F47" i="11"/>
  <c r="G47" i="11"/>
  <c r="H47" i="11"/>
  <c r="D37" i="11"/>
  <c r="E37" i="11"/>
  <c r="F37" i="11"/>
  <c r="G37" i="11"/>
  <c r="H37" i="11"/>
  <c r="C37" i="11"/>
  <c r="K34" i="11"/>
  <c r="L33" i="11"/>
  <c r="K33" i="11"/>
  <c r="K32" i="11"/>
  <c r="L31" i="11"/>
  <c r="K31" i="11"/>
  <c r="K30" i="11"/>
  <c r="L29" i="11"/>
  <c r="K29" i="11"/>
  <c r="K28" i="11"/>
  <c r="L27" i="11"/>
  <c r="K27" i="11"/>
  <c r="K26" i="11"/>
  <c r="L25" i="11"/>
  <c r="K25" i="11"/>
  <c r="K24" i="11"/>
  <c r="L23" i="11"/>
  <c r="K23" i="11"/>
  <c r="K22" i="11"/>
  <c r="L21" i="11"/>
  <c r="K21" i="11"/>
  <c r="K20" i="11"/>
  <c r="L19" i="11"/>
  <c r="K19" i="11"/>
  <c r="K18" i="11"/>
  <c r="L17" i="11"/>
  <c r="K17" i="11"/>
  <c r="K16" i="11"/>
  <c r="L15" i="11"/>
  <c r="K15" i="11"/>
  <c r="K14" i="11"/>
  <c r="L13" i="11"/>
  <c r="K13" i="11"/>
  <c r="K12" i="11"/>
  <c r="L11" i="11"/>
  <c r="K11" i="11"/>
  <c r="K10" i="11"/>
  <c r="L9" i="11"/>
  <c r="K9" i="11"/>
  <c r="K8" i="11"/>
  <c r="L7" i="11"/>
  <c r="K7" i="11"/>
  <c r="K6" i="11"/>
  <c r="L5" i="11"/>
  <c r="K5" i="11"/>
  <c r="K4" i="11"/>
  <c r="L3" i="11"/>
  <c r="K3" i="11"/>
  <c r="D5" i="3"/>
  <c r="G5" i="3"/>
  <c r="J5" i="3"/>
  <c r="D6" i="3"/>
  <c r="G6" i="3"/>
  <c r="J6" i="3"/>
  <c r="D7" i="3"/>
  <c r="G7" i="3"/>
  <c r="J7" i="3"/>
  <c r="D11" i="3"/>
  <c r="G11" i="3"/>
  <c r="J11" i="3"/>
  <c r="D12" i="3"/>
  <c r="G12" i="3"/>
  <c r="J12" i="3"/>
  <c r="D13" i="3"/>
  <c r="G13" i="3"/>
  <c r="J13" i="3"/>
  <c r="D14" i="3"/>
  <c r="G14" i="3"/>
  <c r="J14" i="3"/>
  <c r="D18" i="3"/>
  <c r="G18" i="3"/>
  <c r="J18" i="3"/>
  <c r="D19" i="3"/>
  <c r="G19" i="3"/>
  <c r="J19" i="3"/>
  <c r="D20" i="3"/>
  <c r="G20" i="3"/>
  <c r="J20" i="3"/>
  <c r="D21" i="3"/>
  <c r="G21" i="3"/>
  <c r="J21" i="3"/>
  <c r="D25" i="3"/>
  <c r="G25" i="3"/>
  <c r="J25" i="3"/>
  <c r="D26" i="3"/>
  <c r="G26" i="3"/>
  <c r="J26" i="3"/>
  <c r="D27" i="3"/>
  <c r="G27" i="3"/>
  <c r="J27" i="3"/>
  <c r="D28" i="3"/>
  <c r="G28" i="3"/>
  <c r="J28" i="3"/>
  <c r="L23" i="4" l="1"/>
  <c r="K34" i="10" l="1"/>
  <c r="L33" i="10"/>
  <c r="K33" i="10"/>
  <c r="K32" i="10"/>
  <c r="L31" i="10"/>
  <c r="K31" i="10"/>
  <c r="K30" i="10"/>
  <c r="L29" i="10"/>
  <c r="K29" i="10"/>
  <c r="K28" i="10"/>
  <c r="L27" i="10"/>
  <c r="K27" i="10"/>
  <c r="K26" i="10"/>
  <c r="L25" i="10"/>
  <c r="K25" i="10"/>
  <c r="K24" i="10"/>
  <c r="L23" i="10"/>
  <c r="K23" i="10"/>
  <c r="K22" i="10"/>
  <c r="L21" i="10"/>
  <c r="K21" i="10"/>
  <c r="K20" i="10"/>
  <c r="L19" i="10"/>
  <c r="K19" i="10"/>
  <c r="K18" i="10"/>
  <c r="L17" i="10"/>
  <c r="K17" i="10"/>
  <c r="K16" i="10"/>
  <c r="L15" i="10"/>
  <c r="K15" i="10"/>
  <c r="K14" i="10"/>
  <c r="L13" i="10"/>
  <c r="K13" i="10"/>
  <c r="K12" i="10"/>
  <c r="L11" i="10"/>
  <c r="K11" i="10"/>
  <c r="K10" i="10"/>
  <c r="L9" i="10"/>
  <c r="K9" i="10"/>
  <c r="K8" i="10"/>
  <c r="L7" i="10"/>
  <c r="K7" i="10"/>
  <c r="K6" i="10"/>
  <c r="L5" i="10"/>
  <c r="K5" i="10"/>
  <c r="K4" i="10"/>
  <c r="L3" i="10"/>
  <c r="K3" i="10"/>
  <c r="K34" i="9"/>
  <c r="L33" i="9"/>
  <c r="K33" i="9"/>
  <c r="K32" i="9"/>
  <c r="L31" i="9"/>
  <c r="K31" i="9"/>
  <c r="K30" i="9"/>
  <c r="L29" i="9"/>
  <c r="K29" i="9"/>
  <c r="K28" i="9"/>
  <c r="L27" i="9"/>
  <c r="K27" i="9"/>
  <c r="K26" i="9"/>
  <c r="L25" i="9"/>
  <c r="K25" i="9"/>
  <c r="K24" i="9"/>
  <c r="L23" i="9"/>
  <c r="K23" i="9"/>
  <c r="K22" i="9"/>
  <c r="L21" i="9"/>
  <c r="K21" i="9"/>
  <c r="K20" i="9"/>
  <c r="L19" i="9"/>
  <c r="K19" i="9"/>
  <c r="K18" i="9"/>
  <c r="L17" i="9"/>
  <c r="K17" i="9"/>
  <c r="K16" i="9"/>
  <c r="L15" i="9"/>
  <c r="K15" i="9"/>
  <c r="K14" i="9"/>
  <c r="L13" i="9"/>
  <c r="K13" i="9"/>
  <c r="K12" i="9"/>
  <c r="L11" i="9"/>
  <c r="K11" i="9"/>
  <c r="K10" i="9"/>
  <c r="L9" i="9"/>
  <c r="K9" i="9"/>
  <c r="K8" i="9"/>
  <c r="L7" i="9"/>
  <c r="K7" i="9"/>
  <c r="K6" i="9"/>
  <c r="L5" i="9"/>
  <c r="K5" i="9"/>
  <c r="K4" i="9"/>
  <c r="L3" i="9"/>
  <c r="K3" i="9"/>
  <c r="N28" i="3" l="1"/>
  <c r="N27" i="3"/>
  <c r="N26" i="3"/>
  <c r="N25" i="3"/>
  <c r="N21" i="3"/>
  <c r="N20" i="3"/>
  <c r="N19" i="3"/>
  <c r="N18" i="3"/>
  <c r="N14" i="3"/>
  <c r="N13" i="3"/>
  <c r="N12" i="3"/>
  <c r="N11" i="3"/>
  <c r="Q28" i="3"/>
  <c r="Q27" i="3"/>
  <c r="Q26" i="3"/>
  <c r="Q25" i="3"/>
  <c r="Q21" i="3"/>
  <c r="Q20" i="3"/>
  <c r="Q19" i="3"/>
  <c r="Q18" i="3"/>
  <c r="Q14" i="3"/>
  <c r="Q13" i="3"/>
  <c r="Q12" i="3"/>
  <c r="Q11" i="3"/>
  <c r="Q7" i="3"/>
  <c r="Q6" i="3"/>
  <c r="Q5" i="3"/>
  <c r="Q4" i="3"/>
  <c r="N5" i="3"/>
  <c r="N6" i="3"/>
  <c r="N7" i="3"/>
  <c r="N4" i="3"/>
  <c r="M28" i="6"/>
  <c r="J28" i="6"/>
  <c r="G28" i="6"/>
  <c r="D28" i="6"/>
  <c r="M27" i="6"/>
  <c r="J27" i="6"/>
  <c r="G27" i="6"/>
  <c r="D27" i="6"/>
  <c r="M26" i="6"/>
  <c r="J26" i="6"/>
  <c r="G26" i="6"/>
  <c r="D26" i="6"/>
  <c r="M25" i="6"/>
  <c r="J25" i="6"/>
  <c r="G25" i="6"/>
  <c r="D25" i="6"/>
  <c r="M21" i="6"/>
  <c r="J21" i="6"/>
  <c r="G21" i="6"/>
  <c r="D21" i="6"/>
  <c r="M20" i="6"/>
  <c r="J20" i="6"/>
  <c r="G20" i="6"/>
  <c r="D20" i="6"/>
  <c r="M19" i="6"/>
  <c r="J19" i="6"/>
  <c r="G19" i="6"/>
  <c r="D19" i="6"/>
  <c r="M18" i="6"/>
  <c r="J18" i="6"/>
  <c r="G18" i="6"/>
  <c r="D18" i="6"/>
  <c r="M14" i="6"/>
  <c r="J14" i="6"/>
  <c r="G14" i="6"/>
  <c r="D14" i="6"/>
  <c r="M13" i="6"/>
  <c r="J13" i="6"/>
  <c r="G13" i="6"/>
  <c r="D13" i="6"/>
  <c r="M12" i="6"/>
  <c r="J12" i="6"/>
  <c r="G12" i="6"/>
  <c r="D12" i="6"/>
  <c r="M11" i="6"/>
  <c r="J11" i="6"/>
  <c r="G11" i="6"/>
  <c r="D11" i="6"/>
  <c r="M7" i="6"/>
  <c r="J7" i="6"/>
  <c r="G7" i="6"/>
  <c r="D7" i="6"/>
  <c r="M6" i="6"/>
  <c r="J6" i="6"/>
  <c r="G6" i="6"/>
  <c r="D6" i="6"/>
  <c r="M5" i="6"/>
  <c r="J5" i="6"/>
  <c r="G5" i="6"/>
  <c r="D5" i="6"/>
  <c r="M4" i="6"/>
  <c r="J4" i="6"/>
  <c r="G4" i="6"/>
  <c r="D4" i="6"/>
  <c r="Q5" i="5" l="1"/>
  <c r="P5" i="5"/>
  <c r="O5" i="5"/>
  <c r="N5" i="5"/>
  <c r="M5" i="5"/>
  <c r="L5" i="5"/>
  <c r="K5" i="5"/>
  <c r="J5" i="5"/>
  <c r="Q4" i="5"/>
  <c r="P4" i="5"/>
  <c r="O4" i="5"/>
  <c r="N4" i="5"/>
  <c r="M4" i="5"/>
  <c r="L4" i="5"/>
  <c r="K4" i="5"/>
  <c r="J4" i="5"/>
  <c r="Q2" i="5"/>
  <c r="P2" i="5"/>
  <c r="O2" i="5"/>
  <c r="N2" i="5"/>
  <c r="M2" i="5"/>
  <c r="L2" i="5"/>
  <c r="K2" i="5"/>
  <c r="J2" i="5"/>
  <c r="P1" i="5"/>
  <c r="Q1" i="5"/>
  <c r="K1" i="5"/>
  <c r="L1" i="5"/>
  <c r="M1" i="5"/>
  <c r="N1" i="5"/>
  <c r="O1" i="5"/>
  <c r="J1" i="5"/>
  <c r="L33" i="1" l="1"/>
  <c r="L31" i="1"/>
  <c r="L29" i="1"/>
  <c r="L25" i="1"/>
  <c r="L23" i="1"/>
  <c r="L21" i="1"/>
  <c r="L19" i="1"/>
  <c r="L17" i="1"/>
  <c r="L15" i="1"/>
  <c r="L13" i="1"/>
  <c r="L11" i="1"/>
  <c r="L9" i="1"/>
  <c r="L7" i="1"/>
  <c r="L5" i="1"/>
  <c r="L3" i="1"/>
  <c r="L33" i="4"/>
  <c r="L31" i="4"/>
  <c r="L29" i="4"/>
  <c r="L27" i="4"/>
  <c r="L25" i="4"/>
  <c r="L21" i="4"/>
  <c r="L19" i="4"/>
  <c r="L17" i="4"/>
  <c r="L15" i="4"/>
  <c r="L13" i="4"/>
  <c r="L11" i="4"/>
  <c r="L9" i="4"/>
  <c r="L7" i="4"/>
  <c r="L5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" i="4"/>
  <c r="R28" i="3"/>
  <c r="R27" i="3"/>
  <c r="R26" i="3"/>
  <c r="R25" i="3"/>
  <c r="R21" i="3"/>
  <c r="R20" i="3"/>
  <c r="R19" i="3"/>
  <c r="R18" i="3"/>
  <c r="R14" i="3"/>
  <c r="R13" i="3"/>
  <c r="R12" i="3"/>
  <c r="R11" i="3"/>
  <c r="R7" i="3"/>
  <c r="R6" i="3"/>
  <c r="R5" i="3"/>
  <c r="R4" i="3"/>
  <c r="J4" i="3"/>
  <c r="G4" i="3"/>
  <c r="D4" i="3"/>
  <c r="M39" i="2"/>
  <c r="M31" i="2"/>
  <c r="M30" i="2"/>
  <c r="M21" i="2"/>
  <c r="M4" i="2"/>
  <c r="L42" i="2"/>
  <c r="M42" i="2" s="1"/>
  <c r="L29" i="2"/>
  <c r="M29" i="2" s="1"/>
  <c r="L16" i="2"/>
  <c r="M16" i="2" s="1"/>
  <c r="L3" i="2"/>
  <c r="M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43" i="2"/>
  <c r="M43" i="2" s="1"/>
  <c r="L31" i="2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L30" i="2"/>
  <c r="L18" i="2"/>
  <c r="M18" i="2" s="1"/>
  <c r="L19" i="2"/>
  <c r="M19" i="2" s="1"/>
  <c r="L20" i="2"/>
  <c r="M20" i="2" s="1"/>
  <c r="L21" i="2"/>
  <c r="L22" i="2"/>
  <c r="M22" i="2" s="1"/>
  <c r="L23" i="2"/>
  <c r="M23" i="2" s="1"/>
  <c r="L24" i="2"/>
  <c r="M24" i="2" s="1"/>
  <c r="L25" i="2"/>
  <c r="M25" i="2" s="1"/>
  <c r="L26" i="2"/>
  <c r="M26" i="2" s="1"/>
  <c r="L17" i="2"/>
  <c r="M17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4" i="2"/>
  <c r="K52" i="2"/>
  <c r="K51" i="2"/>
  <c r="K50" i="2"/>
  <c r="K49" i="2"/>
  <c r="K48" i="2"/>
  <c r="K47" i="2"/>
  <c r="K46" i="2"/>
  <c r="K45" i="2"/>
  <c r="K44" i="2"/>
  <c r="K43" i="2"/>
  <c r="K42" i="2"/>
  <c r="K39" i="2"/>
  <c r="K38" i="2"/>
  <c r="K37" i="2"/>
  <c r="K36" i="2"/>
  <c r="K35" i="2"/>
  <c r="K34" i="2"/>
  <c r="K33" i="2"/>
  <c r="K32" i="2"/>
  <c r="K31" i="2"/>
  <c r="K30" i="2"/>
  <c r="K29" i="2"/>
  <c r="K26" i="2"/>
  <c r="K25" i="2"/>
  <c r="K24" i="2"/>
  <c r="K23" i="2"/>
  <c r="K22" i="2"/>
  <c r="K21" i="2"/>
  <c r="K20" i="2"/>
  <c r="K19" i="2"/>
  <c r="K18" i="2"/>
  <c r="K17" i="2"/>
  <c r="K16" i="2"/>
  <c r="K4" i="2"/>
  <c r="K5" i="2"/>
  <c r="K6" i="2"/>
  <c r="K7" i="2"/>
  <c r="K8" i="2"/>
  <c r="K9" i="2"/>
  <c r="K10" i="2"/>
  <c r="K11" i="2"/>
  <c r="K12" i="2"/>
  <c r="K13" i="2"/>
  <c r="K3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</calcChain>
</file>

<file path=xl/sharedStrings.xml><?xml version="1.0" encoding="utf-8"?>
<sst xmlns="http://schemas.openxmlformats.org/spreadsheetml/2006/main" count="530" uniqueCount="125">
  <si>
    <t>Channel-1-SpeedFactor-1000-ramdisk.res</t>
  </si>
  <si>
    <t>MEAN</t>
  </si>
  <si>
    <t>MEDIAN</t>
  </si>
  <si>
    <t>LOW</t>
  </si>
  <si>
    <t>HIGH</t>
  </si>
  <si>
    <t>MIN</t>
  </si>
  <si>
    <t>MAX</t>
  </si>
  <si>
    <t>SDEV%</t>
  </si>
  <si>
    <t>HW%</t>
  </si>
  <si>
    <t>Channel-1-SpeedFactor-1000-emudisk.res</t>
  </si>
  <si>
    <t>Channel-1-SpeedFactor-500-ramdisk.res</t>
  </si>
  <si>
    <t>Channel-1-SpeedFactor-500-emudisk.res</t>
  </si>
  <si>
    <t>Channel-1-SpeedFactor-333-ramdisk.res</t>
  </si>
  <si>
    <t>Channel-1-SpeedFactor-333-emudisk.res</t>
  </si>
  <si>
    <t>Channel-1-SpeedFactor-250-ramdisk.res</t>
  </si>
  <si>
    <t>Channel-1-SpeedFactor-250-emudisk.res</t>
  </si>
  <si>
    <t>Channel-2-SpeedFactor-1000-ramdisk.res</t>
  </si>
  <si>
    <t>Channel-2-SpeedFactor-1000-emudisk.res</t>
  </si>
  <si>
    <t>Channel-2-SpeedFactor-500-ramdisk.res</t>
  </si>
  <si>
    <t>Channel-2-SpeedFactor-500-emudisk.res</t>
  </si>
  <si>
    <t>Channel-2-SpeedFactor-333-ramdisk.res</t>
  </si>
  <si>
    <t>Channel-2-SpeedFactor-333-emudisk.res</t>
  </si>
  <si>
    <t>Channel-2-SpeedFactor-250-ramdisk.res</t>
  </si>
  <si>
    <t>Channel-2-SpeedFactor-250-emudisk.res</t>
  </si>
  <si>
    <t>Channel-3-SpeedFactor-1000-ramdisk.res</t>
    <phoneticPr fontId="1" type="noConversion"/>
  </si>
  <si>
    <t>Channel-3-SpeedFactor-1000-emudisk.res</t>
    <phoneticPr fontId="1" type="noConversion"/>
  </si>
  <si>
    <t>Channel-3-SpeedFactor-500-ramdisk.res</t>
    <phoneticPr fontId="1" type="noConversion"/>
  </si>
  <si>
    <t>Channel-3-SpeedFactor-500-emudisk.res</t>
    <phoneticPr fontId="1" type="noConversion"/>
  </si>
  <si>
    <t>Channel-3-SpeedFactor-333-ramdisk.res</t>
    <phoneticPr fontId="1" type="noConversion"/>
  </si>
  <si>
    <t>Channel-3-SpeedFactor-333-emudisk.res</t>
    <phoneticPr fontId="1" type="noConversion"/>
  </si>
  <si>
    <t>Channel-3-SpeedFactor-250-ramdisk.res</t>
    <phoneticPr fontId="1" type="noConversion"/>
  </si>
  <si>
    <t>Channel-3-SpeedFactor-250-emudisk.res</t>
    <phoneticPr fontId="1" type="noConversion"/>
  </si>
  <si>
    <t>Channel-4-SpeedFactor-1000-ramdisk.res</t>
    <phoneticPr fontId="1" type="noConversion"/>
  </si>
  <si>
    <t>Channel-4-SpeedFactor-1000-emudisk.res</t>
    <phoneticPr fontId="1" type="noConversion"/>
  </si>
  <si>
    <t>Channel-4-SpeedFactor-500-ramdisk.res</t>
    <phoneticPr fontId="1" type="noConversion"/>
  </si>
  <si>
    <t>Channel-4-SpeedFactor-500-emudisk.res</t>
    <phoneticPr fontId="1" type="noConversion"/>
  </si>
  <si>
    <t>Channel-4-SpeedFactor-333-ramdisk.res</t>
    <phoneticPr fontId="1" type="noConversion"/>
  </si>
  <si>
    <t>Channel-4-SpeedFactor-333-emudisk.res</t>
    <phoneticPr fontId="1" type="noConversion"/>
  </si>
  <si>
    <t>Channel-4-SpeedFactor-250-ramdisk.res</t>
    <phoneticPr fontId="1" type="noConversion"/>
  </si>
  <si>
    <t>Channel-4-SpeedFactor-250-emudisk.res</t>
    <phoneticPr fontId="1" type="noConversion"/>
  </si>
  <si>
    <t>RAMdisk extra dealy</t>
    <phoneticPr fontId="1" type="noConversion"/>
  </si>
  <si>
    <t>CH1-1000</t>
    <phoneticPr fontId="1" type="noConversion"/>
  </si>
  <si>
    <t>CH1-500</t>
    <phoneticPr fontId="1" type="noConversion"/>
  </si>
  <si>
    <t>CH1-333</t>
    <phoneticPr fontId="1" type="noConversion"/>
  </si>
  <si>
    <t>CH1-250</t>
    <phoneticPr fontId="1" type="noConversion"/>
  </si>
  <si>
    <t>HW</t>
    <phoneticPr fontId="1" type="noConversion"/>
  </si>
  <si>
    <t>% compare to 0 delay</t>
    <phoneticPr fontId="1" type="noConversion"/>
  </si>
  <si>
    <t>x3</t>
    <phoneticPr fontId="1" type="noConversion"/>
  </si>
  <si>
    <t>x4</t>
    <phoneticPr fontId="1" type="noConversion"/>
  </si>
  <si>
    <t>x2</t>
    <phoneticPr fontId="1" type="noConversion"/>
  </si>
  <si>
    <t>Channels - 3</t>
    <phoneticPr fontId="1" type="noConversion"/>
  </si>
  <si>
    <t>Channels - 2</t>
    <phoneticPr fontId="1" type="noConversion"/>
  </si>
  <si>
    <t>Channels - 1</t>
    <phoneticPr fontId="1" type="noConversion"/>
  </si>
  <si>
    <t>Channels - 4</t>
    <phoneticPr fontId="1" type="noConversion"/>
  </si>
  <si>
    <t>Postmark workload</t>
    <phoneticPr fontId="1" type="noConversion"/>
  </si>
  <si>
    <t>T1</t>
    <phoneticPr fontId="1" type="noConversion"/>
  </si>
  <si>
    <t>T2</t>
    <phoneticPr fontId="1" type="noConversion"/>
  </si>
  <si>
    <t>T4</t>
    <phoneticPr fontId="1" type="noConversion"/>
  </si>
  <si>
    <t>T8</t>
    <phoneticPr fontId="1" type="noConversion"/>
  </si>
  <si>
    <t>x1</t>
    <phoneticPr fontId="1" type="noConversion"/>
  </si>
  <si>
    <t>RAMdisk</t>
    <phoneticPr fontId="1" type="noConversion"/>
  </si>
  <si>
    <t>Proposed</t>
    <phoneticPr fontId="1" type="noConversion"/>
  </si>
  <si>
    <t>Extract</t>
    <phoneticPr fontId="1" type="noConversion"/>
  </si>
  <si>
    <t>Channel-1-SpeedFactor-1000-FS-ext4-ramdisk.res</t>
  </si>
  <si>
    <t>Channel-1-SpeedFactor-1000-FS-ext4-emudisk.res</t>
  </si>
  <si>
    <t>Channel-1-SpeedFactor-250-FS-ext4-emudisk.res</t>
  </si>
  <si>
    <t>Channel-1-SpeedFactor-250-FS-ext4-ramdisk.res</t>
  </si>
  <si>
    <t>Channel-1-SpeedFactor-333-FS-ext4-ramdisk.res</t>
  </si>
  <si>
    <t>Channel-1-SpeedFactor-333-FS-ext4-emudisk.res</t>
    <phoneticPr fontId="1" type="noConversion"/>
  </si>
  <si>
    <t>Channel-1-SpeedFactor-500-FS-ext4-ramdisk.res</t>
  </si>
  <si>
    <t>Channel-1-SpeedFactor-500-FS-ext4-emudisk.res</t>
  </si>
  <si>
    <t>Channel-2-SpeedFactor-1000-FS-ext4-ramdisk.res</t>
  </si>
  <si>
    <t>Channel-2-SpeedFactor-1000-FS-ext4-emudisk.res</t>
  </si>
  <si>
    <t>Channel-2-SpeedFactor-500-FS-ext4-ramdisk.res</t>
  </si>
  <si>
    <t>Channel-2-SpeedFactor-500-FS-ext4-emudisk.res</t>
  </si>
  <si>
    <t>Channel-2-SpeedFactor-333-FS-ext4-ramdisk.res</t>
  </si>
  <si>
    <t>Channel-2-SpeedFactor-333-FS-ext4-emudisk.res</t>
  </si>
  <si>
    <t>Channel-2-SpeedFactor-250-FS-ext4-ramdisk.res</t>
  </si>
  <si>
    <t>Channel-2-SpeedFactor-250-FS-ext4-emudisk.res</t>
  </si>
  <si>
    <t>Channel-3-SpeedFactor-1000-FS-ext4-ramdisk.res</t>
  </si>
  <si>
    <t>Channel-3-SpeedFactor-1000-FS-ext4-emudisk.res</t>
  </si>
  <si>
    <t>Channel-3-SpeedFactor-500-FS-ext4-ramdisk.res</t>
  </si>
  <si>
    <t>Channel-3-SpeedFactor-500-FS-ext4-emudisk.res</t>
  </si>
  <si>
    <t>Channel-3-SpeedFactor-333-FS-ext4-ramdisk.res</t>
  </si>
  <si>
    <t>Channel-3-SpeedFactor-333-FS-ext4-emudisk.res</t>
  </si>
  <si>
    <t>Channel-3-SpeedFactor-250-FS-ext4-ramdisk.res</t>
  </si>
  <si>
    <t>Channel-3-SpeedFactor-250-FS-ext4-emudisk.res</t>
  </si>
  <si>
    <t>Channel-4-SpeedFactor-1000-FS-ext4-ramdisk.res</t>
  </si>
  <si>
    <t>Channel-4-SpeedFactor-1000-FS-ext4-emudisk.res</t>
  </si>
  <si>
    <t>Channel-4-SpeedFactor-500-FS-ext4-ramdisk.res</t>
  </si>
  <si>
    <t>Channel-4-SpeedFactor-500-FS-ext4-emudisk.res</t>
  </si>
  <si>
    <t>Channel-4-SpeedFactor-333-FS-ext4-ramdisk.res</t>
  </si>
  <si>
    <t>Channel-4-SpeedFactor-333-FS-ext4-emudisk.res</t>
  </si>
  <si>
    <t>Channel-4-SpeedFactor-250-FS-ext4-ramdisk.res</t>
  </si>
  <si>
    <t>Channel-4-SpeedFactor-250-FS-ext4-emudisk.res</t>
  </si>
  <si>
    <t>Error %</t>
    <phoneticPr fontId="1" type="noConversion"/>
  </si>
  <si>
    <t>Error %</t>
    <phoneticPr fontId="1" type="noConversion"/>
  </si>
  <si>
    <t>Postmark workload - NOOP</t>
    <phoneticPr fontId="1" type="noConversion"/>
  </si>
  <si>
    <t>Postmark workload - sync fs</t>
    <phoneticPr fontId="1" type="noConversion"/>
  </si>
  <si>
    <t>Ch1-x1</t>
    <phoneticPr fontId="1" type="noConversion"/>
  </si>
  <si>
    <t>Ch1-x2</t>
    <phoneticPr fontId="1" type="noConversion"/>
  </si>
  <si>
    <t>Ch1-x3</t>
    <phoneticPr fontId="1" type="noConversion"/>
  </si>
  <si>
    <t>Ch1-x4</t>
    <phoneticPr fontId="1" type="noConversion"/>
  </si>
  <si>
    <t>HW</t>
    <phoneticPr fontId="1" type="noConversion"/>
  </si>
  <si>
    <t>HW%</t>
    <phoneticPr fontId="1" type="noConversion"/>
  </si>
  <si>
    <t>Diff</t>
    <phoneticPr fontId="1" type="noConversion"/>
  </si>
  <si>
    <t>Ch2-x1</t>
    <phoneticPr fontId="1" type="noConversion"/>
  </si>
  <si>
    <t>Ch2-x2</t>
    <phoneticPr fontId="1" type="noConversion"/>
  </si>
  <si>
    <t>Ch2-x3</t>
    <phoneticPr fontId="1" type="noConversion"/>
  </si>
  <si>
    <t>Ch2-x4</t>
    <phoneticPr fontId="1" type="noConversion"/>
  </si>
  <si>
    <t>Ch3-x1</t>
    <phoneticPr fontId="1" type="noConversion"/>
  </si>
  <si>
    <t>Ch3-x2</t>
    <phoneticPr fontId="1" type="noConversion"/>
  </si>
  <si>
    <t>Ch3-x3</t>
    <phoneticPr fontId="1" type="noConversion"/>
  </si>
  <si>
    <t>Ch3-x4</t>
    <phoneticPr fontId="1" type="noConversion"/>
  </si>
  <si>
    <t>Ch4-x1</t>
    <phoneticPr fontId="1" type="noConversion"/>
  </si>
  <si>
    <t>Ch4-x2</t>
    <phoneticPr fontId="1" type="noConversion"/>
  </si>
  <si>
    <t>Ch4-x3</t>
    <phoneticPr fontId="1" type="noConversion"/>
  </si>
  <si>
    <t>Ch4-x4</t>
    <phoneticPr fontId="1" type="noConversion"/>
  </si>
  <si>
    <t>crew-cif-cfq-ext3</t>
    <phoneticPr fontId="1" type="noConversion"/>
  </si>
  <si>
    <t>hdparm -t noop</t>
    <phoneticPr fontId="1" type="noConversion"/>
  </si>
  <si>
    <t>foreman-cif-cfq-ext3</t>
    <phoneticPr fontId="1" type="noConversion"/>
  </si>
  <si>
    <t>ylabel</t>
    <phoneticPr fontId="1" type="noConversion"/>
  </si>
  <si>
    <t>Elapsed time (seconds)</t>
    <phoneticPr fontId="1" type="noConversion"/>
  </si>
  <si>
    <t>MB/s</t>
    <phoneticPr fontId="1" type="noConversion"/>
  </si>
  <si>
    <t>postmark workload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</si>
</sst>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0_ "/>
    <numFmt numFmtId="178" formatCode="0.000_ 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entury Schoolbook"/>
      <family val="1"/>
    </font>
    <font>
      <sz val="10"/>
      <color theme="1"/>
      <name val="Arial Unicode MS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78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13315431029425E-2"/>
          <c:y val="4.0790043484017414E-2"/>
          <c:w val="0.79804214985420607"/>
          <c:h val="0.80071448175983839"/>
        </c:manualLayout>
      </c:layout>
      <c:barChart>
        <c:barDir val="col"/>
        <c:grouping val="clustered"/>
        <c:varyColors val="0"/>
        <c:ser>
          <c:idx val="0"/>
          <c:order val="0"/>
          <c:tx>
            <c:v>Reference</c:v>
          </c:tx>
          <c:spPr>
            <a:solidFill>
              <a:schemeClr val="accent2"/>
            </a:solidFill>
            <a:ln w="9525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(工作表1!$K$3,工作表1!$K$5,工作表1!$K$7,工作表1!$K$9,工作表1!$K$11,工作表1!$K$13,工作表1!$K$15,工作表1!$K$17,工作表1!$K$19,工作表1!$K$21,工作表1!$K$23,工作表1!$K$25,工作表1!$K$27,工作表1!$K$29,工作表1!$K$31,工作表1!$K$33)</c:f>
                <c:numCache>
                  <c:formatCode>General</c:formatCode>
                  <c:ptCount val="16"/>
                  <c:pt idx="0">
                    <c:v>6.1447680000000011E-2</c:v>
                  </c:pt>
                  <c:pt idx="1">
                    <c:v>0.12842128</c:v>
                  </c:pt>
                  <c:pt idx="2">
                    <c:v>0.18736848000000003</c:v>
                  </c:pt>
                  <c:pt idx="3">
                    <c:v>0.33866548000000002</c:v>
                  </c:pt>
                  <c:pt idx="4">
                    <c:v>6.2773920000000011E-2</c:v>
                  </c:pt>
                  <c:pt idx="5">
                    <c:v>0.31820534</c:v>
                  </c:pt>
                  <c:pt idx="6">
                    <c:v>0.27820859999999997</c:v>
                  </c:pt>
                  <c:pt idx="7">
                    <c:v>0.70654653000000012</c:v>
                  </c:pt>
                  <c:pt idx="8">
                    <c:v>0.26549640000000002</c:v>
                  </c:pt>
                  <c:pt idx="9">
                    <c:v>0.46397922000000003</c:v>
                  </c:pt>
                  <c:pt idx="10">
                    <c:v>0.61977987999999995</c:v>
                  </c:pt>
                  <c:pt idx="11">
                    <c:v>1.0071214800000001</c:v>
                  </c:pt>
                  <c:pt idx="12">
                    <c:v>0.15157004000000002</c:v>
                  </c:pt>
                  <c:pt idx="13">
                    <c:v>0.22990627</c:v>
                  </c:pt>
                  <c:pt idx="14">
                    <c:v>0.26294111999999997</c:v>
                  </c:pt>
                  <c:pt idx="15">
                    <c:v>1.71555586</c:v>
                  </c:pt>
                </c:numCache>
              </c:numRef>
            </c:plus>
            <c:minus>
              <c:numRef>
                <c:f>(工作表1!$K$3,工作表1!$K$5,工作表1!$K$7,工作表1!$K$9,工作表1!$K$11,工作表1!$K$13,工作表1!$K$15,工作表1!$K$17,工作表1!$K$19,工作表1!$K$21,工作表1!$K$23,工作表1!$K$25,工作表1!$K$27,工作表1!$K$29,工作表1!$K$31,工作表1!$K$33)</c:f>
                <c:numCache>
                  <c:formatCode>General</c:formatCode>
                  <c:ptCount val="16"/>
                  <c:pt idx="0">
                    <c:v>6.1447680000000011E-2</c:v>
                  </c:pt>
                  <c:pt idx="1">
                    <c:v>0.12842128</c:v>
                  </c:pt>
                  <c:pt idx="2">
                    <c:v>0.18736848000000003</c:v>
                  </c:pt>
                  <c:pt idx="3">
                    <c:v>0.33866548000000002</c:v>
                  </c:pt>
                  <c:pt idx="4">
                    <c:v>6.2773920000000011E-2</c:v>
                  </c:pt>
                  <c:pt idx="5">
                    <c:v>0.31820534</c:v>
                  </c:pt>
                  <c:pt idx="6">
                    <c:v>0.27820859999999997</c:v>
                  </c:pt>
                  <c:pt idx="7">
                    <c:v>0.70654653000000012</c:v>
                  </c:pt>
                  <c:pt idx="8">
                    <c:v>0.26549640000000002</c:v>
                  </c:pt>
                  <c:pt idx="9">
                    <c:v>0.46397922000000003</c:v>
                  </c:pt>
                  <c:pt idx="10">
                    <c:v>0.61977987999999995</c:v>
                  </c:pt>
                  <c:pt idx="11">
                    <c:v>1.0071214800000001</c:v>
                  </c:pt>
                  <c:pt idx="12">
                    <c:v>0.15157004000000002</c:v>
                  </c:pt>
                  <c:pt idx="13">
                    <c:v>0.22990627</c:v>
                  </c:pt>
                  <c:pt idx="14">
                    <c:v>0.26294111999999997</c:v>
                  </c:pt>
                  <c:pt idx="15">
                    <c:v>1.71555586</c:v>
                  </c:pt>
                </c:numCache>
              </c:numRef>
            </c:minus>
          </c:errBars>
          <c:cat>
            <c:strRef>
              <c:f>(工作表1!$B$3,工作表1!$B$5,工作表1!$B$7,工作表1!$B$9,工作表1!$B$11,工作表1!$B$13,工作表1!$B$15,工作表1!$B$17,工作表1!$B$19,工作表1!$B$21,工作表1!$B$23,工作表1!$B$25,工作表1!$B$27,工作表1!$B$29,工作表1!$B$31,工作表1!$B$33)</c:f>
              <c:strCache>
                <c:ptCount val="16"/>
                <c:pt idx="0">
                  <c:v>Ch1-x1</c:v>
                </c:pt>
                <c:pt idx="1">
                  <c:v>Ch1-x2</c:v>
                </c:pt>
                <c:pt idx="2">
                  <c:v>Ch1-x3</c:v>
                </c:pt>
                <c:pt idx="3">
                  <c:v>Ch1-x4</c:v>
                </c:pt>
                <c:pt idx="4">
                  <c:v>Ch2-x1</c:v>
                </c:pt>
                <c:pt idx="5">
                  <c:v>Ch2-x2</c:v>
                </c:pt>
                <c:pt idx="6">
                  <c:v>Ch2-x3</c:v>
                </c:pt>
                <c:pt idx="7">
                  <c:v>Ch2-x4</c:v>
                </c:pt>
                <c:pt idx="8">
                  <c:v>Ch3-x1</c:v>
                </c:pt>
                <c:pt idx="9">
                  <c:v>Ch3-x2</c:v>
                </c:pt>
                <c:pt idx="10">
                  <c:v>Ch3-x3</c:v>
                </c:pt>
                <c:pt idx="11">
                  <c:v>Ch3-x4</c:v>
                </c:pt>
                <c:pt idx="12">
                  <c:v>Ch4-x1</c:v>
                </c:pt>
                <c:pt idx="13">
                  <c:v>Ch4-x2</c:v>
                </c:pt>
                <c:pt idx="14">
                  <c:v>Ch4-x3</c:v>
                </c:pt>
                <c:pt idx="15">
                  <c:v>Ch4-x4</c:v>
                </c:pt>
              </c:strCache>
            </c:strRef>
          </c:cat>
          <c:val>
            <c:numRef>
              <c:f>(工作表1!$C$3,工作表1!$C$5,工作表1!$C$7,工作表1!$C$9,工作表1!$C$11,工作表1!$C$13,工作表1!$C$15,工作表1!$C$17,工作表1!$C$19,工作表1!$C$21,工作表1!$C$23,工作表1!$C$25,工作表1!$C$27,工作表1!$C$29,工作表1!$C$31,工作表1!$C$33)</c:f>
              <c:numCache>
                <c:formatCode>General</c:formatCode>
                <c:ptCount val="16"/>
                <c:pt idx="0">
                  <c:v>36.576000000000001</c:v>
                </c:pt>
                <c:pt idx="1">
                  <c:v>61.741</c:v>
                </c:pt>
                <c:pt idx="2">
                  <c:v>80.072000000000003</c:v>
                </c:pt>
                <c:pt idx="3">
                  <c:v>93.554000000000002</c:v>
                </c:pt>
                <c:pt idx="4">
                  <c:v>63.408000000000001</c:v>
                </c:pt>
                <c:pt idx="5">
                  <c:v>97.608999999999995</c:v>
                </c:pt>
                <c:pt idx="6">
                  <c:v>117.88500000000001</c:v>
                </c:pt>
                <c:pt idx="7">
                  <c:v>128.697</c:v>
                </c:pt>
                <c:pt idx="8">
                  <c:v>85.644000000000005</c:v>
                </c:pt>
                <c:pt idx="9">
                  <c:v>111.26600000000001</c:v>
                </c:pt>
                <c:pt idx="10">
                  <c:v>125.71599999999999</c:v>
                </c:pt>
                <c:pt idx="11">
                  <c:v>131.47800000000001</c:v>
                </c:pt>
                <c:pt idx="12">
                  <c:v>84.676000000000002</c:v>
                </c:pt>
                <c:pt idx="13">
                  <c:v>110.003</c:v>
                </c:pt>
                <c:pt idx="14">
                  <c:v>121.732</c:v>
                </c:pt>
                <c:pt idx="15">
                  <c:v>131.66200000000001</c:v>
                </c:pt>
              </c:numCache>
            </c:numRef>
          </c:val>
        </c:ser>
        <c:ser>
          <c:idx val="1"/>
          <c:order val="1"/>
          <c:tx>
            <c:v>Proposed</c:v>
          </c:tx>
          <c:spPr>
            <a:pattFill prst="dkDnDiag">
              <a:fgClr>
                <a:schemeClr val="tx2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(工作表1!$K$4,工作表1!$K$6,工作表1!$K$8,工作表1!$K$10,工作表1!$K$12,工作表1!$K$14,工作表1!$K$16,工作表1!$K$18,工作表1!$K$20,工作表1!$K$22,工作表1!$K$24,工作表1!$K$26,工作表1!$K$28,工作表1!$K$30,工作表1!$K$32,工作表1!$K$34)</c:f>
                <c:numCache>
                  <c:formatCode>General</c:formatCode>
                  <c:ptCount val="16"/>
                  <c:pt idx="0">
                    <c:v>3.2468980000000001E-2</c:v>
                  </c:pt>
                  <c:pt idx="1">
                    <c:v>8.4238560000000004E-2</c:v>
                  </c:pt>
                  <c:pt idx="2">
                    <c:v>0.10574564</c:v>
                  </c:pt>
                  <c:pt idx="3">
                    <c:v>0.19260107999999998</c:v>
                  </c:pt>
                  <c:pt idx="4">
                    <c:v>8.1485429999999998E-2</c:v>
                  </c:pt>
                  <c:pt idx="5">
                    <c:v>0.29668841999999995</c:v>
                  </c:pt>
                  <c:pt idx="6">
                    <c:v>0.37912212000000006</c:v>
                  </c:pt>
                  <c:pt idx="7">
                    <c:v>1.32473712</c:v>
                  </c:pt>
                  <c:pt idx="8">
                    <c:v>0.25883892999999997</c:v>
                  </c:pt>
                  <c:pt idx="9">
                    <c:v>0.46393355999999997</c:v>
                  </c:pt>
                  <c:pt idx="10">
                    <c:v>0.57073816000000011</c:v>
                  </c:pt>
                  <c:pt idx="11">
                    <c:v>0.6000200200000001</c:v>
                  </c:pt>
                  <c:pt idx="12">
                    <c:v>0.16595711999999999</c:v>
                  </c:pt>
                  <c:pt idx="13">
                    <c:v>0.40991148000000005</c:v>
                  </c:pt>
                  <c:pt idx="14">
                    <c:v>0.35047318999999993</c:v>
                  </c:pt>
                  <c:pt idx="15">
                    <c:v>1.1476953000000001</c:v>
                  </c:pt>
                </c:numCache>
              </c:numRef>
            </c:plus>
            <c:minus>
              <c:numRef>
                <c:f>(工作表1!$K$4,工作表1!$K$6,工作表1!$K$8,工作表1!$K$10,工作表1!$K$12,工作表1!$K$14,工作表1!$K$16,工作表1!$K$18,工作表1!$K$20,工作表1!$K$22,工作表1!$K$24,工作表1!$K$26,工作表1!$K$28,工作表1!$K$30,工作表1!$K$32,工作表1!$K$34)</c:f>
                <c:numCache>
                  <c:formatCode>General</c:formatCode>
                  <c:ptCount val="16"/>
                  <c:pt idx="0">
                    <c:v>3.2468980000000001E-2</c:v>
                  </c:pt>
                  <c:pt idx="1">
                    <c:v>8.4238560000000004E-2</c:v>
                  </c:pt>
                  <c:pt idx="2">
                    <c:v>0.10574564</c:v>
                  </c:pt>
                  <c:pt idx="3">
                    <c:v>0.19260107999999998</c:v>
                  </c:pt>
                  <c:pt idx="4">
                    <c:v>8.1485429999999998E-2</c:v>
                  </c:pt>
                  <c:pt idx="5">
                    <c:v>0.29668841999999995</c:v>
                  </c:pt>
                  <c:pt idx="6">
                    <c:v>0.37912212000000006</c:v>
                  </c:pt>
                  <c:pt idx="7">
                    <c:v>1.32473712</c:v>
                  </c:pt>
                  <c:pt idx="8">
                    <c:v>0.25883892999999997</c:v>
                  </c:pt>
                  <c:pt idx="9">
                    <c:v>0.46393355999999997</c:v>
                  </c:pt>
                  <c:pt idx="10">
                    <c:v>0.57073816000000011</c:v>
                  </c:pt>
                  <c:pt idx="11">
                    <c:v>0.6000200200000001</c:v>
                  </c:pt>
                  <c:pt idx="12">
                    <c:v>0.16595711999999999</c:v>
                  </c:pt>
                  <c:pt idx="13">
                    <c:v>0.40991148000000005</c:v>
                  </c:pt>
                  <c:pt idx="14">
                    <c:v>0.35047318999999993</c:v>
                  </c:pt>
                  <c:pt idx="15">
                    <c:v>1.1476953000000001</c:v>
                  </c:pt>
                </c:numCache>
              </c:numRef>
            </c:minus>
          </c:errBars>
          <c:cat>
            <c:strRef>
              <c:f>(工作表1!$B$3,工作表1!$B$5,工作表1!$B$7,工作表1!$B$9,工作表1!$B$11,工作表1!$B$13,工作表1!$B$15,工作表1!$B$17,工作表1!$B$19,工作表1!$B$21,工作表1!$B$23,工作表1!$B$25,工作表1!$B$27,工作表1!$B$29,工作表1!$B$31,工作表1!$B$33)</c:f>
              <c:strCache>
                <c:ptCount val="16"/>
                <c:pt idx="0">
                  <c:v>Ch1-x1</c:v>
                </c:pt>
                <c:pt idx="1">
                  <c:v>Ch1-x2</c:v>
                </c:pt>
                <c:pt idx="2">
                  <c:v>Ch1-x3</c:v>
                </c:pt>
                <c:pt idx="3">
                  <c:v>Ch1-x4</c:v>
                </c:pt>
                <c:pt idx="4">
                  <c:v>Ch2-x1</c:v>
                </c:pt>
                <c:pt idx="5">
                  <c:v>Ch2-x2</c:v>
                </c:pt>
                <c:pt idx="6">
                  <c:v>Ch2-x3</c:v>
                </c:pt>
                <c:pt idx="7">
                  <c:v>Ch2-x4</c:v>
                </c:pt>
                <c:pt idx="8">
                  <c:v>Ch3-x1</c:v>
                </c:pt>
                <c:pt idx="9">
                  <c:v>Ch3-x2</c:v>
                </c:pt>
                <c:pt idx="10">
                  <c:v>Ch3-x3</c:v>
                </c:pt>
                <c:pt idx="11">
                  <c:v>Ch3-x4</c:v>
                </c:pt>
                <c:pt idx="12">
                  <c:v>Ch4-x1</c:v>
                </c:pt>
                <c:pt idx="13">
                  <c:v>Ch4-x2</c:v>
                </c:pt>
                <c:pt idx="14">
                  <c:v>Ch4-x3</c:v>
                </c:pt>
                <c:pt idx="15">
                  <c:v>Ch4-x4</c:v>
                </c:pt>
              </c:strCache>
            </c:strRef>
          </c:cat>
          <c:val>
            <c:numRef>
              <c:f>(工作表1!$C$4,工作表1!$C$6,工作表1!$C$8,工作表1!$C$10,工作表1!$C$12,工作表1!$C$14,工作表1!$C$16,工作表1!$C$18,工作表1!$C$20,工作表1!$C$22,工作表1!$C$24,工作表1!$C$26,工作表1!$C$28,工作表1!$C$30,工作表1!$C$32,工作表1!$C$34)</c:f>
              <c:numCache>
                <c:formatCode>General</c:formatCode>
                <c:ptCount val="16"/>
                <c:pt idx="0">
                  <c:v>36.481999999999999</c:v>
                </c:pt>
                <c:pt idx="1">
                  <c:v>61.488</c:v>
                </c:pt>
                <c:pt idx="2">
                  <c:v>79.507999999999996</c:v>
                </c:pt>
                <c:pt idx="3">
                  <c:v>93.043999999999997</c:v>
                </c:pt>
                <c:pt idx="4">
                  <c:v>63.167000000000002</c:v>
                </c:pt>
                <c:pt idx="5">
                  <c:v>96.956999999999994</c:v>
                </c:pt>
                <c:pt idx="6">
                  <c:v>117.01300000000001</c:v>
                </c:pt>
                <c:pt idx="7">
                  <c:v>128.36600000000001</c:v>
                </c:pt>
                <c:pt idx="8">
                  <c:v>85.992999999999995</c:v>
                </c:pt>
                <c:pt idx="9">
                  <c:v>110.724</c:v>
                </c:pt>
                <c:pt idx="10">
                  <c:v>124.88800000000001</c:v>
                </c:pt>
                <c:pt idx="11">
                  <c:v>132.16300000000001</c:v>
                </c:pt>
                <c:pt idx="12">
                  <c:v>84.671999999999997</c:v>
                </c:pt>
                <c:pt idx="13">
                  <c:v>109.602</c:v>
                </c:pt>
                <c:pt idx="14">
                  <c:v>121.271</c:v>
                </c:pt>
                <c:pt idx="15">
                  <c:v>131.91900000000001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309188256"/>
        <c:axId val="309188640"/>
      </c:barChart>
      <c:catAx>
        <c:axId val="30918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09188640"/>
        <c:crosses val="autoZero"/>
        <c:auto val="1"/>
        <c:lblAlgn val="ctr"/>
        <c:lblOffset val="100"/>
        <c:noMultiLvlLbl val="0"/>
      </c:catAx>
      <c:valAx>
        <c:axId val="309188640"/>
        <c:scaling>
          <c:orientation val="minMax"/>
          <c:max val="1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en-US" altLang="en-US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MB/s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09188256"/>
        <c:crosses val="autoZero"/>
        <c:crossBetween val="between"/>
      </c:valAx>
    </c:plotArea>
    <c:legend>
      <c:legendPos val="r"/>
      <c:layout/>
      <c:overlay val="0"/>
      <c:spPr>
        <a:solidFill>
          <a:srgbClr val="FFFFFF"/>
        </a:solidFill>
      </c:spPr>
      <c:txPr>
        <a:bodyPr/>
        <a:lstStyle/>
        <a:p>
          <a:pPr>
            <a:defRPr sz="1000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13315431029425E-2"/>
          <c:y val="4.0790043484017414E-2"/>
          <c:w val="0.79804214985420607"/>
          <c:h val="0.80071448175983839"/>
        </c:manualLayout>
      </c:layout>
      <c:barChart>
        <c:barDir val="col"/>
        <c:grouping val="clustered"/>
        <c:varyColors val="0"/>
        <c:ser>
          <c:idx val="0"/>
          <c:order val="0"/>
          <c:tx>
            <c:v>Reference</c:v>
          </c:tx>
          <c:spPr>
            <a:ln w="9525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('工作表1 (2)'!$K$3,'工作表1 (2)'!$K$5,'工作表1 (2)'!$K$7,'工作表1 (2)'!$K$9,'工作表1 (2)'!$K$11,'工作表1 (2)'!$K$13,'工作表1 (2)'!$K$15,'工作表1 (2)'!$K$17,'工作表1 (2)'!$K$19,'工作表1 (2)'!$K$21,'工作表1 (2)'!$K$23,'工作表1 (2)'!$K$25,'工作表1 (2)'!$K$27,'工作表1 (2)'!$K$29,'工作表1 (2)'!$K$31,'工作表1 (2)'!$K$33)</c:f>
                <c:numCache>
                  <c:formatCode>General</c:formatCode>
                  <c:ptCount val="16"/>
                  <c:pt idx="0">
                    <c:v>0.14934551999999998</c:v>
                  </c:pt>
                  <c:pt idx="1">
                    <c:v>6.3991880000000001E-2</c:v>
                  </c:pt>
                  <c:pt idx="2">
                    <c:v>7.6816240000000008E-2</c:v>
                  </c:pt>
                  <c:pt idx="3">
                    <c:v>3.3098900000000001E-2</c:v>
                  </c:pt>
                  <c:pt idx="4">
                    <c:v>6.5318400000000013E-2</c:v>
                  </c:pt>
                  <c:pt idx="5">
                    <c:v>4.7647710000000003E-2</c:v>
                  </c:pt>
                  <c:pt idx="6">
                    <c:v>2.4886200000000001E-2</c:v>
                  </c:pt>
                  <c:pt idx="7">
                    <c:v>2.3931040000000001E-2</c:v>
                  </c:pt>
                  <c:pt idx="8">
                    <c:v>0.11353015999999999</c:v>
                  </c:pt>
                  <c:pt idx="9">
                    <c:v>2.3825439999999996E-2</c:v>
                  </c:pt>
                  <c:pt idx="10">
                    <c:v>1.1835E-2</c:v>
                  </c:pt>
                  <c:pt idx="11">
                    <c:v>1.5812940000000001E-2</c:v>
                  </c:pt>
                  <c:pt idx="12">
                    <c:v>4.6807379999999996E-2</c:v>
                  </c:pt>
                  <c:pt idx="13">
                    <c:v>1.8126629999999998E-2</c:v>
                  </c:pt>
                  <c:pt idx="14">
                    <c:v>1.244352E-2</c:v>
                  </c:pt>
                  <c:pt idx="15">
                    <c:v>8.0721200000000003E-3</c:v>
                  </c:pt>
                </c:numCache>
              </c:numRef>
            </c:plus>
            <c:minus>
              <c:numRef>
                <c:f>('工作表1 (2)'!$K$3,'工作表1 (2)'!$K$5,'工作表1 (2)'!$K$7,'工作表1 (2)'!$K$9,'工作表1 (2)'!$K$11,'工作表1 (2)'!$K$13,'工作表1 (2)'!$K$15,'工作表1 (2)'!$K$17,'工作表1 (2)'!$K$19,'工作表1 (2)'!$K$21,'工作表1 (2)'!$K$23,'工作表1 (2)'!$K$25,'工作表1 (2)'!$K$27,'工作表1 (2)'!$K$29,'工作表1 (2)'!$K$31,'工作表1 (2)'!$K$33)</c:f>
                <c:numCache>
                  <c:formatCode>General</c:formatCode>
                  <c:ptCount val="16"/>
                  <c:pt idx="0">
                    <c:v>0.14934551999999998</c:v>
                  </c:pt>
                  <c:pt idx="1">
                    <c:v>6.3991880000000001E-2</c:v>
                  </c:pt>
                  <c:pt idx="2">
                    <c:v>7.6816240000000008E-2</c:v>
                  </c:pt>
                  <c:pt idx="3">
                    <c:v>3.3098900000000001E-2</c:v>
                  </c:pt>
                  <c:pt idx="4">
                    <c:v>6.5318400000000013E-2</c:v>
                  </c:pt>
                  <c:pt idx="5">
                    <c:v>4.7647710000000003E-2</c:v>
                  </c:pt>
                  <c:pt idx="6">
                    <c:v>2.4886200000000001E-2</c:v>
                  </c:pt>
                  <c:pt idx="7">
                    <c:v>2.3931040000000001E-2</c:v>
                  </c:pt>
                  <c:pt idx="8">
                    <c:v>0.11353015999999999</c:v>
                  </c:pt>
                  <c:pt idx="9">
                    <c:v>2.3825439999999996E-2</c:v>
                  </c:pt>
                  <c:pt idx="10">
                    <c:v>1.1835E-2</c:v>
                  </c:pt>
                  <c:pt idx="11">
                    <c:v>1.5812940000000001E-2</c:v>
                  </c:pt>
                  <c:pt idx="12">
                    <c:v>4.6807379999999996E-2</c:v>
                  </c:pt>
                  <c:pt idx="13">
                    <c:v>1.8126629999999998E-2</c:v>
                  </c:pt>
                  <c:pt idx="14">
                    <c:v>1.244352E-2</c:v>
                  </c:pt>
                  <c:pt idx="15">
                    <c:v>8.0721200000000003E-3</c:v>
                  </c:pt>
                </c:numCache>
              </c:numRef>
            </c:minus>
          </c:errBars>
          <c:cat>
            <c:strRef>
              <c:f>('工作表1 (2)'!$B$3,'工作表1 (2)'!$B$5,'工作表1 (2)'!$B$7,'工作表1 (2)'!$B$9,'工作表1 (2)'!$B$11,'工作表1 (2)'!$B$13,'工作表1 (2)'!$B$15,'工作表1 (2)'!$B$17,'工作表1 (2)'!$B$19,'工作表1 (2)'!$B$21,'工作表1 (2)'!$B$23,'工作表1 (2)'!$B$25,'工作表1 (2)'!$B$27,'工作表1 (2)'!$B$29,'工作表1 (2)'!$B$31,'工作表1 (2)'!$B$33)</c:f>
              <c:strCache>
                <c:ptCount val="16"/>
                <c:pt idx="0">
                  <c:v>Ch1-x1</c:v>
                </c:pt>
                <c:pt idx="1">
                  <c:v>Ch1-x2</c:v>
                </c:pt>
                <c:pt idx="2">
                  <c:v>Ch1-x3</c:v>
                </c:pt>
                <c:pt idx="3">
                  <c:v>Ch1-x4</c:v>
                </c:pt>
                <c:pt idx="4">
                  <c:v>Ch2-x1</c:v>
                </c:pt>
                <c:pt idx="5">
                  <c:v>Ch2-x2</c:v>
                </c:pt>
                <c:pt idx="6">
                  <c:v>Ch2-x3</c:v>
                </c:pt>
                <c:pt idx="7">
                  <c:v>Ch2-x4</c:v>
                </c:pt>
                <c:pt idx="8">
                  <c:v>Ch3-x1</c:v>
                </c:pt>
                <c:pt idx="9">
                  <c:v>Ch3-x2</c:v>
                </c:pt>
                <c:pt idx="10">
                  <c:v>Ch3-x3</c:v>
                </c:pt>
                <c:pt idx="11">
                  <c:v>Ch3-x4</c:v>
                </c:pt>
                <c:pt idx="12">
                  <c:v>Ch4-x1</c:v>
                </c:pt>
                <c:pt idx="13">
                  <c:v>Ch4-x2</c:v>
                </c:pt>
                <c:pt idx="14">
                  <c:v>Ch4-x3</c:v>
                </c:pt>
                <c:pt idx="15">
                  <c:v>Ch4-x4</c:v>
                </c:pt>
              </c:strCache>
            </c:strRef>
          </c:cat>
          <c:val>
            <c:numRef>
              <c:f>('工作表1 (2)'!$C$3,'工作表1 (2)'!$C$5,'工作表1 (2)'!$C$7,'工作表1 (2)'!$C$9,'工作表1 (2)'!$C$11,'工作表1 (2)'!$C$13,'工作表1 (2)'!$C$15,'工作表1 (2)'!$C$17,'工作表1 (2)'!$C$19,'工作表1 (2)'!$C$21,'工作表1 (2)'!$C$23,'工作表1 (2)'!$C$25,'工作表1 (2)'!$C$27,'工作表1 (2)'!$C$29,'工作表1 (2)'!$C$31,'工作表1 (2)'!$C$33)</c:f>
              <c:numCache>
                <c:formatCode>General</c:formatCode>
                <c:ptCount val="16"/>
                <c:pt idx="0">
                  <c:v>12.507999999999999</c:v>
                </c:pt>
                <c:pt idx="1">
                  <c:v>8.5779999999999994</c:v>
                </c:pt>
                <c:pt idx="2">
                  <c:v>7.3719999999999999</c:v>
                </c:pt>
                <c:pt idx="3">
                  <c:v>6.91</c:v>
                </c:pt>
                <c:pt idx="4">
                  <c:v>8.9600000000000009</c:v>
                </c:pt>
                <c:pt idx="5">
                  <c:v>7.101</c:v>
                </c:pt>
                <c:pt idx="6">
                  <c:v>6.726</c:v>
                </c:pt>
                <c:pt idx="7">
                  <c:v>6.5030000000000001</c:v>
                </c:pt>
                <c:pt idx="8">
                  <c:v>7.9059999999999997</c:v>
                </c:pt>
                <c:pt idx="9">
                  <c:v>6.9260000000000002</c:v>
                </c:pt>
                <c:pt idx="10">
                  <c:v>6.5750000000000002</c:v>
                </c:pt>
                <c:pt idx="11">
                  <c:v>6.4020000000000001</c:v>
                </c:pt>
                <c:pt idx="12">
                  <c:v>7.9740000000000002</c:v>
                </c:pt>
                <c:pt idx="13">
                  <c:v>6.7889999999999997</c:v>
                </c:pt>
                <c:pt idx="14">
                  <c:v>6.4809999999999999</c:v>
                </c:pt>
                <c:pt idx="15">
                  <c:v>6.3559999999999999</c:v>
                </c:pt>
              </c:numCache>
            </c:numRef>
          </c:val>
        </c:ser>
        <c:ser>
          <c:idx val="1"/>
          <c:order val="1"/>
          <c:tx>
            <c:v>Proposed</c:v>
          </c:tx>
          <c:invertIfNegative val="0"/>
          <c:errBars>
            <c:errBarType val="both"/>
            <c:errValType val="cust"/>
            <c:noEndCap val="0"/>
            <c:plus>
              <c:numRef>
                <c:f>('工作表1 (2)'!$K$4,'工作表1 (2)'!$K$6,'工作表1 (2)'!$K$8,'工作表1 (2)'!$K$10,'工作表1 (2)'!$K$12,'工作表1 (2)'!$K$14,'工作表1 (2)'!$K$16,'工作表1 (2)'!$K$18,'工作表1 (2)'!$K$20,'工作表1 (2)'!$K$22,'工作表1 (2)'!$K$24,'工作表1 (2)'!$K$26,'工作表1 (2)'!$K$28,'工作表1 (2)'!$K$30,'工作表1 (2)'!$K$32,'工作表1 (2)'!$K$34)</c:f>
                <c:numCache>
                  <c:formatCode>General</c:formatCode>
                  <c:ptCount val="16"/>
                  <c:pt idx="0">
                    <c:v>0.13093781999999998</c:v>
                  </c:pt>
                  <c:pt idx="1">
                    <c:v>7.8437099999999996E-2</c:v>
                  </c:pt>
                  <c:pt idx="2">
                    <c:v>8.1806400000000001E-2</c:v>
                  </c:pt>
                  <c:pt idx="3">
                    <c:v>5.2899990000000001E-2</c:v>
                  </c:pt>
                  <c:pt idx="4">
                    <c:v>0.10451625</c:v>
                  </c:pt>
                  <c:pt idx="5">
                    <c:v>6.3516570000000008E-2</c:v>
                  </c:pt>
                  <c:pt idx="6">
                    <c:v>3.0669270000000002E-2</c:v>
                  </c:pt>
                  <c:pt idx="7">
                    <c:v>2.7640560000000002E-2</c:v>
                  </c:pt>
                  <c:pt idx="8">
                    <c:v>0.1350537</c:v>
                  </c:pt>
                  <c:pt idx="9">
                    <c:v>2.4725819999999999E-2</c:v>
                  </c:pt>
                  <c:pt idx="10">
                    <c:v>2.981193E-2</c:v>
                  </c:pt>
                  <c:pt idx="11">
                    <c:v>3.015342E-2</c:v>
                  </c:pt>
                  <c:pt idx="12">
                    <c:v>0.13910001</c:v>
                  </c:pt>
                  <c:pt idx="13">
                    <c:v>2.2498070000000002E-2</c:v>
                  </c:pt>
                  <c:pt idx="14">
                    <c:v>3.7094199999999994E-2</c:v>
                  </c:pt>
                  <c:pt idx="15">
                    <c:v>2.0878339999999999E-2</c:v>
                  </c:pt>
                </c:numCache>
              </c:numRef>
            </c:plus>
            <c:minus>
              <c:numRef>
                <c:f>('工作表1 (2)'!$K$4,'工作表1 (2)'!$K$6,'工作表1 (2)'!$K$8,'工作表1 (2)'!$K$10,'工作表1 (2)'!$K$12,'工作表1 (2)'!$K$14,'工作表1 (2)'!$K$16,'工作表1 (2)'!$K$18,'工作表1 (2)'!$K$20,'工作表1 (2)'!$K$22,'工作表1 (2)'!$K$24,'工作表1 (2)'!$K$26,'工作表1 (2)'!$K$28,'工作表1 (2)'!$K$30,'工作表1 (2)'!$K$32,'工作表1 (2)'!$K$34)</c:f>
                <c:numCache>
                  <c:formatCode>General</c:formatCode>
                  <c:ptCount val="16"/>
                  <c:pt idx="0">
                    <c:v>0.13093781999999998</c:v>
                  </c:pt>
                  <c:pt idx="1">
                    <c:v>7.8437099999999996E-2</c:v>
                  </c:pt>
                  <c:pt idx="2">
                    <c:v>8.1806400000000001E-2</c:v>
                  </c:pt>
                  <c:pt idx="3">
                    <c:v>5.2899990000000001E-2</c:v>
                  </c:pt>
                  <c:pt idx="4">
                    <c:v>0.10451625</c:v>
                  </c:pt>
                  <c:pt idx="5">
                    <c:v>6.3516570000000008E-2</c:v>
                  </c:pt>
                  <c:pt idx="6">
                    <c:v>3.0669270000000002E-2</c:v>
                  </c:pt>
                  <c:pt idx="7">
                    <c:v>2.7640560000000002E-2</c:v>
                  </c:pt>
                  <c:pt idx="8">
                    <c:v>0.1350537</c:v>
                  </c:pt>
                  <c:pt idx="9">
                    <c:v>2.4725819999999999E-2</c:v>
                  </c:pt>
                  <c:pt idx="10">
                    <c:v>2.981193E-2</c:v>
                  </c:pt>
                  <c:pt idx="11">
                    <c:v>3.015342E-2</c:v>
                  </c:pt>
                  <c:pt idx="12">
                    <c:v>0.13910001</c:v>
                  </c:pt>
                  <c:pt idx="13">
                    <c:v>2.2498070000000002E-2</c:v>
                  </c:pt>
                  <c:pt idx="14">
                    <c:v>3.7094199999999994E-2</c:v>
                  </c:pt>
                  <c:pt idx="15">
                    <c:v>2.0878339999999999E-2</c:v>
                  </c:pt>
                </c:numCache>
              </c:numRef>
            </c:minus>
          </c:errBars>
          <c:cat>
            <c:strRef>
              <c:f>('工作表1 (2)'!$B$3,'工作表1 (2)'!$B$5,'工作表1 (2)'!$B$7,'工作表1 (2)'!$B$9,'工作表1 (2)'!$B$11,'工作表1 (2)'!$B$13,'工作表1 (2)'!$B$15,'工作表1 (2)'!$B$17,'工作表1 (2)'!$B$19,'工作表1 (2)'!$B$21,'工作表1 (2)'!$B$23,'工作表1 (2)'!$B$25,'工作表1 (2)'!$B$27,'工作表1 (2)'!$B$29,'工作表1 (2)'!$B$31,'工作表1 (2)'!$B$33)</c:f>
              <c:strCache>
                <c:ptCount val="16"/>
                <c:pt idx="0">
                  <c:v>Ch1-x1</c:v>
                </c:pt>
                <c:pt idx="1">
                  <c:v>Ch1-x2</c:v>
                </c:pt>
                <c:pt idx="2">
                  <c:v>Ch1-x3</c:v>
                </c:pt>
                <c:pt idx="3">
                  <c:v>Ch1-x4</c:v>
                </c:pt>
                <c:pt idx="4">
                  <c:v>Ch2-x1</c:v>
                </c:pt>
                <c:pt idx="5">
                  <c:v>Ch2-x2</c:v>
                </c:pt>
                <c:pt idx="6">
                  <c:v>Ch2-x3</c:v>
                </c:pt>
                <c:pt idx="7">
                  <c:v>Ch2-x4</c:v>
                </c:pt>
                <c:pt idx="8">
                  <c:v>Ch3-x1</c:v>
                </c:pt>
                <c:pt idx="9">
                  <c:v>Ch3-x2</c:v>
                </c:pt>
                <c:pt idx="10">
                  <c:v>Ch3-x3</c:v>
                </c:pt>
                <c:pt idx="11">
                  <c:v>Ch3-x4</c:v>
                </c:pt>
                <c:pt idx="12">
                  <c:v>Ch4-x1</c:v>
                </c:pt>
                <c:pt idx="13">
                  <c:v>Ch4-x2</c:v>
                </c:pt>
                <c:pt idx="14">
                  <c:v>Ch4-x3</c:v>
                </c:pt>
                <c:pt idx="15">
                  <c:v>Ch4-x4</c:v>
                </c:pt>
              </c:strCache>
            </c:strRef>
          </c:cat>
          <c:val>
            <c:numRef>
              <c:f>('工作表1 (2)'!$C$4,'工作表1 (2)'!$C$6,'工作表1 (2)'!$C$8,'工作表1 (2)'!$C$10,'工作表1 (2)'!$C$12,'工作表1 (2)'!$C$14,'工作表1 (2)'!$C$16,'工作表1 (2)'!$C$18,'工作表1 (2)'!$C$20,'工作表1 (2)'!$C$22,'工作表1 (2)'!$C$24,'工作表1 (2)'!$C$26,'工作表1 (2)'!$C$28,'工作表1 (2)'!$C$30,'工作表1 (2)'!$C$32,'工作表1 (2)'!$C$34)</c:f>
              <c:numCache>
                <c:formatCode>General</c:formatCode>
                <c:ptCount val="16"/>
                <c:pt idx="0">
                  <c:v>12.506</c:v>
                </c:pt>
                <c:pt idx="1">
                  <c:v>8.61</c:v>
                </c:pt>
                <c:pt idx="2">
                  <c:v>7.41</c:v>
                </c:pt>
                <c:pt idx="3">
                  <c:v>6.8970000000000002</c:v>
                </c:pt>
                <c:pt idx="4">
                  <c:v>8.8949999999999996</c:v>
                </c:pt>
                <c:pt idx="5">
                  <c:v>7.0810000000000004</c:v>
                </c:pt>
                <c:pt idx="6">
                  <c:v>6.7110000000000003</c:v>
                </c:pt>
                <c:pt idx="7">
                  <c:v>6.5190000000000001</c:v>
                </c:pt>
                <c:pt idx="8">
                  <c:v>7.9349999999999996</c:v>
                </c:pt>
                <c:pt idx="9">
                  <c:v>6.9260000000000002</c:v>
                </c:pt>
                <c:pt idx="10">
                  <c:v>6.5810000000000004</c:v>
                </c:pt>
                <c:pt idx="11">
                  <c:v>6.4020000000000001</c:v>
                </c:pt>
                <c:pt idx="12">
                  <c:v>7.819</c:v>
                </c:pt>
                <c:pt idx="13">
                  <c:v>6.7969999999999997</c:v>
                </c:pt>
                <c:pt idx="14">
                  <c:v>6.4850000000000003</c:v>
                </c:pt>
                <c:pt idx="15">
                  <c:v>6.3460000000000001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309250136"/>
        <c:axId val="309323176"/>
      </c:barChart>
      <c:catAx>
        <c:axId val="309250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09323176"/>
        <c:crosses val="autoZero"/>
        <c:auto val="1"/>
        <c:lblAlgn val="ctr"/>
        <c:lblOffset val="100"/>
        <c:noMultiLvlLbl val="0"/>
      </c:catAx>
      <c:valAx>
        <c:axId val="309323176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en-US" altLang="en-US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Elapsed</a:t>
                </a:r>
                <a:r>
                  <a:rPr lang="en-US" altLang="en-US" sz="1000" b="0" baseline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 time (seconds)</a:t>
                </a:r>
                <a:endParaRPr lang="en-US" altLang="en-US" sz="1000" b="0"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09250136"/>
        <c:crosses val="autoZero"/>
        <c:crossBetween val="between"/>
      </c:valAx>
    </c:plotArea>
    <c:legend>
      <c:legendPos val="r"/>
      <c:layout/>
      <c:overlay val="0"/>
      <c:spPr>
        <a:solidFill>
          <a:srgbClr val="FFFFFF"/>
        </a:solidFill>
      </c:spPr>
      <c:txPr>
        <a:bodyPr/>
        <a:lstStyle/>
        <a:p>
          <a:pPr>
            <a:defRPr sz="1000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13315431029425E-2"/>
          <c:y val="4.0790043484017414E-2"/>
          <c:w val="0.79804214985420607"/>
          <c:h val="0.80071448175983839"/>
        </c:manualLayout>
      </c:layout>
      <c:barChart>
        <c:barDir val="col"/>
        <c:grouping val="clustered"/>
        <c:varyColors val="0"/>
        <c:ser>
          <c:idx val="0"/>
          <c:order val="0"/>
          <c:tx>
            <c:v>Reference</c:v>
          </c:tx>
          <c:spPr>
            <a:solidFill>
              <a:schemeClr val="accent2"/>
            </a:solidFill>
            <a:ln w="9525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('工作表1 (2)'!$K$3,'工作表1 (2)'!$K$5,'工作表1 (2)'!$K$7,'工作表1 (2)'!$K$9,'工作表1 (2)'!$K$11,'工作表1 (2)'!$K$13,'工作表1 (2)'!$K$15,'工作表1 (2)'!$K$17,'工作表1 (2)'!$K$19,'工作表1 (2)'!$K$21,'工作表1 (2)'!$K$23,'工作表1 (2)'!$K$25,'工作表1 (2)'!$K$27,'工作表1 (2)'!$K$29,'工作表1 (2)'!$K$31,'工作表1 (2)'!$K$33)</c:f>
                <c:numCache>
                  <c:formatCode>General</c:formatCode>
                  <c:ptCount val="16"/>
                  <c:pt idx="0">
                    <c:v>0.14934551999999998</c:v>
                  </c:pt>
                  <c:pt idx="1">
                    <c:v>6.3991880000000001E-2</c:v>
                  </c:pt>
                  <c:pt idx="2">
                    <c:v>7.6816240000000008E-2</c:v>
                  </c:pt>
                  <c:pt idx="3">
                    <c:v>3.3098900000000001E-2</c:v>
                  </c:pt>
                  <c:pt idx="4">
                    <c:v>6.5318400000000013E-2</c:v>
                  </c:pt>
                  <c:pt idx="5">
                    <c:v>4.7647710000000003E-2</c:v>
                  </c:pt>
                  <c:pt idx="6">
                    <c:v>2.4886200000000001E-2</c:v>
                  </c:pt>
                  <c:pt idx="7">
                    <c:v>2.3931040000000001E-2</c:v>
                  </c:pt>
                  <c:pt idx="8">
                    <c:v>0.11353015999999999</c:v>
                  </c:pt>
                  <c:pt idx="9">
                    <c:v>2.3825439999999996E-2</c:v>
                  </c:pt>
                  <c:pt idx="10">
                    <c:v>1.1835E-2</c:v>
                  </c:pt>
                  <c:pt idx="11">
                    <c:v>1.5812940000000001E-2</c:v>
                  </c:pt>
                  <c:pt idx="12">
                    <c:v>4.6807379999999996E-2</c:v>
                  </c:pt>
                  <c:pt idx="13">
                    <c:v>1.8126629999999998E-2</c:v>
                  </c:pt>
                  <c:pt idx="14">
                    <c:v>1.244352E-2</c:v>
                  </c:pt>
                  <c:pt idx="15">
                    <c:v>8.0721200000000003E-3</c:v>
                  </c:pt>
                </c:numCache>
              </c:numRef>
            </c:plus>
            <c:minus>
              <c:numRef>
                <c:f>('工作表1 (2)'!$K$3,'工作表1 (2)'!$K$5,'工作表1 (2)'!$K$7,'工作表1 (2)'!$K$9,'工作表1 (2)'!$K$11,'工作表1 (2)'!$K$13,'工作表1 (2)'!$K$15,'工作表1 (2)'!$K$17,'工作表1 (2)'!$K$19,'工作表1 (2)'!$K$21,'工作表1 (2)'!$K$23,'工作表1 (2)'!$K$25,'工作表1 (2)'!$K$27,'工作表1 (2)'!$K$29,'工作表1 (2)'!$K$31,'工作表1 (2)'!$K$33)</c:f>
                <c:numCache>
                  <c:formatCode>General</c:formatCode>
                  <c:ptCount val="16"/>
                  <c:pt idx="0">
                    <c:v>0.14934551999999998</c:v>
                  </c:pt>
                  <c:pt idx="1">
                    <c:v>6.3991880000000001E-2</c:v>
                  </c:pt>
                  <c:pt idx="2">
                    <c:v>7.6816240000000008E-2</c:v>
                  </c:pt>
                  <c:pt idx="3">
                    <c:v>3.3098900000000001E-2</c:v>
                  </c:pt>
                  <c:pt idx="4">
                    <c:v>6.5318400000000013E-2</c:v>
                  </c:pt>
                  <c:pt idx="5">
                    <c:v>4.7647710000000003E-2</c:v>
                  </c:pt>
                  <c:pt idx="6">
                    <c:v>2.4886200000000001E-2</c:v>
                  </c:pt>
                  <c:pt idx="7">
                    <c:v>2.3931040000000001E-2</c:v>
                  </c:pt>
                  <c:pt idx="8">
                    <c:v>0.11353015999999999</c:v>
                  </c:pt>
                  <c:pt idx="9">
                    <c:v>2.3825439999999996E-2</c:v>
                  </c:pt>
                  <c:pt idx="10">
                    <c:v>1.1835E-2</c:v>
                  </c:pt>
                  <c:pt idx="11">
                    <c:v>1.5812940000000001E-2</c:v>
                  </c:pt>
                  <c:pt idx="12">
                    <c:v>4.6807379999999996E-2</c:v>
                  </c:pt>
                  <c:pt idx="13">
                    <c:v>1.8126629999999998E-2</c:v>
                  </c:pt>
                  <c:pt idx="14">
                    <c:v>1.244352E-2</c:v>
                  </c:pt>
                  <c:pt idx="15">
                    <c:v>8.0721200000000003E-3</c:v>
                  </c:pt>
                </c:numCache>
              </c:numRef>
            </c:minus>
          </c:errBars>
          <c:cat>
            <c:strRef>
              <c:f>('工作表1 (3)'!$B$3,'工作表1 (3)'!$B$5,'工作表1 (3)'!$B$7,'工作表1 (3)'!$B$9,'工作表1 (3)'!$B$11,'工作表1 (3)'!$B$13,'工作表1 (3)'!$B$15,'工作表1 (3)'!$B$17,'工作表1 (3)'!$B$19,'工作表1 (3)'!$B$21,'工作表1 (3)'!$B$23,'工作表1 (3)'!$B$25,'工作表1 (3)'!$B$27,'工作表1 (3)'!$B$29,'工作表1 (3)'!$B$31,'工作表1 (3)'!$B$33)</c:f>
              <c:strCache>
                <c:ptCount val="16"/>
                <c:pt idx="0">
                  <c:v>Ch1-x1</c:v>
                </c:pt>
                <c:pt idx="1">
                  <c:v>Ch1-x2</c:v>
                </c:pt>
                <c:pt idx="2">
                  <c:v>Ch1-x3</c:v>
                </c:pt>
                <c:pt idx="3">
                  <c:v>Ch1-x4</c:v>
                </c:pt>
                <c:pt idx="4">
                  <c:v>Ch2-x1</c:v>
                </c:pt>
                <c:pt idx="5">
                  <c:v>Ch2-x2</c:v>
                </c:pt>
                <c:pt idx="6">
                  <c:v>Ch2-x3</c:v>
                </c:pt>
                <c:pt idx="7">
                  <c:v>Ch2-x4</c:v>
                </c:pt>
                <c:pt idx="8">
                  <c:v>Ch3-x1</c:v>
                </c:pt>
                <c:pt idx="9">
                  <c:v>Ch3-x2</c:v>
                </c:pt>
                <c:pt idx="10">
                  <c:v>Ch3-x3</c:v>
                </c:pt>
                <c:pt idx="11">
                  <c:v>Ch3-x4</c:v>
                </c:pt>
                <c:pt idx="12">
                  <c:v>Ch4-x1</c:v>
                </c:pt>
                <c:pt idx="13">
                  <c:v>Ch4-x2</c:v>
                </c:pt>
                <c:pt idx="14">
                  <c:v>Ch4-x3</c:v>
                </c:pt>
                <c:pt idx="15">
                  <c:v>Ch4-x4</c:v>
                </c:pt>
              </c:strCache>
            </c:strRef>
          </c:cat>
          <c:val>
            <c:numRef>
              <c:f>('工作表1 (3)'!$C$3,'工作表1 (3)'!$C$5,'工作表1 (3)'!$C$7,'工作表1 (3)'!$C$9,'工作表1 (3)'!$C$11,'工作表1 (3)'!$C$13,'工作表1 (3)'!$C$15,'工作表1 (3)'!$C$17,'工作表1 (3)'!$C$19,'工作表1 (3)'!$C$21,'工作表1 (3)'!$C$23,'工作表1 (3)'!$C$25,'工作表1 (3)'!$C$27,'工作表1 (3)'!$C$29,'工作表1 (3)'!$C$31,'工作表1 (3)'!$C$33)</c:f>
              <c:numCache>
                <c:formatCode>0.00_ </c:formatCode>
                <c:ptCount val="16"/>
                <c:pt idx="0">
                  <c:v>12.481999999999999</c:v>
                </c:pt>
                <c:pt idx="1">
                  <c:v>8.5640000000000001</c:v>
                </c:pt>
                <c:pt idx="2">
                  <c:v>7.2240000000000002</c:v>
                </c:pt>
                <c:pt idx="3">
                  <c:v>6.7149999999999999</c:v>
                </c:pt>
                <c:pt idx="4">
                  <c:v>8.984</c:v>
                </c:pt>
                <c:pt idx="5">
                  <c:v>7.0039999999999996</c:v>
                </c:pt>
                <c:pt idx="6">
                  <c:v>6.484</c:v>
                </c:pt>
                <c:pt idx="7">
                  <c:v>6.3140000000000001</c:v>
                </c:pt>
                <c:pt idx="8">
                  <c:v>8.0830000000000002</c:v>
                </c:pt>
                <c:pt idx="9">
                  <c:v>6.8040000000000003</c:v>
                </c:pt>
                <c:pt idx="10">
                  <c:v>6.3979999999999997</c:v>
                </c:pt>
                <c:pt idx="11">
                  <c:v>6.2270000000000003</c:v>
                </c:pt>
                <c:pt idx="12">
                  <c:v>7.8419999999999996</c:v>
                </c:pt>
                <c:pt idx="13">
                  <c:v>6.6890000000000001</c:v>
                </c:pt>
                <c:pt idx="14">
                  <c:v>6.3310000000000004</c:v>
                </c:pt>
                <c:pt idx="15">
                  <c:v>6.1369999999999996</c:v>
                </c:pt>
              </c:numCache>
            </c:numRef>
          </c:val>
        </c:ser>
        <c:ser>
          <c:idx val="1"/>
          <c:order val="1"/>
          <c:tx>
            <c:v>Proposed</c:v>
          </c:tx>
          <c:spPr>
            <a:pattFill prst="dkDnDiag">
              <a:fgClr>
                <a:schemeClr val="tx2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('工作表1 (2)'!$K$4,'工作表1 (2)'!$K$6,'工作表1 (2)'!$K$8,'工作表1 (2)'!$K$10,'工作表1 (2)'!$K$12,'工作表1 (2)'!$K$14,'工作表1 (2)'!$K$16,'工作表1 (2)'!$K$18,'工作表1 (2)'!$K$20,'工作表1 (2)'!$K$22,'工作表1 (2)'!$K$24,'工作表1 (2)'!$K$26,'工作表1 (2)'!$K$28,'工作表1 (2)'!$K$30,'工作表1 (2)'!$K$32,'工作表1 (2)'!$K$34)</c:f>
                <c:numCache>
                  <c:formatCode>General</c:formatCode>
                  <c:ptCount val="16"/>
                  <c:pt idx="0">
                    <c:v>0.13093781999999998</c:v>
                  </c:pt>
                  <c:pt idx="1">
                    <c:v>7.8437099999999996E-2</c:v>
                  </c:pt>
                  <c:pt idx="2">
                    <c:v>8.1806400000000001E-2</c:v>
                  </c:pt>
                  <c:pt idx="3">
                    <c:v>5.2899990000000001E-2</c:v>
                  </c:pt>
                  <c:pt idx="4">
                    <c:v>0.10451625</c:v>
                  </c:pt>
                  <c:pt idx="5">
                    <c:v>6.3516570000000008E-2</c:v>
                  </c:pt>
                  <c:pt idx="6">
                    <c:v>3.0669270000000002E-2</c:v>
                  </c:pt>
                  <c:pt idx="7">
                    <c:v>2.7640560000000002E-2</c:v>
                  </c:pt>
                  <c:pt idx="8">
                    <c:v>0.1350537</c:v>
                  </c:pt>
                  <c:pt idx="9">
                    <c:v>2.4725819999999999E-2</c:v>
                  </c:pt>
                  <c:pt idx="10">
                    <c:v>2.981193E-2</c:v>
                  </c:pt>
                  <c:pt idx="11">
                    <c:v>3.015342E-2</c:v>
                  </c:pt>
                  <c:pt idx="12">
                    <c:v>0.13910001</c:v>
                  </c:pt>
                  <c:pt idx="13">
                    <c:v>2.2498070000000002E-2</c:v>
                  </c:pt>
                  <c:pt idx="14">
                    <c:v>3.7094199999999994E-2</c:v>
                  </c:pt>
                  <c:pt idx="15">
                    <c:v>2.0878339999999999E-2</c:v>
                  </c:pt>
                </c:numCache>
              </c:numRef>
            </c:plus>
            <c:minus>
              <c:numRef>
                <c:f>('工作表1 (2)'!$K$4,'工作表1 (2)'!$K$6,'工作表1 (2)'!$K$8,'工作表1 (2)'!$K$10,'工作表1 (2)'!$K$12,'工作表1 (2)'!$K$14,'工作表1 (2)'!$K$16,'工作表1 (2)'!$K$18,'工作表1 (2)'!$K$20,'工作表1 (2)'!$K$22,'工作表1 (2)'!$K$24,'工作表1 (2)'!$K$26,'工作表1 (2)'!$K$28,'工作表1 (2)'!$K$30,'工作表1 (2)'!$K$32,'工作表1 (2)'!$K$34)</c:f>
                <c:numCache>
                  <c:formatCode>General</c:formatCode>
                  <c:ptCount val="16"/>
                  <c:pt idx="0">
                    <c:v>0.13093781999999998</c:v>
                  </c:pt>
                  <c:pt idx="1">
                    <c:v>7.8437099999999996E-2</c:v>
                  </c:pt>
                  <c:pt idx="2">
                    <c:v>8.1806400000000001E-2</c:v>
                  </c:pt>
                  <c:pt idx="3">
                    <c:v>5.2899990000000001E-2</c:v>
                  </c:pt>
                  <c:pt idx="4">
                    <c:v>0.10451625</c:v>
                  </c:pt>
                  <c:pt idx="5">
                    <c:v>6.3516570000000008E-2</c:v>
                  </c:pt>
                  <c:pt idx="6">
                    <c:v>3.0669270000000002E-2</c:v>
                  </c:pt>
                  <c:pt idx="7">
                    <c:v>2.7640560000000002E-2</c:v>
                  </c:pt>
                  <c:pt idx="8">
                    <c:v>0.1350537</c:v>
                  </c:pt>
                  <c:pt idx="9">
                    <c:v>2.4725819999999999E-2</c:v>
                  </c:pt>
                  <c:pt idx="10">
                    <c:v>2.981193E-2</c:v>
                  </c:pt>
                  <c:pt idx="11">
                    <c:v>3.015342E-2</c:v>
                  </c:pt>
                  <c:pt idx="12">
                    <c:v>0.13910001</c:v>
                  </c:pt>
                  <c:pt idx="13">
                    <c:v>2.2498070000000002E-2</c:v>
                  </c:pt>
                  <c:pt idx="14">
                    <c:v>3.7094199999999994E-2</c:v>
                  </c:pt>
                  <c:pt idx="15">
                    <c:v>2.0878339999999999E-2</c:v>
                  </c:pt>
                </c:numCache>
              </c:numRef>
            </c:minus>
          </c:errBars>
          <c:cat>
            <c:strRef>
              <c:f>('工作表1 (3)'!$B$3,'工作表1 (3)'!$B$5,'工作表1 (3)'!$B$7,'工作表1 (3)'!$B$9,'工作表1 (3)'!$B$11,'工作表1 (3)'!$B$13,'工作表1 (3)'!$B$15,'工作表1 (3)'!$B$17,'工作表1 (3)'!$B$19,'工作表1 (3)'!$B$21,'工作表1 (3)'!$B$23,'工作表1 (3)'!$B$25,'工作表1 (3)'!$B$27,'工作表1 (3)'!$B$29,'工作表1 (3)'!$B$31,'工作表1 (3)'!$B$33)</c:f>
              <c:strCache>
                <c:ptCount val="16"/>
                <c:pt idx="0">
                  <c:v>Ch1-x1</c:v>
                </c:pt>
                <c:pt idx="1">
                  <c:v>Ch1-x2</c:v>
                </c:pt>
                <c:pt idx="2">
                  <c:v>Ch1-x3</c:v>
                </c:pt>
                <c:pt idx="3">
                  <c:v>Ch1-x4</c:v>
                </c:pt>
                <c:pt idx="4">
                  <c:v>Ch2-x1</c:v>
                </c:pt>
                <c:pt idx="5">
                  <c:v>Ch2-x2</c:v>
                </c:pt>
                <c:pt idx="6">
                  <c:v>Ch2-x3</c:v>
                </c:pt>
                <c:pt idx="7">
                  <c:v>Ch2-x4</c:v>
                </c:pt>
                <c:pt idx="8">
                  <c:v>Ch3-x1</c:v>
                </c:pt>
                <c:pt idx="9">
                  <c:v>Ch3-x2</c:v>
                </c:pt>
                <c:pt idx="10">
                  <c:v>Ch3-x3</c:v>
                </c:pt>
                <c:pt idx="11">
                  <c:v>Ch3-x4</c:v>
                </c:pt>
                <c:pt idx="12">
                  <c:v>Ch4-x1</c:v>
                </c:pt>
                <c:pt idx="13">
                  <c:v>Ch4-x2</c:v>
                </c:pt>
                <c:pt idx="14">
                  <c:v>Ch4-x3</c:v>
                </c:pt>
                <c:pt idx="15">
                  <c:v>Ch4-x4</c:v>
                </c:pt>
              </c:strCache>
            </c:strRef>
          </c:cat>
          <c:val>
            <c:numRef>
              <c:f>('工作表1 (3)'!$C$4,'工作表1 (3)'!$C$6,'工作表1 (3)'!$C$8,'工作表1 (3)'!$C$10,'工作表1 (3)'!$C$12,'工作表1 (3)'!$C$14,'工作表1 (3)'!$C$16,'工作表1 (3)'!$C$18,'工作表1 (3)'!$C$20,'工作表1 (3)'!$C$22,'工作表1 (3)'!$C$24,'工作表1 (3)'!$C$26,'工作表1 (3)'!$C$28,'工作表1 (3)'!$C$30,'工作表1 (3)'!$C$32,'工作表1 (3)'!$C$34)</c:f>
              <c:numCache>
                <c:formatCode>0.00_ </c:formatCode>
                <c:ptCount val="16"/>
                <c:pt idx="0">
                  <c:v>12.566000000000001</c:v>
                </c:pt>
                <c:pt idx="1">
                  <c:v>8.5589999999999993</c:v>
                </c:pt>
                <c:pt idx="2">
                  <c:v>7.2169999999999996</c:v>
                </c:pt>
                <c:pt idx="3">
                  <c:v>6.6589999999999998</c:v>
                </c:pt>
                <c:pt idx="4">
                  <c:v>8.9420000000000002</c:v>
                </c:pt>
                <c:pt idx="5">
                  <c:v>6.907</c:v>
                </c:pt>
                <c:pt idx="6">
                  <c:v>6.4749999999999996</c:v>
                </c:pt>
                <c:pt idx="7">
                  <c:v>6.319</c:v>
                </c:pt>
                <c:pt idx="8">
                  <c:v>8.1370000000000005</c:v>
                </c:pt>
                <c:pt idx="9">
                  <c:v>6.7939999999999996</c:v>
                </c:pt>
                <c:pt idx="10">
                  <c:v>6.3849999999999998</c:v>
                </c:pt>
                <c:pt idx="11">
                  <c:v>6.22</c:v>
                </c:pt>
                <c:pt idx="12">
                  <c:v>7.83</c:v>
                </c:pt>
                <c:pt idx="13">
                  <c:v>6.63</c:v>
                </c:pt>
                <c:pt idx="14">
                  <c:v>6.3380000000000001</c:v>
                </c:pt>
                <c:pt idx="15">
                  <c:v>6.1719999999999997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309284824"/>
        <c:axId val="310437216"/>
      </c:barChart>
      <c:catAx>
        <c:axId val="30928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10437216"/>
        <c:crosses val="autoZero"/>
        <c:auto val="1"/>
        <c:lblAlgn val="ctr"/>
        <c:lblOffset val="100"/>
        <c:noMultiLvlLbl val="0"/>
      </c:catAx>
      <c:valAx>
        <c:axId val="310437216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en-US" altLang="en-US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Elapsed</a:t>
                </a:r>
                <a:r>
                  <a:rPr lang="en-US" altLang="en-US" sz="1000" b="0" baseline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 time (seconds)</a:t>
                </a:r>
                <a:endParaRPr lang="en-US" altLang="en-US" sz="1000" b="0"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endParaRP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09284824"/>
        <c:crosses val="autoZero"/>
        <c:crossBetween val="between"/>
      </c:valAx>
    </c:plotArea>
    <c:legend>
      <c:legendPos val="r"/>
      <c:layout/>
      <c:overlay val="0"/>
      <c:spPr>
        <a:solidFill>
          <a:srgbClr val="FFFFFF"/>
        </a:solidFill>
      </c:spPr>
      <c:txPr>
        <a:bodyPr/>
        <a:lstStyle/>
        <a:p>
          <a:pPr>
            <a:defRPr sz="1000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x1</c:v>
          </c:tx>
          <c:spPr>
            <a:ln w="12700"/>
          </c:spPr>
          <c:errBars>
            <c:errDir val="y"/>
            <c:errBarType val="both"/>
            <c:errValType val="cust"/>
            <c:noEndCap val="0"/>
            <c:plus>
              <c:numRef>
                <c:f>工作表2!$K$3:$K$13</c:f>
                <c:numCache>
                  <c:formatCode>General</c:formatCode>
                  <c:ptCount val="11"/>
                  <c:pt idx="0">
                    <c:v>7.0574310000000001E-2</c:v>
                  </c:pt>
                  <c:pt idx="1">
                    <c:v>4.9320900000000008E-2</c:v>
                  </c:pt>
                  <c:pt idx="2">
                    <c:v>4.638929E-2</c:v>
                  </c:pt>
                  <c:pt idx="3">
                    <c:v>6.890940000000001E-2</c:v>
                  </c:pt>
                  <c:pt idx="4">
                    <c:v>5.3462429999999991E-2</c:v>
                  </c:pt>
                  <c:pt idx="5">
                    <c:v>7.3484879999999989E-2</c:v>
                  </c:pt>
                  <c:pt idx="6">
                    <c:v>9.3594260000000012E-2</c:v>
                  </c:pt>
                  <c:pt idx="7">
                    <c:v>6.7387219999999998E-2</c:v>
                  </c:pt>
                  <c:pt idx="8">
                    <c:v>6.6800159999999997E-2</c:v>
                  </c:pt>
                  <c:pt idx="9">
                    <c:v>7.660440000000001E-3</c:v>
                  </c:pt>
                  <c:pt idx="10">
                    <c:v>2.1123899999999994E-2</c:v>
                  </c:pt>
                </c:numCache>
              </c:numRef>
            </c:plus>
            <c:minus>
              <c:numRef>
                <c:f>工作表2!$K$3:$K$13</c:f>
                <c:numCache>
                  <c:formatCode>General</c:formatCode>
                  <c:ptCount val="11"/>
                  <c:pt idx="0">
                    <c:v>7.0574310000000001E-2</c:v>
                  </c:pt>
                  <c:pt idx="1">
                    <c:v>4.9320900000000008E-2</c:v>
                  </c:pt>
                  <c:pt idx="2">
                    <c:v>4.638929E-2</c:v>
                  </c:pt>
                  <c:pt idx="3">
                    <c:v>6.890940000000001E-2</c:v>
                  </c:pt>
                  <c:pt idx="4">
                    <c:v>5.3462429999999991E-2</c:v>
                  </c:pt>
                  <c:pt idx="5">
                    <c:v>7.3484879999999989E-2</c:v>
                  </c:pt>
                  <c:pt idx="6">
                    <c:v>9.3594260000000012E-2</c:v>
                  </c:pt>
                  <c:pt idx="7">
                    <c:v>6.7387219999999998E-2</c:v>
                  </c:pt>
                  <c:pt idx="8">
                    <c:v>6.6800159999999997E-2</c:v>
                  </c:pt>
                  <c:pt idx="9">
                    <c:v>7.660440000000001E-3</c:v>
                  </c:pt>
                  <c:pt idx="10">
                    <c:v>2.1123899999999994E-2</c:v>
                  </c:pt>
                </c:numCache>
              </c:numRef>
            </c:minus>
          </c:errBars>
          <c:cat>
            <c:numRef>
              <c:f>工作表2!$A$16:$A$26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</c:numCache>
            </c:numRef>
          </c:cat>
          <c:val>
            <c:numRef>
              <c:f>工作表2!$C$3:$C$13</c:f>
              <c:numCache>
                <c:formatCode>General</c:formatCode>
                <c:ptCount val="11"/>
                <c:pt idx="0">
                  <c:v>36.567</c:v>
                </c:pt>
                <c:pt idx="1">
                  <c:v>36.533999999999999</c:v>
                </c:pt>
                <c:pt idx="2">
                  <c:v>36.527000000000001</c:v>
                </c:pt>
                <c:pt idx="3">
                  <c:v>36.46</c:v>
                </c:pt>
                <c:pt idx="4">
                  <c:v>36.369</c:v>
                </c:pt>
                <c:pt idx="5">
                  <c:v>36.021999999999998</c:v>
                </c:pt>
                <c:pt idx="6">
                  <c:v>33.667000000000002</c:v>
                </c:pt>
                <c:pt idx="7">
                  <c:v>29.686</c:v>
                </c:pt>
                <c:pt idx="8">
                  <c:v>26.507999999999999</c:v>
                </c:pt>
                <c:pt idx="9">
                  <c:v>18.684000000000001</c:v>
                </c:pt>
                <c:pt idx="10">
                  <c:v>14.37</c:v>
                </c:pt>
              </c:numCache>
            </c:numRef>
          </c:val>
          <c:smooth val="0"/>
        </c:ser>
        <c:ser>
          <c:idx val="1"/>
          <c:order val="1"/>
          <c:tx>
            <c:v>x2</c:v>
          </c:tx>
          <c:spPr>
            <a:ln w="12700"/>
          </c:spPr>
          <c:cat>
            <c:numRef>
              <c:f>工作表2!$A$16:$A$26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</c:numCache>
            </c:numRef>
          </c:cat>
          <c:val>
            <c:numRef>
              <c:f>工作表2!$C$16:$C$26</c:f>
              <c:numCache>
                <c:formatCode>General</c:formatCode>
                <c:ptCount val="11"/>
                <c:pt idx="0">
                  <c:v>61.798999999999999</c:v>
                </c:pt>
                <c:pt idx="1">
                  <c:v>60.128</c:v>
                </c:pt>
                <c:pt idx="2">
                  <c:v>59.387999999999998</c:v>
                </c:pt>
                <c:pt idx="3">
                  <c:v>54.64</c:v>
                </c:pt>
                <c:pt idx="4">
                  <c:v>45.131999999999998</c:v>
                </c:pt>
                <c:pt idx="5">
                  <c:v>38.524999999999999</c:v>
                </c:pt>
                <c:pt idx="6">
                  <c:v>33.649000000000001</c:v>
                </c:pt>
                <c:pt idx="7">
                  <c:v>29.731000000000002</c:v>
                </c:pt>
                <c:pt idx="8">
                  <c:v>26.524999999999999</c:v>
                </c:pt>
                <c:pt idx="9">
                  <c:v>18.687000000000001</c:v>
                </c:pt>
                <c:pt idx="10">
                  <c:v>14.382999999999999</c:v>
                </c:pt>
              </c:numCache>
            </c:numRef>
          </c:val>
          <c:smooth val="0"/>
        </c:ser>
        <c:ser>
          <c:idx val="2"/>
          <c:order val="2"/>
          <c:tx>
            <c:v>x3</c:v>
          </c:tx>
          <c:spPr>
            <a:ln w="12700"/>
          </c:spPr>
          <c:val>
            <c:numRef>
              <c:f>工作表2!$C$29:$C$39</c:f>
              <c:numCache>
                <c:formatCode>General</c:formatCode>
                <c:ptCount val="11"/>
                <c:pt idx="0">
                  <c:v>79.945999999999998</c:v>
                </c:pt>
                <c:pt idx="1">
                  <c:v>75.959000000000003</c:v>
                </c:pt>
                <c:pt idx="2">
                  <c:v>68.960999999999999</c:v>
                </c:pt>
                <c:pt idx="3">
                  <c:v>54.545999999999999</c:v>
                </c:pt>
                <c:pt idx="4">
                  <c:v>45.14</c:v>
                </c:pt>
                <c:pt idx="5">
                  <c:v>38.534999999999997</c:v>
                </c:pt>
                <c:pt idx="6">
                  <c:v>33.670999999999999</c:v>
                </c:pt>
                <c:pt idx="7">
                  <c:v>29.634</c:v>
                </c:pt>
                <c:pt idx="8">
                  <c:v>26.55</c:v>
                </c:pt>
                <c:pt idx="9">
                  <c:v>18.683</c:v>
                </c:pt>
                <c:pt idx="10">
                  <c:v>14.349</c:v>
                </c:pt>
              </c:numCache>
            </c:numRef>
          </c:val>
          <c:smooth val="0"/>
        </c:ser>
        <c:ser>
          <c:idx val="3"/>
          <c:order val="3"/>
          <c:tx>
            <c:v>x4</c:v>
          </c:tx>
          <c:spPr>
            <a:ln w="12700"/>
          </c:spPr>
          <c:val>
            <c:numRef>
              <c:f>工作表2!$C$42:$C$52</c:f>
              <c:numCache>
                <c:formatCode>General</c:formatCode>
                <c:ptCount val="11"/>
                <c:pt idx="0">
                  <c:v>93.822000000000003</c:v>
                </c:pt>
                <c:pt idx="1">
                  <c:v>82.072999999999993</c:v>
                </c:pt>
                <c:pt idx="2">
                  <c:v>68.981999999999999</c:v>
                </c:pt>
                <c:pt idx="3">
                  <c:v>54.372</c:v>
                </c:pt>
                <c:pt idx="4">
                  <c:v>44.973999999999997</c:v>
                </c:pt>
                <c:pt idx="5">
                  <c:v>38.491</c:v>
                </c:pt>
                <c:pt idx="6">
                  <c:v>33.578000000000003</c:v>
                </c:pt>
                <c:pt idx="7">
                  <c:v>29.718</c:v>
                </c:pt>
                <c:pt idx="8">
                  <c:v>26.55</c:v>
                </c:pt>
                <c:pt idx="9">
                  <c:v>18.68</c:v>
                </c:pt>
                <c:pt idx="10">
                  <c:v>14.371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310704"/>
        <c:axId val="310020904"/>
      </c:lineChart>
      <c:catAx>
        <c:axId val="31031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020904"/>
        <c:crosses val="autoZero"/>
        <c:auto val="1"/>
        <c:lblAlgn val="ctr"/>
        <c:lblOffset val="100"/>
        <c:noMultiLvlLbl val="0"/>
      </c:catAx>
      <c:valAx>
        <c:axId val="31002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310704"/>
        <c:crosses val="autoZero"/>
        <c:crossBetween val="between"/>
      </c:valAx>
      <c:spPr>
        <a:ln w="12700"/>
      </c:spPr>
    </c:plotArea>
    <c:legend>
      <c:legendPos val="r"/>
      <c:layout/>
      <c:overlay val="0"/>
      <c:spPr>
        <a:ln w="12700"/>
      </c:spPr>
      <c:txPr>
        <a:bodyPr/>
        <a:lstStyle/>
        <a:p>
          <a:pPr rtl="0">
            <a:defRPr/>
          </a:pPr>
          <a:endParaRPr lang="zh-TW"/>
        </a:p>
      </c:txPr>
    </c:legend>
    <c:plotVisOnly val="1"/>
    <c:dispBlanksAs val="gap"/>
    <c:showDLblsOverMax val="0"/>
  </c:chart>
  <c:spPr>
    <a:ln w="3175"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Ch1-x1</c:v>
          </c:tx>
          <c:spPr>
            <a:ln w="12700"/>
          </c:spPr>
          <c:marker>
            <c:spPr>
              <a:noFill/>
            </c:spPr>
          </c:marker>
          <c:cat>
            <c:numRef>
              <c:f>工作表2!$A$4:$A$13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30</c:v>
                </c:pt>
                <c:pt idx="9">
                  <c:v>4000</c:v>
                </c:pt>
              </c:numCache>
            </c:numRef>
          </c:cat>
          <c:val>
            <c:numRef>
              <c:f>工作表2!$L$4:$L$11</c:f>
              <c:numCache>
                <c:formatCode>General</c:formatCode>
                <c:ptCount val="8"/>
                <c:pt idx="0">
                  <c:v>0.99909754696857822</c:v>
                </c:pt>
                <c:pt idx="1">
                  <c:v>0.99890611753767056</c:v>
                </c:pt>
                <c:pt idx="2">
                  <c:v>0.99707386441326884</c:v>
                </c:pt>
                <c:pt idx="3">
                  <c:v>0.99458528181146932</c:v>
                </c:pt>
                <c:pt idx="4">
                  <c:v>0.98509585145076162</c:v>
                </c:pt>
                <c:pt idx="5">
                  <c:v>0.92069352148111694</c:v>
                </c:pt>
                <c:pt idx="6">
                  <c:v>0.81182486941778109</c:v>
                </c:pt>
                <c:pt idx="7">
                  <c:v>0.72491590778570836</c:v>
                </c:pt>
              </c:numCache>
            </c:numRef>
          </c:val>
          <c:smooth val="0"/>
        </c:ser>
        <c:ser>
          <c:idx val="1"/>
          <c:order val="1"/>
          <c:tx>
            <c:v>Ch1-x2</c:v>
          </c:tx>
          <c:spPr>
            <a:ln w="12700"/>
          </c:spPr>
          <c:marker>
            <c:spPr>
              <a:noFill/>
            </c:spPr>
          </c:marker>
          <c:val>
            <c:numRef>
              <c:f>工作表2!$L$17:$L$24</c:f>
              <c:numCache>
                <c:formatCode>General</c:formatCode>
                <c:ptCount val="8"/>
                <c:pt idx="0">
                  <c:v>0.97296072751986284</c:v>
                </c:pt>
                <c:pt idx="1">
                  <c:v>0.96098642372853926</c:v>
                </c:pt>
                <c:pt idx="2">
                  <c:v>0.88415670156475024</c:v>
                </c:pt>
                <c:pt idx="3">
                  <c:v>0.73030307933785332</c:v>
                </c:pt>
                <c:pt idx="4">
                  <c:v>0.62339196427126653</c:v>
                </c:pt>
                <c:pt idx="5">
                  <c:v>0.54449101118141074</c:v>
                </c:pt>
                <c:pt idx="6">
                  <c:v>0.48109192705383585</c:v>
                </c:pt>
                <c:pt idx="7">
                  <c:v>0.4292140649525073</c:v>
                </c:pt>
              </c:numCache>
            </c:numRef>
          </c:val>
          <c:smooth val="0"/>
        </c:ser>
        <c:ser>
          <c:idx val="2"/>
          <c:order val="2"/>
          <c:tx>
            <c:v>Ch1-x3</c:v>
          </c:tx>
          <c:spPr>
            <a:ln w="12700"/>
          </c:spPr>
          <c:marker>
            <c:spPr>
              <a:noFill/>
            </c:spPr>
          </c:marker>
          <c:val>
            <c:numRef>
              <c:f>工作表2!$L$30:$L$37</c:f>
              <c:numCache>
                <c:formatCode>General</c:formatCode>
                <c:ptCount val="8"/>
                <c:pt idx="0">
                  <c:v>0.95012883696495143</c:v>
                </c:pt>
                <c:pt idx="1">
                  <c:v>0.86259475145723363</c:v>
                </c:pt>
                <c:pt idx="2">
                  <c:v>0.68228554274135045</c:v>
                </c:pt>
                <c:pt idx="3">
                  <c:v>0.56463112601005683</c:v>
                </c:pt>
                <c:pt idx="4">
                  <c:v>0.48201285867960869</c:v>
                </c:pt>
                <c:pt idx="5">
                  <c:v>0.42117179095889729</c:v>
                </c:pt>
                <c:pt idx="6">
                  <c:v>0.37067520576389063</c:v>
                </c:pt>
                <c:pt idx="7">
                  <c:v>0.33209916693768293</c:v>
                </c:pt>
              </c:numCache>
            </c:numRef>
          </c:val>
          <c:smooth val="0"/>
        </c:ser>
        <c:ser>
          <c:idx val="3"/>
          <c:order val="3"/>
          <c:tx>
            <c:v>Ch1-x4</c:v>
          </c:tx>
          <c:spPr>
            <a:ln w="12700"/>
          </c:spPr>
          <c:marker>
            <c:spPr>
              <a:noFill/>
            </c:spPr>
          </c:marker>
          <c:val>
            <c:numRef>
              <c:f>工作表2!$L$43:$L$50</c:f>
              <c:numCache>
                <c:formatCode>General</c:formatCode>
                <c:ptCount val="8"/>
                <c:pt idx="0">
                  <c:v>0.87477350727974235</c:v>
                </c:pt>
                <c:pt idx="1">
                  <c:v>0.73524333312016366</c:v>
                </c:pt>
                <c:pt idx="2">
                  <c:v>0.57952292639253056</c:v>
                </c:pt>
                <c:pt idx="3">
                  <c:v>0.47935452239346843</c:v>
                </c:pt>
                <c:pt idx="4">
                  <c:v>0.41025559037325998</c:v>
                </c:pt>
                <c:pt idx="5">
                  <c:v>0.35789047344972397</c:v>
                </c:pt>
                <c:pt idx="6">
                  <c:v>0.31674873697000705</c:v>
                </c:pt>
                <c:pt idx="7">
                  <c:v>0.28298266930996996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703912"/>
        <c:axId val="310149456"/>
      </c:lineChart>
      <c:catAx>
        <c:axId val="31070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en-US" altLang="en-US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Disk</a:t>
                </a:r>
                <a:r>
                  <a:rPr lang="en-US" altLang="en-US" sz="1000" b="0" baseline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 Model </a:t>
                </a:r>
                <a:r>
                  <a:rPr lang="en-US" altLang="en-US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Processing Time (</a:t>
                </a:r>
                <a:r>
                  <a:rPr lang="en-US" altLang="en-US" sz="1000" b="0" i="1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ms</a:t>
                </a:r>
                <a:r>
                  <a:rPr lang="en-US" altLang="en-US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7947739397091579"/>
              <c:y val="0.893426900692489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10149456"/>
        <c:crosses val="autoZero"/>
        <c:auto val="1"/>
        <c:lblAlgn val="ctr"/>
        <c:lblOffset val="100"/>
        <c:noMultiLvlLbl val="0"/>
      </c:catAx>
      <c:valAx>
        <c:axId val="31014945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en-US" altLang="zh-TW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% of original performance</a:t>
                </a:r>
                <a:endParaRPr lang="zh-TW" altLang="en-US" sz="1000" b="0"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endParaRPr>
              </a:p>
            </c:rich>
          </c:tx>
          <c:layout>
            <c:manualLayout>
              <c:xMode val="edge"/>
              <c:yMode val="edge"/>
              <c:x val="1.4024207770294519E-2"/>
              <c:y val="0.1772907323310944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107039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Ch1-x1</c:v>
          </c:tx>
          <c:spPr>
            <a:ln w="12700"/>
          </c:spPr>
          <c:marker>
            <c:spPr>
              <a:noFill/>
            </c:spPr>
          </c:marker>
          <c:cat>
            <c:numRef>
              <c:f>工作表2!$A$3:$A$11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cat>
          <c:val>
            <c:numRef>
              <c:f>工作表2!$M$3:$M$11</c:f>
              <c:numCache>
                <c:formatCode>General</c:formatCode>
                <c:ptCount val="9"/>
                <c:pt idx="0">
                  <c:v>0</c:v>
                </c:pt>
                <c:pt idx="1">
                  <c:v>9.0245303142177935E-4</c:v>
                </c:pt>
                <c:pt idx="2">
                  <c:v>1.093882462329443E-3</c:v>
                </c:pt>
                <c:pt idx="3">
                  <c:v>2.92613558673116E-3</c:v>
                </c:pt>
                <c:pt idx="4">
                  <c:v>5.4147181885306761E-3</c:v>
                </c:pt>
                <c:pt idx="5">
                  <c:v>1.4904148549238383E-2</c:v>
                </c:pt>
                <c:pt idx="6">
                  <c:v>7.9306478518883061E-2</c:v>
                </c:pt>
                <c:pt idx="7">
                  <c:v>0.18817513058221891</c:v>
                </c:pt>
                <c:pt idx="8">
                  <c:v>0.27508409221429164</c:v>
                </c:pt>
              </c:numCache>
            </c:numRef>
          </c:val>
          <c:smooth val="0"/>
        </c:ser>
        <c:ser>
          <c:idx val="1"/>
          <c:order val="1"/>
          <c:tx>
            <c:v>Ch1-x2</c:v>
          </c:tx>
          <c:spPr>
            <a:ln w="12700"/>
          </c:spPr>
          <c:marker>
            <c:spPr>
              <a:noFill/>
            </c:spPr>
          </c:marker>
          <c:cat>
            <c:numRef>
              <c:f>工作表2!$A$3:$A$11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cat>
          <c:val>
            <c:numRef>
              <c:f>工作表2!$M$16:$M$24</c:f>
              <c:numCache>
                <c:formatCode>General</c:formatCode>
                <c:ptCount val="9"/>
                <c:pt idx="0">
                  <c:v>0</c:v>
                </c:pt>
                <c:pt idx="1">
                  <c:v>2.7039272480137155E-2</c:v>
                </c:pt>
                <c:pt idx="2">
                  <c:v>3.9013576271460737E-2</c:v>
                </c:pt>
                <c:pt idx="3">
                  <c:v>0.11584329843524976</c:v>
                </c:pt>
                <c:pt idx="4">
                  <c:v>0.26969692066214668</c:v>
                </c:pt>
                <c:pt idx="5">
                  <c:v>0.37660803572873347</c:v>
                </c:pt>
                <c:pt idx="6">
                  <c:v>0.45550898881858926</c:v>
                </c:pt>
                <c:pt idx="7">
                  <c:v>0.51890807294616415</c:v>
                </c:pt>
                <c:pt idx="8">
                  <c:v>0.57078593504749264</c:v>
                </c:pt>
              </c:numCache>
            </c:numRef>
          </c:val>
          <c:smooth val="0"/>
        </c:ser>
        <c:ser>
          <c:idx val="2"/>
          <c:order val="2"/>
          <c:tx>
            <c:v>Ch1-x3</c:v>
          </c:tx>
          <c:spPr>
            <a:ln w="12700"/>
          </c:spPr>
          <c:marker>
            <c:spPr>
              <a:noFill/>
            </c:spPr>
          </c:marker>
          <c:cat>
            <c:numRef>
              <c:f>工作表2!$A$3:$A$11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cat>
          <c:val>
            <c:numRef>
              <c:f>工作表2!$M$29:$M$37</c:f>
              <c:numCache>
                <c:formatCode>General</c:formatCode>
                <c:ptCount val="9"/>
                <c:pt idx="0">
                  <c:v>0</c:v>
                </c:pt>
                <c:pt idx="1">
                  <c:v>4.9871163035048571E-2</c:v>
                </c:pt>
                <c:pt idx="2">
                  <c:v>0.13740524854276637</c:v>
                </c:pt>
                <c:pt idx="3">
                  <c:v>0.31771445725864955</c:v>
                </c:pt>
                <c:pt idx="4">
                  <c:v>0.43536887398994317</c:v>
                </c:pt>
                <c:pt idx="5">
                  <c:v>0.51798714132039136</c:v>
                </c:pt>
                <c:pt idx="6">
                  <c:v>0.57882820904110277</c:v>
                </c:pt>
                <c:pt idx="7">
                  <c:v>0.62932479423610932</c:v>
                </c:pt>
                <c:pt idx="8">
                  <c:v>0.66790083306231707</c:v>
                </c:pt>
              </c:numCache>
            </c:numRef>
          </c:val>
          <c:smooth val="0"/>
        </c:ser>
        <c:ser>
          <c:idx val="3"/>
          <c:order val="3"/>
          <c:tx>
            <c:v>Ch1-x4</c:v>
          </c:tx>
          <c:spPr>
            <a:ln w="12700"/>
          </c:spPr>
          <c:marker>
            <c:symbol val="plus"/>
            <c:size val="7"/>
          </c:marker>
          <c:cat>
            <c:numRef>
              <c:f>工作表2!$A$3:$A$11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cat>
          <c:val>
            <c:numRef>
              <c:f>工作表2!$M$42:$M$50</c:f>
              <c:numCache>
                <c:formatCode>General</c:formatCode>
                <c:ptCount val="9"/>
                <c:pt idx="0">
                  <c:v>0</c:v>
                </c:pt>
                <c:pt idx="1">
                  <c:v>0.12522649272025765</c:v>
                </c:pt>
                <c:pt idx="2">
                  <c:v>0.26475666687983634</c:v>
                </c:pt>
                <c:pt idx="3">
                  <c:v>0.42047707360746944</c:v>
                </c:pt>
                <c:pt idx="4">
                  <c:v>0.52064547760653157</c:v>
                </c:pt>
                <c:pt idx="5">
                  <c:v>0.58974440962674002</c:v>
                </c:pt>
                <c:pt idx="6">
                  <c:v>0.64210952655027609</c:v>
                </c:pt>
                <c:pt idx="7">
                  <c:v>0.68325126302999295</c:v>
                </c:pt>
                <c:pt idx="8">
                  <c:v>0.71701733069003004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05888"/>
        <c:axId val="310106280"/>
      </c:lineChart>
      <c:catAx>
        <c:axId val="3101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en-US" altLang="zh-TW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Disk Model Processing</a:t>
                </a:r>
                <a:r>
                  <a:rPr lang="en-US" altLang="zh-TW" sz="1000" b="0" baseline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 Time (</a:t>
                </a:r>
                <a:r>
                  <a:rPr lang="en-US" altLang="zh-TW" sz="1000" b="0" i="0" baseline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milliseconds</a:t>
                </a:r>
                <a:r>
                  <a:rPr lang="en-US" altLang="zh-TW" sz="1000" b="0" baseline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)</a:t>
                </a:r>
                <a:endParaRPr lang="zh-TW" altLang="en-US" sz="1000" b="0"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10106280"/>
        <c:crosses val="autoZero"/>
        <c:auto val="1"/>
        <c:lblAlgn val="ctr"/>
        <c:lblOffset val="100"/>
        <c:noMultiLvlLbl val="0"/>
      </c:catAx>
      <c:valAx>
        <c:axId val="310106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en-US" altLang="zh-TW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Percentage Error</a:t>
                </a:r>
                <a:endParaRPr lang="zh-TW" altLang="en-US" sz="1000" b="0"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endParaRPr>
              </a:p>
            </c:rich>
          </c:tx>
          <c:layout>
            <c:manualLayout>
              <c:xMode val="edge"/>
              <c:yMode val="edge"/>
              <c:x val="1.0702279945311822E-2"/>
              <c:y val="0.296660089326543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101058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4480328181589"/>
          <c:y val="4.0790043484017414E-2"/>
          <c:w val="0.75729583671305811"/>
          <c:h val="0.80071448175983839"/>
        </c:manualLayout>
      </c:layout>
      <c:barChart>
        <c:barDir val="col"/>
        <c:grouping val="clustered"/>
        <c:varyColors val="0"/>
        <c:ser>
          <c:idx val="0"/>
          <c:order val="0"/>
          <c:tx>
            <c:v>Reference</c:v>
          </c:tx>
          <c:spPr>
            <a:solidFill>
              <a:schemeClr val="accent2"/>
            </a:solidFill>
            <a:ln w="9525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(工作表3!$N$4,工作表3!$N$5,工作表3!$N$6,工作表3!$N$7,工作表3!$N$11,工作表3!$N$12,工作表3!$N$13,工作表3!$N$14,工作表3!$N$18,工作表3!$N$19,工作表3!$N$20,工作表3!$N$21,工作表3!$N$25,工作表3!$N$26,工作表3!$N$27,工作表3!$N$28)</c:f>
                <c:numCache>
                  <c:formatCode>General</c:formatCode>
                  <c:ptCount val="16"/>
                  <c:pt idx="0">
                    <c:v>53.959944000000007</c:v>
                  </c:pt>
                  <c:pt idx="1">
                    <c:v>98.726674500000001</c:v>
                  </c:pt>
                  <c:pt idx="2">
                    <c:v>45.025806329999995</c:v>
                  </c:pt>
                  <c:pt idx="3">
                    <c:v>32.697264400000002</c:v>
                  </c:pt>
                  <c:pt idx="4">
                    <c:v>89.301033029999999</c:v>
                  </c:pt>
                  <c:pt idx="5">
                    <c:v>32.879817540000005</c:v>
                  </c:pt>
                  <c:pt idx="6">
                    <c:v>15.953986439999998</c:v>
                  </c:pt>
                  <c:pt idx="7">
                    <c:v>9.9534217599999995</c:v>
                  </c:pt>
                  <c:pt idx="8">
                    <c:v>95.213475000000003</c:v>
                  </c:pt>
                  <c:pt idx="9">
                    <c:v>34.116170270000005</c:v>
                  </c:pt>
                  <c:pt idx="10">
                    <c:v>11.18177888</c:v>
                  </c:pt>
                  <c:pt idx="11">
                    <c:v>4.4796904199999998</c:v>
                  </c:pt>
                  <c:pt idx="12">
                    <c:v>20.926792499999998</c:v>
                  </c:pt>
                  <c:pt idx="13">
                    <c:v>17.597360000000002</c:v>
                  </c:pt>
                  <c:pt idx="14">
                    <c:v>6.0968172000000003</c:v>
                  </c:pt>
                  <c:pt idx="15">
                    <c:v>4.9505952799999999</c:v>
                  </c:pt>
                </c:numCache>
              </c:numRef>
            </c:plus>
            <c:minus>
              <c:numRef>
                <c:f>(工作表3!$N$4,工作表3!$N$5,工作表3!$N$6,工作表3!$N$7,工作表3!$N$11,工作表3!$N$12,工作表3!$N$13,工作表3!$N$14,工作表3!$N$18,工作表3!$N$19,工作表3!$N$20,工作表3!$N$21,工作表3!$N$25,工作表3!$N$26,工作表3!$N$27,工作表3!$N$28)</c:f>
                <c:numCache>
                  <c:formatCode>General</c:formatCode>
                  <c:ptCount val="16"/>
                  <c:pt idx="0">
                    <c:v>53.959944000000007</c:v>
                  </c:pt>
                  <c:pt idx="1">
                    <c:v>98.726674500000001</c:v>
                  </c:pt>
                  <c:pt idx="2">
                    <c:v>45.025806329999995</c:v>
                  </c:pt>
                  <c:pt idx="3">
                    <c:v>32.697264400000002</c:v>
                  </c:pt>
                  <c:pt idx="4">
                    <c:v>89.301033029999999</c:v>
                  </c:pt>
                  <c:pt idx="5">
                    <c:v>32.879817540000005</c:v>
                  </c:pt>
                  <c:pt idx="6">
                    <c:v>15.953986439999998</c:v>
                  </c:pt>
                  <c:pt idx="7">
                    <c:v>9.9534217599999995</c:v>
                  </c:pt>
                  <c:pt idx="8">
                    <c:v>95.213475000000003</c:v>
                  </c:pt>
                  <c:pt idx="9">
                    <c:v>34.116170270000005</c:v>
                  </c:pt>
                  <c:pt idx="10">
                    <c:v>11.18177888</c:v>
                  </c:pt>
                  <c:pt idx="11">
                    <c:v>4.4796904199999998</c:v>
                  </c:pt>
                  <c:pt idx="12">
                    <c:v>20.926792499999998</c:v>
                  </c:pt>
                  <c:pt idx="13">
                    <c:v>17.597360000000002</c:v>
                  </c:pt>
                  <c:pt idx="14">
                    <c:v>6.0968172000000003</c:v>
                  </c:pt>
                  <c:pt idx="15">
                    <c:v>4.9505952799999999</c:v>
                  </c:pt>
                </c:numCache>
              </c:numRef>
            </c:minus>
          </c:errBars>
          <c:cat>
            <c:strRef>
              <c:f>(工作表1!$B$3,工作表1!$B$5,工作表1!$B$7,工作表1!$B$9,工作表1!$B$11,工作表1!$B$13,工作表1!$B$15,工作表1!$B$17,工作表1!$B$19,工作表1!$B$21,工作表1!$B$23,工作表1!$B$25,工作表1!$B$27,工作表1!$B$29,工作表1!$B$31,工作表1!$B$33)</c:f>
              <c:strCache>
                <c:ptCount val="16"/>
                <c:pt idx="0">
                  <c:v>Ch1-x1</c:v>
                </c:pt>
                <c:pt idx="1">
                  <c:v>Ch1-x2</c:v>
                </c:pt>
                <c:pt idx="2">
                  <c:v>Ch1-x3</c:v>
                </c:pt>
                <c:pt idx="3">
                  <c:v>Ch1-x4</c:v>
                </c:pt>
                <c:pt idx="4">
                  <c:v>Ch2-x1</c:v>
                </c:pt>
                <c:pt idx="5">
                  <c:v>Ch2-x2</c:v>
                </c:pt>
                <c:pt idx="6">
                  <c:v>Ch2-x3</c:v>
                </c:pt>
                <c:pt idx="7">
                  <c:v>Ch2-x4</c:v>
                </c:pt>
                <c:pt idx="8">
                  <c:v>Ch3-x1</c:v>
                </c:pt>
                <c:pt idx="9">
                  <c:v>Ch3-x2</c:v>
                </c:pt>
                <c:pt idx="10">
                  <c:v>Ch3-x3</c:v>
                </c:pt>
                <c:pt idx="11">
                  <c:v>Ch3-x4</c:v>
                </c:pt>
                <c:pt idx="12">
                  <c:v>Ch4-x1</c:v>
                </c:pt>
                <c:pt idx="13">
                  <c:v>Ch4-x2</c:v>
                </c:pt>
                <c:pt idx="14">
                  <c:v>Ch4-x3</c:v>
                </c:pt>
                <c:pt idx="15">
                  <c:v>Ch4-x4</c:v>
                </c:pt>
              </c:strCache>
            </c:strRef>
          </c:cat>
          <c:val>
            <c:numRef>
              <c:f>(工作表3!$L$4,工作表3!$L$5,工作表3!$L$6,工作表3!$L$7,工作表3!$L$11,工作表3!$L$12,工作表3!$L$13,工作表3!$L$14,工作表3!$L$18,工作表3!$L$19,工作表3!$L$20,工作表3!$L$21,工作表3!$L$25,工作表3!$L$26,工作表3!$L$27,工作表3!$L$28)</c:f>
              <c:numCache>
                <c:formatCode>0.00_ </c:formatCode>
                <c:ptCount val="16"/>
                <c:pt idx="0">
                  <c:v>17986.648000000001</c:v>
                </c:pt>
                <c:pt idx="1">
                  <c:v>8894.2950000000001</c:v>
                </c:pt>
                <c:pt idx="2">
                  <c:v>5839.9229999999998</c:v>
                </c:pt>
                <c:pt idx="3">
                  <c:v>4213.5649999999996</c:v>
                </c:pt>
                <c:pt idx="4">
                  <c:v>9029.4269999999997</c:v>
                </c:pt>
                <c:pt idx="5">
                  <c:v>4401.5820000000003</c:v>
                </c:pt>
                <c:pt idx="6">
                  <c:v>2828.721</c:v>
                </c:pt>
                <c:pt idx="7">
                  <c:v>2145.134</c:v>
                </c:pt>
                <c:pt idx="8">
                  <c:v>6045.3</c:v>
                </c:pt>
                <c:pt idx="9">
                  <c:v>2883.8690000000001</c:v>
                </c:pt>
                <c:pt idx="10">
                  <c:v>1888.8140000000001</c:v>
                </c:pt>
                <c:pt idx="11">
                  <c:v>1426.653</c:v>
                </c:pt>
                <c:pt idx="12">
                  <c:v>4702.6499999999996</c:v>
                </c:pt>
                <c:pt idx="13">
                  <c:v>2199.67</c:v>
                </c:pt>
                <c:pt idx="14">
                  <c:v>1424.49</c:v>
                </c:pt>
                <c:pt idx="15">
                  <c:v>1080.9159999999999</c:v>
                </c:pt>
              </c:numCache>
            </c:numRef>
          </c:val>
        </c:ser>
        <c:ser>
          <c:idx val="1"/>
          <c:order val="1"/>
          <c:tx>
            <c:v>Proposed</c:v>
          </c:tx>
          <c:spPr>
            <a:pattFill prst="dkDnDiag">
              <a:fgClr>
                <a:schemeClr val="tx2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(工作表3!$Q$4,工作表3!$Q$5,工作表3!$Q$6,工作表3!$Q$7,工作表3!$Q$11,工作表3!$Q$12,工作表3!$Q$13,工作表3!$Q$14,工作表3!$Q$18,工作表3!$Q$19,工作表3!$Q$20,工作表3!$Q$21,工作表3!$Q$25,工作表3!$Q$26,工作表3!$Q$27,工作表3!$Q$28)</c:f>
                <c:numCache>
                  <c:formatCode>General</c:formatCode>
                  <c:ptCount val="16"/>
                  <c:pt idx="0">
                    <c:v>97.079889600000001</c:v>
                  </c:pt>
                  <c:pt idx="1">
                    <c:v>55.988608720000002</c:v>
                  </c:pt>
                  <c:pt idx="2">
                    <c:v>76.423506310000008</c:v>
                  </c:pt>
                  <c:pt idx="3">
                    <c:v>42.787066830000001</c:v>
                  </c:pt>
                  <c:pt idx="4">
                    <c:v>137.87399574</c:v>
                  </c:pt>
                  <c:pt idx="5">
                    <c:v>50.856940399999999</c:v>
                  </c:pt>
                  <c:pt idx="6">
                    <c:v>20.272294159999998</c:v>
                  </c:pt>
                  <c:pt idx="7">
                    <c:v>14.332445699999999</c:v>
                  </c:pt>
                  <c:pt idx="8">
                    <c:v>49.742341740000001</c:v>
                  </c:pt>
                  <c:pt idx="9">
                    <c:v>19.34680857</c:v>
                  </c:pt>
                  <c:pt idx="10">
                    <c:v>16.537375360000002</c:v>
                  </c:pt>
                  <c:pt idx="11">
                    <c:v>6.8074713600000001</c:v>
                  </c:pt>
                  <c:pt idx="12">
                    <c:v>50.154377679999996</c:v>
                  </c:pt>
                  <c:pt idx="13">
                    <c:v>9.317222189999999</c:v>
                  </c:pt>
                  <c:pt idx="14">
                    <c:v>8.3542967199999989</c:v>
                  </c:pt>
                  <c:pt idx="15">
                    <c:v>9.5528222400000011</c:v>
                  </c:pt>
                </c:numCache>
              </c:numRef>
            </c:plus>
            <c:minus>
              <c:numRef>
                <c:f>(工作表3!$Q$4,工作表3!$Q$5,工作表3!$Q$6,工作表3!$Q$7,工作表3!$Q$11,工作表3!$Q$12,工作表3!$Q$13,工作表3!$Q$14,工作表3!$Q$18,工作表3!$Q$19,工作表3!$Q$20,工作表3!$Q$21,工作表3!$Q$25,工作表3!$Q$26,工作表3!$Q$27,工作表3!$Q$28)</c:f>
                <c:numCache>
                  <c:formatCode>General</c:formatCode>
                  <c:ptCount val="16"/>
                  <c:pt idx="0">
                    <c:v>97.079889600000001</c:v>
                  </c:pt>
                  <c:pt idx="1">
                    <c:v>55.988608720000002</c:v>
                  </c:pt>
                  <c:pt idx="2">
                    <c:v>76.423506310000008</c:v>
                  </c:pt>
                  <c:pt idx="3">
                    <c:v>42.787066830000001</c:v>
                  </c:pt>
                  <c:pt idx="4">
                    <c:v>137.87399574</c:v>
                  </c:pt>
                  <c:pt idx="5">
                    <c:v>50.856940399999999</c:v>
                  </c:pt>
                  <c:pt idx="6">
                    <c:v>20.272294159999998</c:v>
                  </c:pt>
                  <c:pt idx="7">
                    <c:v>14.332445699999999</c:v>
                  </c:pt>
                  <c:pt idx="8">
                    <c:v>49.742341740000001</c:v>
                  </c:pt>
                  <c:pt idx="9">
                    <c:v>19.34680857</c:v>
                  </c:pt>
                  <c:pt idx="10">
                    <c:v>16.537375360000002</c:v>
                  </c:pt>
                  <c:pt idx="11">
                    <c:v>6.8074713600000001</c:v>
                  </c:pt>
                  <c:pt idx="12">
                    <c:v>50.154377679999996</c:v>
                  </c:pt>
                  <c:pt idx="13">
                    <c:v>9.317222189999999</c:v>
                  </c:pt>
                  <c:pt idx="14">
                    <c:v>8.3542967199999989</c:v>
                  </c:pt>
                  <c:pt idx="15">
                    <c:v>9.5528222400000011</c:v>
                  </c:pt>
                </c:numCache>
              </c:numRef>
            </c:minus>
          </c:errBars>
          <c:cat>
            <c:strRef>
              <c:f>(工作表1!$B$3,工作表1!$B$5,工作表1!$B$7,工作表1!$B$9,工作表1!$B$11,工作表1!$B$13,工作表1!$B$15,工作表1!$B$17,工作表1!$B$19,工作表1!$B$21,工作表1!$B$23,工作表1!$B$25,工作表1!$B$27,工作表1!$B$29,工作表1!$B$31,工作表1!$B$33)</c:f>
              <c:strCache>
                <c:ptCount val="16"/>
                <c:pt idx="0">
                  <c:v>Ch1-x1</c:v>
                </c:pt>
                <c:pt idx="1">
                  <c:v>Ch1-x2</c:v>
                </c:pt>
                <c:pt idx="2">
                  <c:v>Ch1-x3</c:v>
                </c:pt>
                <c:pt idx="3">
                  <c:v>Ch1-x4</c:v>
                </c:pt>
                <c:pt idx="4">
                  <c:v>Ch2-x1</c:v>
                </c:pt>
                <c:pt idx="5">
                  <c:v>Ch2-x2</c:v>
                </c:pt>
                <c:pt idx="6">
                  <c:v>Ch2-x3</c:v>
                </c:pt>
                <c:pt idx="7">
                  <c:v>Ch2-x4</c:v>
                </c:pt>
                <c:pt idx="8">
                  <c:v>Ch3-x1</c:v>
                </c:pt>
                <c:pt idx="9">
                  <c:v>Ch3-x2</c:v>
                </c:pt>
                <c:pt idx="10">
                  <c:v>Ch3-x3</c:v>
                </c:pt>
                <c:pt idx="11">
                  <c:v>Ch3-x4</c:v>
                </c:pt>
                <c:pt idx="12">
                  <c:v>Ch4-x1</c:v>
                </c:pt>
                <c:pt idx="13">
                  <c:v>Ch4-x2</c:v>
                </c:pt>
                <c:pt idx="14">
                  <c:v>Ch4-x3</c:v>
                </c:pt>
                <c:pt idx="15">
                  <c:v>Ch4-x4</c:v>
                </c:pt>
              </c:strCache>
            </c:strRef>
          </c:cat>
          <c:val>
            <c:numRef>
              <c:f>(工作表3!$O$4,工作表3!$O$5,工作表3!$O$6,工作表3!$O$7,工作表3!$O$11,工作表3!$O$12,工作表3!$O$13,工作表3!$O$14,工作表3!$O$18,工作表3!$O$19,工作表3!$O$20,工作表3!$O$21,工作表3!$O$25,工作表3!$O$26,工作表3!$O$27,工作表3!$O$28)</c:f>
              <c:numCache>
                <c:formatCode>0.00_ </c:formatCode>
                <c:ptCount val="16"/>
                <c:pt idx="0">
                  <c:v>17683.04</c:v>
                </c:pt>
                <c:pt idx="1">
                  <c:v>8775.6440000000002</c:v>
                </c:pt>
                <c:pt idx="2">
                  <c:v>5794.049</c:v>
                </c:pt>
                <c:pt idx="3">
                  <c:v>4232.1530000000002</c:v>
                </c:pt>
                <c:pt idx="4">
                  <c:v>9064.6939999999995</c:v>
                </c:pt>
                <c:pt idx="5">
                  <c:v>4384.2190000000001</c:v>
                </c:pt>
                <c:pt idx="6">
                  <c:v>2831.326</c:v>
                </c:pt>
                <c:pt idx="7">
                  <c:v>2139.1709999999998</c:v>
                </c:pt>
                <c:pt idx="8">
                  <c:v>6073.5460000000003</c:v>
                </c:pt>
                <c:pt idx="9">
                  <c:v>2900.5709999999999</c:v>
                </c:pt>
                <c:pt idx="10">
                  <c:v>1896.4880000000001</c:v>
                </c:pt>
                <c:pt idx="11">
                  <c:v>1421.184</c:v>
                </c:pt>
                <c:pt idx="12">
                  <c:v>4700.5039999999999</c:v>
                </c:pt>
                <c:pt idx="13">
                  <c:v>2202.6529999999998</c:v>
                </c:pt>
                <c:pt idx="14">
                  <c:v>1432.9839999999999</c:v>
                </c:pt>
                <c:pt idx="15">
                  <c:v>1080.636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310107064"/>
        <c:axId val="310107456"/>
      </c:barChart>
      <c:catAx>
        <c:axId val="31010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10107456"/>
        <c:crosses val="autoZero"/>
        <c:auto val="1"/>
        <c:lblAlgn val="ctr"/>
        <c:lblOffset val="100"/>
        <c:noMultiLvlLbl val="0"/>
      </c:catAx>
      <c:valAx>
        <c:axId val="310107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en-US" altLang="en-US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Elapsed time (seconds)</a:t>
                </a:r>
              </a:p>
            </c:rich>
          </c:tx>
          <c:layout>
            <c:manualLayout>
              <c:xMode val="edge"/>
              <c:yMode val="edge"/>
              <c:x val="3.9810366495653809E-3"/>
              <c:y val="0.23551001254362078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10107064"/>
        <c:crosses val="autoZero"/>
        <c:crossBetween val="between"/>
      </c:valAx>
    </c:plotArea>
    <c:legend>
      <c:legendPos val="r"/>
      <c:layout/>
      <c:overlay val="0"/>
      <c:spPr>
        <a:solidFill>
          <a:srgbClr val="FFFFFF"/>
        </a:solidFill>
      </c:spPr>
      <c:txPr>
        <a:bodyPr/>
        <a:lstStyle/>
        <a:p>
          <a:pPr>
            <a:defRPr sz="1000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13315431029425E-2"/>
          <c:y val="4.0790043484017414E-2"/>
          <c:w val="0.79804214985420607"/>
          <c:h val="0.80071448175983839"/>
        </c:manualLayout>
      </c:layout>
      <c:barChart>
        <c:barDir val="col"/>
        <c:grouping val="clustered"/>
        <c:varyColors val="0"/>
        <c:ser>
          <c:idx val="0"/>
          <c:order val="0"/>
          <c:tx>
            <c:v>Reference</c:v>
          </c:tx>
          <c:spPr>
            <a:solidFill>
              <a:schemeClr val="accent2"/>
            </a:solidFill>
            <a:ln w="9525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(工作表8!$K$3,工作表8!$K$5,工作表8!$K$7,工作表8!$K$9,工作表8!$K$11,工作表8!$K$13,工作表8!$K$15,工作表8!$K$17,工作表8!$K$19,工作表8!$K$21,工作表8!$K$23,工作表8!$K$25,工作表8!$K$27,工作表8!$K$29,工作表8!$K$31,工作表8!$K$33)</c:f>
                <c:numCache>
                  <c:formatCode>General</c:formatCode>
                  <c:ptCount val="16"/>
                  <c:pt idx="0">
                    <c:v>53.959944000000007</c:v>
                  </c:pt>
                  <c:pt idx="1">
                    <c:v>98.726674500000001</c:v>
                  </c:pt>
                  <c:pt idx="2">
                    <c:v>45.025806329999995</c:v>
                  </c:pt>
                  <c:pt idx="3">
                    <c:v>32.697264400000002</c:v>
                  </c:pt>
                  <c:pt idx="4">
                    <c:v>89.301033029999999</c:v>
                  </c:pt>
                  <c:pt idx="5">
                    <c:v>32.879817540000005</c:v>
                  </c:pt>
                  <c:pt idx="6">
                    <c:v>15.95398644</c:v>
                  </c:pt>
                  <c:pt idx="7">
                    <c:v>9.9534217600000012</c:v>
                  </c:pt>
                  <c:pt idx="8">
                    <c:v>95.213475000000003</c:v>
                  </c:pt>
                  <c:pt idx="9">
                    <c:v>34.116170270000005</c:v>
                  </c:pt>
                  <c:pt idx="10">
                    <c:v>11.18177888</c:v>
                  </c:pt>
                  <c:pt idx="11">
                    <c:v>4.4796904199999998</c:v>
                  </c:pt>
                  <c:pt idx="12">
                    <c:v>20.926792499999998</c:v>
                  </c:pt>
                  <c:pt idx="13">
                    <c:v>17.597360000000002</c:v>
                  </c:pt>
                  <c:pt idx="14">
                    <c:v>6.0968172000000003</c:v>
                  </c:pt>
                  <c:pt idx="15">
                    <c:v>4.9505952799999999</c:v>
                  </c:pt>
                </c:numCache>
              </c:numRef>
            </c:plus>
            <c:minus>
              <c:numRef>
                <c:f>(工作表8!$K$3,工作表8!$K$5,工作表8!$K$7,工作表8!$K$9,工作表8!$K$11,工作表8!$K$13,工作表8!$K$15,工作表8!$K$17,工作表8!$K$19,工作表8!$K$21,工作表8!$K$23,工作表8!$K$25,工作表8!$K$27,工作表8!$K$29,工作表8!$K$31,工作表8!$K$33)</c:f>
                <c:numCache>
                  <c:formatCode>General</c:formatCode>
                  <c:ptCount val="16"/>
                  <c:pt idx="0">
                    <c:v>53.959944000000007</c:v>
                  </c:pt>
                  <c:pt idx="1">
                    <c:v>98.726674500000001</c:v>
                  </c:pt>
                  <c:pt idx="2">
                    <c:v>45.025806329999995</c:v>
                  </c:pt>
                  <c:pt idx="3">
                    <c:v>32.697264400000002</c:v>
                  </c:pt>
                  <c:pt idx="4">
                    <c:v>89.301033029999999</c:v>
                  </c:pt>
                  <c:pt idx="5">
                    <c:v>32.879817540000005</c:v>
                  </c:pt>
                  <c:pt idx="6">
                    <c:v>15.95398644</c:v>
                  </c:pt>
                  <c:pt idx="7">
                    <c:v>9.9534217600000012</c:v>
                  </c:pt>
                  <c:pt idx="8">
                    <c:v>95.213475000000003</c:v>
                  </c:pt>
                  <c:pt idx="9">
                    <c:v>34.116170270000005</c:v>
                  </c:pt>
                  <c:pt idx="10">
                    <c:v>11.18177888</c:v>
                  </c:pt>
                  <c:pt idx="11">
                    <c:v>4.4796904199999998</c:v>
                  </c:pt>
                  <c:pt idx="12">
                    <c:v>20.926792499999998</c:v>
                  </c:pt>
                  <c:pt idx="13">
                    <c:v>17.597360000000002</c:v>
                  </c:pt>
                  <c:pt idx="14">
                    <c:v>6.0968172000000003</c:v>
                  </c:pt>
                  <c:pt idx="15">
                    <c:v>4.9505952799999999</c:v>
                  </c:pt>
                </c:numCache>
              </c:numRef>
            </c:minus>
          </c:errBars>
          <c:cat>
            <c:strRef>
              <c:f>('工作表1 (3)'!$B$3,'工作表1 (3)'!$B$5,'工作表1 (3)'!$B$7,'工作表1 (3)'!$B$9,'工作表1 (3)'!$B$11,'工作表1 (3)'!$B$13,'工作表1 (3)'!$B$15,'工作表1 (3)'!$B$17,'工作表1 (3)'!$B$19,'工作表1 (3)'!$B$21,'工作表1 (3)'!$B$23,'工作表1 (3)'!$B$25,'工作表1 (3)'!$B$27,'工作表1 (3)'!$B$29,'工作表1 (3)'!$B$31,'工作表1 (3)'!$B$33)</c:f>
              <c:strCache>
                <c:ptCount val="16"/>
                <c:pt idx="0">
                  <c:v>Ch1-x1</c:v>
                </c:pt>
                <c:pt idx="1">
                  <c:v>Ch1-x2</c:v>
                </c:pt>
                <c:pt idx="2">
                  <c:v>Ch1-x3</c:v>
                </c:pt>
                <c:pt idx="3">
                  <c:v>Ch1-x4</c:v>
                </c:pt>
                <c:pt idx="4">
                  <c:v>Ch2-x1</c:v>
                </c:pt>
                <c:pt idx="5">
                  <c:v>Ch2-x2</c:v>
                </c:pt>
                <c:pt idx="6">
                  <c:v>Ch2-x3</c:v>
                </c:pt>
                <c:pt idx="7">
                  <c:v>Ch2-x4</c:v>
                </c:pt>
                <c:pt idx="8">
                  <c:v>Ch3-x1</c:v>
                </c:pt>
                <c:pt idx="9">
                  <c:v>Ch3-x2</c:v>
                </c:pt>
                <c:pt idx="10">
                  <c:v>Ch3-x3</c:v>
                </c:pt>
                <c:pt idx="11">
                  <c:v>Ch3-x4</c:v>
                </c:pt>
                <c:pt idx="12">
                  <c:v>Ch4-x1</c:v>
                </c:pt>
                <c:pt idx="13">
                  <c:v>Ch4-x2</c:v>
                </c:pt>
                <c:pt idx="14">
                  <c:v>Ch4-x3</c:v>
                </c:pt>
                <c:pt idx="15">
                  <c:v>Ch4-x4</c:v>
                </c:pt>
              </c:strCache>
            </c:strRef>
          </c:cat>
          <c:val>
            <c:numRef>
              <c:f>(工作表8!$C$3,工作表8!$C$5,工作表8!$C$7,工作表8!$C$9,工作表8!$C$11,工作表8!$C$13,工作表8!$C$15,工作表8!$C$17,工作表8!$C$19,工作表8!$C$21,工作表8!$C$23,工作表8!$C$25,工作表8!$C$27,工作表8!$C$29,工作表8!$C$31,工作表8!$C$33)</c:f>
              <c:numCache>
                <c:formatCode>General</c:formatCode>
                <c:ptCount val="16"/>
                <c:pt idx="0">
                  <c:v>17986.648000000001</c:v>
                </c:pt>
                <c:pt idx="1">
                  <c:v>8894.2950000000001</c:v>
                </c:pt>
                <c:pt idx="2">
                  <c:v>5839.9229999999998</c:v>
                </c:pt>
                <c:pt idx="3">
                  <c:v>4213.5649999999996</c:v>
                </c:pt>
                <c:pt idx="4">
                  <c:v>9029.4269999999997</c:v>
                </c:pt>
                <c:pt idx="5">
                  <c:v>4401.5820000000003</c:v>
                </c:pt>
                <c:pt idx="6">
                  <c:v>2828.721</c:v>
                </c:pt>
                <c:pt idx="7">
                  <c:v>2145.134</c:v>
                </c:pt>
                <c:pt idx="8">
                  <c:v>6045.3</c:v>
                </c:pt>
                <c:pt idx="9">
                  <c:v>2883.8690000000001</c:v>
                </c:pt>
                <c:pt idx="10">
                  <c:v>1888.8140000000001</c:v>
                </c:pt>
                <c:pt idx="11">
                  <c:v>1426.653</c:v>
                </c:pt>
                <c:pt idx="12">
                  <c:v>4702.6499999999996</c:v>
                </c:pt>
                <c:pt idx="13">
                  <c:v>2199.67</c:v>
                </c:pt>
                <c:pt idx="14">
                  <c:v>1424.49</c:v>
                </c:pt>
                <c:pt idx="15">
                  <c:v>1080.9159999999999</c:v>
                </c:pt>
              </c:numCache>
            </c:numRef>
          </c:val>
        </c:ser>
        <c:ser>
          <c:idx val="1"/>
          <c:order val="1"/>
          <c:tx>
            <c:v>Proposed</c:v>
          </c:tx>
          <c:spPr>
            <a:pattFill prst="dkDnDiag">
              <a:fgClr>
                <a:schemeClr val="tx2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(工作表8!$K$4,工作表8!$K$6,工作表8!$K$8,工作表8!$K$10,工作表8!$K$12,工作表8!$K$14,工作表8!$K$16,工作表8!$K$18,工作表8!$K$20,工作表8!$K$22,工作表8!$K$24,工作表8!$K$26,工作表8!$K$28,工作表8!$K$30,工作表8!$K$32,工作表8!$K$34)</c:f>
                <c:numCache>
                  <c:formatCode>General</c:formatCode>
                  <c:ptCount val="16"/>
                  <c:pt idx="0">
                    <c:v>97.079889600000001</c:v>
                  </c:pt>
                  <c:pt idx="1">
                    <c:v>55.988608720000002</c:v>
                  </c:pt>
                  <c:pt idx="2">
                    <c:v>76.423506309999993</c:v>
                  </c:pt>
                  <c:pt idx="3">
                    <c:v>42.787066829999993</c:v>
                  </c:pt>
                  <c:pt idx="4">
                    <c:v>137.87399574</c:v>
                  </c:pt>
                  <c:pt idx="5">
                    <c:v>50.856940399999992</c:v>
                  </c:pt>
                  <c:pt idx="6">
                    <c:v>20.272294159999998</c:v>
                  </c:pt>
                  <c:pt idx="7">
                    <c:v>14.332445700000001</c:v>
                  </c:pt>
                  <c:pt idx="8">
                    <c:v>49.742341740000001</c:v>
                  </c:pt>
                  <c:pt idx="9">
                    <c:v>19.34680857</c:v>
                  </c:pt>
                  <c:pt idx="10">
                    <c:v>16.537375360000002</c:v>
                  </c:pt>
                  <c:pt idx="11">
                    <c:v>6.8074713599999992</c:v>
                  </c:pt>
                  <c:pt idx="12">
                    <c:v>50.154377679999996</c:v>
                  </c:pt>
                  <c:pt idx="13">
                    <c:v>9.317222189999999</c:v>
                  </c:pt>
                  <c:pt idx="14">
                    <c:v>8.3542967199999989</c:v>
                  </c:pt>
                  <c:pt idx="15">
                    <c:v>9.5528222399999994</c:v>
                  </c:pt>
                </c:numCache>
              </c:numRef>
            </c:plus>
            <c:minus>
              <c:numRef>
                <c:f>(工作表8!$K$4,工作表8!$K$6,工作表8!$K$8,工作表8!$K$10,工作表8!$K$12,工作表8!$K$14,工作表8!$K$16,工作表8!$K$18,工作表8!$K$20,工作表8!$K$22,工作表8!$K$24,工作表8!$K$26,工作表8!$K$28,工作表8!$K$30,工作表8!$K$32,工作表8!$K$34)</c:f>
                <c:numCache>
                  <c:formatCode>General</c:formatCode>
                  <c:ptCount val="16"/>
                  <c:pt idx="0">
                    <c:v>97.079889600000001</c:v>
                  </c:pt>
                  <c:pt idx="1">
                    <c:v>55.988608720000002</c:v>
                  </c:pt>
                  <c:pt idx="2">
                    <c:v>76.423506309999993</c:v>
                  </c:pt>
                  <c:pt idx="3">
                    <c:v>42.787066829999993</c:v>
                  </c:pt>
                  <c:pt idx="4">
                    <c:v>137.87399574</c:v>
                  </c:pt>
                  <c:pt idx="5">
                    <c:v>50.856940399999992</c:v>
                  </c:pt>
                  <c:pt idx="6">
                    <c:v>20.272294159999998</c:v>
                  </c:pt>
                  <c:pt idx="7">
                    <c:v>14.332445700000001</c:v>
                  </c:pt>
                  <c:pt idx="8">
                    <c:v>49.742341740000001</c:v>
                  </c:pt>
                  <c:pt idx="9">
                    <c:v>19.34680857</c:v>
                  </c:pt>
                  <c:pt idx="10">
                    <c:v>16.537375360000002</c:v>
                  </c:pt>
                  <c:pt idx="11">
                    <c:v>6.8074713599999992</c:v>
                  </c:pt>
                  <c:pt idx="12">
                    <c:v>50.154377679999996</c:v>
                  </c:pt>
                  <c:pt idx="13">
                    <c:v>9.317222189999999</c:v>
                  </c:pt>
                  <c:pt idx="14">
                    <c:v>8.3542967199999989</c:v>
                  </c:pt>
                  <c:pt idx="15">
                    <c:v>9.5528222399999994</c:v>
                  </c:pt>
                </c:numCache>
              </c:numRef>
            </c:minus>
          </c:errBars>
          <c:cat>
            <c:strRef>
              <c:f>('工作表1 (3)'!$B$3,'工作表1 (3)'!$B$5,'工作表1 (3)'!$B$7,'工作表1 (3)'!$B$9,'工作表1 (3)'!$B$11,'工作表1 (3)'!$B$13,'工作表1 (3)'!$B$15,'工作表1 (3)'!$B$17,'工作表1 (3)'!$B$19,'工作表1 (3)'!$B$21,'工作表1 (3)'!$B$23,'工作表1 (3)'!$B$25,'工作表1 (3)'!$B$27,'工作表1 (3)'!$B$29,'工作表1 (3)'!$B$31,'工作表1 (3)'!$B$33)</c:f>
              <c:strCache>
                <c:ptCount val="16"/>
                <c:pt idx="0">
                  <c:v>Ch1-x1</c:v>
                </c:pt>
                <c:pt idx="1">
                  <c:v>Ch1-x2</c:v>
                </c:pt>
                <c:pt idx="2">
                  <c:v>Ch1-x3</c:v>
                </c:pt>
                <c:pt idx="3">
                  <c:v>Ch1-x4</c:v>
                </c:pt>
                <c:pt idx="4">
                  <c:v>Ch2-x1</c:v>
                </c:pt>
                <c:pt idx="5">
                  <c:v>Ch2-x2</c:v>
                </c:pt>
                <c:pt idx="6">
                  <c:v>Ch2-x3</c:v>
                </c:pt>
                <c:pt idx="7">
                  <c:v>Ch2-x4</c:v>
                </c:pt>
                <c:pt idx="8">
                  <c:v>Ch3-x1</c:v>
                </c:pt>
                <c:pt idx="9">
                  <c:v>Ch3-x2</c:v>
                </c:pt>
                <c:pt idx="10">
                  <c:v>Ch3-x3</c:v>
                </c:pt>
                <c:pt idx="11">
                  <c:v>Ch3-x4</c:v>
                </c:pt>
                <c:pt idx="12">
                  <c:v>Ch4-x1</c:v>
                </c:pt>
                <c:pt idx="13">
                  <c:v>Ch4-x2</c:v>
                </c:pt>
                <c:pt idx="14">
                  <c:v>Ch4-x3</c:v>
                </c:pt>
                <c:pt idx="15">
                  <c:v>Ch4-x4</c:v>
                </c:pt>
              </c:strCache>
            </c:strRef>
          </c:cat>
          <c:val>
            <c:numRef>
              <c:f>(工作表8!$C$4,工作表8!$C$6,工作表8!$C$8,工作表8!$C$10,工作表8!$C$12,工作表8!$C$14,工作表8!$C$16,工作表8!$C$18,工作表8!$C$20,工作表8!$C$22,工作表8!$C$24,工作表8!$C$26,工作表8!$C$28,工作表8!$C$30,工作表8!$C$32,工作表8!$C$34)</c:f>
              <c:numCache>
                <c:formatCode>General</c:formatCode>
                <c:ptCount val="16"/>
                <c:pt idx="0">
                  <c:v>17683.04</c:v>
                </c:pt>
                <c:pt idx="1">
                  <c:v>8775.6440000000002</c:v>
                </c:pt>
                <c:pt idx="2">
                  <c:v>5794.049</c:v>
                </c:pt>
                <c:pt idx="3">
                  <c:v>4232.1530000000002</c:v>
                </c:pt>
                <c:pt idx="4">
                  <c:v>9064.6939999999995</c:v>
                </c:pt>
                <c:pt idx="5">
                  <c:v>4384.2190000000001</c:v>
                </c:pt>
                <c:pt idx="6">
                  <c:v>2831.326</c:v>
                </c:pt>
                <c:pt idx="7">
                  <c:v>2139.1709999999998</c:v>
                </c:pt>
                <c:pt idx="8">
                  <c:v>6073.5460000000003</c:v>
                </c:pt>
                <c:pt idx="9">
                  <c:v>2900.5709999999999</c:v>
                </c:pt>
                <c:pt idx="10">
                  <c:v>1896.4880000000001</c:v>
                </c:pt>
                <c:pt idx="11">
                  <c:v>1421.184</c:v>
                </c:pt>
                <c:pt idx="12">
                  <c:v>4700.5039999999999</c:v>
                </c:pt>
                <c:pt idx="13">
                  <c:v>2202.6529999999998</c:v>
                </c:pt>
                <c:pt idx="14">
                  <c:v>1432.9839999999999</c:v>
                </c:pt>
                <c:pt idx="15">
                  <c:v>1080.636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310640104"/>
        <c:axId val="310640496"/>
      </c:barChart>
      <c:catAx>
        <c:axId val="31064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10640496"/>
        <c:crosses val="autoZero"/>
        <c:auto val="1"/>
        <c:lblAlgn val="ctr"/>
        <c:lblOffset val="100"/>
        <c:noMultiLvlLbl val="0"/>
      </c:catAx>
      <c:valAx>
        <c:axId val="310640496"/>
        <c:scaling>
          <c:orientation val="minMax"/>
          <c:max val="2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en-US" altLang="en-US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Elapsed</a:t>
                </a:r>
                <a:r>
                  <a:rPr lang="en-US" altLang="en-US" sz="1000" b="0" baseline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 time (seconds)</a:t>
                </a:r>
                <a:endParaRPr lang="en-US" altLang="en-US" sz="1000" b="0"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10640104"/>
        <c:crosses val="autoZero"/>
        <c:crossBetween val="between"/>
      </c:valAx>
    </c:plotArea>
    <c:legend>
      <c:legendPos val="r"/>
      <c:layout/>
      <c:overlay val="0"/>
      <c:spPr>
        <a:solidFill>
          <a:srgbClr val="FFFFFF"/>
        </a:solidFill>
      </c:spPr>
      <c:txPr>
        <a:bodyPr/>
        <a:lstStyle/>
        <a:p>
          <a:pPr>
            <a:defRPr sz="1000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13315431029425E-2"/>
          <c:y val="4.0790043484017414E-2"/>
          <c:w val="0.79804214985420607"/>
          <c:h val="0.80233414265803238"/>
        </c:manualLayout>
      </c:layout>
      <c:barChart>
        <c:barDir val="col"/>
        <c:grouping val="clustered"/>
        <c:varyColors val="0"/>
        <c:ser>
          <c:idx val="0"/>
          <c:order val="0"/>
          <c:tx>
            <c:v>Reference</c:v>
          </c:tx>
          <c:spPr>
            <a:solidFill>
              <a:schemeClr val="accent2"/>
            </a:solidFill>
            <a:ln w="9525"/>
          </c:spPr>
          <c:invertIfNegative val="0"/>
          <c:errBars>
            <c:errBarType val="both"/>
            <c:errValType val="cust"/>
            <c:noEndCap val="0"/>
            <c:plus>
              <c:numRef>
                <c:f>(工作表4!$K$3,工作表4!$K$5,工作表4!$K$7,工作表4!$K$9,工作表4!$K$11,工作表4!$K$13,工作表4!$K$15,工作表4!$K$17,工作表4!$K$19,工作表4!$K$21,工作表4!$K$23,工作表4!$K$25,工作表4!$K$27,工作表4!$K$29,工作表4!$K$31,工作表4!$K$33)</c:f>
                <c:numCache>
                  <c:formatCode>General</c:formatCode>
                  <c:ptCount val="16"/>
                  <c:pt idx="0">
                    <c:v>4.9035371000000003</c:v>
                  </c:pt>
                  <c:pt idx="1">
                    <c:v>2.8909259199999995</c:v>
                  </c:pt>
                  <c:pt idx="2">
                    <c:v>2.2418665799999995</c:v>
                  </c:pt>
                  <c:pt idx="3">
                    <c:v>3.6696196799999994</c:v>
                  </c:pt>
                  <c:pt idx="4">
                    <c:v>3.1794818600000001</c:v>
                  </c:pt>
                  <c:pt idx="5">
                    <c:v>1.8283365</c:v>
                  </c:pt>
                  <c:pt idx="6">
                    <c:v>0.72028799999999993</c:v>
                  </c:pt>
                  <c:pt idx="7">
                    <c:v>0.47871600000000003</c:v>
                  </c:pt>
                  <c:pt idx="8">
                    <c:v>4.1734979999999995</c:v>
                  </c:pt>
                  <c:pt idx="9">
                    <c:v>1.2032602400000001</c:v>
                  </c:pt>
                  <c:pt idx="10">
                    <c:v>0.36226007999999993</c:v>
                  </c:pt>
                  <c:pt idx="11">
                    <c:v>0.31026857999999996</c:v>
                  </c:pt>
                  <c:pt idx="12">
                    <c:v>2.5096459199999996</c:v>
                  </c:pt>
                  <c:pt idx="13">
                    <c:v>0.88521159999999999</c:v>
                  </c:pt>
                  <c:pt idx="14">
                    <c:v>0.33363924000000006</c:v>
                  </c:pt>
                  <c:pt idx="15">
                    <c:v>0.29581835999999995</c:v>
                  </c:pt>
                </c:numCache>
              </c:numRef>
            </c:plus>
            <c:minus>
              <c:numRef>
                <c:f>(工作表4!$K$3,工作表4!$K$5,工作表4!$K$7,工作表4!$K$9,工作表4!$K$11,工作表4!$K$13,工作表4!$K$15,工作表4!$K$17,工作表4!$K$19,工作表4!$K$21,工作表4!$K$23,工作表4!$K$25,工作表4!$K$27,工作表4!$K$29,工作表4!$K$31,工作表4!$K$33)</c:f>
                <c:numCache>
                  <c:formatCode>General</c:formatCode>
                  <c:ptCount val="16"/>
                  <c:pt idx="0">
                    <c:v>4.9035371000000003</c:v>
                  </c:pt>
                  <c:pt idx="1">
                    <c:v>2.8909259199999995</c:v>
                  </c:pt>
                  <c:pt idx="2">
                    <c:v>2.2418665799999995</c:v>
                  </c:pt>
                  <c:pt idx="3">
                    <c:v>3.6696196799999994</c:v>
                  </c:pt>
                  <c:pt idx="4">
                    <c:v>3.1794818600000001</c:v>
                  </c:pt>
                  <c:pt idx="5">
                    <c:v>1.8283365</c:v>
                  </c:pt>
                  <c:pt idx="6">
                    <c:v>0.72028799999999993</c:v>
                  </c:pt>
                  <c:pt idx="7">
                    <c:v>0.47871600000000003</c:v>
                  </c:pt>
                  <c:pt idx="8">
                    <c:v>4.1734979999999995</c:v>
                  </c:pt>
                  <c:pt idx="9">
                    <c:v>1.2032602400000001</c:v>
                  </c:pt>
                  <c:pt idx="10">
                    <c:v>0.36226007999999993</c:v>
                  </c:pt>
                  <c:pt idx="11">
                    <c:v>0.31026857999999996</c:v>
                  </c:pt>
                  <c:pt idx="12">
                    <c:v>2.5096459199999996</c:v>
                  </c:pt>
                  <c:pt idx="13">
                    <c:v>0.88521159999999999</c:v>
                  </c:pt>
                  <c:pt idx="14">
                    <c:v>0.33363924000000006</c:v>
                  </c:pt>
                  <c:pt idx="15">
                    <c:v>0.29581835999999995</c:v>
                  </c:pt>
                </c:numCache>
              </c:numRef>
            </c:minus>
          </c:errBars>
          <c:cat>
            <c:strRef>
              <c:f>(工作表1!$B$3,工作表1!$B$5,工作表1!$B$7,工作表1!$B$9,工作表1!$B$11,工作表1!$B$13,工作表1!$B$15,工作表1!$B$17,工作表1!$B$19,工作表1!$B$21,工作表1!$B$23,工作表1!$B$25,工作表1!$B$27,工作表1!$B$29,工作表1!$B$31,工作表1!$B$33)</c:f>
              <c:strCache>
                <c:ptCount val="16"/>
                <c:pt idx="0">
                  <c:v>Ch1-x1</c:v>
                </c:pt>
                <c:pt idx="1">
                  <c:v>Ch1-x2</c:v>
                </c:pt>
                <c:pt idx="2">
                  <c:v>Ch1-x3</c:v>
                </c:pt>
                <c:pt idx="3">
                  <c:v>Ch1-x4</c:v>
                </c:pt>
                <c:pt idx="4">
                  <c:v>Ch2-x1</c:v>
                </c:pt>
                <c:pt idx="5">
                  <c:v>Ch2-x2</c:v>
                </c:pt>
                <c:pt idx="6">
                  <c:v>Ch2-x3</c:v>
                </c:pt>
                <c:pt idx="7">
                  <c:v>Ch2-x4</c:v>
                </c:pt>
                <c:pt idx="8">
                  <c:v>Ch3-x1</c:v>
                </c:pt>
                <c:pt idx="9">
                  <c:v>Ch3-x2</c:v>
                </c:pt>
                <c:pt idx="10">
                  <c:v>Ch3-x3</c:v>
                </c:pt>
                <c:pt idx="11">
                  <c:v>Ch3-x4</c:v>
                </c:pt>
                <c:pt idx="12">
                  <c:v>Ch4-x1</c:v>
                </c:pt>
                <c:pt idx="13">
                  <c:v>Ch4-x2</c:v>
                </c:pt>
                <c:pt idx="14">
                  <c:v>Ch4-x3</c:v>
                </c:pt>
                <c:pt idx="15">
                  <c:v>Ch4-x4</c:v>
                </c:pt>
              </c:strCache>
            </c:strRef>
          </c:cat>
          <c:val>
            <c:numRef>
              <c:f>(工作表4!$C$3,工作表4!$C$5,工作表4!$C$7,工作表4!$C$9,工作表4!$C$11,工作表4!$C$13,工作表4!$C$15,工作表4!$C$17,工作表4!$C$19,工作表4!$C$21,工作表4!$C$23,工作表4!$C$25,工作表4!$C$27,工作表4!$C$29,工作表4!$C$31,工作表4!$C$33)</c:f>
              <c:numCache>
                <c:formatCode>0.00_ </c:formatCode>
                <c:ptCount val="16"/>
                <c:pt idx="0">
                  <c:v>335.17</c:v>
                </c:pt>
                <c:pt idx="1">
                  <c:v>186.27099999999999</c:v>
                </c:pt>
                <c:pt idx="2">
                  <c:v>162.21899999999999</c:v>
                </c:pt>
                <c:pt idx="3">
                  <c:v>153.92699999999999</c:v>
                </c:pt>
                <c:pt idx="4">
                  <c:v>184.21100000000001</c:v>
                </c:pt>
                <c:pt idx="5">
                  <c:v>154.29</c:v>
                </c:pt>
                <c:pt idx="6">
                  <c:v>147.6</c:v>
                </c:pt>
                <c:pt idx="7">
                  <c:v>145.94999999999999</c:v>
                </c:pt>
                <c:pt idx="8">
                  <c:v>171.04499999999999</c:v>
                </c:pt>
                <c:pt idx="9">
                  <c:v>152.69800000000001</c:v>
                </c:pt>
                <c:pt idx="10">
                  <c:v>146.66399999999999</c:v>
                </c:pt>
                <c:pt idx="11">
                  <c:v>145.666</c:v>
                </c:pt>
                <c:pt idx="12">
                  <c:v>168.65899999999999</c:v>
                </c:pt>
                <c:pt idx="13">
                  <c:v>151.06</c:v>
                </c:pt>
                <c:pt idx="14">
                  <c:v>146.333</c:v>
                </c:pt>
                <c:pt idx="15">
                  <c:v>145.00899999999999</c:v>
                </c:pt>
              </c:numCache>
            </c:numRef>
          </c:val>
        </c:ser>
        <c:ser>
          <c:idx val="1"/>
          <c:order val="1"/>
          <c:tx>
            <c:v>Proposed</c:v>
          </c:tx>
          <c:spPr>
            <a:pattFill prst="dkDnDiag">
              <a:fgClr>
                <a:schemeClr val="tx2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(工作表4!$K$4,工作表4!$K$6,工作表4!$K$8,工作表4!$K$10,工作表4!$K$12,工作表4!$K$14,工作表4!$K$16,工作表4!$K$18,工作表4!$K$20,工作表4!$K$22,工作表4!$K$24,工作表4!$K$26,工作表4!$K$28,工作表4!$K$30,工作表4!$K$32,工作表4!$K$34)</c:f>
                <c:numCache>
                  <c:formatCode>General</c:formatCode>
                  <c:ptCount val="16"/>
                  <c:pt idx="0">
                    <c:v>5.9534158000000001</c:v>
                  </c:pt>
                  <c:pt idx="1">
                    <c:v>3.8422029099999997</c:v>
                  </c:pt>
                  <c:pt idx="2">
                    <c:v>1.9509304500000002</c:v>
                  </c:pt>
                  <c:pt idx="3">
                    <c:v>1.0744159899999999</c:v>
                  </c:pt>
                  <c:pt idx="4">
                    <c:v>4.2553660899999999</c:v>
                  </c:pt>
                  <c:pt idx="5">
                    <c:v>1.518167</c:v>
                  </c:pt>
                  <c:pt idx="6">
                    <c:v>0.59202821999999999</c:v>
                  </c:pt>
                  <c:pt idx="7">
                    <c:v>0.60242639999999992</c:v>
                  </c:pt>
                  <c:pt idx="8">
                    <c:v>3.5968636000000003</c:v>
                  </c:pt>
                  <c:pt idx="9">
                    <c:v>1.5060973199999999</c:v>
                  </c:pt>
                  <c:pt idx="10">
                    <c:v>0.51356745999999998</c:v>
                  </c:pt>
                  <c:pt idx="11">
                    <c:v>0.21682032999999998</c:v>
                  </c:pt>
                  <c:pt idx="12">
                    <c:v>2.0988220399999999</c:v>
                  </c:pt>
                  <c:pt idx="13">
                    <c:v>1.95084144</c:v>
                  </c:pt>
                  <c:pt idx="14">
                    <c:v>0.62266519999999992</c:v>
                  </c:pt>
                  <c:pt idx="15">
                    <c:v>0.55737990000000004</c:v>
                  </c:pt>
                </c:numCache>
              </c:numRef>
            </c:plus>
            <c:minus>
              <c:numRef>
                <c:f>(工作表4!$K$4,工作表4!$K$6,工作表4!$K$8,工作表4!$K$10,工作表4!$K$12,工作表4!$K$14,工作表4!$K$16,工作表4!$K$18,工作表4!$K$20,工作表4!$K$22,工作表4!$K$24,工作表4!$K$26,工作表4!$K$28,工作表4!$K$30,工作表4!$K$32,工作表4!$K$34)</c:f>
                <c:numCache>
                  <c:formatCode>General</c:formatCode>
                  <c:ptCount val="16"/>
                  <c:pt idx="0">
                    <c:v>5.9534158000000001</c:v>
                  </c:pt>
                  <c:pt idx="1">
                    <c:v>3.8422029099999997</c:v>
                  </c:pt>
                  <c:pt idx="2">
                    <c:v>1.9509304500000002</c:v>
                  </c:pt>
                  <c:pt idx="3">
                    <c:v>1.0744159899999999</c:v>
                  </c:pt>
                  <c:pt idx="4">
                    <c:v>4.2553660899999999</c:v>
                  </c:pt>
                  <c:pt idx="5">
                    <c:v>1.518167</c:v>
                  </c:pt>
                  <c:pt idx="6">
                    <c:v>0.59202821999999999</c:v>
                  </c:pt>
                  <c:pt idx="7">
                    <c:v>0.60242639999999992</c:v>
                  </c:pt>
                  <c:pt idx="8">
                    <c:v>3.5968636000000003</c:v>
                  </c:pt>
                  <c:pt idx="9">
                    <c:v>1.5060973199999999</c:v>
                  </c:pt>
                  <c:pt idx="10">
                    <c:v>0.51356745999999998</c:v>
                  </c:pt>
                  <c:pt idx="11">
                    <c:v>0.21682032999999998</c:v>
                  </c:pt>
                  <c:pt idx="12">
                    <c:v>2.0988220399999999</c:v>
                  </c:pt>
                  <c:pt idx="13">
                    <c:v>1.95084144</c:v>
                  </c:pt>
                  <c:pt idx="14">
                    <c:v>0.62266519999999992</c:v>
                  </c:pt>
                  <c:pt idx="15">
                    <c:v>0.55737990000000004</c:v>
                  </c:pt>
                </c:numCache>
              </c:numRef>
            </c:minus>
          </c:errBars>
          <c:cat>
            <c:strRef>
              <c:f>(工作表1!$B$3,工作表1!$B$5,工作表1!$B$7,工作表1!$B$9,工作表1!$B$11,工作表1!$B$13,工作表1!$B$15,工作表1!$B$17,工作表1!$B$19,工作表1!$B$21,工作表1!$B$23,工作表1!$B$25,工作表1!$B$27,工作表1!$B$29,工作表1!$B$31,工作表1!$B$33)</c:f>
              <c:strCache>
                <c:ptCount val="16"/>
                <c:pt idx="0">
                  <c:v>Ch1-x1</c:v>
                </c:pt>
                <c:pt idx="1">
                  <c:v>Ch1-x2</c:v>
                </c:pt>
                <c:pt idx="2">
                  <c:v>Ch1-x3</c:v>
                </c:pt>
                <c:pt idx="3">
                  <c:v>Ch1-x4</c:v>
                </c:pt>
                <c:pt idx="4">
                  <c:v>Ch2-x1</c:v>
                </c:pt>
                <c:pt idx="5">
                  <c:v>Ch2-x2</c:v>
                </c:pt>
                <c:pt idx="6">
                  <c:v>Ch2-x3</c:v>
                </c:pt>
                <c:pt idx="7">
                  <c:v>Ch2-x4</c:v>
                </c:pt>
                <c:pt idx="8">
                  <c:v>Ch3-x1</c:v>
                </c:pt>
                <c:pt idx="9">
                  <c:v>Ch3-x2</c:v>
                </c:pt>
                <c:pt idx="10">
                  <c:v>Ch3-x3</c:v>
                </c:pt>
                <c:pt idx="11">
                  <c:v>Ch3-x4</c:v>
                </c:pt>
                <c:pt idx="12">
                  <c:v>Ch4-x1</c:v>
                </c:pt>
                <c:pt idx="13">
                  <c:v>Ch4-x2</c:v>
                </c:pt>
                <c:pt idx="14">
                  <c:v>Ch4-x3</c:v>
                </c:pt>
                <c:pt idx="15">
                  <c:v>Ch4-x4</c:v>
                </c:pt>
              </c:strCache>
            </c:strRef>
          </c:cat>
          <c:val>
            <c:numRef>
              <c:f>(工作表4!$C$4,工作表4!$C$6,工作表4!$C$8,工作表4!$C$10,工作表4!$C$12,工作表4!$C$14,工作表4!$C$16,工作表4!$C$18,工作表4!$C$20,工作表4!$C$22,工作表4!$C$24,工作表4!$C$26,工作表4!$C$28,工作表4!$C$30,工作表4!$C$32,工作表4!$C$34)</c:f>
              <c:numCache>
                <c:formatCode>0.00_ </c:formatCode>
                <c:ptCount val="16"/>
                <c:pt idx="0">
                  <c:v>328.91800000000001</c:v>
                </c:pt>
                <c:pt idx="1">
                  <c:v>188.251</c:v>
                </c:pt>
                <c:pt idx="2">
                  <c:v>162.98500000000001</c:v>
                </c:pt>
                <c:pt idx="3">
                  <c:v>152.833</c:v>
                </c:pt>
                <c:pt idx="4">
                  <c:v>181.93100000000001</c:v>
                </c:pt>
                <c:pt idx="5">
                  <c:v>154.91499999999999</c:v>
                </c:pt>
                <c:pt idx="6">
                  <c:v>148.37799999999999</c:v>
                </c:pt>
                <c:pt idx="7">
                  <c:v>146.22</c:v>
                </c:pt>
                <c:pt idx="8">
                  <c:v>171.68799999999999</c:v>
                </c:pt>
                <c:pt idx="9">
                  <c:v>152.43899999999999</c:v>
                </c:pt>
                <c:pt idx="10">
                  <c:v>147.154</c:v>
                </c:pt>
                <c:pt idx="11">
                  <c:v>145.517</c:v>
                </c:pt>
                <c:pt idx="12">
                  <c:v>166.83799999999999</c:v>
                </c:pt>
                <c:pt idx="13">
                  <c:v>152.648</c:v>
                </c:pt>
                <c:pt idx="14">
                  <c:v>146.85499999999999</c:v>
                </c:pt>
                <c:pt idx="15">
                  <c:v>145.53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310104712"/>
        <c:axId val="310104320"/>
      </c:barChart>
      <c:catAx>
        <c:axId val="31010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10104320"/>
        <c:crosses val="autoZero"/>
        <c:auto val="1"/>
        <c:lblAlgn val="ctr"/>
        <c:lblOffset val="100"/>
        <c:noMultiLvlLbl val="0"/>
      </c:catAx>
      <c:valAx>
        <c:axId val="310104320"/>
        <c:scaling>
          <c:orientation val="minMax"/>
          <c:max val="3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en-US" altLang="en-US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Elapsed time (seconds)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10104712"/>
        <c:crosses val="autoZero"/>
        <c:crossBetween val="between"/>
      </c:valAx>
    </c:plotArea>
    <c:legend>
      <c:legendPos val="r"/>
      <c:layout/>
      <c:overlay val="0"/>
      <c:spPr>
        <a:solidFill>
          <a:srgbClr val="FFFFFF"/>
        </a:solidFill>
      </c:spPr>
      <c:txPr>
        <a:bodyPr/>
        <a:lstStyle/>
        <a:p>
          <a:pPr>
            <a:defRPr sz="900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24850</xdr:colOff>
      <xdr:row>7</xdr:row>
      <xdr:rowOff>104506</xdr:rowOff>
    </xdr:from>
    <xdr:to>
      <xdr:col>18</xdr:col>
      <xdr:colOff>29766</xdr:colOff>
      <xdr:row>24</xdr:row>
      <xdr:rowOff>9257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24850</xdr:colOff>
      <xdr:row>7</xdr:row>
      <xdr:rowOff>104506</xdr:rowOff>
    </xdr:from>
    <xdr:to>
      <xdr:col>18</xdr:col>
      <xdr:colOff>29766</xdr:colOff>
      <xdr:row>24</xdr:row>
      <xdr:rowOff>9257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24850</xdr:colOff>
      <xdr:row>7</xdr:row>
      <xdr:rowOff>104506</xdr:rowOff>
    </xdr:from>
    <xdr:to>
      <xdr:col>18</xdr:col>
      <xdr:colOff>29766</xdr:colOff>
      <xdr:row>24</xdr:row>
      <xdr:rowOff>9257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404811</xdr:colOff>
      <xdr:row>1</xdr:row>
      <xdr:rowOff>171450</xdr:rowOff>
    </xdr:from>
    <xdr:to>
      <xdr:col>23</xdr:col>
      <xdr:colOff>495301</xdr:colOff>
      <xdr:row>20</xdr:row>
      <xdr:rowOff>142875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664790</xdr:colOff>
      <xdr:row>25</xdr:row>
      <xdr:rowOff>156883</xdr:rowOff>
    </xdr:from>
    <xdr:to>
      <xdr:col>24</xdr:col>
      <xdr:colOff>347384</xdr:colOff>
      <xdr:row>42</xdr:row>
      <xdr:rowOff>112060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576261</xdr:colOff>
      <xdr:row>44</xdr:row>
      <xdr:rowOff>57149</xdr:rowOff>
    </xdr:from>
    <xdr:to>
      <xdr:col>24</xdr:col>
      <xdr:colOff>400050</xdr:colOff>
      <xdr:row>63</xdr:row>
      <xdr:rowOff>66674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28576</xdr:colOff>
      <xdr:row>6</xdr:row>
      <xdr:rowOff>104506</xdr:rowOff>
    </xdr:from>
    <xdr:to>
      <xdr:col>26</xdr:col>
      <xdr:colOff>29767</xdr:colOff>
      <xdr:row>23</xdr:row>
      <xdr:rowOff>9257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24850</xdr:colOff>
      <xdr:row>7</xdr:row>
      <xdr:rowOff>104506</xdr:rowOff>
    </xdr:from>
    <xdr:to>
      <xdr:col>18</xdr:col>
      <xdr:colOff>29766</xdr:colOff>
      <xdr:row>24</xdr:row>
      <xdr:rowOff>9257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7384</xdr:colOff>
      <xdr:row>4</xdr:row>
      <xdr:rowOff>0</xdr:rowOff>
    </xdr:from>
    <xdr:to>
      <xdr:col>18</xdr:col>
      <xdr:colOff>56284</xdr:colOff>
      <xdr:row>22</xdr:row>
      <xdr:rowOff>24269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showGridLines="0" topLeftCell="A5" zoomScaleNormal="100" workbookViewId="0">
      <selection activeCell="L27" sqref="L27"/>
    </sheetView>
  </sheetViews>
  <sheetFormatPr defaultRowHeight="16.2"/>
  <cols>
    <col min="1" max="1" width="40.6640625" customWidth="1"/>
    <col min="2" max="2" width="7.44140625" customWidth="1"/>
    <col min="12" max="12" width="16.44140625" customWidth="1"/>
    <col min="13" max="13" width="9.21875" customWidth="1"/>
    <col min="14" max="17" width="20.44140625" customWidth="1"/>
    <col min="18" max="18" width="11.44140625" customWidth="1"/>
  </cols>
  <sheetData>
    <row r="1" spans="1:23">
      <c r="A1" t="s">
        <v>119</v>
      </c>
      <c r="B1" t="s">
        <v>121</v>
      </c>
      <c r="C1" t="s">
        <v>123</v>
      </c>
    </row>
    <row r="2" spans="1:23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L2" t="s">
        <v>96</v>
      </c>
    </row>
    <row r="3" spans="1:23">
      <c r="A3" t="s">
        <v>0</v>
      </c>
      <c r="B3" t="s">
        <v>99</v>
      </c>
      <c r="C3">
        <v>36.576000000000001</v>
      </c>
      <c r="D3">
        <v>36.58</v>
      </c>
      <c r="E3">
        <v>36.515000000000001</v>
      </c>
      <c r="F3">
        <v>36.637</v>
      </c>
      <c r="G3">
        <v>36.380000000000003</v>
      </c>
      <c r="H3">
        <v>36.68</v>
      </c>
      <c r="I3">
        <v>0.23499999999999999</v>
      </c>
      <c r="J3">
        <v>0.16800000000000001</v>
      </c>
      <c r="K3">
        <f t="shared" ref="K3:K34" si="0">C3*J3/100</f>
        <v>6.1447680000000011E-2</v>
      </c>
      <c r="L3" s="3">
        <f>(C4-C3)/C3</f>
        <v>-2.5699912510936461E-3</v>
      </c>
    </row>
    <row r="4" spans="1:23">
      <c r="A4" t="s">
        <v>9</v>
      </c>
      <c r="C4" s="1">
        <v>36.481999999999999</v>
      </c>
      <c r="D4">
        <v>36.479999999999997</v>
      </c>
      <c r="E4">
        <v>36.450000000000003</v>
      </c>
      <c r="F4">
        <v>36.514000000000003</v>
      </c>
      <c r="G4">
        <v>36.42</v>
      </c>
      <c r="H4">
        <v>36.54</v>
      </c>
      <c r="I4">
        <v>0.124</v>
      </c>
      <c r="J4">
        <v>8.8999999999999996E-2</v>
      </c>
      <c r="K4">
        <f t="shared" si="0"/>
        <v>3.2468980000000001E-2</v>
      </c>
    </row>
    <row r="5" spans="1:23">
      <c r="A5" t="s">
        <v>10</v>
      </c>
      <c r="B5" t="s">
        <v>100</v>
      </c>
      <c r="C5">
        <v>61.741</v>
      </c>
      <c r="D5">
        <v>61.814999999999998</v>
      </c>
      <c r="E5">
        <v>61.613</v>
      </c>
      <c r="F5">
        <v>61.869</v>
      </c>
      <c r="G5">
        <v>61.42</v>
      </c>
      <c r="H5">
        <v>61.97</v>
      </c>
      <c r="I5">
        <v>0.28999999999999998</v>
      </c>
      <c r="J5">
        <v>0.20799999999999999</v>
      </c>
      <c r="K5">
        <f t="shared" si="0"/>
        <v>0.12842128</v>
      </c>
      <c r="L5" s="3">
        <f>(C6-C5)/C5</f>
        <v>-4.0977632367470585E-3</v>
      </c>
    </row>
    <row r="6" spans="1:23">
      <c r="A6" t="s">
        <v>11</v>
      </c>
      <c r="C6">
        <v>61.488</v>
      </c>
      <c r="D6">
        <v>61.5</v>
      </c>
      <c r="E6">
        <v>61.404000000000003</v>
      </c>
      <c r="F6">
        <v>61.572000000000003</v>
      </c>
      <c r="G6">
        <v>61.23</v>
      </c>
      <c r="H6">
        <v>61.67</v>
      </c>
      <c r="I6">
        <v>0.191</v>
      </c>
      <c r="J6">
        <v>0.13700000000000001</v>
      </c>
      <c r="K6">
        <f t="shared" si="0"/>
        <v>8.4238560000000004E-2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>
      <c r="A7" t="s">
        <v>12</v>
      </c>
      <c r="B7" t="s">
        <v>101</v>
      </c>
      <c r="C7">
        <v>80.072000000000003</v>
      </c>
      <c r="D7">
        <v>80.064999999999998</v>
      </c>
      <c r="E7">
        <v>79.885000000000005</v>
      </c>
      <c r="F7">
        <v>80.259</v>
      </c>
      <c r="G7">
        <v>79.64</v>
      </c>
      <c r="H7">
        <v>80.459999999999994</v>
      </c>
      <c r="I7">
        <v>0.32700000000000001</v>
      </c>
      <c r="J7">
        <v>0.23400000000000001</v>
      </c>
      <c r="K7">
        <f t="shared" si="0"/>
        <v>0.18736848000000003</v>
      </c>
      <c r="L7" s="3">
        <f>(C8-C7)/C7</f>
        <v>-7.0436607053652603E-3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>
      <c r="A8" t="s">
        <v>13</v>
      </c>
      <c r="C8">
        <v>79.507999999999996</v>
      </c>
      <c r="D8">
        <v>79.465000000000003</v>
      </c>
      <c r="E8">
        <v>79.402000000000001</v>
      </c>
      <c r="F8">
        <v>79.614000000000004</v>
      </c>
      <c r="G8">
        <v>79.27</v>
      </c>
      <c r="H8">
        <v>79.739999999999995</v>
      </c>
      <c r="I8">
        <v>0.186</v>
      </c>
      <c r="J8">
        <v>0.13300000000000001</v>
      </c>
      <c r="K8">
        <f t="shared" si="0"/>
        <v>0.10574564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>
      <c r="A9" t="s">
        <v>14</v>
      </c>
      <c r="B9" t="s">
        <v>102</v>
      </c>
      <c r="C9">
        <v>93.554000000000002</v>
      </c>
      <c r="D9">
        <v>93.67</v>
      </c>
      <c r="E9">
        <v>93.215999999999994</v>
      </c>
      <c r="F9">
        <v>93.891999999999996</v>
      </c>
      <c r="G9">
        <v>92.56</v>
      </c>
      <c r="H9">
        <v>94.04</v>
      </c>
      <c r="I9">
        <v>0.505</v>
      </c>
      <c r="J9">
        <v>0.36199999999999999</v>
      </c>
      <c r="K9">
        <f t="shared" si="0"/>
        <v>0.33866548000000002</v>
      </c>
      <c r="L9" s="3">
        <f>(C10-C9)/C9</f>
        <v>-5.4513970541078425E-3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>
      <c r="A10" t="s">
        <v>15</v>
      </c>
      <c r="C10">
        <v>93.043999999999997</v>
      </c>
      <c r="D10">
        <v>92.99</v>
      </c>
      <c r="E10">
        <v>92.850999999999999</v>
      </c>
      <c r="F10">
        <v>93.236999999999995</v>
      </c>
      <c r="G10">
        <v>92.66</v>
      </c>
      <c r="H10">
        <v>93.44</v>
      </c>
      <c r="I10">
        <v>0.28999999999999998</v>
      </c>
      <c r="J10">
        <v>0.20699999999999999</v>
      </c>
      <c r="K10">
        <f t="shared" si="0"/>
        <v>0.19260107999999998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t="s">
        <v>16</v>
      </c>
      <c r="B11" t="s">
        <v>106</v>
      </c>
      <c r="C11">
        <v>63.408000000000001</v>
      </c>
      <c r="D11">
        <v>63.405000000000001</v>
      </c>
      <c r="E11">
        <v>63.344999999999999</v>
      </c>
      <c r="F11">
        <v>63.470999999999997</v>
      </c>
      <c r="G11">
        <v>63.23</v>
      </c>
      <c r="H11">
        <v>63.54</v>
      </c>
      <c r="I11">
        <v>0.13800000000000001</v>
      </c>
      <c r="J11">
        <v>9.9000000000000005E-2</v>
      </c>
      <c r="K11">
        <f t="shared" si="0"/>
        <v>6.2773920000000011E-2</v>
      </c>
      <c r="L11" s="3">
        <f>(C12-C11)/C11</f>
        <v>-3.8007822356800349E-3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t="s">
        <v>17</v>
      </c>
      <c r="C12">
        <v>63.167000000000002</v>
      </c>
      <c r="D12">
        <v>63.195</v>
      </c>
      <c r="E12">
        <v>63.085999999999999</v>
      </c>
      <c r="F12">
        <v>63.247999999999998</v>
      </c>
      <c r="G12">
        <v>62.97</v>
      </c>
      <c r="H12">
        <v>63.3</v>
      </c>
      <c r="I12">
        <v>0.18</v>
      </c>
      <c r="J12">
        <v>0.129</v>
      </c>
      <c r="K12">
        <f t="shared" si="0"/>
        <v>8.1485429999999998E-2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t="s">
        <v>18</v>
      </c>
      <c r="B13" t="s">
        <v>107</v>
      </c>
      <c r="C13">
        <v>97.608999999999995</v>
      </c>
      <c r="D13">
        <v>97.734999999999999</v>
      </c>
      <c r="E13">
        <v>97.29</v>
      </c>
      <c r="F13">
        <v>97.927999999999997</v>
      </c>
      <c r="G13">
        <v>96.84</v>
      </c>
      <c r="H13">
        <v>98.14</v>
      </c>
      <c r="I13">
        <v>0.45600000000000002</v>
      </c>
      <c r="J13">
        <v>0.32600000000000001</v>
      </c>
      <c r="K13">
        <f t="shared" si="0"/>
        <v>0.31820534</v>
      </c>
      <c r="L13" s="3">
        <f>(C14-C13)/C13</f>
        <v>-6.679711911811422E-3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t="s">
        <v>19</v>
      </c>
      <c r="C14">
        <v>96.956999999999994</v>
      </c>
      <c r="D14">
        <v>97.055000000000007</v>
      </c>
      <c r="E14">
        <v>96.66</v>
      </c>
      <c r="F14">
        <v>97.254000000000005</v>
      </c>
      <c r="G14">
        <v>96.18</v>
      </c>
      <c r="H14">
        <v>97.4</v>
      </c>
      <c r="I14">
        <v>0.42799999999999999</v>
      </c>
      <c r="J14">
        <v>0.30599999999999999</v>
      </c>
      <c r="K14">
        <f t="shared" si="0"/>
        <v>0.29668841999999995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t="s">
        <v>20</v>
      </c>
      <c r="B15" t="s">
        <v>108</v>
      </c>
      <c r="C15">
        <v>117.88500000000001</v>
      </c>
      <c r="D15">
        <v>117.845</v>
      </c>
      <c r="E15">
        <v>117.60599999999999</v>
      </c>
      <c r="F15">
        <v>118.164</v>
      </c>
      <c r="G15">
        <v>117.32</v>
      </c>
      <c r="H15">
        <v>118.41</v>
      </c>
      <c r="I15">
        <v>0.33</v>
      </c>
      <c r="J15">
        <v>0.23599999999999999</v>
      </c>
      <c r="K15">
        <f t="shared" si="0"/>
        <v>0.27820859999999997</v>
      </c>
      <c r="L15" s="3">
        <f>(C16-C15)/C15</f>
        <v>-7.3970394876362545E-3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t="s">
        <v>21</v>
      </c>
      <c r="C16">
        <v>117.01300000000001</v>
      </c>
      <c r="D16">
        <v>117.105</v>
      </c>
      <c r="E16">
        <v>116.634</v>
      </c>
      <c r="F16">
        <v>117.392</v>
      </c>
      <c r="G16">
        <v>115.97</v>
      </c>
      <c r="H16">
        <v>117.69</v>
      </c>
      <c r="I16">
        <v>0.45200000000000001</v>
      </c>
      <c r="J16">
        <v>0.32400000000000001</v>
      </c>
      <c r="K16">
        <f t="shared" si="0"/>
        <v>0.37912212000000006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t="s">
        <v>22</v>
      </c>
      <c r="B17" t="s">
        <v>109</v>
      </c>
      <c r="C17">
        <v>128.697</v>
      </c>
      <c r="D17">
        <v>128.76</v>
      </c>
      <c r="E17">
        <v>127.991</v>
      </c>
      <c r="F17">
        <v>129.40299999999999</v>
      </c>
      <c r="G17">
        <v>126.61</v>
      </c>
      <c r="H17">
        <v>130.06</v>
      </c>
      <c r="I17">
        <v>0.76700000000000002</v>
      </c>
      <c r="J17">
        <v>0.54900000000000004</v>
      </c>
      <c r="K17">
        <f t="shared" si="0"/>
        <v>0.70654653000000012</v>
      </c>
      <c r="L17" s="3">
        <f>(C18-C17)/C17</f>
        <v>-2.571932523679564E-3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t="s">
        <v>23</v>
      </c>
      <c r="C18">
        <v>128.36600000000001</v>
      </c>
      <c r="D18">
        <v>128.69499999999999</v>
      </c>
      <c r="E18">
        <v>127.042</v>
      </c>
      <c r="F18">
        <v>129.69</v>
      </c>
      <c r="G18">
        <v>123.7</v>
      </c>
      <c r="H18">
        <v>130.62</v>
      </c>
      <c r="I18">
        <v>1.4419999999999999</v>
      </c>
      <c r="J18">
        <v>1.032</v>
      </c>
      <c r="K18">
        <f t="shared" si="0"/>
        <v>1.32473712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>
      <c r="A19" t="s">
        <v>24</v>
      </c>
      <c r="B19" t="s">
        <v>110</v>
      </c>
      <c r="C19">
        <v>85.644000000000005</v>
      </c>
      <c r="D19">
        <v>85.584999999999994</v>
      </c>
      <c r="E19">
        <v>85.378</v>
      </c>
      <c r="F19">
        <v>85.91</v>
      </c>
      <c r="G19">
        <v>85.13</v>
      </c>
      <c r="H19">
        <v>86.23</v>
      </c>
      <c r="I19">
        <v>0.433</v>
      </c>
      <c r="J19">
        <v>0.31</v>
      </c>
      <c r="K19">
        <f t="shared" si="0"/>
        <v>0.26549640000000002</v>
      </c>
      <c r="L19" s="3">
        <f>(C20-C19)/C19</f>
        <v>4.0750081733687063E-3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>
      <c r="A20" t="s">
        <v>25</v>
      </c>
      <c r="C20">
        <v>85.992999999999995</v>
      </c>
      <c r="D20">
        <v>86.015000000000001</v>
      </c>
      <c r="E20">
        <v>85.733999999999995</v>
      </c>
      <c r="F20">
        <v>86.251999999999995</v>
      </c>
      <c r="G20">
        <v>85.33</v>
      </c>
      <c r="H20">
        <v>86.38</v>
      </c>
      <c r="I20">
        <v>0.42099999999999999</v>
      </c>
      <c r="J20">
        <v>0.30099999999999999</v>
      </c>
      <c r="K20">
        <f t="shared" si="0"/>
        <v>0.25883892999999997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>
      <c r="A21" t="s">
        <v>26</v>
      </c>
      <c r="B21" t="s">
        <v>111</v>
      </c>
      <c r="C21">
        <v>111.26600000000001</v>
      </c>
      <c r="D21">
        <v>111.295</v>
      </c>
      <c r="E21">
        <v>110.80200000000001</v>
      </c>
      <c r="F21">
        <v>111.73</v>
      </c>
      <c r="G21">
        <v>110.07</v>
      </c>
      <c r="H21">
        <v>112.12</v>
      </c>
      <c r="I21">
        <v>0.58299999999999996</v>
      </c>
      <c r="J21">
        <v>0.41699999999999998</v>
      </c>
      <c r="K21">
        <f t="shared" si="0"/>
        <v>0.46397922000000003</v>
      </c>
      <c r="L21" s="3">
        <f>(C22-C21)/C21</f>
        <v>-4.8712095339097441E-3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>
      <c r="A22" t="s">
        <v>27</v>
      </c>
      <c r="C22">
        <v>110.724</v>
      </c>
      <c r="D22">
        <v>110.795</v>
      </c>
      <c r="E22">
        <v>110.26</v>
      </c>
      <c r="F22">
        <v>111.188</v>
      </c>
      <c r="G22">
        <v>109.33</v>
      </c>
      <c r="H22">
        <v>111.7</v>
      </c>
      <c r="I22">
        <v>0.58499999999999996</v>
      </c>
      <c r="J22">
        <v>0.41899999999999998</v>
      </c>
      <c r="K22">
        <f t="shared" si="0"/>
        <v>0.46393355999999997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>
      <c r="A23" t="s">
        <v>28</v>
      </c>
      <c r="B23" t="s">
        <v>112</v>
      </c>
      <c r="C23">
        <v>125.71599999999999</v>
      </c>
      <c r="D23">
        <v>125.87</v>
      </c>
      <c r="E23">
        <v>125.09699999999999</v>
      </c>
      <c r="F23">
        <v>126.33499999999999</v>
      </c>
      <c r="G23">
        <v>124.61</v>
      </c>
      <c r="H23">
        <v>126.98</v>
      </c>
      <c r="I23">
        <v>0.68899999999999995</v>
      </c>
      <c r="J23">
        <v>0.49299999999999999</v>
      </c>
      <c r="K23">
        <f t="shared" si="0"/>
        <v>0.61977987999999995</v>
      </c>
      <c r="L23" s="3">
        <f>(C24-C23)/C23</f>
        <v>-6.586273823538681E-3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>
      <c r="A24" t="s">
        <v>29</v>
      </c>
      <c r="C24">
        <v>124.88800000000001</v>
      </c>
      <c r="D24">
        <v>124.94499999999999</v>
      </c>
      <c r="E24">
        <v>124.31699999999999</v>
      </c>
      <c r="F24">
        <v>125.459</v>
      </c>
      <c r="G24">
        <v>123.64</v>
      </c>
      <c r="H24">
        <v>126.07</v>
      </c>
      <c r="I24">
        <v>0.63900000000000001</v>
      </c>
      <c r="J24">
        <v>0.45700000000000002</v>
      </c>
      <c r="K24">
        <f t="shared" si="0"/>
        <v>0.57073816000000011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t="s">
        <v>30</v>
      </c>
      <c r="B25" t="s">
        <v>113</v>
      </c>
      <c r="C25">
        <v>131.47800000000001</v>
      </c>
      <c r="D25">
        <v>131.22</v>
      </c>
      <c r="E25">
        <v>130.471</v>
      </c>
      <c r="F25">
        <v>132.48500000000001</v>
      </c>
      <c r="G25">
        <v>129.9</v>
      </c>
      <c r="H25">
        <v>134.53</v>
      </c>
      <c r="I25">
        <v>1.07</v>
      </c>
      <c r="J25">
        <v>0.76600000000000001</v>
      </c>
      <c r="K25">
        <f t="shared" si="0"/>
        <v>1.0071214800000001</v>
      </c>
      <c r="L25" s="3">
        <f>(C26-C25)/C25</f>
        <v>5.2099971097826422E-3</v>
      </c>
      <c r="M25" s="2"/>
      <c r="N25" s="8" t="s">
        <v>52</v>
      </c>
      <c r="O25" s="8" t="s">
        <v>51</v>
      </c>
      <c r="P25" s="8" t="s">
        <v>50</v>
      </c>
      <c r="Q25" s="8" t="s">
        <v>53</v>
      </c>
      <c r="R25" s="2"/>
      <c r="S25" s="2"/>
      <c r="T25" s="2"/>
      <c r="U25" s="2"/>
      <c r="V25" s="2"/>
      <c r="W25" s="2"/>
    </row>
    <row r="26" spans="1:23">
      <c r="A26" t="s">
        <v>31</v>
      </c>
      <c r="C26">
        <v>132.16300000000001</v>
      </c>
      <c r="D26">
        <v>132.25</v>
      </c>
      <c r="E26">
        <v>131.56299999999999</v>
      </c>
      <c r="F26">
        <v>132.76300000000001</v>
      </c>
      <c r="G26">
        <v>129.97999999999999</v>
      </c>
      <c r="H26">
        <v>132.97</v>
      </c>
      <c r="I26">
        <v>0.63500000000000001</v>
      </c>
      <c r="J26">
        <v>0.45400000000000001</v>
      </c>
      <c r="K26">
        <f t="shared" si="0"/>
        <v>0.6000200200000001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A27" t="s">
        <v>32</v>
      </c>
      <c r="B27" t="s">
        <v>114</v>
      </c>
      <c r="C27">
        <v>84.676000000000002</v>
      </c>
      <c r="D27">
        <v>84.75</v>
      </c>
      <c r="E27">
        <v>84.525000000000006</v>
      </c>
      <c r="F27">
        <v>84.826999999999998</v>
      </c>
      <c r="G27">
        <v>84.32</v>
      </c>
      <c r="H27">
        <v>84.94</v>
      </c>
      <c r="I27">
        <v>0.25</v>
      </c>
      <c r="J27">
        <v>0.17899999999999999</v>
      </c>
      <c r="K27">
        <f t="shared" si="0"/>
        <v>0.15157004000000002</v>
      </c>
      <c r="L27" s="4">
        <f>(C28-C27)/C27</f>
        <v>-4.7238887051878793E-5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A28" t="s">
        <v>33</v>
      </c>
      <c r="C28">
        <v>84.671999999999997</v>
      </c>
      <c r="D28">
        <v>84.61</v>
      </c>
      <c r="E28">
        <v>84.506</v>
      </c>
      <c r="F28">
        <v>84.837999999999994</v>
      </c>
      <c r="G28">
        <v>84.37</v>
      </c>
      <c r="H28">
        <v>85.04</v>
      </c>
      <c r="I28">
        <v>0.27400000000000002</v>
      </c>
      <c r="J28">
        <v>0.19600000000000001</v>
      </c>
      <c r="K28">
        <f t="shared" si="0"/>
        <v>0.16595711999999999</v>
      </c>
    </row>
    <row r="29" spans="1:23">
      <c r="A29" t="s">
        <v>34</v>
      </c>
      <c r="B29" t="s">
        <v>115</v>
      </c>
      <c r="C29">
        <v>110.003</v>
      </c>
      <c r="D29">
        <v>109.985</v>
      </c>
      <c r="E29">
        <v>109.773</v>
      </c>
      <c r="F29">
        <v>110.233</v>
      </c>
      <c r="G29">
        <v>109.54</v>
      </c>
      <c r="H29">
        <v>110.48</v>
      </c>
      <c r="I29">
        <v>0.29299999999999998</v>
      </c>
      <c r="J29">
        <v>0.20899999999999999</v>
      </c>
      <c r="K29">
        <f t="shared" si="0"/>
        <v>0.22990627</v>
      </c>
      <c r="L29" s="3">
        <f>(C30-C29)/C29</f>
        <v>-3.6453551266783291E-3</v>
      </c>
    </row>
    <row r="30" spans="1:23">
      <c r="A30" t="s">
        <v>35</v>
      </c>
      <c r="C30">
        <v>109.602</v>
      </c>
      <c r="D30">
        <v>109.66</v>
      </c>
      <c r="E30">
        <v>109.19199999999999</v>
      </c>
      <c r="F30">
        <v>110.012</v>
      </c>
      <c r="G30">
        <v>108.84</v>
      </c>
      <c r="H30">
        <v>110.41</v>
      </c>
      <c r="I30">
        <v>0.52300000000000002</v>
      </c>
      <c r="J30">
        <v>0.374</v>
      </c>
      <c r="K30">
        <f t="shared" si="0"/>
        <v>0.40991148000000005</v>
      </c>
    </row>
    <row r="31" spans="1:23">
      <c r="A31" t="s">
        <v>36</v>
      </c>
      <c r="B31" t="s">
        <v>116</v>
      </c>
      <c r="C31">
        <v>121.732</v>
      </c>
      <c r="D31">
        <v>121.715</v>
      </c>
      <c r="E31">
        <v>121.46899999999999</v>
      </c>
      <c r="F31">
        <v>121.995</v>
      </c>
      <c r="G31">
        <v>121.34</v>
      </c>
      <c r="H31">
        <v>122.47</v>
      </c>
      <c r="I31">
        <v>0.30199999999999999</v>
      </c>
      <c r="J31">
        <v>0.216</v>
      </c>
      <c r="K31">
        <f t="shared" si="0"/>
        <v>0.26294111999999997</v>
      </c>
      <c r="L31" s="3">
        <f>(C32-C31)/C31</f>
        <v>-3.7870075247264361E-3</v>
      </c>
    </row>
    <row r="32" spans="1:23">
      <c r="A32" t="s">
        <v>37</v>
      </c>
      <c r="C32">
        <v>121.271</v>
      </c>
      <c r="D32">
        <v>121.41</v>
      </c>
      <c r="E32">
        <v>120.92100000000001</v>
      </c>
      <c r="F32">
        <v>121.621</v>
      </c>
      <c r="G32">
        <v>120.57</v>
      </c>
      <c r="H32">
        <v>122.11</v>
      </c>
      <c r="I32">
        <v>0.40400000000000003</v>
      </c>
      <c r="J32">
        <v>0.28899999999999998</v>
      </c>
      <c r="K32">
        <f t="shared" si="0"/>
        <v>0.35047318999999993</v>
      </c>
    </row>
    <row r="33" spans="1:12">
      <c r="A33" t="s">
        <v>38</v>
      </c>
      <c r="B33" t="s">
        <v>117</v>
      </c>
      <c r="C33">
        <v>131.66200000000001</v>
      </c>
      <c r="D33">
        <v>131.91999999999999</v>
      </c>
      <c r="E33">
        <v>129.947</v>
      </c>
      <c r="F33">
        <v>133.37700000000001</v>
      </c>
      <c r="G33">
        <v>126.25</v>
      </c>
      <c r="H33">
        <v>134.62</v>
      </c>
      <c r="I33">
        <v>1.821</v>
      </c>
      <c r="J33">
        <v>1.3029999999999999</v>
      </c>
      <c r="K33">
        <f t="shared" si="0"/>
        <v>1.71555586</v>
      </c>
      <c r="L33" s="3">
        <f>(C34-C33)/C33</f>
        <v>1.9519679178502908E-3</v>
      </c>
    </row>
    <row r="34" spans="1:12">
      <c r="A34" t="s">
        <v>39</v>
      </c>
      <c r="C34">
        <v>131.91900000000001</v>
      </c>
      <c r="D34">
        <v>132.53</v>
      </c>
      <c r="E34">
        <v>130.77199999999999</v>
      </c>
      <c r="F34">
        <v>133.066</v>
      </c>
      <c r="G34">
        <v>127.88</v>
      </c>
      <c r="H34">
        <v>133.31</v>
      </c>
      <c r="I34">
        <v>1.216</v>
      </c>
      <c r="J34">
        <v>0.87</v>
      </c>
      <c r="K34">
        <f t="shared" si="0"/>
        <v>1.1476953000000001</v>
      </c>
    </row>
  </sheetData>
  <phoneticPr fontId="1" type="noConversion"/>
  <pageMargins left="0.7" right="0.7" top="0.75" bottom="0.75" header="0.3" footer="0.3"/>
  <pageSetup paperSize="9" orientation="landscape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Q5" sqref="Q5"/>
    </sheetView>
  </sheetViews>
  <sheetFormatPr defaultRowHeight="16.2"/>
  <cols>
    <col min="10" max="10" width="11.77734375" style="9" customWidth="1"/>
    <col min="11" max="17" width="9" style="9"/>
  </cols>
  <sheetData>
    <row r="1" spans="1:17">
      <c r="A1">
        <v>194672</v>
      </c>
      <c r="B1">
        <v>189513</v>
      </c>
      <c r="C1">
        <v>186798</v>
      </c>
      <c r="D1">
        <v>176876</v>
      </c>
      <c r="E1">
        <v>159182</v>
      </c>
      <c r="F1">
        <v>141700</v>
      </c>
      <c r="G1">
        <v>104546</v>
      </c>
      <c r="H1">
        <v>66149</v>
      </c>
      <c r="J1" s="9">
        <f t="shared" ref="J1:Q2" si="0">1000/A1</f>
        <v>5.1368455658749078E-3</v>
      </c>
      <c r="K1" s="9">
        <f t="shared" si="0"/>
        <v>5.2766828660830659E-3</v>
      </c>
      <c r="L1" s="9">
        <f t="shared" si="0"/>
        <v>5.3533763744793841E-3</v>
      </c>
      <c r="M1" s="9">
        <f t="shared" si="0"/>
        <v>5.6536782830909791E-3</v>
      </c>
      <c r="N1" s="9">
        <f t="shared" si="0"/>
        <v>6.2821173248231582E-3</v>
      </c>
      <c r="O1" s="9">
        <f t="shared" si="0"/>
        <v>7.0571630204657732E-3</v>
      </c>
      <c r="P1" s="9">
        <f t="shared" si="0"/>
        <v>9.5651674860826805E-3</v>
      </c>
      <c r="Q1" s="9">
        <f t="shared" si="0"/>
        <v>1.5117386506220805E-2</v>
      </c>
    </row>
    <row r="2" spans="1:17">
      <c r="A2">
        <v>898</v>
      </c>
      <c r="B2">
        <v>899</v>
      </c>
      <c r="C2">
        <v>898</v>
      </c>
      <c r="D2">
        <v>862</v>
      </c>
      <c r="E2">
        <v>778</v>
      </c>
      <c r="F2">
        <v>795</v>
      </c>
      <c r="G2">
        <v>450</v>
      </c>
      <c r="H2">
        <v>370</v>
      </c>
      <c r="J2" s="9">
        <f t="shared" si="0"/>
        <v>1.1135857461024499</v>
      </c>
      <c r="K2" s="9">
        <f t="shared" si="0"/>
        <v>1.1123470522803114</v>
      </c>
      <c r="L2" s="9">
        <f t="shared" si="0"/>
        <v>1.1135857461024499</v>
      </c>
      <c r="M2" s="9">
        <f t="shared" si="0"/>
        <v>1.160092807424594</v>
      </c>
      <c r="N2" s="9">
        <f t="shared" si="0"/>
        <v>1.2853470437017995</v>
      </c>
      <c r="O2" s="9">
        <f t="shared" si="0"/>
        <v>1.2578616352201257</v>
      </c>
      <c r="P2" s="9">
        <f t="shared" si="0"/>
        <v>2.2222222222222223</v>
      </c>
      <c r="Q2" s="9">
        <f t="shared" si="0"/>
        <v>2.7027027027027026</v>
      </c>
    </row>
    <row r="4" spans="1:17">
      <c r="A4">
        <v>522101</v>
      </c>
      <c r="B4">
        <v>488278</v>
      </c>
      <c r="C4">
        <v>429834</v>
      </c>
      <c r="D4">
        <v>371532</v>
      </c>
      <c r="E4">
        <v>298845</v>
      </c>
      <c r="F4">
        <v>281019</v>
      </c>
      <c r="G4">
        <v>146861</v>
      </c>
      <c r="H4">
        <v>71935</v>
      </c>
      <c r="J4" s="9">
        <f t="shared" ref="J4:Q5" si="1">1000/A4</f>
        <v>1.9153382199995786E-3</v>
      </c>
      <c r="K4" s="9">
        <f t="shared" si="1"/>
        <v>2.0480136315787316E-3</v>
      </c>
      <c r="L4" s="9">
        <f t="shared" si="1"/>
        <v>2.3264795246537035E-3</v>
      </c>
      <c r="M4" s="9">
        <f t="shared" si="1"/>
        <v>2.6915581968713327E-3</v>
      </c>
      <c r="N4" s="9">
        <f t="shared" si="1"/>
        <v>3.3462162659572687E-3</v>
      </c>
      <c r="O4" s="9">
        <f t="shared" si="1"/>
        <v>3.5584782523601609E-3</v>
      </c>
      <c r="P4" s="9">
        <f t="shared" si="1"/>
        <v>6.8091596816036931E-3</v>
      </c>
      <c r="Q4" s="9">
        <f t="shared" si="1"/>
        <v>1.3901438798915687E-2</v>
      </c>
    </row>
    <row r="5" spans="1:17">
      <c r="A5">
        <v>108649</v>
      </c>
      <c r="B5">
        <v>104858</v>
      </c>
      <c r="C5">
        <v>101045</v>
      </c>
      <c r="D5">
        <v>87071</v>
      </c>
      <c r="E5">
        <v>73645</v>
      </c>
      <c r="F5">
        <v>289488</v>
      </c>
      <c r="G5">
        <v>143416</v>
      </c>
      <c r="H5">
        <v>72945</v>
      </c>
      <c r="J5" s="9">
        <f t="shared" si="1"/>
        <v>9.2039503354839902E-3</v>
      </c>
      <c r="K5" s="9">
        <f t="shared" si="1"/>
        <v>9.536706784413207E-3</v>
      </c>
      <c r="L5" s="9">
        <f t="shared" si="1"/>
        <v>9.8965807313573153E-3</v>
      </c>
      <c r="M5" s="9">
        <f t="shared" si="1"/>
        <v>1.148488015527558E-2</v>
      </c>
      <c r="N5" s="9">
        <f t="shared" si="1"/>
        <v>1.3578654355353385E-2</v>
      </c>
      <c r="O5" s="9">
        <f t="shared" si="1"/>
        <v>3.4543746200187916E-3</v>
      </c>
      <c r="P5" s="9">
        <f t="shared" si="1"/>
        <v>6.9727227087633178E-3</v>
      </c>
      <c r="Q5" s="9">
        <f t="shared" si="1"/>
        <v>1.3708958804578793E-2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showGridLines="0" zoomScaleNormal="100" workbookViewId="0">
      <selection activeCell="N7" sqref="N7"/>
    </sheetView>
  </sheetViews>
  <sheetFormatPr defaultRowHeight="16.2"/>
  <cols>
    <col min="1" max="1" width="40.6640625" customWidth="1"/>
    <col min="2" max="2" width="7.44140625" customWidth="1"/>
    <col min="12" max="12" width="16.44140625" customWidth="1"/>
    <col min="13" max="13" width="9.21875" customWidth="1"/>
    <col min="14" max="17" width="20.44140625" customWidth="1"/>
    <col min="18" max="18" width="11.44140625" customWidth="1"/>
  </cols>
  <sheetData>
    <row r="1" spans="1:23">
      <c r="A1" t="s">
        <v>118</v>
      </c>
    </row>
    <row r="2" spans="1:23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L2" t="s">
        <v>95</v>
      </c>
    </row>
    <row r="3" spans="1:23">
      <c r="A3" t="s">
        <v>0</v>
      </c>
      <c r="B3" t="s">
        <v>99</v>
      </c>
      <c r="C3">
        <v>12.507999999999999</v>
      </c>
      <c r="D3">
        <v>12.478</v>
      </c>
      <c r="E3">
        <v>12.359</v>
      </c>
      <c r="F3">
        <v>12.657999999999999</v>
      </c>
      <c r="G3">
        <v>12.273</v>
      </c>
      <c r="H3">
        <v>12.86</v>
      </c>
      <c r="I3">
        <v>1.669</v>
      </c>
      <c r="J3">
        <v>1.194</v>
      </c>
      <c r="K3">
        <f>C3*J3/100</f>
        <v>0.14934551999999998</v>
      </c>
      <c r="L3" s="3">
        <f>(C4-C3)/C3</f>
        <v>-1.5989766549399519E-4</v>
      </c>
    </row>
    <row r="4" spans="1:23">
      <c r="A4" t="s">
        <v>9</v>
      </c>
      <c r="C4">
        <v>12.506</v>
      </c>
      <c r="D4">
        <v>12.535</v>
      </c>
      <c r="E4">
        <v>12.375</v>
      </c>
      <c r="F4">
        <v>12.637</v>
      </c>
      <c r="G4">
        <v>12.257</v>
      </c>
      <c r="H4">
        <v>12.708</v>
      </c>
      <c r="I4">
        <v>1.464</v>
      </c>
      <c r="J4">
        <v>1.0469999999999999</v>
      </c>
      <c r="K4">
        <f t="shared" ref="K4:K34" si="0">C4*J4/100</f>
        <v>0.13093781999999998</v>
      </c>
    </row>
    <row r="5" spans="1:23">
      <c r="A5" t="s">
        <v>10</v>
      </c>
      <c r="B5" t="s">
        <v>100</v>
      </c>
      <c r="C5">
        <v>8.5779999999999994</v>
      </c>
      <c r="D5">
        <v>8.59</v>
      </c>
      <c r="E5">
        <v>8.5139999999999993</v>
      </c>
      <c r="F5">
        <v>8.6419999999999995</v>
      </c>
      <c r="G5">
        <v>8.4550000000000001</v>
      </c>
      <c r="H5">
        <v>8.6929999999999996</v>
      </c>
      <c r="I5">
        <v>1.0429999999999999</v>
      </c>
      <c r="J5">
        <v>0.746</v>
      </c>
      <c r="K5">
        <f t="shared" si="0"/>
        <v>6.3991880000000001E-2</v>
      </c>
      <c r="L5" s="3">
        <f>(C6-C5)/C5</f>
        <v>3.7304733038004234E-3</v>
      </c>
    </row>
    <row r="6" spans="1:23">
      <c r="A6" t="s">
        <v>11</v>
      </c>
      <c r="C6" s="1">
        <v>8.61</v>
      </c>
      <c r="D6">
        <v>8.6229999999999993</v>
      </c>
      <c r="E6">
        <v>8.532</v>
      </c>
      <c r="F6">
        <v>8.6890000000000001</v>
      </c>
      <c r="G6">
        <v>8.4459999999999997</v>
      </c>
      <c r="H6">
        <v>8.8209999999999997</v>
      </c>
      <c r="I6">
        <v>1.2729999999999999</v>
      </c>
      <c r="J6">
        <v>0.91100000000000003</v>
      </c>
      <c r="K6">
        <f t="shared" si="0"/>
        <v>7.8437099999999996E-2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>
      <c r="A7" t="s">
        <v>12</v>
      </c>
      <c r="B7" t="s">
        <v>101</v>
      </c>
      <c r="C7">
        <v>7.3719999999999999</v>
      </c>
      <c r="D7">
        <v>7.3490000000000002</v>
      </c>
      <c r="E7">
        <v>7.2960000000000003</v>
      </c>
      <c r="F7">
        <v>7.4489999999999998</v>
      </c>
      <c r="G7">
        <v>7.2539999999999996</v>
      </c>
      <c r="H7">
        <v>7.5519999999999996</v>
      </c>
      <c r="I7">
        <v>1.456</v>
      </c>
      <c r="J7">
        <v>1.042</v>
      </c>
      <c r="K7">
        <f t="shared" si="0"/>
        <v>7.6816240000000008E-2</v>
      </c>
      <c r="L7" s="3">
        <f>(C8-C7)/C7</f>
        <v>5.1546391752577666E-3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>
      <c r="A8" t="s">
        <v>13</v>
      </c>
      <c r="C8">
        <v>7.41</v>
      </c>
      <c r="D8">
        <v>7.3819999999999997</v>
      </c>
      <c r="E8">
        <v>7.3280000000000003</v>
      </c>
      <c r="F8">
        <v>7.4909999999999997</v>
      </c>
      <c r="G8">
        <v>7.2430000000000003</v>
      </c>
      <c r="H8">
        <v>7.5529999999999999</v>
      </c>
      <c r="I8">
        <v>1.5429999999999999</v>
      </c>
      <c r="J8">
        <v>1.1040000000000001</v>
      </c>
      <c r="K8">
        <f t="shared" si="0"/>
        <v>8.1806400000000001E-2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>
      <c r="A9" t="s">
        <v>14</v>
      </c>
      <c r="B9" t="s">
        <v>102</v>
      </c>
      <c r="C9">
        <v>6.91</v>
      </c>
      <c r="D9">
        <v>6.9080000000000004</v>
      </c>
      <c r="E9">
        <v>6.8769999999999998</v>
      </c>
      <c r="F9">
        <v>6.9429999999999996</v>
      </c>
      <c r="G9">
        <v>6.8449999999999998</v>
      </c>
      <c r="H9">
        <v>7.0039999999999996</v>
      </c>
      <c r="I9">
        <v>0.67</v>
      </c>
      <c r="J9">
        <v>0.47899999999999998</v>
      </c>
      <c r="K9">
        <f t="shared" si="0"/>
        <v>3.3098900000000001E-2</v>
      </c>
      <c r="L9" s="3">
        <f>(C10-C9)/C9</f>
        <v>-1.8813314037626483E-3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>
      <c r="A10" t="s">
        <v>15</v>
      </c>
      <c r="C10">
        <v>6.8970000000000002</v>
      </c>
      <c r="D10">
        <v>6.8869999999999996</v>
      </c>
      <c r="E10">
        <v>6.8440000000000003</v>
      </c>
      <c r="F10">
        <v>6.95</v>
      </c>
      <c r="G10">
        <v>6.7850000000000001</v>
      </c>
      <c r="H10">
        <v>7.0010000000000003</v>
      </c>
      <c r="I10">
        <v>1.0720000000000001</v>
      </c>
      <c r="J10">
        <v>0.76700000000000002</v>
      </c>
      <c r="K10">
        <f t="shared" si="0"/>
        <v>5.2899990000000001E-2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t="s">
        <v>16</v>
      </c>
      <c r="B11" t="s">
        <v>106</v>
      </c>
      <c r="C11">
        <v>8.9600000000000009</v>
      </c>
      <c r="D11">
        <v>8.99</v>
      </c>
      <c r="E11">
        <v>8.8949999999999996</v>
      </c>
      <c r="F11">
        <v>9.0250000000000004</v>
      </c>
      <c r="G11">
        <v>8.7040000000000006</v>
      </c>
      <c r="H11">
        <v>9.01</v>
      </c>
      <c r="I11">
        <v>1.0189999999999999</v>
      </c>
      <c r="J11">
        <v>0.72899999999999998</v>
      </c>
      <c r="K11">
        <f t="shared" si="0"/>
        <v>6.5318400000000013E-2</v>
      </c>
      <c r="L11" s="3">
        <f>(C12-C11)/C11</f>
        <v>-7.2544642857144273E-3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t="s">
        <v>17</v>
      </c>
      <c r="C12">
        <v>8.8949999999999996</v>
      </c>
      <c r="D12">
        <v>8.9329999999999998</v>
      </c>
      <c r="E12">
        <v>8.7899999999999991</v>
      </c>
      <c r="F12">
        <v>9</v>
      </c>
      <c r="G12">
        <v>8.6929999999999996</v>
      </c>
      <c r="H12">
        <v>9.0429999999999993</v>
      </c>
      <c r="I12">
        <v>1.643</v>
      </c>
      <c r="J12">
        <v>1.175</v>
      </c>
      <c r="K12">
        <f t="shared" si="0"/>
        <v>0.10451625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t="s">
        <v>18</v>
      </c>
      <c r="B13" t="s">
        <v>107</v>
      </c>
      <c r="C13">
        <v>7.101</v>
      </c>
      <c r="D13">
        <v>7.101</v>
      </c>
      <c r="E13">
        <v>7.0540000000000003</v>
      </c>
      <c r="F13">
        <v>7.149</v>
      </c>
      <c r="G13">
        <v>7.0149999999999997</v>
      </c>
      <c r="H13">
        <v>7.2110000000000003</v>
      </c>
      <c r="I13">
        <v>0.93899999999999995</v>
      </c>
      <c r="J13">
        <v>0.67100000000000004</v>
      </c>
      <c r="K13">
        <f t="shared" si="0"/>
        <v>4.7647710000000003E-2</v>
      </c>
      <c r="L13" s="3">
        <f>(C14-C13)/C13</f>
        <v>-2.8165047176453421E-3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t="s">
        <v>19</v>
      </c>
      <c r="C14">
        <v>7.0810000000000004</v>
      </c>
      <c r="D14">
        <v>7.0389999999999997</v>
      </c>
      <c r="E14">
        <v>7.0170000000000003</v>
      </c>
      <c r="F14">
        <v>7.1440000000000001</v>
      </c>
      <c r="G14">
        <v>6.9429999999999996</v>
      </c>
      <c r="H14">
        <v>7.2140000000000004</v>
      </c>
      <c r="I14">
        <v>1.254</v>
      </c>
      <c r="J14">
        <v>0.89700000000000002</v>
      </c>
      <c r="K14">
        <f t="shared" si="0"/>
        <v>6.3516570000000008E-2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t="s">
        <v>20</v>
      </c>
      <c r="B15" t="s">
        <v>108</v>
      </c>
      <c r="C15">
        <v>6.726</v>
      </c>
      <c r="D15">
        <v>6.7270000000000003</v>
      </c>
      <c r="E15">
        <v>6.7009999999999996</v>
      </c>
      <c r="F15">
        <v>6.7510000000000003</v>
      </c>
      <c r="G15">
        <v>6.6849999999999996</v>
      </c>
      <c r="H15">
        <v>6.7839999999999998</v>
      </c>
      <c r="I15">
        <v>0.51700000000000002</v>
      </c>
      <c r="J15">
        <v>0.37</v>
      </c>
      <c r="K15">
        <f t="shared" si="0"/>
        <v>2.4886200000000001E-2</v>
      </c>
      <c r="L15" s="3">
        <f>(C16-C15)/C15</f>
        <v>-2.2301516503121736E-3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t="s">
        <v>21</v>
      </c>
      <c r="C16">
        <v>6.7110000000000003</v>
      </c>
      <c r="D16">
        <v>6.7220000000000004</v>
      </c>
      <c r="E16">
        <v>6.68</v>
      </c>
      <c r="F16">
        <v>6.7409999999999997</v>
      </c>
      <c r="G16">
        <v>6.625</v>
      </c>
      <c r="H16">
        <v>6.774</v>
      </c>
      <c r="I16">
        <v>0.63900000000000001</v>
      </c>
      <c r="J16">
        <v>0.45700000000000002</v>
      </c>
      <c r="K16">
        <f t="shared" si="0"/>
        <v>3.0669270000000002E-2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t="s">
        <v>22</v>
      </c>
      <c r="B17" t="s">
        <v>109</v>
      </c>
      <c r="C17">
        <v>6.5030000000000001</v>
      </c>
      <c r="D17">
        <v>6.508</v>
      </c>
      <c r="E17">
        <v>6.4790000000000001</v>
      </c>
      <c r="F17">
        <v>6.5270000000000001</v>
      </c>
      <c r="G17">
        <v>6.4550000000000001</v>
      </c>
      <c r="H17">
        <v>6.5529999999999999</v>
      </c>
      <c r="I17">
        <v>0.51500000000000001</v>
      </c>
      <c r="J17">
        <v>0.36799999999999999</v>
      </c>
      <c r="K17">
        <f t="shared" si="0"/>
        <v>2.3931040000000001E-2</v>
      </c>
      <c r="L17" s="3">
        <f>(C18-C17)/C17</f>
        <v>2.4604028909733992E-3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t="s">
        <v>23</v>
      </c>
      <c r="C18">
        <v>6.5190000000000001</v>
      </c>
      <c r="D18">
        <v>6.5229999999999997</v>
      </c>
      <c r="E18">
        <v>6.4909999999999997</v>
      </c>
      <c r="F18">
        <v>6.5469999999999997</v>
      </c>
      <c r="G18">
        <v>6.4649999999999999</v>
      </c>
      <c r="H18">
        <v>6.585</v>
      </c>
      <c r="I18">
        <v>0.59199999999999997</v>
      </c>
      <c r="J18">
        <v>0.42399999999999999</v>
      </c>
      <c r="K18">
        <f t="shared" si="0"/>
        <v>2.7640560000000002E-2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>
      <c r="A19" t="s">
        <v>24</v>
      </c>
      <c r="B19" t="s">
        <v>110</v>
      </c>
      <c r="C19">
        <v>7.9059999999999997</v>
      </c>
      <c r="D19">
        <v>7.8289999999999997</v>
      </c>
      <c r="E19">
        <v>7.7930000000000001</v>
      </c>
      <c r="F19">
        <v>8.02</v>
      </c>
      <c r="G19">
        <v>7.7939999999999996</v>
      </c>
      <c r="H19">
        <v>8.2880000000000003</v>
      </c>
      <c r="I19">
        <v>2.008</v>
      </c>
      <c r="J19">
        <v>1.4359999999999999</v>
      </c>
      <c r="K19">
        <f t="shared" si="0"/>
        <v>0.11353015999999999</v>
      </c>
      <c r="L19" s="3">
        <f>(C20-C19)/C19</f>
        <v>3.6681001770806874E-3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>
      <c r="A20" t="s">
        <v>25</v>
      </c>
      <c r="C20">
        <v>7.9349999999999996</v>
      </c>
      <c r="D20">
        <v>7.9169999999999998</v>
      </c>
      <c r="E20">
        <v>7.8</v>
      </c>
      <c r="F20">
        <v>8.07</v>
      </c>
      <c r="G20">
        <v>7.7</v>
      </c>
      <c r="H20">
        <v>8.1690000000000005</v>
      </c>
      <c r="I20">
        <v>2.379</v>
      </c>
      <c r="J20">
        <v>1.702</v>
      </c>
      <c r="K20">
        <f t="shared" si="0"/>
        <v>0.1350537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>
      <c r="A21" t="s">
        <v>26</v>
      </c>
      <c r="B21" t="s">
        <v>111</v>
      </c>
      <c r="C21">
        <v>6.9260000000000002</v>
      </c>
      <c r="D21">
        <v>6.93</v>
      </c>
      <c r="E21">
        <v>6.9020000000000001</v>
      </c>
      <c r="F21">
        <v>6.95</v>
      </c>
      <c r="G21">
        <v>6.875</v>
      </c>
      <c r="H21">
        <v>6.9850000000000003</v>
      </c>
      <c r="I21">
        <v>0.48099999999999998</v>
      </c>
      <c r="J21">
        <v>0.34399999999999997</v>
      </c>
      <c r="K21">
        <f t="shared" si="0"/>
        <v>2.3825439999999996E-2</v>
      </c>
      <c r="L21" s="3">
        <f>(C22-C21)/C21</f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>
      <c r="A22" t="s">
        <v>27</v>
      </c>
      <c r="C22">
        <v>6.9260000000000002</v>
      </c>
      <c r="D22">
        <v>6.93</v>
      </c>
      <c r="E22">
        <v>6.9009999999999998</v>
      </c>
      <c r="F22">
        <v>6.9509999999999996</v>
      </c>
      <c r="G22">
        <v>6.843</v>
      </c>
      <c r="H22">
        <v>6.9649999999999999</v>
      </c>
      <c r="I22">
        <v>0.499</v>
      </c>
      <c r="J22">
        <v>0.35699999999999998</v>
      </c>
      <c r="K22">
        <f t="shared" si="0"/>
        <v>2.4725819999999999E-2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>
      <c r="A23" t="s">
        <v>28</v>
      </c>
      <c r="B23" t="s">
        <v>112</v>
      </c>
      <c r="C23">
        <v>6.5750000000000002</v>
      </c>
      <c r="D23">
        <v>6.5750000000000002</v>
      </c>
      <c r="E23">
        <v>6.5629999999999997</v>
      </c>
      <c r="F23">
        <v>6.5869999999999997</v>
      </c>
      <c r="G23">
        <v>6.5439999999999996</v>
      </c>
      <c r="H23">
        <v>6.5949999999999998</v>
      </c>
      <c r="I23">
        <v>0.252</v>
      </c>
      <c r="J23">
        <v>0.18</v>
      </c>
      <c r="K23">
        <f t="shared" si="0"/>
        <v>1.1835E-2</v>
      </c>
      <c r="L23" s="3">
        <f>(C24-C23)/C23</f>
        <v>9.1254752851714486E-4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>
      <c r="A24" t="s">
        <v>29</v>
      </c>
      <c r="C24">
        <v>6.5810000000000004</v>
      </c>
      <c r="D24">
        <v>6.59</v>
      </c>
      <c r="E24">
        <v>6.5510000000000002</v>
      </c>
      <c r="F24">
        <v>6.6109999999999998</v>
      </c>
      <c r="G24">
        <v>6.4779999999999998</v>
      </c>
      <c r="H24">
        <v>6.625</v>
      </c>
      <c r="I24">
        <v>0.63300000000000001</v>
      </c>
      <c r="J24">
        <v>0.45300000000000001</v>
      </c>
      <c r="K24">
        <f t="shared" si="0"/>
        <v>2.981193E-2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t="s">
        <v>30</v>
      </c>
      <c r="B25" t="s">
        <v>113</v>
      </c>
      <c r="C25">
        <v>6.4020000000000001</v>
      </c>
      <c r="D25">
        <v>6.4050000000000002</v>
      </c>
      <c r="E25">
        <v>6.3869999999999996</v>
      </c>
      <c r="F25">
        <v>6.4180000000000001</v>
      </c>
      <c r="G25">
        <v>6.3739999999999997</v>
      </c>
      <c r="H25">
        <v>6.4349999999999996</v>
      </c>
      <c r="I25">
        <v>0.34499999999999997</v>
      </c>
      <c r="J25">
        <v>0.247</v>
      </c>
      <c r="K25">
        <f t="shared" si="0"/>
        <v>1.5812940000000001E-2</v>
      </c>
      <c r="L25" s="3">
        <f>(C26-C25)/C25</f>
        <v>0</v>
      </c>
      <c r="M25" s="2"/>
      <c r="N25" s="8" t="s">
        <v>52</v>
      </c>
      <c r="O25" s="8" t="s">
        <v>51</v>
      </c>
      <c r="P25" s="8" t="s">
        <v>50</v>
      </c>
      <c r="Q25" s="8" t="s">
        <v>53</v>
      </c>
      <c r="R25" s="2"/>
      <c r="S25" s="2"/>
      <c r="T25" s="2"/>
      <c r="U25" s="2"/>
      <c r="V25" s="2"/>
      <c r="W25" s="2"/>
    </row>
    <row r="26" spans="1:23">
      <c r="A26" t="s">
        <v>31</v>
      </c>
      <c r="C26">
        <v>6.4020000000000001</v>
      </c>
      <c r="D26">
        <v>6.4139999999999997</v>
      </c>
      <c r="E26">
        <v>6.3719999999999999</v>
      </c>
      <c r="F26">
        <v>6.4320000000000004</v>
      </c>
      <c r="G26">
        <v>6.2919999999999998</v>
      </c>
      <c r="H26">
        <v>6.4349999999999996</v>
      </c>
      <c r="I26">
        <v>0.65800000000000003</v>
      </c>
      <c r="J26">
        <v>0.47099999999999997</v>
      </c>
      <c r="K26">
        <f t="shared" si="0"/>
        <v>3.015342E-2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A27" t="s">
        <v>32</v>
      </c>
      <c r="B27" t="s">
        <v>114</v>
      </c>
      <c r="C27">
        <v>7.9740000000000002</v>
      </c>
      <c r="D27">
        <v>7.9960000000000004</v>
      </c>
      <c r="E27">
        <v>7.9279999999999999</v>
      </c>
      <c r="F27">
        <v>8.0210000000000008</v>
      </c>
      <c r="G27">
        <v>7.8550000000000004</v>
      </c>
      <c r="H27">
        <v>8.0540000000000003</v>
      </c>
      <c r="I27">
        <v>0.82099999999999995</v>
      </c>
      <c r="J27">
        <v>0.58699999999999997</v>
      </c>
      <c r="K27">
        <f t="shared" si="0"/>
        <v>4.6807379999999996E-2</v>
      </c>
      <c r="L27" s="3">
        <f>(C28-C27)/C27</f>
        <v>-1.94381740657136E-2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A28" t="s">
        <v>33</v>
      </c>
      <c r="C28">
        <v>7.819</v>
      </c>
      <c r="D28">
        <v>7.8630000000000004</v>
      </c>
      <c r="E28">
        <v>7.68</v>
      </c>
      <c r="F28">
        <v>7.9580000000000002</v>
      </c>
      <c r="G28">
        <v>7.5039999999999996</v>
      </c>
      <c r="H28">
        <v>8.0079999999999991</v>
      </c>
      <c r="I28">
        <v>2.4870000000000001</v>
      </c>
      <c r="J28">
        <v>1.7789999999999999</v>
      </c>
      <c r="K28">
        <f t="shared" si="0"/>
        <v>0.13910001</v>
      </c>
    </row>
    <row r="29" spans="1:23">
      <c r="A29" t="s">
        <v>34</v>
      </c>
      <c r="B29" t="s">
        <v>115</v>
      </c>
      <c r="C29">
        <v>6.7889999999999997</v>
      </c>
      <c r="D29">
        <v>6.7939999999999996</v>
      </c>
      <c r="E29">
        <v>6.7709999999999999</v>
      </c>
      <c r="F29">
        <v>6.8070000000000004</v>
      </c>
      <c r="G29">
        <v>6.734</v>
      </c>
      <c r="H29">
        <v>6.8239999999999998</v>
      </c>
      <c r="I29">
        <v>0.374</v>
      </c>
      <c r="J29">
        <v>0.26700000000000002</v>
      </c>
      <c r="K29">
        <f t="shared" si="0"/>
        <v>1.8126629999999998E-2</v>
      </c>
      <c r="L29" s="3">
        <f>(C30-C29)/C29</f>
        <v>1.1783767859773174E-3</v>
      </c>
    </row>
    <row r="30" spans="1:23">
      <c r="A30" t="s">
        <v>35</v>
      </c>
      <c r="C30">
        <v>6.7969999999999997</v>
      </c>
      <c r="D30">
        <v>6.8029999999999999</v>
      </c>
      <c r="E30">
        <v>6.774</v>
      </c>
      <c r="F30">
        <v>6.819</v>
      </c>
      <c r="G30">
        <v>6.7279999999999998</v>
      </c>
      <c r="H30">
        <v>6.8390000000000004</v>
      </c>
      <c r="I30">
        <v>0.46200000000000002</v>
      </c>
      <c r="J30">
        <v>0.33100000000000002</v>
      </c>
      <c r="K30">
        <f t="shared" si="0"/>
        <v>2.2498070000000002E-2</v>
      </c>
    </row>
    <row r="31" spans="1:23">
      <c r="A31" t="s">
        <v>36</v>
      </c>
      <c r="B31" t="s">
        <v>116</v>
      </c>
      <c r="C31">
        <v>6.4809999999999999</v>
      </c>
      <c r="D31">
        <v>6.4779999999999998</v>
      </c>
      <c r="E31">
        <v>6.468</v>
      </c>
      <c r="F31">
        <v>6.4930000000000003</v>
      </c>
      <c r="G31">
        <v>6.4539999999999997</v>
      </c>
      <c r="H31">
        <v>6.5069999999999997</v>
      </c>
      <c r="I31">
        <v>0.26800000000000002</v>
      </c>
      <c r="J31">
        <v>0.192</v>
      </c>
      <c r="K31">
        <f t="shared" si="0"/>
        <v>1.244352E-2</v>
      </c>
      <c r="L31" s="3">
        <f>(C32-C31)/C31</f>
        <v>6.1718870544675945E-4</v>
      </c>
    </row>
    <row r="32" spans="1:23">
      <c r="A32" t="s">
        <v>37</v>
      </c>
      <c r="C32">
        <v>6.4850000000000003</v>
      </c>
      <c r="D32">
        <v>6.5010000000000003</v>
      </c>
      <c r="E32">
        <v>6.4480000000000004</v>
      </c>
      <c r="F32">
        <v>6.5220000000000002</v>
      </c>
      <c r="G32">
        <v>6.3630000000000004</v>
      </c>
      <c r="H32">
        <v>6.5270000000000001</v>
      </c>
      <c r="I32">
        <v>0.79900000000000004</v>
      </c>
      <c r="J32">
        <v>0.57199999999999995</v>
      </c>
      <c r="K32">
        <f t="shared" si="0"/>
        <v>3.7094199999999994E-2</v>
      </c>
    </row>
    <row r="33" spans="1:12">
      <c r="A33" t="s">
        <v>38</v>
      </c>
      <c r="B33" t="s">
        <v>117</v>
      </c>
      <c r="C33">
        <v>6.3559999999999999</v>
      </c>
      <c r="D33">
        <v>6.3559999999999999</v>
      </c>
      <c r="E33">
        <v>6.3479999999999999</v>
      </c>
      <c r="F33">
        <v>6.3639999999999999</v>
      </c>
      <c r="G33">
        <v>6.3369999999999997</v>
      </c>
      <c r="H33">
        <v>6.3739999999999997</v>
      </c>
      <c r="I33">
        <v>0.17799999999999999</v>
      </c>
      <c r="J33">
        <v>0.127</v>
      </c>
      <c r="K33">
        <f t="shared" si="0"/>
        <v>8.0721200000000003E-3</v>
      </c>
      <c r="L33" s="3">
        <f>(C34-C33)/C33</f>
        <v>-1.573316551290086E-3</v>
      </c>
    </row>
    <row r="34" spans="1:12">
      <c r="A34" t="s">
        <v>39</v>
      </c>
      <c r="C34">
        <v>6.3460000000000001</v>
      </c>
      <c r="D34">
        <v>6.3559999999999999</v>
      </c>
      <c r="E34">
        <v>6.3250000000000002</v>
      </c>
      <c r="F34">
        <v>6.367</v>
      </c>
      <c r="G34">
        <v>6.2869999999999999</v>
      </c>
      <c r="H34">
        <v>6.3840000000000003</v>
      </c>
      <c r="I34">
        <v>0.45900000000000002</v>
      </c>
      <c r="J34">
        <v>0.32900000000000001</v>
      </c>
      <c r="K34">
        <f t="shared" si="0"/>
        <v>2.0878339999999999E-2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showGridLines="0" zoomScaleNormal="100" workbookViewId="0">
      <selection activeCell="C3" sqref="A1:XFD1048576"/>
    </sheetView>
  </sheetViews>
  <sheetFormatPr defaultRowHeight="16.2"/>
  <cols>
    <col min="1" max="1" width="40.6640625" customWidth="1"/>
    <col min="2" max="2" width="7.44140625" customWidth="1"/>
    <col min="12" max="12" width="16.44140625" customWidth="1"/>
    <col min="13" max="13" width="9.21875" customWidth="1"/>
    <col min="14" max="17" width="20.44140625" customWidth="1"/>
    <col min="18" max="18" width="11.44140625" customWidth="1"/>
  </cols>
  <sheetData>
    <row r="1" spans="1:23">
      <c r="A1" t="s">
        <v>120</v>
      </c>
      <c r="B1" t="s">
        <v>121</v>
      </c>
      <c r="C1" t="s">
        <v>122</v>
      </c>
    </row>
    <row r="2" spans="1:23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L2" t="s">
        <v>95</v>
      </c>
    </row>
    <row r="3" spans="1:23">
      <c r="A3" t="s">
        <v>0</v>
      </c>
      <c r="B3" t="s">
        <v>99</v>
      </c>
      <c r="C3" s="5">
        <v>12.481999999999999</v>
      </c>
      <c r="D3" s="5">
        <v>12.547000000000001</v>
      </c>
      <c r="E3" s="5">
        <v>12.324999999999999</v>
      </c>
      <c r="F3" s="5">
        <v>12.638999999999999</v>
      </c>
      <c r="G3" s="5">
        <v>12.218</v>
      </c>
      <c r="H3" s="5">
        <v>12.832000000000001</v>
      </c>
      <c r="I3" s="5">
        <v>1.762</v>
      </c>
      <c r="J3" s="5">
        <v>1.26</v>
      </c>
      <c r="K3">
        <f>C3*J3/100</f>
        <v>0.1572732</v>
      </c>
      <c r="L3" s="3">
        <f>(C4-C3)/C3</f>
        <v>6.7296907546868616E-3</v>
      </c>
    </row>
    <row r="4" spans="1:23">
      <c r="A4" t="s">
        <v>9</v>
      </c>
      <c r="B4" t="s">
        <v>99</v>
      </c>
      <c r="C4" s="5">
        <v>12.566000000000001</v>
      </c>
      <c r="D4" s="5">
        <v>12.641</v>
      </c>
      <c r="E4" s="5">
        <v>12.391999999999999</v>
      </c>
      <c r="F4" s="5">
        <v>12.741</v>
      </c>
      <c r="G4" s="5">
        <v>12.228</v>
      </c>
      <c r="H4" s="5">
        <v>12.843999999999999</v>
      </c>
      <c r="I4" s="5">
        <v>1.9410000000000001</v>
      </c>
      <c r="J4" s="5">
        <v>1.3879999999999999</v>
      </c>
      <c r="K4">
        <f t="shared" ref="K4:K34" si="0">C4*J4/100</f>
        <v>0.17441607999999997</v>
      </c>
    </row>
    <row r="5" spans="1:23">
      <c r="A5" t="s">
        <v>10</v>
      </c>
      <c r="B5" t="s">
        <v>100</v>
      </c>
      <c r="C5" s="5">
        <v>8.5640000000000001</v>
      </c>
      <c r="D5" s="5">
        <v>8.5559999999999992</v>
      </c>
      <c r="E5" s="5">
        <v>8.4939999999999998</v>
      </c>
      <c r="F5" s="5">
        <v>8.6340000000000003</v>
      </c>
      <c r="G5" s="5">
        <v>8.4290000000000003</v>
      </c>
      <c r="H5" s="5">
        <v>8.6809999999999992</v>
      </c>
      <c r="I5" s="5">
        <v>1.139</v>
      </c>
      <c r="J5" s="5">
        <v>0.81499999999999995</v>
      </c>
      <c r="K5">
        <f t="shared" si="0"/>
        <v>6.97966E-2</v>
      </c>
      <c r="L5" s="3">
        <f>(C6-C5)/C5</f>
        <v>-5.8383932741718609E-4</v>
      </c>
    </row>
    <row r="6" spans="1:23">
      <c r="A6" t="s">
        <v>11</v>
      </c>
      <c r="B6" t="s">
        <v>100</v>
      </c>
      <c r="C6" s="10">
        <v>8.5589999999999993</v>
      </c>
      <c r="D6" s="5">
        <v>8.5399999999999991</v>
      </c>
      <c r="E6" s="5">
        <v>8.4990000000000006</v>
      </c>
      <c r="F6" s="5">
        <v>8.6180000000000003</v>
      </c>
      <c r="G6" s="5">
        <v>8.4689999999999994</v>
      </c>
      <c r="H6" s="5">
        <v>8.6929999999999996</v>
      </c>
      <c r="I6" s="5">
        <v>0.97299999999999998</v>
      </c>
      <c r="J6" s="5">
        <v>0.69599999999999995</v>
      </c>
      <c r="K6">
        <f t="shared" si="0"/>
        <v>5.9570639999999987E-2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>
      <c r="A7" t="s">
        <v>12</v>
      </c>
      <c r="B7" t="s">
        <v>101</v>
      </c>
      <c r="C7" s="5">
        <v>7.2240000000000002</v>
      </c>
      <c r="D7" s="5">
        <v>7.242</v>
      </c>
      <c r="E7" s="5">
        <v>7.1950000000000003</v>
      </c>
      <c r="F7" s="5">
        <v>7.2519999999999998</v>
      </c>
      <c r="G7" s="5">
        <v>7.1520000000000001</v>
      </c>
      <c r="H7" s="5">
        <v>7.2649999999999997</v>
      </c>
      <c r="I7" s="5">
        <v>0.55000000000000004</v>
      </c>
      <c r="J7" s="5">
        <v>0.39400000000000002</v>
      </c>
      <c r="K7">
        <f t="shared" si="0"/>
        <v>2.8462560000000005E-2</v>
      </c>
      <c r="L7" s="3">
        <f>(C8-C7)/C7</f>
        <v>-9.6899224806209323E-4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>
      <c r="A8" t="s">
        <v>13</v>
      </c>
      <c r="B8" t="s">
        <v>101</v>
      </c>
      <c r="C8" s="5">
        <v>7.2169999999999996</v>
      </c>
      <c r="D8" s="5">
        <v>7.234</v>
      </c>
      <c r="E8" s="5">
        <v>7.1619999999999999</v>
      </c>
      <c r="F8" s="5">
        <v>7.2720000000000002</v>
      </c>
      <c r="G8" s="5">
        <v>7.0869999999999997</v>
      </c>
      <c r="H8" s="5">
        <v>7.3550000000000004</v>
      </c>
      <c r="I8" s="5">
        <v>1.071</v>
      </c>
      <c r="J8" s="5">
        <v>0.76600000000000001</v>
      </c>
      <c r="K8">
        <f t="shared" si="0"/>
        <v>5.5282219999999993E-2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>
      <c r="A9" t="s">
        <v>14</v>
      </c>
      <c r="B9" t="s">
        <v>102</v>
      </c>
      <c r="C9" s="5">
        <v>6.7149999999999999</v>
      </c>
      <c r="D9" s="5">
        <v>6.6820000000000004</v>
      </c>
      <c r="E9" s="5">
        <v>6.6609999999999996</v>
      </c>
      <c r="F9" s="5">
        <v>6.7690000000000001</v>
      </c>
      <c r="G9" s="5">
        <v>6.64</v>
      </c>
      <c r="H9" s="5">
        <v>6.8319999999999999</v>
      </c>
      <c r="I9" s="5">
        <v>1.1180000000000001</v>
      </c>
      <c r="J9" s="5">
        <v>0.8</v>
      </c>
      <c r="K9">
        <f t="shared" si="0"/>
        <v>5.3719999999999997E-2</v>
      </c>
      <c r="L9" s="3">
        <f>(C10-C9)/C9</f>
        <v>-8.3395383469843706E-3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>
      <c r="A10" t="s">
        <v>15</v>
      </c>
      <c r="B10" t="s">
        <v>102</v>
      </c>
      <c r="C10" s="5">
        <v>6.6589999999999998</v>
      </c>
      <c r="D10" s="5">
        <v>6.6589999999999998</v>
      </c>
      <c r="E10" s="5">
        <v>6.6289999999999996</v>
      </c>
      <c r="F10" s="5">
        <v>6.6879999999999997</v>
      </c>
      <c r="G10" s="5">
        <v>6.59</v>
      </c>
      <c r="H10" s="5">
        <v>6.7110000000000003</v>
      </c>
      <c r="I10" s="5">
        <v>0.61599999999999999</v>
      </c>
      <c r="J10" s="5">
        <v>0.441</v>
      </c>
      <c r="K10">
        <f t="shared" si="0"/>
        <v>2.936619E-2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t="s">
        <v>16</v>
      </c>
      <c r="B11" t="s">
        <v>106</v>
      </c>
      <c r="C11" s="5">
        <v>8.984</v>
      </c>
      <c r="D11" s="5">
        <v>8.9749999999999996</v>
      </c>
      <c r="E11" s="5">
        <v>8.8249999999999993</v>
      </c>
      <c r="F11" s="5">
        <v>9.1430000000000007</v>
      </c>
      <c r="G11" s="5">
        <v>8.4689999999999994</v>
      </c>
      <c r="H11" s="5">
        <v>9.2750000000000004</v>
      </c>
      <c r="I11" s="5">
        <v>2.4790000000000001</v>
      </c>
      <c r="J11" s="5">
        <v>1.7729999999999999</v>
      </c>
      <c r="K11">
        <f t="shared" si="0"/>
        <v>0.15928631999999998</v>
      </c>
      <c r="L11" s="3">
        <f>(C12-C11)/C11</f>
        <v>-4.6749777382012261E-3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t="s">
        <v>17</v>
      </c>
      <c r="B12" t="s">
        <v>106</v>
      </c>
      <c r="C12" s="5">
        <v>8.9420000000000002</v>
      </c>
      <c r="D12" s="5">
        <v>8.9329999999999998</v>
      </c>
      <c r="E12" s="5">
        <v>8.7449999999999992</v>
      </c>
      <c r="F12" s="5">
        <v>9.1389999999999993</v>
      </c>
      <c r="G12" s="5">
        <v>8.4359999999999999</v>
      </c>
      <c r="H12" s="5">
        <v>9.3170000000000002</v>
      </c>
      <c r="I12" s="5">
        <v>3.0739999999999998</v>
      </c>
      <c r="J12" s="5">
        <v>2.1989999999999998</v>
      </c>
      <c r="K12">
        <f t="shared" si="0"/>
        <v>0.19663457999999998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t="s">
        <v>18</v>
      </c>
      <c r="B13" t="s">
        <v>107</v>
      </c>
      <c r="C13" s="5">
        <v>7.0039999999999996</v>
      </c>
      <c r="D13" s="5">
        <v>7.0149999999999997</v>
      </c>
      <c r="E13" s="5">
        <v>6.9160000000000004</v>
      </c>
      <c r="F13" s="5">
        <v>7.093</v>
      </c>
      <c r="G13" s="5">
        <v>6.7809999999999997</v>
      </c>
      <c r="H13" s="5">
        <v>7.2080000000000002</v>
      </c>
      <c r="I13" s="5">
        <v>1.766</v>
      </c>
      <c r="J13" s="5">
        <v>1.264</v>
      </c>
      <c r="K13">
        <f t="shared" si="0"/>
        <v>8.853055999999998E-2</v>
      </c>
      <c r="L13" s="3">
        <f>(C14-C13)/C13</f>
        <v>-1.3849229011993081E-2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t="s">
        <v>19</v>
      </c>
      <c r="B14" t="s">
        <v>107</v>
      </c>
      <c r="C14" s="5">
        <v>6.907</v>
      </c>
      <c r="D14" s="5">
        <v>6.9420000000000002</v>
      </c>
      <c r="E14" s="5">
        <v>6.8029999999999999</v>
      </c>
      <c r="F14" s="5">
        <v>7.0119999999999996</v>
      </c>
      <c r="G14" s="5">
        <v>6.6929999999999996</v>
      </c>
      <c r="H14" s="5">
        <v>7.1459999999999999</v>
      </c>
      <c r="I14" s="5">
        <v>2.1139999999999999</v>
      </c>
      <c r="J14" s="5">
        <v>1.5129999999999999</v>
      </c>
      <c r="K14">
        <f t="shared" si="0"/>
        <v>0.10450291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t="s">
        <v>20</v>
      </c>
      <c r="B15" t="s">
        <v>108</v>
      </c>
      <c r="C15" s="5">
        <v>6.484</v>
      </c>
      <c r="D15" s="5">
        <v>6.4960000000000004</v>
      </c>
      <c r="E15" s="5">
        <v>6.44</v>
      </c>
      <c r="F15" s="5">
        <v>6.5270000000000001</v>
      </c>
      <c r="G15" s="5">
        <v>6.3710000000000004</v>
      </c>
      <c r="H15" s="5">
        <v>6.5590000000000002</v>
      </c>
      <c r="I15" s="5">
        <v>0.93600000000000005</v>
      </c>
      <c r="J15" s="5">
        <v>0.67</v>
      </c>
      <c r="K15">
        <f t="shared" si="0"/>
        <v>4.3442800000000004E-2</v>
      </c>
      <c r="L15" s="3">
        <f>(C16-C15)/C15</f>
        <v>-1.3880320789636553E-3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t="s">
        <v>21</v>
      </c>
      <c r="B16" t="s">
        <v>108</v>
      </c>
      <c r="C16" s="5">
        <v>6.4749999999999996</v>
      </c>
      <c r="D16" s="5">
        <v>6.4690000000000003</v>
      </c>
      <c r="E16" s="5">
        <v>6.4240000000000004</v>
      </c>
      <c r="F16" s="5">
        <v>6.5259999999999998</v>
      </c>
      <c r="G16" s="5">
        <v>6.3490000000000002</v>
      </c>
      <c r="H16" s="5">
        <v>6.57</v>
      </c>
      <c r="I16" s="5">
        <v>1.103</v>
      </c>
      <c r="J16" s="5">
        <v>0.78900000000000003</v>
      </c>
      <c r="K16">
        <f t="shared" si="0"/>
        <v>5.1087749999999994E-2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t="s">
        <v>22</v>
      </c>
      <c r="B17" t="s">
        <v>109</v>
      </c>
      <c r="C17" s="5">
        <v>6.3140000000000001</v>
      </c>
      <c r="D17" s="5">
        <v>6.3209999999999997</v>
      </c>
      <c r="E17" s="5">
        <v>6.2910000000000004</v>
      </c>
      <c r="F17" s="5">
        <v>6.3380000000000001</v>
      </c>
      <c r="G17" s="5">
        <v>6.2619999999999996</v>
      </c>
      <c r="H17" s="5">
        <v>6.3630000000000004</v>
      </c>
      <c r="I17" s="5">
        <v>0.51400000000000001</v>
      </c>
      <c r="J17" s="5">
        <v>0.36799999999999999</v>
      </c>
      <c r="K17">
        <f t="shared" si="0"/>
        <v>2.3235519999999999E-2</v>
      </c>
      <c r="L17" s="3">
        <f>(C18-C17)/C17</f>
        <v>7.918910357934579E-4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t="s">
        <v>23</v>
      </c>
      <c r="B18" t="s">
        <v>109</v>
      </c>
      <c r="C18" s="5">
        <v>6.319</v>
      </c>
      <c r="D18" s="5">
        <v>6.3129999999999997</v>
      </c>
      <c r="E18" s="5">
        <v>6.2910000000000004</v>
      </c>
      <c r="F18" s="5">
        <v>6.3479999999999999</v>
      </c>
      <c r="G18" s="5">
        <v>6.2530000000000001</v>
      </c>
      <c r="H18" s="5">
        <v>6.383</v>
      </c>
      <c r="I18" s="5">
        <v>0.63100000000000001</v>
      </c>
      <c r="J18" s="5">
        <v>0.45100000000000001</v>
      </c>
      <c r="K18">
        <f t="shared" si="0"/>
        <v>2.849869E-2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>
      <c r="A19" t="s">
        <v>24</v>
      </c>
      <c r="B19" t="s">
        <v>110</v>
      </c>
      <c r="C19" s="5">
        <v>8.0830000000000002</v>
      </c>
      <c r="D19" s="5">
        <v>8.1069999999999993</v>
      </c>
      <c r="E19" s="5">
        <v>7.8860000000000001</v>
      </c>
      <c r="F19" s="5">
        <v>8.2789999999999999</v>
      </c>
      <c r="G19" s="5">
        <v>7.5830000000000002</v>
      </c>
      <c r="H19" s="5">
        <v>8.6880000000000006</v>
      </c>
      <c r="I19" s="5">
        <v>4.0209999999999999</v>
      </c>
      <c r="J19" s="5">
        <v>2.4300000000000002</v>
      </c>
      <c r="K19">
        <f t="shared" si="0"/>
        <v>0.19641690000000001</v>
      </c>
      <c r="L19" s="3">
        <f>(C20-C19)/C19</f>
        <v>6.6806878634170811E-3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>
      <c r="A20" t="s">
        <v>25</v>
      </c>
      <c r="B20" t="s">
        <v>110</v>
      </c>
      <c r="C20" s="5">
        <v>8.1370000000000005</v>
      </c>
      <c r="D20" s="5">
        <v>8.1020000000000003</v>
      </c>
      <c r="E20" s="5">
        <v>7.944</v>
      </c>
      <c r="F20" s="5">
        <v>8.33</v>
      </c>
      <c r="G20" s="5">
        <v>7.6849999999999996</v>
      </c>
      <c r="H20" s="5">
        <v>8.7639999999999993</v>
      </c>
      <c r="I20" s="5">
        <v>3.927</v>
      </c>
      <c r="J20" s="5">
        <v>2.3730000000000002</v>
      </c>
      <c r="K20">
        <f t="shared" si="0"/>
        <v>0.19309101000000001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>
      <c r="A21" t="s">
        <v>26</v>
      </c>
      <c r="B21" t="s">
        <v>111</v>
      </c>
      <c r="C21" s="5">
        <v>6.8040000000000003</v>
      </c>
      <c r="D21" s="5">
        <v>6.8040000000000003</v>
      </c>
      <c r="E21" s="5">
        <v>6.758</v>
      </c>
      <c r="F21" s="5">
        <v>6.85</v>
      </c>
      <c r="G21" s="5">
        <v>6.6840000000000002</v>
      </c>
      <c r="H21" s="5">
        <v>6.8730000000000002</v>
      </c>
      <c r="I21" s="5">
        <v>0.94599999999999995</v>
      </c>
      <c r="J21" s="5">
        <v>0.67600000000000005</v>
      </c>
      <c r="K21">
        <f t="shared" si="0"/>
        <v>4.5995040000000008E-2</v>
      </c>
      <c r="L21" s="3">
        <f>(C22-C21)/C21</f>
        <v>-1.4697236919460133E-3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>
      <c r="A22" t="s">
        <v>27</v>
      </c>
      <c r="B22" t="s">
        <v>111</v>
      </c>
      <c r="C22" s="5">
        <v>6.7939999999999996</v>
      </c>
      <c r="D22" s="5">
        <v>6.7960000000000003</v>
      </c>
      <c r="E22" s="5">
        <v>6.7210000000000001</v>
      </c>
      <c r="F22" s="5">
        <v>6.8680000000000003</v>
      </c>
      <c r="G22" s="5">
        <v>6.5830000000000002</v>
      </c>
      <c r="H22" s="5">
        <v>6.9240000000000004</v>
      </c>
      <c r="I22" s="5">
        <v>1.51</v>
      </c>
      <c r="J22" s="5">
        <v>1.08</v>
      </c>
      <c r="K22">
        <f t="shared" si="0"/>
        <v>7.3375200000000002E-2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>
      <c r="A23" t="s">
        <v>28</v>
      </c>
      <c r="B23" t="s">
        <v>112</v>
      </c>
      <c r="C23" s="5">
        <v>6.3979999999999997</v>
      </c>
      <c r="D23" s="5">
        <v>6.4</v>
      </c>
      <c r="E23" s="5">
        <v>6.3650000000000002</v>
      </c>
      <c r="F23" s="5">
        <v>6.431</v>
      </c>
      <c r="G23" s="5">
        <v>6.3029999999999999</v>
      </c>
      <c r="H23" s="5">
        <v>6.4729999999999999</v>
      </c>
      <c r="I23" s="5">
        <v>0.72</v>
      </c>
      <c r="J23" s="5">
        <v>0.51500000000000001</v>
      </c>
      <c r="K23">
        <f t="shared" si="0"/>
        <v>3.2949699999999998E-2</v>
      </c>
      <c r="L23" s="3">
        <f>(C24-C23)/C23</f>
        <v>-2.0318849640512506E-3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>
      <c r="A24" t="s">
        <v>29</v>
      </c>
      <c r="B24" t="s">
        <v>112</v>
      </c>
      <c r="C24" s="5">
        <v>6.3849999999999998</v>
      </c>
      <c r="D24" s="5">
        <v>6.3730000000000002</v>
      </c>
      <c r="E24" s="5">
        <v>6.3529999999999998</v>
      </c>
      <c r="F24" s="5">
        <v>6.4180000000000001</v>
      </c>
      <c r="G24" s="5">
        <v>6.3120000000000003</v>
      </c>
      <c r="H24" s="5">
        <v>6.4420000000000002</v>
      </c>
      <c r="I24" s="5">
        <v>0.70899999999999996</v>
      </c>
      <c r="J24" s="5">
        <v>0.50700000000000001</v>
      </c>
      <c r="K24">
        <f t="shared" si="0"/>
        <v>3.2371949999999997E-2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t="s">
        <v>30</v>
      </c>
      <c r="B25" t="s">
        <v>113</v>
      </c>
      <c r="C25" s="5">
        <v>6.2270000000000003</v>
      </c>
      <c r="D25" s="5">
        <v>6.2290000000000001</v>
      </c>
      <c r="E25" s="5">
        <v>6.2050000000000001</v>
      </c>
      <c r="F25" s="5">
        <v>6.2480000000000002</v>
      </c>
      <c r="G25" s="5">
        <v>6.173</v>
      </c>
      <c r="H25" s="5">
        <v>6.2729999999999997</v>
      </c>
      <c r="I25" s="5">
        <v>0.48</v>
      </c>
      <c r="J25" s="5">
        <v>0.34300000000000003</v>
      </c>
      <c r="K25">
        <f t="shared" si="0"/>
        <v>2.1358610000000004E-2</v>
      </c>
      <c r="L25" s="3">
        <f>(C26-C25)/C25</f>
        <v>-1.1241368235106089E-3</v>
      </c>
      <c r="M25" s="2"/>
      <c r="N25" s="8" t="s">
        <v>52</v>
      </c>
      <c r="O25" s="8" t="s">
        <v>51</v>
      </c>
      <c r="P25" s="8" t="s">
        <v>50</v>
      </c>
      <c r="Q25" s="8" t="s">
        <v>53</v>
      </c>
      <c r="R25" s="2"/>
      <c r="S25" s="2"/>
      <c r="T25" s="2"/>
      <c r="U25" s="2"/>
      <c r="V25" s="2"/>
      <c r="W25" s="2"/>
    </row>
    <row r="26" spans="1:23">
      <c r="A26" t="s">
        <v>31</v>
      </c>
      <c r="B26" t="s">
        <v>113</v>
      </c>
      <c r="C26" s="5">
        <v>6.22</v>
      </c>
      <c r="D26" s="5">
        <v>6.2389999999999999</v>
      </c>
      <c r="E26" s="5">
        <v>6.18</v>
      </c>
      <c r="F26" s="5">
        <v>6.26</v>
      </c>
      <c r="G26" s="5">
        <v>6.0940000000000003</v>
      </c>
      <c r="H26" s="5">
        <v>6.2949999999999999</v>
      </c>
      <c r="I26" s="5">
        <v>0.90600000000000003</v>
      </c>
      <c r="J26" s="5">
        <v>0.64800000000000002</v>
      </c>
      <c r="K26">
        <f t="shared" si="0"/>
        <v>4.0305600000000004E-2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A27" t="s">
        <v>32</v>
      </c>
      <c r="B27" t="s">
        <v>114</v>
      </c>
      <c r="C27" s="5">
        <v>7.8419999999999996</v>
      </c>
      <c r="D27" s="5">
        <v>7.843</v>
      </c>
      <c r="E27" s="5">
        <v>7.734</v>
      </c>
      <c r="F27" s="5">
        <v>7.9489999999999998</v>
      </c>
      <c r="G27" s="5">
        <v>7.6520000000000001</v>
      </c>
      <c r="H27" s="5">
        <v>8.0920000000000005</v>
      </c>
      <c r="I27" s="5">
        <v>1.9119999999999999</v>
      </c>
      <c r="J27" s="5">
        <v>1.3680000000000001</v>
      </c>
      <c r="K27">
        <f t="shared" si="0"/>
        <v>0.10727856000000001</v>
      </c>
      <c r="L27" s="3">
        <f>(C28-C27)/C27</f>
        <v>-1.5302218821728599E-3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A28" t="s">
        <v>33</v>
      </c>
      <c r="B28" t="s">
        <v>114</v>
      </c>
      <c r="C28" s="5">
        <v>7.83</v>
      </c>
      <c r="D28" s="5">
        <v>7.8689999999999998</v>
      </c>
      <c r="E28" s="5">
        <v>7.649</v>
      </c>
      <c r="F28" s="5">
        <v>8.01</v>
      </c>
      <c r="G28" s="5">
        <v>7.2229999999999999</v>
      </c>
      <c r="H28" s="5">
        <v>8.1820000000000004</v>
      </c>
      <c r="I28" s="5">
        <v>3.6309999999999998</v>
      </c>
      <c r="J28" s="5">
        <v>2.3069999999999999</v>
      </c>
      <c r="K28">
        <f t="shared" si="0"/>
        <v>0.1806381</v>
      </c>
    </row>
    <row r="29" spans="1:23">
      <c r="A29" t="s">
        <v>34</v>
      </c>
      <c r="B29" t="s">
        <v>115</v>
      </c>
      <c r="C29" s="5">
        <v>6.6890000000000001</v>
      </c>
      <c r="D29" s="5">
        <v>6.7</v>
      </c>
      <c r="E29" s="5">
        <v>6.65</v>
      </c>
      <c r="F29" s="5">
        <v>6.7279999999999998</v>
      </c>
      <c r="G29" s="5">
        <v>6.6070000000000002</v>
      </c>
      <c r="H29" s="5">
        <v>6.7729999999999997</v>
      </c>
      <c r="I29" s="5">
        <v>0.81599999999999995</v>
      </c>
      <c r="J29" s="5">
        <v>0.58399999999999996</v>
      </c>
      <c r="K29">
        <f t="shared" si="0"/>
        <v>3.9063759999999996E-2</v>
      </c>
      <c r="L29" s="3">
        <f>(C30-C29)/C29</f>
        <v>-8.8204514875168429E-3</v>
      </c>
    </row>
    <row r="30" spans="1:23">
      <c r="A30" t="s">
        <v>35</v>
      </c>
      <c r="B30" t="s">
        <v>115</v>
      </c>
      <c r="C30" s="5">
        <v>6.63</v>
      </c>
      <c r="D30" s="5">
        <v>6.6120000000000001</v>
      </c>
      <c r="E30" s="5">
        <v>6.5730000000000004</v>
      </c>
      <c r="F30" s="5">
        <v>6.6859999999999999</v>
      </c>
      <c r="G30" s="5">
        <v>6.5119999999999996</v>
      </c>
      <c r="H30" s="5">
        <v>6.7380000000000004</v>
      </c>
      <c r="I30" s="5">
        <v>1.1890000000000001</v>
      </c>
      <c r="J30" s="5">
        <v>0.85099999999999998</v>
      </c>
      <c r="K30">
        <f t="shared" si="0"/>
        <v>5.6421300000000001E-2</v>
      </c>
    </row>
    <row r="31" spans="1:23">
      <c r="A31" t="s">
        <v>36</v>
      </c>
      <c r="B31" t="s">
        <v>116</v>
      </c>
      <c r="C31" s="5">
        <v>6.3310000000000004</v>
      </c>
      <c r="D31" s="5">
        <v>6.3259999999999996</v>
      </c>
      <c r="E31" s="5">
        <v>6.31</v>
      </c>
      <c r="F31" s="5">
        <v>6.351</v>
      </c>
      <c r="G31" s="5">
        <v>6.2850000000000001</v>
      </c>
      <c r="H31" s="5">
        <v>6.3739999999999997</v>
      </c>
      <c r="I31" s="5">
        <v>0.45400000000000001</v>
      </c>
      <c r="J31" s="5">
        <v>0.32400000000000001</v>
      </c>
      <c r="K31">
        <f t="shared" si="0"/>
        <v>2.051244E-2</v>
      </c>
      <c r="L31" s="3">
        <f>(C32-C31)/C31</f>
        <v>1.1056705101879123E-3</v>
      </c>
    </row>
    <row r="32" spans="1:23">
      <c r="A32" t="s">
        <v>37</v>
      </c>
      <c r="B32" t="s">
        <v>116</v>
      </c>
      <c r="C32" s="5">
        <v>6.3380000000000001</v>
      </c>
      <c r="D32" s="5">
        <v>6.3490000000000002</v>
      </c>
      <c r="E32" s="5">
        <v>6.3</v>
      </c>
      <c r="F32" s="5">
        <v>6.375</v>
      </c>
      <c r="G32" s="5">
        <v>6.2530000000000001</v>
      </c>
      <c r="H32" s="5">
        <v>6.4119999999999999</v>
      </c>
      <c r="I32" s="5">
        <v>0.82899999999999996</v>
      </c>
      <c r="J32" s="5">
        <v>0.59299999999999997</v>
      </c>
      <c r="K32">
        <f t="shared" si="0"/>
        <v>3.7584340000000001E-2</v>
      </c>
    </row>
    <row r="33" spans="1:12">
      <c r="A33" t="s">
        <v>38</v>
      </c>
      <c r="B33" t="s">
        <v>117</v>
      </c>
      <c r="C33" s="5">
        <v>6.1369999999999996</v>
      </c>
      <c r="D33" s="5">
        <v>6.1449999999999996</v>
      </c>
      <c r="E33" s="5">
        <v>6.1210000000000004</v>
      </c>
      <c r="F33" s="5">
        <v>6.1529999999999996</v>
      </c>
      <c r="G33" s="5">
        <v>6.1029999999999998</v>
      </c>
      <c r="H33" s="5">
        <v>6.1630000000000003</v>
      </c>
      <c r="I33" s="5">
        <v>0.36099999999999999</v>
      </c>
      <c r="J33" s="5">
        <v>0.25800000000000001</v>
      </c>
      <c r="K33">
        <f t="shared" si="0"/>
        <v>1.5833460000000001E-2</v>
      </c>
      <c r="L33" s="3">
        <f>(C34-C33)/C33</f>
        <v>5.7031122698387067E-3</v>
      </c>
    </row>
    <row r="34" spans="1:12">
      <c r="A34" t="s">
        <v>39</v>
      </c>
      <c r="B34" t="s">
        <v>117</v>
      </c>
      <c r="C34" s="5">
        <v>6.1719999999999997</v>
      </c>
      <c r="D34" s="5">
        <v>6.1790000000000003</v>
      </c>
      <c r="E34" s="5">
        <v>6.1520000000000001</v>
      </c>
      <c r="F34" s="5">
        <v>6.1920000000000002</v>
      </c>
      <c r="G34" s="5">
        <v>6.1029999999999998</v>
      </c>
      <c r="H34" s="5">
        <v>6.1950000000000003</v>
      </c>
      <c r="I34" s="5">
        <v>0.45</v>
      </c>
      <c r="J34" s="5">
        <v>0.32200000000000001</v>
      </c>
      <c r="K34">
        <f t="shared" si="0"/>
        <v>1.987384E-2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J43" zoomScaleNormal="100" workbookViewId="0">
      <selection activeCell="T65" sqref="T65"/>
    </sheetView>
  </sheetViews>
  <sheetFormatPr defaultRowHeight="16.2"/>
  <cols>
    <col min="12" max="12" width="18.33203125" customWidth="1"/>
    <col min="13" max="13" width="16.21875" customWidth="1"/>
  </cols>
  <sheetData>
    <row r="1" spans="1:13">
      <c r="A1" t="s">
        <v>40</v>
      </c>
    </row>
    <row r="2" spans="1:13">
      <c r="A2" t="s">
        <v>41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45</v>
      </c>
      <c r="L2" t="s">
        <v>46</v>
      </c>
    </row>
    <row r="3" spans="1:13">
      <c r="A3">
        <v>0</v>
      </c>
      <c r="C3">
        <v>36.567</v>
      </c>
      <c r="D3">
        <v>36.585000000000001</v>
      </c>
      <c r="E3">
        <v>36.497</v>
      </c>
      <c r="F3">
        <v>36.637</v>
      </c>
      <c r="G3">
        <v>36.340000000000003</v>
      </c>
      <c r="H3">
        <v>36.67</v>
      </c>
      <c r="I3">
        <v>0.26900000000000002</v>
      </c>
      <c r="J3">
        <v>0.193</v>
      </c>
      <c r="K3">
        <f>C3*J3/100</f>
        <v>7.0574310000000001E-2</v>
      </c>
      <c r="L3">
        <f>C3 / C$3</f>
        <v>1</v>
      </c>
      <c r="M3">
        <f>1-L3</f>
        <v>0</v>
      </c>
    </row>
    <row r="4" spans="1:13">
      <c r="A4">
        <v>0.25</v>
      </c>
      <c r="C4">
        <v>36.533999999999999</v>
      </c>
      <c r="D4">
        <v>36.54</v>
      </c>
      <c r="E4">
        <v>36.484999999999999</v>
      </c>
      <c r="F4">
        <v>36.582999999999998</v>
      </c>
      <c r="G4">
        <v>36.369999999999997</v>
      </c>
      <c r="H4">
        <v>36.630000000000003</v>
      </c>
      <c r="I4">
        <v>0.188</v>
      </c>
      <c r="J4">
        <v>0.13500000000000001</v>
      </c>
      <c r="K4">
        <f t="shared" ref="K4:K13" si="0">C4*J4/100</f>
        <v>4.9320900000000008E-2</v>
      </c>
      <c r="L4">
        <f>C4 / C$3</f>
        <v>0.99909754696857822</v>
      </c>
      <c r="M4">
        <f t="shared" ref="M4:M13" si="1">1-L4</f>
        <v>9.0245303142177935E-4</v>
      </c>
    </row>
    <row r="5" spans="1:13">
      <c r="A5">
        <v>0.5</v>
      </c>
      <c r="C5">
        <v>36.527000000000001</v>
      </c>
      <c r="D5">
        <v>36.534999999999997</v>
      </c>
      <c r="E5">
        <v>36.481000000000002</v>
      </c>
      <c r="F5">
        <v>36.573</v>
      </c>
      <c r="G5">
        <v>36.43</v>
      </c>
      <c r="H5">
        <v>36.6</v>
      </c>
      <c r="I5">
        <v>0.17799999999999999</v>
      </c>
      <c r="J5">
        <v>0.127</v>
      </c>
      <c r="K5">
        <f t="shared" si="0"/>
        <v>4.638929E-2</v>
      </c>
      <c r="L5">
        <f t="shared" ref="L5:L13" si="2">C5 / C$3</f>
        <v>0.99890611753767056</v>
      </c>
      <c r="M5">
        <f t="shared" si="1"/>
        <v>1.093882462329443E-3</v>
      </c>
    </row>
    <row r="6" spans="1:13">
      <c r="A6">
        <v>0.75</v>
      </c>
      <c r="C6">
        <v>36.46</v>
      </c>
      <c r="D6">
        <v>36.47</v>
      </c>
      <c r="E6">
        <v>36.390999999999998</v>
      </c>
      <c r="F6">
        <v>36.529000000000003</v>
      </c>
      <c r="G6">
        <v>36.22</v>
      </c>
      <c r="H6">
        <v>36.590000000000003</v>
      </c>
      <c r="I6">
        <v>0.26400000000000001</v>
      </c>
      <c r="J6">
        <v>0.189</v>
      </c>
      <c r="K6">
        <f t="shared" si="0"/>
        <v>6.890940000000001E-2</v>
      </c>
      <c r="L6">
        <f t="shared" si="2"/>
        <v>0.99707386441326884</v>
      </c>
      <c r="M6">
        <f t="shared" si="1"/>
        <v>2.92613558673116E-3</v>
      </c>
    </row>
    <row r="7" spans="1:13">
      <c r="A7">
        <v>1</v>
      </c>
      <c r="C7">
        <v>36.369</v>
      </c>
      <c r="D7">
        <v>36.369999999999997</v>
      </c>
      <c r="E7">
        <v>36.314999999999998</v>
      </c>
      <c r="F7">
        <v>36.423000000000002</v>
      </c>
      <c r="G7">
        <v>36.25</v>
      </c>
      <c r="H7">
        <v>36.49</v>
      </c>
      <c r="I7">
        <v>0.20599999999999999</v>
      </c>
      <c r="J7">
        <v>0.14699999999999999</v>
      </c>
      <c r="K7">
        <f t="shared" si="0"/>
        <v>5.3462429999999991E-2</v>
      </c>
      <c r="L7">
        <f t="shared" si="2"/>
        <v>0.99458528181146932</v>
      </c>
      <c r="M7">
        <f t="shared" si="1"/>
        <v>5.4147181885306761E-3</v>
      </c>
    </row>
    <row r="8" spans="1:13">
      <c r="A8">
        <v>1.25</v>
      </c>
      <c r="C8">
        <v>36.021999999999998</v>
      </c>
      <c r="D8">
        <v>36.04</v>
      </c>
      <c r="E8">
        <v>35.948</v>
      </c>
      <c r="F8">
        <v>36.095999999999997</v>
      </c>
      <c r="G8">
        <v>35.75</v>
      </c>
      <c r="H8">
        <v>36.119999999999997</v>
      </c>
      <c r="I8">
        <v>0.28599999999999998</v>
      </c>
      <c r="J8">
        <v>0.20399999999999999</v>
      </c>
      <c r="K8">
        <f t="shared" si="0"/>
        <v>7.3484879999999989E-2</v>
      </c>
      <c r="L8">
        <f t="shared" si="2"/>
        <v>0.98509585145076162</v>
      </c>
      <c r="M8">
        <f t="shared" si="1"/>
        <v>1.4904148549238383E-2</v>
      </c>
    </row>
    <row r="9" spans="1:13">
      <c r="A9">
        <v>1.5</v>
      </c>
      <c r="C9">
        <v>33.667000000000002</v>
      </c>
      <c r="D9">
        <v>33.72</v>
      </c>
      <c r="E9">
        <v>33.573</v>
      </c>
      <c r="F9">
        <v>33.761000000000003</v>
      </c>
      <c r="G9">
        <v>33.35</v>
      </c>
      <c r="H9">
        <v>33.78</v>
      </c>
      <c r="I9">
        <v>0.38900000000000001</v>
      </c>
      <c r="J9">
        <v>0.27800000000000002</v>
      </c>
      <c r="K9">
        <f t="shared" si="0"/>
        <v>9.3594260000000012E-2</v>
      </c>
      <c r="L9">
        <f t="shared" si="2"/>
        <v>0.92069352148111694</v>
      </c>
      <c r="M9">
        <f t="shared" si="1"/>
        <v>7.9306478518883061E-2</v>
      </c>
    </row>
    <row r="10" spans="1:13">
      <c r="A10">
        <v>1.75</v>
      </c>
      <c r="C10">
        <v>29.686</v>
      </c>
      <c r="D10">
        <v>29.715</v>
      </c>
      <c r="E10">
        <v>29.619</v>
      </c>
      <c r="F10">
        <v>29.753</v>
      </c>
      <c r="G10">
        <v>29.44</v>
      </c>
      <c r="H10">
        <v>29.76</v>
      </c>
      <c r="I10">
        <v>0.317</v>
      </c>
      <c r="J10">
        <v>0.22700000000000001</v>
      </c>
      <c r="K10">
        <f t="shared" si="0"/>
        <v>6.7387219999999998E-2</v>
      </c>
      <c r="L10">
        <f t="shared" si="2"/>
        <v>0.81182486941778109</v>
      </c>
      <c r="M10">
        <f t="shared" si="1"/>
        <v>0.18817513058221891</v>
      </c>
    </row>
    <row r="11" spans="1:13">
      <c r="A11">
        <v>2</v>
      </c>
      <c r="C11">
        <v>26.507999999999999</v>
      </c>
      <c r="D11">
        <v>26.545000000000002</v>
      </c>
      <c r="E11">
        <v>26.440999999999999</v>
      </c>
      <c r="F11">
        <v>26.574999999999999</v>
      </c>
      <c r="G11">
        <v>26.34</v>
      </c>
      <c r="H11">
        <v>26.61</v>
      </c>
      <c r="I11">
        <v>0.35299999999999998</v>
      </c>
      <c r="J11">
        <v>0.252</v>
      </c>
      <c r="K11">
        <f t="shared" si="0"/>
        <v>6.6800159999999997E-2</v>
      </c>
      <c r="L11">
        <f t="shared" si="2"/>
        <v>0.72491590778570836</v>
      </c>
      <c r="M11">
        <f t="shared" si="1"/>
        <v>0.27508409221429164</v>
      </c>
    </row>
    <row r="12" spans="1:13">
      <c r="A12">
        <v>30</v>
      </c>
      <c r="C12">
        <v>18.684000000000001</v>
      </c>
      <c r="D12">
        <v>18.68</v>
      </c>
      <c r="E12">
        <v>18.675999999999998</v>
      </c>
      <c r="F12">
        <v>18.692</v>
      </c>
      <c r="G12">
        <v>18.670000000000002</v>
      </c>
      <c r="H12">
        <v>18.7</v>
      </c>
      <c r="I12">
        <v>5.8000000000000003E-2</v>
      </c>
      <c r="J12">
        <v>4.1000000000000002E-2</v>
      </c>
      <c r="K12">
        <f t="shared" si="0"/>
        <v>7.660440000000001E-3</v>
      </c>
      <c r="L12">
        <f t="shared" si="2"/>
        <v>0.5109524981540734</v>
      </c>
      <c r="M12">
        <f t="shared" si="1"/>
        <v>0.4890475018459266</v>
      </c>
    </row>
    <row r="13" spans="1:13">
      <c r="A13">
        <v>4000</v>
      </c>
      <c r="C13">
        <v>14.37</v>
      </c>
      <c r="D13">
        <v>14.375</v>
      </c>
      <c r="E13">
        <v>14.349</v>
      </c>
      <c r="F13">
        <v>14.391</v>
      </c>
      <c r="G13">
        <v>14.29</v>
      </c>
      <c r="H13">
        <v>14.39</v>
      </c>
      <c r="I13">
        <v>0.20499999999999999</v>
      </c>
      <c r="J13">
        <v>0.14699999999999999</v>
      </c>
      <c r="K13">
        <f t="shared" si="0"/>
        <v>2.1123899999999994E-2</v>
      </c>
      <c r="L13">
        <f t="shared" si="2"/>
        <v>0.39297727459184506</v>
      </c>
      <c r="M13">
        <f t="shared" si="1"/>
        <v>0.60702272540815494</v>
      </c>
    </row>
    <row r="15" spans="1:13">
      <c r="A15" t="s">
        <v>42</v>
      </c>
    </row>
    <row r="16" spans="1:13">
      <c r="A16">
        <v>0</v>
      </c>
      <c r="C16">
        <v>61.798999999999999</v>
      </c>
      <c r="D16">
        <v>61.844999999999999</v>
      </c>
      <c r="E16">
        <v>61.661999999999999</v>
      </c>
      <c r="F16">
        <v>61.936</v>
      </c>
      <c r="G16">
        <v>61.38</v>
      </c>
      <c r="H16">
        <v>62.07</v>
      </c>
      <c r="I16">
        <v>0.31</v>
      </c>
      <c r="J16">
        <v>0.222</v>
      </c>
      <c r="K16">
        <f>C16*J16/100</f>
        <v>0.13719378000000002</v>
      </c>
      <c r="L16">
        <f>C16 / C$16</f>
        <v>1</v>
      </c>
      <c r="M16">
        <f>1-L16</f>
        <v>0</v>
      </c>
    </row>
    <row r="17" spans="1:13">
      <c r="A17">
        <v>2.5</v>
      </c>
      <c r="C17">
        <v>60.128</v>
      </c>
      <c r="D17">
        <v>60.14</v>
      </c>
      <c r="E17">
        <v>59.869</v>
      </c>
      <c r="F17">
        <v>60.387</v>
      </c>
      <c r="G17">
        <v>59.61</v>
      </c>
      <c r="H17">
        <v>60.64</v>
      </c>
      <c r="I17">
        <v>0.60099999999999998</v>
      </c>
      <c r="J17">
        <v>0.43</v>
      </c>
      <c r="K17">
        <f t="shared" ref="K17:K26" si="3">C17*J17/100</f>
        <v>0.25855040000000001</v>
      </c>
      <c r="L17">
        <f>C17 / C$16</f>
        <v>0.97296072751986284</v>
      </c>
      <c r="M17">
        <f t="shared" ref="M17:M26" si="4">1-L17</f>
        <v>2.7039272480137155E-2</v>
      </c>
    </row>
    <row r="18" spans="1:13">
      <c r="A18">
        <v>5</v>
      </c>
      <c r="C18">
        <v>59.387999999999998</v>
      </c>
      <c r="D18">
        <v>59.395000000000003</v>
      </c>
      <c r="E18">
        <v>59.277000000000001</v>
      </c>
      <c r="F18">
        <v>59.499000000000002</v>
      </c>
      <c r="G18">
        <v>59.14</v>
      </c>
      <c r="H18">
        <v>59.7</v>
      </c>
      <c r="I18">
        <v>0.26100000000000001</v>
      </c>
      <c r="J18">
        <v>0.187</v>
      </c>
      <c r="K18">
        <f t="shared" si="3"/>
        <v>0.11105556</v>
      </c>
      <c r="L18">
        <f t="shared" ref="L18:L26" si="5">C18 / C$16</f>
        <v>0.96098642372853926</v>
      </c>
      <c r="M18">
        <f t="shared" si="4"/>
        <v>3.9013576271460737E-2</v>
      </c>
    </row>
    <row r="19" spans="1:13">
      <c r="A19">
        <v>750</v>
      </c>
      <c r="C19">
        <v>54.64</v>
      </c>
      <c r="D19">
        <v>54.66</v>
      </c>
      <c r="E19">
        <v>54.497999999999998</v>
      </c>
      <c r="F19">
        <v>54.781999999999996</v>
      </c>
      <c r="G19">
        <v>54.28</v>
      </c>
      <c r="H19">
        <v>54.88</v>
      </c>
      <c r="I19">
        <v>0.36199999999999999</v>
      </c>
      <c r="J19">
        <v>0.25900000000000001</v>
      </c>
      <c r="K19">
        <f t="shared" si="3"/>
        <v>0.14151760000000002</v>
      </c>
      <c r="L19">
        <f t="shared" si="5"/>
        <v>0.88415670156475024</v>
      </c>
      <c r="M19">
        <f t="shared" si="4"/>
        <v>0.11584329843524976</v>
      </c>
    </row>
    <row r="20" spans="1:13">
      <c r="A20">
        <v>1000</v>
      </c>
      <c r="C20">
        <v>45.131999999999998</v>
      </c>
      <c r="D20">
        <v>45.134999999999998</v>
      </c>
      <c r="E20">
        <v>45.030999999999999</v>
      </c>
      <c r="F20">
        <v>45.232999999999997</v>
      </c>
      <c r="G20">
        <v>44.94</v>
      </c>
      <c r="H20">
        <v>45.35</v>
      </c>
      <c r="I20">
        <v>0.312</v>
      </c>
      <c r="J20">
        <v>0.223</v>
      </c>
      <c r="K20">
        <f t="shared" si="3"/>
        <v>0.10064435999999999</v>
      </c>
      <c r="L20">
        <f t="shared" si="5"/>
        <v>0.73030307933785332</v>
      </c>
      <c r="M20">
        <f t="shared" si="4"/>
        <v>0.26969692066214668</v>
      </c>
    </row>
    <row r="21" spans="1:13">
      <c r="A21">
        <v>1250</v>
      </c>
      <c r="C21">
        <v>38.524999999999999</v>
      </c>
      <c r="D21">
        <v>38.545000000000002</v>
      </c>
      <c r="E21">
        <v>38.451000000000001</v>
      </c>
      <c r="F21">
        <v>38.598999999999997</v>
      </c>
      <c r="G21">
        <v>38.31</v>
      </c>
      <c r="H21">
        <v>38.630000000000003</v>
      </c>
      <c r="I21">
        <v>0.26700000000000002</v>
      </c>
      <c r="J21">
        <v>0.191</v>
      </c>
      <c r="K21">
        <f t="shared" si="3"/>
        <v>7.3582750000000002E-2</v>
      </c>
      <c r="L21">
        <f t="shared" si="5"/>
        <v>0.62339196427126653</v>
      </c>
      <c r="M21">
        <f t="shared" si="4"/>
        <v>0.37660803572873347</v>
      </c>
    </row>
    <row r="22" spans="1:13">
      <c r="A22">
        <v>1500</v>
      </c>
      <c r="C22">
        <v>33.649000000000001</v>
      </c>
      <c r="D22">
        <v>33.645000000000003</v>
      </c>
      <c r="E22">
        <v>33.622</v>
      </c>
      <c r="F22">
        <v>33.676000000000002</v>
      </c>
      <c r="G22">
        <v>33.590000000000003</v>
      </c>
      <c r="H22">
        <v>33.700000000000003</v>
      </c>
      <c r="I22">
        <v>0.113</v>
      </c>
      <c r="J22">
        <v>8.1000000000000003E-2</v>
      </c>
      <c r="K22">
        <f t="shared" si="3"/>
        <v>2.7255690000000003E-2</v>
      </c>
      <c r="L22">
        <f t="shared" si="5"/>
        <v>0.54449101118141074</v>
      </c>
      <c r="M22">
        <f t="shared" si="4"/>
        <v>0.45550898881858926</v>
      </c>
    </row>
    <row r="23" spans="1:13">
      <c r="A23">
        <v>1750</v>
      </c>
      <c r="C23">
        <v>29.731000000000002</v>
      </c>
      <c r="D23">
        <v>29.75</v>
      </c>
      <c r="E23">
        <v>29.677</v>
      </c>
      <c r="F23">
        <v>29.785</v>
      </c>
      <c r="G23">
        <v>29.53</v>
      </c>
      <c r="H23">
        <v>29.79</v>
      </c>
      <c r="I23">
        <v>0.254</v>
      </c>
      <c r="J23">
        <v>0.182</v>
      </c>
      <c r="K23">
        <f t="shared" si="3"/>
        <v>5.4110419999999999E-2</v>
      </c>
      <c r="L23">
        <f t="shared" si="5"/>
        <v>0.48109192705383585</v>
      </c>
      <c r="M23">
        <f t="shared" si="4"/>
        <v>0.51890807294616415</v>
      </c>
    </row>
    <row r="24" spans="1:13">
      <c r="A24">
        <v>2000</v>
      </c>
      <c r="C24">
        <v>26.524999999999999</v>
      </c>
      <c r="D24">
        <v>26.54</v>
      </c>
      <c r="E24">
        <v>26.469000000000001</v>
      </c>
      <c r="F24">
        <v>26.581</v>
      </c>
      <c r="G24">
        <v>26.37</v>
      </c>
      <c r="H24">
        <v>26.61</v>
      </c>
      <c r="I24">
        <v>0.29599999999999999</v>
      </c>
      <c r="J24">
        <v>0.21199999999999999</v>
      </c>
      <c r="K24">
        <f t="shared" si="3"/>
        <v>5.6232999999999998E-2</v>
      </c>
      <c r="L24">
        <f t="shared" si="5"/>
        <v>0.4292140649525073</v>
      </c>
      <c r="M24">
        <f t="shared" si="4"/>
        <v>0.57078593504749264</v>
      </c>
    </row>
    <row r="25" spans="1:13">
      <c r="A25">
        <v>3000</v>
      </c>
      <c r="C25">
        <v>18.687000000000001</v>
      </c>
      <c r="D25">
        <v>18.684999999999999</v>
      </c>
      <c r="E25">
        <v>18.681000000000001</v>
      </c>
      <c r="F25">
        <v>18.693000000000001</v>
      </c>
      <c r="G25">
        <v>18.68</v>
      </c>
      <c r="H25">
        <v>18.7</v>
      </c>
      <c r="I25">
        <v>4.3999999999999997E-2</v>
      </c>
      <c r="J25">
        <v>3.2000000000000001E-2</v>
      </c>
      <c r="K25">
        <f t="shared" si="3"/>
        <v>5.979840000000001E-3</v>
      </c>
      <c r="L25">
        <f t="shared" si="5"/>
        <v>0.30238353371413779</v>
      </c>
      <c r="M25">
        <f t="shared" si="4"/>
        <v>0.69761646628586216</v>
      </c>
    </row>
    <row r="26" spans="1:13">
      <c r="A26">
        <v>4000</v>
      </c>
      <c r="C26">
        <v>14.382999999999999</v>
      </c>
      <c r="D26">
        <v>14.38</v>
      </c>
      <c r="E26">
        <v>14.378</v>
      </c>
      <c r="F26">
        <v>14.388</v>
      </c>
      <c r="G26">
        <v>14.37</v>
      </c>
      <c r="H26">
        <v>14.39</v>
      </c>
      <c r="I26">
        <v>4.7E-2</v>
      </c>
      <c r="J26">
        <v>3.4000000000000002E-2</v>
      </c>
      <c r="K26">
        <f t="shared" si="3"/>
        <v>4.8902199999999998E-3</v>
      </c>
      <c r="L26">
        <f t="shared" si="5"/>
        <v>0.2327383938251428</v>
      </c>
      <c r="M26">
        <f t="shared" si="4"/>
        <v>0.76726160617485717</v>
      </c>
    </row>
    <row r="28" spans="1:13">
      <c r="A28" t="s">
        <v>43</v>
      </c>
    </row>
    <row r="29" spans="1:13">
      <c r="A29">
        <v>0</v>
      </c>
      <c r="C29">
        <v>79.945999999999998</v>
      </c>
      <c r="D29">
        <v>79.94</v>
      </c>
      <c r="E29">
        <v>79.683000000000007</v>
      </c>
      <c r="F29">
        <v>80.209000000000003</v>
      </c>
      <c r="G29">
        <v>79.400000000000006</v>
      </c>
      <c r="H29">
        <v>80.56</v>
      </c>
      <c r="I29">
        <v>0.46100000000000002</v>
      </c>
      <c r="J29">
        <v>0.33</v>
      </c>
      <c r="K29">
        <f>C29*J29/100</f>
        <v>0.2638218</v>
      </c>
      <c r="L29">
        <f>C29 / C$29</f>
        <v>1</v>
      </c>
      <c r="M29">
        <f>1-L29</f>
        <v>0</v>
      </c>
    </row>
    <row r="30" spans="1:13">
      <c r="A30">
        <v>250</v>
      </c>
      <c r="C30">
        <v>75.959000000000003</v>
      </c>
      <c r="D30">
        <v>75.944999999999993</v>
      </c>
      <c r="E30">
        <v>75.778999999999996</v>
      </c>
      <c r="F30">
        <v>76.138999999999996</v>
      </c>
      <c r="G30">
        <v>75.59</v>
      </c>
      <c r="H30">
        <v>76.45</v>
      </c>
      <c r="I30">
        <v>0.33200000000000002</v>
      </c>
      <c r="J30">
        <v>0.23699999999999999</v>
      </c>
      <c r="K30">
        <f t="shared" ref="K30:K39" si="6">C30*J30/100</f>
        <v>0.18002282999999999</v>
      </c>
      <c r="L30">
        <f>C30 / C$29</f>
        <v>0.95012883696495143</v>
      </c>
      <c r="M30">
        <f t="shared" ref="M30:M39" si="7">1-L30</f>
        <v>4.9871163035048571E-2</v>
      </c>
    </row>
    <row r="31" spans="1:13">
      <c r="A31">
        <v>500</v>
      </c>
      <c r="C31">
        <v>68.960999999999999</v>
      </c>
      <c r="D31">
        <v>69</v>
      </c>
      <c r="E31">
        <v>68.725999999999999</v>
      </c>
      <c r="F31">
        <v>69.195999999999998</v>
      </c>
      <c r="G31">
        <v>68.28</v>
      </c>
      <c r="H31">
        <v>69.510000000000005</v>
      </c>
      <c r="I31">
        <v>0.47599999999999998</v>
      </c>
      <c r="J31">
        <v>0.34</v>
      </c>
      <c r="K31">
        <f t="shared" si="6"/>
        <v>0.23446740000000002</v>
      </c>
      <c r="L31">
        <f t="shared" ref="L31:L39" si="8">C31 / C$29</f>
        <v>0.86259475145723363</v>
      </c>
      <c r="M31">
        <f t="shared" si="7"/>
        <v>0.13740524854276637</v>
      </c>
    </row>
    <row r="32" spans="1:13">
      <c r="A32">
        <v>750</v>
      </c>
      <c r="C32">
        <v>54.545999999999999</v>
      </c>
      <c r="D32">
        <v>54.56</v>
      </c>
      <c r="E32">
        <v>54.308</v>
      </c>
      <c r="F32">
        <v>54.783999999999999</v>
      </c>
      <c r="G32">
        <v>54.01</v>
      </c>
      <c r="H32">
        <v>54.9</v>
      </c>
      <c r="I32">
        <v>0.60899999999999999</v>
      </c>
      <c r="J32">
        <v>0.436</v>
      </c>
      <c r="K32">
        <f t="shared" si="6"/>
        <v>0.23782056000000001</v>
      </c>
      <c r="L32">
        <f t="shared" si="8"/>
        <v>0.68228554274135045</v>
      </c>
      <c r="M32">
        <f t="shared" si="7"/>
        <v>0.31771445725864955</v>
      </c>
    </row>
    <row r="33" spans="1:13">
      <c r="A33">
        <v>1000</v>
      </c>
      <c r="C33">
        <v>45.14</v>
      </c>
      <c r="D33">
        <v>45.085000000000001</v>
      </c>
      <c r="E33">
        <v>45</v>
      </c>
      <c r="F33">
        <v>45.28</v>
      </c>
      <c r="G33">
        <v>44.84</v>
      </c>
      <c r="H33">
        <v>45.44</v>
      </c>
      <c r="I33">
        <v>0.433</v>
      </c>
      <c r="J33">
        <v>0.31</v>
      </c>
      <c r="K33">
        <f t="shared" si="6"/>
        <v>0.139934</v>
      </c>
      <c r="L33">
        <f t="shared" si="8"/>
        <v>0.56463112601005683</v>
      </c>
      <c r="M33">
        <f t="shared" si="7"/>
        <v>0.43536887398994317</v>
      </c>
    </row>
    <row r="34" spans="1:13">
      <c r="A34">
        <v>1250</v>
      </c>
      <c r="C34">
        <v>38.534999999999997</v>
      </c>
      <c r="D34">
        <v>38.545000000000002</v>
      </c>
      <c r="E34">
        <v>38.465000000000003</v>
      </c>
      <c r="F34">
        <v>38.604999999999997</v>
      </c>
      <c r="G34">
        <v>38.380000000000003</v>
      </c>
      <c r="H34">
        <v>38.69</v>
      </c>
      <c r="I34">
        <v>0.255</v>
      </c>
      <c r="J34">
        <v>0.182</v>
      </c>
      <c r="K34">
        <f t="shared" si="6"/>
        <v>7.0133699999999993E-2</v>
      </c>
      <c r="L34">
        <f t="shared" si="8"/>
        <v>0.48201285867960869</v>
      </c>
      <c r="M34">
        <f t="shared" si="7"/>
        <v>0.51798714132039136</v>
      </c>
    </row>
    <row r="35" spans="1:13">
      <c r="A35">
        <v>1500</v>
      </c>
      <c r="C35">
        <v>33.670999999999999</v>
      </c>
      <c r="D35">
        <v>33.704999999999998</v>
      </c>
      <c r="E35">
        <v>33.616999999999997</v>
      </c>
      <c r="F35">
        <v>33.725000000000001</v>
      </c>
      <c r="G35">
        <v>33.479999999999997</v>
      </c>
      <c r="H35">
        <v>33.72</v>
      </c>
      <c r="I35">
        <v>0.22600000000000001</v>
      </c>
      <c r="J35">
        <v>0.16200000000000001</v>
      </c>
      <c r="K35">
        <f t="shared" si="6"/>
        <v>5.4547020000000002E-2</v>
      </c>
      <c r="L35">
        <f t="shared" si="8"/>
        <v>0.42117179095889729</v>
      </c>
      <c r="M35">
        <f t="shared" si="7"/>
        <v>0.57882820904110277</v>
      </c>
    </row>
    <row r="36" spans="1:13">
      <c r="A36">
        <v>1750</v>
      </c>
      <c r="C36">
        <v>29.634</v>
      </c>
      <c r="D36">
        <v>29.66</v>
      </c>
      <c r="E36">
        <v>29.57</v>
      </c>
      <c r="F36">
        <v>29.698</v>
      </c>
      <c r="G36">
        <v>29.5</v>
      </c>
      <c r="H36">
        <v>29.75</v>
      </c>
      <c r="I36">
        <v>0.30299999999999999</v>
      </c>
      <c r="J36">
        <v>0.217</v>
      </c>
      <c r="K36">
        <f t="shared" si="6"/>
        <v>6.4305779999999993E-2</v>
      </c>
      <c r="L36">
        <f t="shared" si="8"/>
        <v>0.37067520576389063</v>
      </c>
      <c r="M36">
        <f t="shared" si="7"/>
        <v>0.62932479423610932</v>
      </c>
    </row>
    <row r="37" spans="1:13">
      <c r="A37">
        <v>2000</v>
      </c>
      <c r="C37">
        <v>26.55</v>
      </c>
      <c r="D37">
        <v>26.56</v>
      </c>
      <c r="E37">
        <v>26.509</v>
      </c>
      <c r="F37">
        <v>26.591000000000001</v>
      </c>
      <c r="G37">
        <v>26.42</v>
      </c>
      <c r="H37">
        <v>26.62</v>
      </c>
      <c r="I37">
        <v>0.215</v>
      </c>
      <c r="J37">
        <v>0.154</v>
      </c>
      <c r="K37">
        <f t="shared" si="6"/>
        <v>4.0887E-2</v>
      </c>
      <c r="L37">
        <f t="shared" si="8"/>
        <v>0.33209916693768293</v>
      </c>
      <c r="M37">
        <f t="shared" si="7"/>
        <v>0.66790083306231707</v>
      </c>
    </row>
    <row r="38" spans="1:13">
      <c r="A38">
        <v>3000</v>
      </c>
      <c r="C38">
        <v>18.683</v>
      </c>
      <c r="D38">
        <v>18.68</v>
      </c>
      <c r="E38">
        <v>18.675999999999998</v>
      </c>
      <c r="F38">
        <v>18.690000000000001</v>
      </c>
      <c r="G38">
        <v>18.670000000000002</v>
      </c>
      <c r="H38">
        <v>18.7</v>
      </c>
      <c r="I38">
        <v>5.0999999999999997E-2</v>
      </c>
      <c r="J38">
        <v>3.5999999999999997E-2</v>
      </c>
      <c r="K38">
        <f t="shared" si="6"/>
        <v>6.7258800000000001E-3</v>
      </c>
      <c r="L38">
        <f t="shared" si="8"/>
        <v>0.23369524428989569</v>
      </c>
      <c r="M38">
        <f t="shared" si="7"/>
        <v>0.76630475571010437</v>
      </c>
    </row>
    <row r="39" spans="1:13">
      <c r="A39">
        <v>4000</v>
      </c>
      <c r="C39">
        <v>14.349</v>
      </c>
      <c r="D39">
        <v>14.37</v>
      </c>
      <c r="E39">
        <v>14.318</v>
      </c>
      <c r="F39">
        <v>14.38</v>
      </c>
      <c r="G39">
        <v>14.28</v>
      </c>
      <c r="H39">
        <v>14.38</v>
      </c>
      <c r="I39">
        <v>0.30199999999999999</v>
      </c>
      <c r="J39">
        <v>0.216</v>
      </c>
      <c r="K39">
        <f t="shared" si="6"/>
        <v>3.0993840000000002E-2</v>
      </c>
      <c r="L39">
        <f t="shared" si="8"/>
        <v>0.17948365146473871</v>
      </c>
      <c r="M39">
        <f t="shared" si="7"/>
        <v>0.82051634853526134</v>
      </c>
    </row>
    <row r="41" spans="1:13">
      <c r="A41" t="s">
        <v>44</v>
      </c>
    </row>
    <row r="42" spans="1:13">
      <c r="A42">
        <v>0</v>
      </c>
      <c r="C42">
        <v>93.822000000000003</v>
      </c>
      <c r="D42">
        <v>93.8</v>
      </c>
      <c r="E42">
        <v>93.6</v>
      </c>
      <c r="F42">
        <v>94.043999999999997</v>
      </c>
      <c r="G42">
        <v>93.31</v>
      </c>
      <c r="H42">
        <v>94.32</v>
      </c>
      <c r="I42">
        <v>0.33100000000000002</v>
      </c>
      <c r="J42">
        <v>0.23699999999999999</v>
      </c>
      <c r="K42">
        <f>C42*J42/100</f>
        <v>0.22235814000000001</v>
      </c>
      <c r="L42">
        <f>C42 / C$42</f>
        <v>1</v>
      </c>
      <c r="M42">
        <f>1-L42</f>
        <v>0</v>
      </c>
    </row>
    <row r="43" spans="1:13">
      <c r="A43">
        <v>250</v>
      </c>
      <c r="C43">
        <v>82.072999999999993</v>
      </c>
      <c r="D43">
        <v>81.99</v>
      </c>
      <c r="E43">
        <v>81.7</v>
      </c>
      <c r="F43">
        <v>82.445999999999998</v>
      </c>
      <c r="G43">
        <v>81.3</v>
      </c>
      <c r="H43">
        <v>82.87</v>
      </c>
      <c r="I43">
        <v>0.63400000000000001</v>
      </c>
      <c r="J43">
        <v>0.45400000000000001</v>
      </c>
      <c r="K43">
        <f t="shared" ref="K43:K52" si="9">C43*J43/100</f>
        <v>0.37261141999999997</v>
      </c>
      <c r="L43">
        <f>C43 / C$42</f>
        <v>0.87477350727974235</v>
      </c>
      <c r="M43">
        <f t="shared" ref="M43:M52" si="10">1-L43</f>
        <v>0.12522649272025765</v>
      </c>
    </row>
    <row r="44" spans="1:13">
      <c r="A44">
        <v>500</v>
      </c>
      <c r="C44">
        <v>68.981999999999999</v>
      </c>
      <c r="D44">
        <v>68.974999999999994</v>
      </c>
      <c r="E44">
        <v>68.616</v>
      </c>
      <c r="F44">
        <v>69.347999999999999</v>
      </c>
      <c r="G44">
        <v>68.040000000000006</v>
      </c>
      <c r="H44">
        <v>69.599999999999994</v>
      </c>
      <c r="I44">
        <v>0.74199999999999999</v>
      </c>
      <c r="J44">
        <v>0.53100000000000003</v>
      </c>
      <c r="K44">
        <f t="shared" si="9"/>
        <v>0.36629442000000006</v>
      </c>
      <c r="L44">
        <f t="shared" ref="L44:L52" si="11">C44 / C$42</f>
        <v>0.73524333312016366</v>
      </c>
      <c r="M44">
        <f t="shared" si="10"/>
        <v>0.26475666687983634</v>
      </c>
    </row>
    <row r="45" spans="1:13">
      <c r="A45">
        <v>750</v>
      </c>
      <c r="C45">
        <v>54.372</v>
      </c>
      <c r="D45">
        <v>54.44</v>
      </c>
      <c r="E45">
        <v>54.058</v>
      </c>
      <c r="F45">
        <v>54.686</v>
      </c>
      <c r="G45">
        <v>53.41</v>
      </c>
      <c r="H45">
        <v>54.93</v>
      </c>
      <c r="I45">
        <v>0.80800000000000005</v>
      </c>
      <c r="J45">
        <v>0.57799999999999996</v>
      </c>
      <c r="K45">
        <f t="shared" si="9"/>
        <v>0.31427015999999997</v>
      </c>
      <c r="L45">
        <f t="shared" si="11"/>
        <v>0.57952292639253056</v>
      </c>
      <c r="M45">
        <f t="shared" si="10"/>
        <v>0.42047707360746944</v>
      </c>
    </row>
    <row r="46" spans="1:13">
      <c r="A46">
        <v>1000</v>
      </c>
      <c r="C46">
        <v>44.973999999999997</v>
      </c>
      <c r="D46">
        <v>45.03</v>
      </c>
      <c r="E46">
        <v>44.765000000000001</v>
      </c>
      <c r="F46">
        <v>45.183</v>
      </c>
      <c r="G46">
        <v>44.48</v>
      </c>
      <c r="H46">
        <v>45.32</v>
      </c>
      <c r="I46">
        <v>0.65</v>
      </c>
      <c r="J46">
        <v>0.46500000000000002</v>
      </c>
      <c r="K46">
        <f t="shared" si="9"/>
        <v>0.20912910000000001</v>
      </c>
      <c r="L46">
        <f t="shared" si="11"/>
        <v>0.47935452239346843</v>
      </c>
      <c r="M46">
        <f t="shared" si="10"/>
        <v>0.52064547760653157</v>
      </c>
    </row>
    <row r="47" spans="1:13">
      <c r="A47">
        <v>1250</v>
      </c>
      <c r="C47">
        <v>38.491</v>
      </c>
      <c r="D47">
        <v>38.555</v>
      </c>
      <c r="E47">
        <v>38.389000000000003</v>
      </c>
      <c r="F47">
        <v>38.593000000000004</v>
      </c>
      <c r="G47">
        <v>38.28</v>
      </c>
      <c r="H47">
        <v>38.630000000000003</v>
      </c>
      <c r="I47">
        <v>0.37</v>
      </c>
      <c r="J47">
        <v>0.26500000000000001</v>
      </c>
      <c r="K47">
        <f t="shared" si="9"/>
        <v>0.10200115</v>
      </c>
      <c r="L47">
        <f t="shared" si="11"/>
        <v>0.41025559037325998</v>
      </c>
      <c r="M47">
        <f t="shared" si="10"/>
        <v>0.58974440962674002</v>
      </c>
    </row>
    <row r="48" spans="1:13">
      <c r="A48">
        <v>1500</v>
      </c>
      <c r="C48">
        <v>33.578000000000003</v>
      </c>
      <c r="D48">
        <v>33.604999999999997</v>
      </c>
      <c r="E48">
        <v>33.485999999999997</v>
      </c>
      <c r="F48">
        <v>33.67</v>
      </c>
      <c r="G48">
        <v>33.31</v>
      </c>
      <c r="H48">
        <v>33.75</v>
      </c>
      <c r="I48">
        <v>0.38200000000000001</v>
      </c>
      <c r="J48">
        <v>0.27300000000000002</v>
      </c>
      <c r="K48">
        <f t="shared" si="9"/>
        <v>9.1667940000000017E-2</v>
      </c>
      <c r="L48">
        <f t="shared" si="11"/>
        <v>0.35789047344972397</v>
      </c>
      <c r="M48">
        <f t="shared" si="10"/>
        <v>0.64210952655027609</v>
      </c>
    </row>
    <row r="49" spans="1:13">
      <c r="A49">
        <v>1750</v>
      </c>
      <c r="C49">
        <v>29.718</v>
      </c>
      <c r="D49">
        <v>29.715</v>
      </c>
      <c r="E49">
        <v>29.675000000000001</v>
      </c>
      <c r="F49">
        <v>29.760999999999999</v>
      </c>
      <c r="G49">
        <v>29.6</v>
      </c>
      <c r="H49">
        <v>29.82</v>
      </c>
      <c r="I49">
        <v>0.20300000000000001</v>
      </c>
      <c r="J49">
        <v>0.14499999999999999</v>
      </c>
      <c r="K49">
        <f t="shared" si="9"/>
        <v>4.3091099999999993E-2</v>
      </c>
      <c r="L49">
        <f t="shared" si="11"/>
        <v>0.31674873697000705</v>
      </c>
      <c r="M49">
        <f t="shared" si="10"/>
        <v>0.68325126302999295</v>
      </c>
    </row>
    <row r="50" spans="1:13">
      <c r="A50">
        <v>2000</v>
      </c>
      <c r="C50">
        <v>26.55</v>
      </c>
      <c r="D50">
        <v>26.55</v>
      </c>
      <c r="E50">
        <v>26.527000000000001</v>
      </c>
      <c r="F50">
        <v>26.573</v>
      </c>
      <c r="G50">
        <v>26.5</v>
      </c>
      <c r="H50">
        <v>26.6</v>
      </c>
      <c r="I50">
        <v>0.11899999999999999</v>
      </c>
      <c r="J50">
        <v>8.5000000000000006E-2</v>
      </c>
      <c r="K50">
        <f t="shared" si="9"/>
        <v>2.2567500000000004E-2</v>
      </c>
      <c r="L50">
        <f t="shared" si="11"/>
        <v>0.28298266930996996</v>
      </c>
      <c r="M50">
        <f t="shared" si="10"/>
        <v>0.71701733069003004</v>
      </c>
    </row>
    <row r="51" spans="1:13">
      <c r="A51">
        <v>3000</v>
      </c>
      <c r="C51">
        <v>18.68</v>
      </c>
      <c r="D51">
        <v>18.7</v>
      </c>
      <c r="E51">
        <v>18.643000000000001</v>
      </c>
      <c r="F51">
        <v>18.716999999999999</v>
      </c>
      <c r="G51">
        <v>18.54</v>
      </c>
      <c r="H51">
        <v>18.71</v>
      </c>
      <c r="I51">
        <v>0.27400000000000002</v>
      </c>
      <c r="J51">
        <v>0.19600000000000001</v>
      </c>
      <c r="K51">
        <f t="shared" si="9"/>
        <v>3.6612800000000001E-2</v>
      </c>
      <c r="L51">
        <f t="shared" si="11"/>
        <v>0.19910042420754193</v>
      </c>
      <c r="M51">
        <f t="shared" si="10"/>
        <v>0.80089957579245807</v>
      </c>
    </row>
    <row r="52" spans="1:13">
      <c r="A52">
        <v>4000</v>
      </c>
      <c r="C52">
        <v>14.371</v>
      </c>
      <c r="D52">
        <v>14.38</v>
      </c>
      <c r="E52">
        <v>14.352</v>
      </c>
      <c r="F52">
        <v>14.39</v>
      </c>
      <c r="G52">
        <v>14.3</v>
      </c>
      <c r="H52">
        <v>14.39</v>
      </c>
      <c r="I52">
        <v>0.18099999999999999</v>
      </c>
      <c r="J52">
        <v>0.129</v>
      </c>
      <c r="K52">
        <f t="shared" si="9"/>
        <v>1.8538590000000001E-2</v>
      </c>
      <c r="L52">
        <f t="shared" si="11"/>
        <v>0.15317302977979577</v>
      </c>
      <c r="M52">
        <f t="shared" si="10"/>
        <v>0.84682697022020426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showGridLines="0" topLeftCell="F1" zoomScale="70" zoomScaleNormal="70" workbookViewId="0">
      <selection activeCell="C5" sqref="C5:J36"/>
    </sheetView>
  </sheetViews>
  <sheetFormatPr defaultRowHeight="16.2"/>
  <cols>
    <col min="1" max="1" width="12" customWidth="1"/>
    <col min="2" max="2" width="9.88671875" customWidth="1"/>
    <col min="3" max="3" width="10.109375" customWidth="1"/>
    <col min="5" max="5" width="10.109375" customWidth="1"/>
    <col min="6" max="6" width="10.6640625" customWidth="1"/>
    <col min="8" max="8" width="10.88671875" customWidth="1"/>
    <col min="9" max="9" width="13.77734375" customWidth="1"/>
    <col min="12" max="12" width="14" customWidth="1"/>
    <col min="13" max="14" width="9.44140625" customWidth="1"/>
    <col min="15" max="15" width="12.109375" customWidth="1"/>
    <col min="16" max="17" width="9.44140625" customWidth="1"/>
    <col min="19" max="19" width="9" customWidth="1"/>
    <col min="20" max="20" width="5.33203125" customWidth="1"/>
    <col min="21" max="21" width="9.21875" customWidth="1"/>
    <col min="22" max="25" width="20.44140625" customWidth="1"/>
    <col min="26" max="26" width="11.44140625" customWidth="1"/>
  </cols>
  <sheetData>
    <row r="1" spans="1:26">
      <c r="A1" t="s">
        <v>54</v>
      </c>
      <c r="B1" t="s">
        <v>121</v>
      </c>
      <c r="C1" t="s">
        <v>122</v>
      </c>
    </row>
    <row r="2" spans="1:26">
      <c r="B2" t="s">
        <v>60</v>
      </c>
      <c r="C2" t="s">
        <v>61</v>
      </c>
      <c r="E2" t="s">
        <v>60</v>
      </c>
      <c r="F2" t="s">
        <v>61</v>
      </c>
      <c r="H2" t="s">
        <v>60</v>
      </c>
      <c r="I2" t="s">
        <v>61</v>
      </c>
      <c r="L2" t="s">
        <v>60</v>
      </c>
      <c r="M2" t="s">
        <v>104</v>
      </c>
      <c r="O2" t="s">
        <v>61</v>
      </c>
      <c r="P2" t="s">
        <v>104</v>
      </c>
      <c r="R2" t="s">
        <v>105</v>
      </c>
    </row>
    <row r="3" spans="1:26">
      <c r="A3" t="s">
        <v>52</v>
      </c>
      <c r="B3" t="s">
        <v>55</v>
      </c>
      <c r="E3" t="s">
        <v>56</v>
      </c>
      <c r="H3" t="s">
        <v>57</v>
      </c>
      <c r="L3" t="s">
        <v>58</v>
      </c>
      <c r="S3" t="s">
        <v>103</v>
      </c>
    </row>
    <row r="4" spans="1:26">
      <c r="A4" t="s">
        <v>59</v>
      </c>
      <c r="B4" s="5">
        <v>16893.186000000002</v>
      </c>
      <c r="C4" s="5">
        <v>16930.812000000002</v>
      </c>
      <c r="D4" s="3">
        <f>(C4-B4)/B4</f>
        <v>2.2272885647503199E-3</v>
      </c>
      <c r="E4" s="5">
        <v>16808.688999999998</v>
      </c>
      <c r="F4" s="5">
        <v>16588.595000000001</v>
      </c>
      <c r="G4" s="4">
        <f>(F4-E4)/E4</f>
        <v>-1.3094061053779825E-2</v>
      </c>
      <c r="H4" s="5">
        <v>17149.987000000001</v>
      </c>
      <c r="I4" s="5">
        <v>16835.217000000001</v>
      </c>
      <c r="J4" s="4">
        <f>(I4-H4)/H4</f>
        <v>-1.8353949772673323E-2</v>
      </c>
      <c r="K4" s="4"/>
      <c r="L4" s="5">
        <v>17986.648000000001</v>
      </c>
      <c r="M4" s="5">
        <v>0.3</v>
      </c>
      <c r="N4" s="5">
        <f>L4*(M4/100)</f>
        <v>53.959944000000007</v>
      </c>
      <c r="O4" s="5">
        <v>17683.04</v>
      </c>
      <c r="P4" s="5">
        <v>0.54900000000000004</v>
      </c>
      <c r="Q4" s="5">
        <f>O4*(P4/100)</f>
        <v>97.079889600000001</v>
      </c>
      <c r="R4" s="4">
        <f>(O4-L4)/L4</f>
        <v>-1.6879632047060694E-2</v>
      </c>
    </row>
    <row r="5" spans="1:26">
      <c r="A5" t="s">
        <v>49</v>
      </c>
      <c r="B5" s="5">
        <v>8376.2530000000006</v>
      </c>
      <c r="C5" s="5">
        <v>8378.0190000000002</v>
      </c>
      <c r="D5" s="3">
        <f>(C5-B5)/B5</f>
        <v>2.1083412833872395E-4</v>
      </c>
      <c r="E5" s="5">
        <v>8260.5759999999991</v>
      </c>
      <c r="F5" s="5">
        <v>8290.3529999999992</v>
      </c>
      <c r="G5" s="3">
        <f>(F5-E5)/E5</f>
        <v>3.6047123106185386E-3</v>
      </c>
      <c r="H5" s="5">
        <v>8467.6129999999994</v>
      </c>
      <c r="I5" s="5">
        <v>8425.9230000000007</v>
      </c>
      <c r="J5" s="4">
        <f>(I5-H5)/H5</f>
        <v>-4.9234654441574852E-3</v>
      </c>
      <c r="K5" s="4"/>
      <c r="L5" s="5">
        <v>8894.2950000000001</v>
      </c>
      <c r="M5" s="5">
        <v>1.1100000000000001</v>
      </c>
      <c r="N5" s="5">
        <f>L5*(M5/100)</f>
        <v>98.726674500000001</v>
      </c>
      <c r="O5" s="5">
        <v>8775.6440000000002</v>
      </c>
      <c r="P5" s="5">
        <v>0.63800000000000001</v>
      </c>
      <c r="Q5" s="5">
        <f>O5*(P5/100)</f>
        <v>55.988608720000002</v>
      </c>
      <c r="R5" s="4">
        <f>(O5-L5)/L5</f>
        <v>-1.3340124203211141E-2</v>
      </c>
      <c r="U5" s="2"/>
      <c r="V5" s="2"/>
      <c r="W5" s="2"/>
      <c r="X5" s="2"/>
      <c r="Y5" s="2"/>
      <c r="Z5" s="2"/>
    </row>
    <row r="6" spans="1:26">
      <c r="A6" t="s">
        <v>47</v>
      </c>
      <c r="B6" s="5">
        <v>5685.8239999999996</v>
      </c>
      <c r="C6" s="5">
        <v>5701.1310000000003</v>
      </c>
      <c r="D6" s="3">
        <f>(C6-B6)/B6</f>
        <v>2.6921339809323503E-3</v>
      </c>
      <c r="E6" s="5">
        <v>5547.7330000000002</v>
      </c>
      <c r="F6" s="5">
        <v>5557.6409999999996</v>
      </c>
      <c r="G6" s="3">
        <f>(F6-E6)/E6</f>
        <v>1.7859547314190223E-3</v>
      </c>
      <c r="H6" s="5">
        <v>5537.8050000000003</v>
      </c>
      <c r="I6" s="5">
        <v>5545.3760000000002</v>
      </c>
      <c r="J6" s="3">
        <f>(I6-H6)/H6</f>
        <v>1.3671481751343559E-3</v>
      </c>
      <c r="K6" s="3"/>
      <c r="L6" s="5">
        <v>5839.9229999999998</v>
      </c>
      <c r="M6" s="5">
        <v>0.77100000000000002</v>
      </c>
      <c r="N6" s="5">
        <f>L6*(M6/100)</f>
        <v>45.025806329999995</v>
      </c>
      <c r="O6" s="5">
        <v>5794.049</v>
      </c>
      <c r="P6" s="5">
        <v>1.319</v>
      </c>
      <c r="Q6" s="5">
        <f>O6*(P6/100)</f>
        <v>76.423506310000008</v>
      </c>
      <c r="R6" s="3">
        <f>(O6-L6)/L6</f>
        <v>-7.8552405571100502E-3</v>
      </c>
      <c r="U6" s="2"/>
      <c r="V6" s="2"/>
      <c r="W6" s="2"/>
      <c r="X6" s="2"/>
      <c r="Y6" s="2"/>
      <c r="Z6" s="2"/>
    </row>
    <row r="7" spans="1:26">
      <c r="A7" t="s">
        <v>48</v>
      </c>
      <c r="B7" s="5">
        <v>4313.7719999999999</v>
      </c>
      <c r="C7" s="5">
        <v>4324.9750000000004</v>
      </c>
      <c r="D7" s="3">
        <f>(C7-B7)/B7</f>
        <v>2.5970310901921633E-3</v>
      </c>
      <c r="E7" s="5">
        <v>4251.1940000000004</v>
      </c>
      <c r="F7" s="5">
        <v>4267.2730000000001</v>
      </c>
      <c r="G7" s="3">
        <f>(F7-E7)/E7</f>
        <v>3.7822315330704086E-3</v>
      </c>
      <c r="H7" s="5">
        <v>4134.6779999999999</v>
      </c>
      <c r="I7" s="5">
        <v>4155.1850000000004</v>
      </c>
      <c r="J7" s="3">
        <f>(I7-H7)/H7</f>
        <v>4.9597574466501426E-3</v>
      </c>
      <c r="K7" s="3"/>
      <c r="L7" s="5">
        <v>4213.5649999999996</v>
      </c>
      <c r="M7" s="5">
        <v>0.77600000000000002</v>
      </c>
      <c r="N7" s="5">
        <f>L7*(M7/100)</f>
        <v>32.697264400000002</v>
      </c>
      <c r="O7" s="5">
        <v>4232.1530000000002</v>
      </c>
      <c r="P7" s="5">
        <v>1.0109999999999999</v>
      </c>
      <c r="Q7" s="5">
        <f>O7*(P7/100)</f>
        <v>42.787066830000001</v>
      </c>
      <c r="R7" s="3">
        <f>(O7-L7)/L7</f>
        <v>4.4114662999148345E-3</v>
      </c>
      <c r="U7" s="2"/>
      <c r="V7" s="2"/>
      <c r="W7" s="2"/>
      <c r="X7" s="2"/>
      <c r="Y7" s="2"/>
      <c r="Z7" s="2"/>
    </row>
    <row r="8" spans="1:26">
      <c r="U8" s="2"/>
      <c r="V8" s="2"/>
      <c r="W8" s="2"/>
      <c r="X8" s="2"/>
      <c r="Y8" s="2"/>
      <c r="Z8" s="2"/>
    </row>
    <row r="9" spans="1:26">
      <c r="B9" t="s">
        <v>60</v>
      </c>
      <c r="C9" t="s">
        <v>61</v>
      </c>
      <c r="E9" t="s">
        <v>60</v>
      </c>
      <c r="F9" t="s">
        <v>61</v>
      </c>
      <c r="H9" t="s">
        <v>60</v>
      </c>
      <c r="I9" t="s">
        <v>61</v>
      </c>
      <c r="L9" t="s">
        <v>60</v>
      </c>
      <c r="O9" t="s">
        <v>61</v>
      </c>
      <c r="U9" s="2"/>
      <c r="V9" s="2"/>
      <c r="W9" s="2"/>
      <c r="X9" s="2"/>
      <c r="Y9" s="2"/>
      <c r="Z9" s="2"/>
    </row>
    <row r="10" spans="1:26">
      <c r="A10" t="s">
        <v>51</v>
      </c>
      <c r="B10" t="s">
        <v>55</v>
      </c>
      <c r="E10" t="s">
        <v>56</v>
      </c>
      <c r="H10" t="s">
        <v>57</v>
      </c>
      <c r="L10" t="s">
        <v>58</v>
      </c>
      <c r="U10" s="2"/>
      <c r="V10" s="2"/>
      <c r="W10" s="2"/>
      <c r="X10" s="2"/>
      <c r="Y10" s="2"/>
      <c r="Z10" s="2"/>
    </row>
    <row r="11" spans="1:26">
      <c r="A11" t="s">
        <v>59</v>
      </c>
      <c r="B11" s="5">
        <v>9264.7309999999998</v>
      </c>
      <c r="C11" s="5">
        <v>9245.9979999999996</v>
      </c>
      <c r="D11" s="3">
        <f>(C11-B11)/B11</f>
        <v>-2.0219691213916708E-3</v>
      </c>
      <c r="E11" s="5">
        <v>9091.5470000000005</v>
      </c>
      <c r="F11" s="5">
        <v>9013.8719999999994</v>
      </c>
      <c r="G11" s="3">
        <f>(F11-E11)/E11</f>
        <v>-8.543650492045092E-3</v>
      </c>
      <c r="H11" s="5">
        <v>9002.8330000000005</v>
      </c>
      <c r="I11" s="5">
        <v>8955.4210000000003</v>
      </c>
      <c r="J11" s="3">
        <f>(I11-H11)/H11</f>
        <v>-5.2663422724824795E-3</v>
      </c>
      <c r="K11" s="3"/>
      <c r="L11" s="5">
        <v>9029.4269999999997</v>
      </c>
      <c r="M11" s="5">
        <v>0.98899999999999999</v>
      </c>
      <c r="N11" s="5">
        <f>L11*(M11/100)</f>
        <v>89.301033029999999</v>
      </c>
      <c r="O11" s="5">
        <v>9064.6939999999995</v>
      </c>
      <c r="P11" s="5">
        <v>1.5209999999999999</v>
      </c>
      <c r="Q11" s="5">
        <f>O11*(P11/100)</f>
        <v>137.87399574</v>
      </c>
      <c r="R11" s="3">
        <f>(O11-L11)/L11</f>
        <v>3.9057849407276705E-3</v>
      </c>
      <c r="U11" s="2"/>
      <c r="V11" s="2"/>
      <c r="W11" s="2"/>
      <c r="X11" s="2"/>
      <c r="Y11" s="2"/>
      <c r="Z11" s="2"/>
    </row>
    <row r="12" spans="1:26">
      <c r="A12" t="s">
        <v>49</v>
      </c>
      <c r="B12" s="5">
        <v>4507.9009999999998</v>
      </c>
      <c r="C12" s="5">
        <v>4509.0219999999999</v>
      </c>
      <c r="D12" s="3">
        <f>(C12-B12)/B12</f>
        <v>2.4867449396073576E-4</v>
      </c>
      <c r="E12" s="5">
        <v>4395.9480000000003</v>
      </c>
      <c r="F12" s="5">
        <v>4402.4080000000004</v>
      </c>
      <c r="G12" s="3">
        <f>(F12-E12)/E12</f>
        <v>1.4695351264391743E-3</v>
      </c>
      <c r="H12" s="5">
        <v>4339.3270000000002</v>
      </c>
      <c r="I12" s="5">
        <v>4305.9719999999998</v>
      </c>
      <c r="J12" s="3">
        <f>(I12-H12)/H12</f>
        <v>-7.6866758370596339E-3</v>
      </c>
      <c r="K12" s="3"/>
      <c r="L12" s="5">
        <v>4401.5820000000003</v>
      </c>
      <c r="M12" s="5">
        <v>0.747</v>
      </c>
      <c r="N12" s="5">
        <f>L12*(M12/100)</f>
        <v>32.879817540000005</v>
      </c>
      <c r="O12" s="5">
        <v>4384.2190000000001</v>
      </c>
      <c r="P12" s="5">
        <v>1.1599999999999999</v>
      </c>
      <c r="Q12" s="5">
        <f>O12*(P12/100)</f>
        <v>50.856940399999999</v>
      </c>
      <c r="R12" s="3">
        <f>(O12-L12)/L12</f>
        <v>-3.9447180581891426E-3</v>
      </c>
      <c r="U12" s="2"/>
      <c r="V12" s="2"/>
      <c r="W12" s="2"/>
      <c r="X12" s="2"/>
      <c r="Y12" s="2"/>
      <c r="Z12" s="2"/>
    </row>
    <row r="13" spans="1:26">
      <c r="A13" t="s">
        <v>47</v>
      </c>
      <c r="B13" s="5">
        <v>2926.2460000000001</v>
      </c>
      <c r="C13" s="5">
        <v>2919</v>
      </c>
      <c r="D13" s="3">
        <f>(C13-B13)/B13</f>
        <v>-2.4762101340762514E-3</v>
      </c>
      <c r="E13" s="5">
        <v>2883.8389999999999</v>
      </c>
      <c r="F13" s="5">
        <v>2874.9349999999999</v>
      </c>
      <c r="G13" s="3">
        <f>(F13-E13)/E13</f>
        <v>-3.0875510040609053E-3</v>
      </c>
      <c r="H13" s="5">
        <v>2859.3739999999998</v>
      </c>
      <c r="I13" s="5">
        <v>2852.078</v>
      </c>
      <c r="J13" s="3">
        <f>(I13-H13)/H13</f>
        <v>-2.5516074497424338E-3</v>
      </c>
      <c r="K13" s="3"/>
      <c r="L13" s="5">
        <v>2828.721</v>
      </c>
      <c r="M13" s="5">
        <v>0.56399999999999995</v>
      </c>
      <c r="N13" s="5">
        <f>L13*(M13/100)</f>
        <v>15.953986439999998</v>
      </c>
      <c r="O13" s="5">
        <v>2831.326</v>
      </c>
      <c r="P13" s="5">
        <v>0.71599999999999997</v>
      </c>
      <c r="Q13" s="5">
        <f>O13*(P13/100)</f>
        <v>20.272294159999998</v>
      </c>
      <c r="R13" s="3">
        <f>(O13-L13)/L13</f>
        <v>9.2091089930750264E-4</v>
      </c>
      <c r="U13" s="2"/>
      <c r="V13" s="2"/>
      <c r="W13" s="2"/>
      <c r="X13" s="2"/>
      <c r="Y13" s="2"/>
      <c r="Z13" s="2"/>
    </row>
    <row r="14" spans="1:26">
      <c r="A14" t="s">
        <v>48</v>
      </c>
      <c r="B14" s="5">
        <v>2165.9749999999999</v>
      </c>
      <c r="C14" s="5">
        <v>2160.4360000000001</v>
      </c>
      <c r="D14" s="3">
        <f>(C14-B14)/B14</f>
        <v>-2.5572779002526621E-3</v>
      </c>
      <c r="E14" s="5">
        <v>2130.0459999999998</v>
      </c>
      <c r="F14" s="5">
        <v>2136.306</v>
      </c>
      <c r="G14" s="3">
        <f>(F14-E14)/E14</f>
        <v>2.9389036668692691E-3</v>
      </c>
      <c r="H14" s="5">
        <v>2107.3389999999999</v>
      </c>
      <c r="I14" s="5">
        <v>2096.0410000000002</v>
      </c>
      <c r="J14" s="3">
        <f>(I14-H14)/H14</f>
        <v>-5.3612636599995418E-3</v>
      </c>
      <c r="K14" s="3"/>
      <c r="L14" s="5">
        <v>2145.134</v>
      </c>
      <c r="M14" s="5">
        <v>0.46400000000000002</v>
      </c>
      <c r="N14" s="5">
        <f>L14*(M14/100)</f>
        <v>9.9534217599999995</v>
      </c>
      <c r="O14" s="5">
        <v>2139.1709999999998</v>
      </c>
      <c r="P14" s="5">
        <v>0.67</v>
      </c>
      <c r="Q14" s="5">
        <f>O14*(P14/100)</f>
        <v>14.332445699999999</v>
      </c>
      <c r="R14" s="3">
        <f>(O14-L14)/L14</f>
        <v>-2.779779724716588E-3</v>
      </c>
      <c r="U14" s="2"/>
      <c r="V14" s="2"/>
      <c r="W14" s="2"/>
      <c r="X14" s="2"/>
      <c r="Y14" s="2"/>
      <c r="Z14" s="2"/>
    </row>
    <row r="15" spans="1:26">
      <c r="U15" s="2"/>
      <c r="V15" s="2"/>
      <c r="W15" s="2"/>
      <c r="X15" s="2"/>
      <c r="Y15" s="2"/>
      <c r="Z15" s="2"/>
    </row>
    <row r="16" spans="1:26">
      <c r="B16" t="s">
        <v>60</v>
      </c>
      <c r="C16" t="s">
        <v>61</v>
      </c>
      <c r="E16" t="s">
        <v>60</v>
      </c>
      <c r="F16" t="s">
        <v>61</v>
      </c>
      <c r="H16" t="s">
        <v>60</v>
      </c>
      <c r="I16" t="s">
        <v>61</v>
      </c>
      <c r="L16" t="s">
        <v>60</v>
      </c>
      <c r="O16" t="s">
        <v>61</v>
      </c>
      <c r="U16" s="2"/>
      <c r="V16" s="2"/>
      <c r="W16" s="2"/>
      <c r="X16" s="2"/>
      <c r="Y16" s="2"/>
      <c r="Z16" s="2"/>
    </row>
    <row r="17" spans="1:26">
      <c r="A17" t="s">
        <v>50</v>
      </c>
      <c r="B17" t="s">
        <v>55</v>
      </c>
      <c r="E17" t="s">
        <v>56</v>
      </c>
      <c r="H17" t="s">
        <v>57</v>
      </c>
      <c r="L17" t="s">
        <v>58</v>
      </c>
      <c r="U17" s="2"/>
      <c r="V17" s="2"/>
      <c r="W17" s="2"/>
      <c r="X17" s="2"/>
      <c r="Y17" s="2"/>
      <c r="Z17" s="2"/>
    </row>
    <row r="18" spans="1:26">
      <c r="A18" t="s">
        <v>59</v>
      </c>
      <c r="B18" s="5">
        <v>6200.7259999999997</v>
      </c>
      <c r="C18" s="5">
        <v>6194.6270000000004</v>
      </c>
      <c r="D18" s="3">
        <f>(C18-B18)/B18</f>
        <v>-9.8359450167597329E-4</v>
      </c>
      <c r="E18" s="5">
        <v>6103.0379999999996</v>
      </c>
      <c r="F18" s="5">
        <v>6099.9589999999998</v>
      </c>
      <c r="G18" s="3">
        <f>(F18-E18)/E18</f>
        <v>-5.0450283940550982E-4</v>
      </c>
      <c r="H18" s="5">
        <v>5978.5410000000002</v>
      </c>
      <c r="I18" s="5">
        <v>5956.1869999999999</v>
      </c>
      <c r="J18" s="3">
        <f>(I18-H18)/H18</f>
        <v>-3.7390393408693306E-3</v>
      </c>
      <c r="K18" s="3"/>
      <c r="L18" s="5">
        <v>6045.3</v>
      </c>
      <c r="M18" s="5">
        <v>1.575</v>
      </c>
      <c r="N18" s="5">
        <f>L18*(M18/100)</f>
        <v>95.213475000000003</v>
      </c>
      <c r="O18" s="5">
        <v>6073.5460000000003</v>
      </c>
      <c r="P18" s="5">
        <v>0.81899999999999995</v>
      </c>
      <c r="Q18" s="5">
        <f>O18*(P18/100)</f>
        <v>49.742341740000001</v>
      </c>
      <c r="R18" s="3">
        <f>(O18-L18)/L18</f>
        <v>4.6723901212512358E-3</v>
      </c>
      <c r="U18" s="2"/>
      <c r="V18" s="2"/>
      <c r="W18" s="2"/>
      <c r="X18" s="2"/>
      <c r="Y18" s="2"/>
      <c r="Z18" s="2"/>
    </row>
    <row r="19" spans="1:26">
      <c r="A19" t="s">
        <v>49</v>
      </c>
      <c r="B19" s="5">
        <v>2998.7919999999999</v>
      </c>
      <c r="C19" s="5">
        <v>3004.3789999999999</v>
      </c>
      <c r="D19" s="3">
        <f>(C19-B19)/B19</f>
        <v>1.8630835349700778E-3</v>
      </c>
      <c r="E19" s="5">
        <v>2933.384</v>
      </c>
      <c r="F19" s="5">
        <v>2933.163</v>
      </c>
      <c r="G19" s="3">
        <f>(F19-E19)/E19</f>
        <v>-7.533960777041248E-5</v>
      </c>
      <c r="H19" s="5">
        <v>2905.93</v>
      </c>
      <c r="I19" s="5">
        <v>2907.6379999999999</v>
      </c>
      <c r="J19" s="3">
        <f>(I19-H19)/H19</f>
        <v>5.8776364193221576E-4</v>
      </c>
      <c r="K19" s="3"/>
      <c r="L19" s="5">
        <v>2883.8690000000001</v>
      </c>
      <c r="M19" s="5">
        <v>1.1830000000000001</v>
      </c>
      <c r="N19" s="5">
        <f>L19*(M19/100)</f>
        <v>34.116170270000005</v>
      </c>
      <c r="O19" s="5">
        <v>2900.5709999999999</v>
      </c>
      <c r="P19" s="5">
        <v>0.66700000000000004</v>
      </c>
      <c r="Q19" s="5">
        <f>O19*(P19/100)</f>
        <v>19.34680857</v>
      </c>
      <c r="R19" s="3">
        <f>(O19-L19)/L19</f>
        <v>5.7915252045081696E-3</v>
      </c>
      <c r="U19" s="2"/>
      <c r="V19" s="2"/>
      <c r="W19" s="2"/>
      <c r="X19" s="2"/>
      <c r="Y19" s="2"/>
      <c r="Z19" s="2"/>
    </row>
    <row r="20" spans="1:26">
      <c r="A20" t="s">
        <v>47</v>
      </c>
      <c r="B20" s="5">
        <v>1947.1220000000001</v>
      </c>
      <c r="C20" s="5">
        <v>1951.7470000000001</v>
      </c>
      <c r="D20" s="3">
        <f>(C20-B20)/B20</f>
        <v>2.375300571818304E-3</v>
      </c>
      <c r="E20" s="5">
        <v>1900.4739999999999</v>
      </c>
      <c r="F20" s="5">
        <v>1895.9010000000001</v>
      </c>
      <c r="G20" s="3">
        <f>(F20-E20)/E20</f>
        <v>-2.4062418112533322E-3</v>
      </c>
      <c r="H20" s="5">
        <v>1872.5840000000001</v>
      </c>
      <c r="I20" s="5">
        <v>1879.134</v>
      </c>
      <c r="J20" s="3">
        <f>(I20-H20)/H20</f>
        <v>3.4978404173056877E-3</v>
      </c>
      <c r="K20" s="3"/>
      <c r="L20" s="5">
        <v>1888.8140000000001</v>
      </c>
      <c r="M20" s="5">
        <v>0.59199999999999997</v>
      </c>
      <c r="N20" s="5">
        <f>L20*(M20/100)</f>
        <v>11.18177888</v>
      </c>
      <c r="O20" s="5">
        <v>1896.4880000000001</v>
      </c>
      <c r="P20" s="5">
        <v>0.872</v>
      </c>
      <c r="Q20" s="5">
        <f>O20*(P20/100)</f>
        <v>16.537375360000002</v>
      </c>
      <c r="R20" s="3">
        <f>(O20-L20)/L20</f>
        <v>4.062866963078407E-3</v>
      </c>
      <c r="U20" s="2"/>
      <c r="V20" s="2"/>
      <c r="W20" s="2"/>
      <c r="X20" s="2"/>
      <c r="Y20" s="2"/>
      <c r="Z20" s="2"/>
    </row>
    <row r="21" spans="1:26">
      <c r="A21" t="s">
        <v>48</v>
      </c>
      <c r="B21" s="5">
        <v>1438.1849999999999</v>
      </c>
      <c r="C21" s="5">
        <v>1438.038</v>
      </c>
      <c r="D21" s="3">
        <f>(C21-B21)/B21</f>
        <v>-1.0221216324738092E-4</v>
      </c>
      <c r="E21" s="5">
        <v>1406.2270000000001</v>
      </c>
      <c r="F21" s="5">
        <v>1408.4059999999999</v>
      </c>
      <c r="G21" s="3">
        <f>(F21-E21)/E21</f>
        <v>1.5495364546405806E-3</v>
      </c>
      <c r="H21" s="5">
        <v>1402.3889999999999</v>
      </c>
      <c r="I21" s="5">
        <v>1403.672</v>
      </c>
      <c r="J21" s="3">
        <f>(I21-H21)/H21</f>
        <v>9.148674155317314E-4</v>
      </c>
      <c r="K21" s="3"/>
      <c r="L21" s="5">
        <v>1426.653</v>
      </c>
      <c r="M21" s="5">
        <v>0.314</v>
      </c>
      <c r="N21" s="5">
        <f>L21*(M21/100)</f>
        <v>4.4796904199999998</v>
      </c>
      <c r="O21" s="5">
        <v>1421.184</v>
      </c>
      <c r="P21" s="5">
        <v>0.47899999999999998</v>
      </c>
      <c r="Q21" s="5">
        <f>O21*(P21/100)</f>
        <v>6.8074713600000001</v>
      </c>
      <c r="R21" s="3">
        <f>(O21-L21)/L21</f>
        <v>-3.8334479372349483E-3</v>
      </c>
      <c r="U21" s="2"/>
      <c r="V21" s="2"/>
      <c r="W21" s="2"/>
      <c r="X21" s="2"/>
      <c r="Y21" s="2"/>
      <c r="Z21" s="2"/>
    </row>
    <row r="22" spans="1:26">
      <c r="U22" s="2"/>
      <c r="V22" s="2"/>
      <c r="W22" s="2"/>
      <c r="X22" s="2"/>
      <c r="Y22" s="2"/>
      <c r="Z22" s="2"/>
    </row>
    <row r="23" spans="1:26">
      <c r="B23" t="s">
        <v>60</v>
      </c>
      <c r="C23" t="s">
        <v>61</v>
      </c>
      <c r="E23" t="s">
        <v>60</v>
      </c>
      <c r="F23" t="s">
        <v>61</v>
      </c>
      <c r="H23" t="s">
        <v>60</v>
      </c>
      <c r="I23" t="s">
        <v>61</v>
      </c>
      <c r="L23" t="s">
        <v>60</v>
      </c>
      <c r="O23" t="s">
        <v>61</v>
      </c>
      <c r="V23" s="2"/>
      <c r="W23" s="2"/>
      <c r="X23" s="2"/>
      <c r="Y23" s="2"/>
      <c r="Z23" s="2"/>
    </row>
    <row r="24" spans="1:26">
      <c r="A24" t="s">
        <v>53</v>
      </c>
      <c r="B24" t="s">
        <v>55</v>
      </c>
      <c r="E24" t="s">
        <v>56</v>
      </c>
      <c r="H24" t="s">
        <v>57</v>
      </c>
      <c r="L24" t="s">
        <v>58</v>
      </c>
      <c r="U24" s="2"/>
      <c r="V24" s="8" t="s">
        <v>52</v>
      </c>
      <c r="W24" s="8" t="s">
        <v>51</v>
      </c>
      <c r="X24" s="8" t="s">
        <v>50</v>
      </c>
      <c r="Y24" s="8" t="s">
        <v>53</v>
      </c>
      <c r="Z24" s="2"/>
    </row>
    <row r="25" spans="1:26">
      <c r="A25" t="s">
        <v>59</v>
      </c>
      <c r="B25" s="5">
        <v>4980.424</v>
      </c>
      <c r="C25" s="5">
        <v>4982.8639999999996</v>
      </c>
      <c r="D25" s="3">
        <f>(C25-B25)/B25</f>
        <v>4.8991812745252205E-4</v>
      </c>
      <c r="E25" s="5">
        <v>4704.5609999999997</v>
      </c>
      <c r="F25" s="5">
        <v>4742.7449999999999</v>
      </c>
      <c r="G25" s="3">
        <f>(F25-E25)/E25</f>
        <v>8.1163789777622605E-3</v>
      </c>
      <c r="H25" s="5">
        <v>4643.9380000000001</v>
      </c>
      <c r="I25" s="5">
        <v>4639.1009999999997</v>
      </c>
      <c r="J25" s="3">
        <f>(I25-H25)/H25</f>
        <v>-1.0415729064428604E-3</v>
      </c>
      <c r="K25" s="3"/>
      <c r="L25" s="5">
        <v>4702.6499999999996</v>
      </c>
      <c r="M25" s="5">
        <v>0.44500000000000001</v>
      </c>
      <c r="N25" s="5">
        <f>L25*(M25/100)</f>
        <v>20.926792499999998</v>
      </c>
      <c r="O25" s="5">
        <v>4700.5039999999999</v>
      </c>
      <c r="P25" s="5">
        <v>1.0669999999999999</v>
      </c>
      <c r="Q25" s="5">
        <f>O25*(P25/100)</f>
        <v>50.154377679999996</v>
      </c>
      <c r="R25" s="3">
        <f>(O25-L25)/L25</f>
        <v>-4.5633844747104951E-4</v>
      </c>
      <c r="U25" s="2"/>
      <c r="V25" s="2"/>
      <c r="W25" s="2"/>
      <c r="X25" s="2"/>
      <c r="Y25" s="2"/>
      <c r="Z25" s="2"/>
    </row>
    <row r="26" spans="1:26">
      <c r="A26" t="s">
        <v>49</v>
      </c>
      <c r="B26" s="5">
        <v>2253.6170000000002</v>
      </c>
      <c r="C26" s="5">
        <v>2257.7370000000001</v>
      </c>
      <c r="D26" s="3">
        <f>(C26-B26)/B26</f>
        <v>1.828172222697952E-3</v>
      </c>
      <c r="E26" s="5">
        <v>2205.145</v>
      </c>
      <c r="F26" s="5">
        <v>2179.1489999999999</v>
      </c>
      <c r="G26" s="3">
        <f>(F26-E26)/E26</f>
        <v>-1.1788793934185776E-2</v>
      </c>
      <c r="H26" s="5">
        <v>2168.873</v>
      </c>
      <c r="I26" s="5">
        <v>2172.0160000000001</v>
      </c>
      <c r="J26" s="3">
        <f>(I26-H26)/H26</f>
        <v>1.4491397144968973E-3</v>
      </c>
      <c r="K26" s="3"/>
      <c r="L26" s="5">
        <v>2199.67</v>
      </c>
      <c r="M26" s="5">
        <v>0.8</v>
      </c>
      <c r="N26" s="5">
        <f>L26*(M26/100)</f>
        <v>17.597360000000002</v>
      </c>
      <c r="O26" s="5">
        <v>2202.6529999999998</v>
      </c>
      <c r="P26" s="5">
        <v>0.42299999999999999</v>
      </c>
      <c r="Q26" s="5">
        <f>O26*(P26/100)</f>
        <v>9.317222189999999</v>
      </c>
      <c r="R26" s="3">
        <f>(O26-L26)/L26</f>
        <v>1.3561125077851312E-3</v>
      </c>
      <c r="U26" s="2"/>
      <c r="V26" s="2"/>
      <c r="W26" s="2"/>
      <c r="X26" s="2"/>
      <c r="Y26" s="2"/>
      <c r="Z26" s="2"/>
    </row>
    <row r="27" spans="1:26">
      <c r="A27" t="s">
        <v>47</v>
      </c>
      <c r="B27" s="5">
        <v>1460.7080000000001</v>
      </c>
      <c r="C27" s="5">
        <v>1456.4480000000001</v>
      </c>
      <c r="D27" s="3">
        <f>(C27-B27)/B27</f>
        <v>-2.9163939678566769E-3</v>
      </c>
      <c r="E27" s="5">
        <v>1415.057</v>
      </c>
      <c r="F27" s="5">
        <v>1412.453</v>
      </c>
      <c r="G27" s="3">
        <f>(F27-E27)/E27</f>
        <v>-1.8402085569698195E-3</v>
      </c>
      <c r="H27" s="5">
        <v>1400.5340000000001</v>
      </c>
      <c r="I27" s="5">
        <v>1407.4870000000001</v>
      </c>
      <c r="J27" s="3">
        <f>(I27-H27)/H27</f>
        <v>4.9645349559524965E-3</v>
      </c>
      <c r="K27" s="3"/>
      <c r="L27" s="5">
        <v>1424.49</v>
      </c>
      <c r="M27" s="5">
        <v>0.42799999999999999</v>
      </c>
      <c r="N27" s="5">
        <f>L27*(M27/100)</f>
        <v>6.0968172000000003</v>
      </c>
      <c r="O27" s="5">
        <v>1432.9839999999999</v>
      </c>
      <c r="P27" s="5">
        <v>0.58299999999999996</v>
      </c>
      <c r="Q27" s="5">
        <f>O27*(P27/100)</f>
        <v>8.3542967199999989</v>
      </c>
      <c r="R27" s="3">
        <f>(O27-L27)/L27</f>
        <v>5.9628358219432319E-3</v>
      </c>
    </row>
    <row r="28" spans="1:26">
      <c r="A28" t="s">
        <v>48</v>
      </c>
      <c r="B28" s="5">
        <v>1082.126</v>
      </c>
      <c r="C28" s="5">
        <v>1083.08</v>
      </c>
      <c r="D28" s="3">
        <f>(C28-B28)/B28</f>
        <v>8.8159789155786933E-4</v>
      </c>
      <c r="E28" s="5">
        <v>1052.8620000000001</v>
      </c>
      <c r="F28" s="5">
        <v>1053.4570000000001</v>
      </c>
      <c r="G28" s="3">
        <f>(F28-E28)/E28</f>
        <v>5.6512629385430113E-4</v>
      </c>
      <c r="H28" s="5">
        <v>1051.3499999999999</v>
      </c>
      <c r="I28" s="5">
        <v>1052.895</v>
      </c>
      <c r="J28" s="3">
        <f>(I28-H28)/H28</f>
        <v>1.4695391639321567E-3</v>
      </c>
      <c r="K28" s="3"/>
      <c r="L28" s="5">
        <v>1080.9159999999999</v>
      </c>
      <c r="M28" s="5">
        <v>0.45800000000000002</v>
      </c>
      <c r="N28" s="5">
        <f>L28*(M28/100)</f>
        <v>4.9505952799999999</v>
      </c>
      <c r="O28" s="5">
        <v>1080.636</v>
      </c>
      <c r="P28" s="5">
        <v>0.88400000000000001</v>
      </c>
      <c r="Q28" s="5">
        <f>O28*(P28/100)</f>
        <v>9.5528222400000011</v>
      </c>
      <c r="R28" s="3">
        <f>(O28-L28)/L28</f>
        <v>-2.5903955534007522E-4</v>
      </c>
    </row>
    <row r="30" spans="1:26">
      <c r="A30" t="s">
        <v>99</v>
      </c>
    </row>
    <row r="32" spans="1:26">
      <c r="A32" t="s">
        <v>100</v>
      </c>
    </row>
    <row r="34" spans="1:1">
      <c r="A34" t="s">
        <v>101</v>
      </c>
    </row>
    <row r="36" spans="1:1">
      <c r="A36" t="s">
        <v>102</v>
      </c>
    </row>
    <row r="38" spans="1:1">
      <c r="A38" t="s">
        <v>106</v>
      </c>
    </row>
    <row r="40" spans="1:1">
      <c r="A40" t="s">
        <v>107</v>
      </c>
    </row>
    <row r="42" spans="1:1">
      <c r="A42" t="s">
        <v>108</v>
      </c>
    </row>
    <row r="44" spans="1:1">
      <c r="A44" t="s">
        <v>109</v>
      </c>
    </row>
    <row r="46" spans="1:1">
      <c r="A46" t="s">
        <v>110</v>
      </c>
    </row>
    <row r="48" spans="1:1">
      <c r="A48" t="s">
        <v>111</v>
      </c>
    </row>
    <row r="50" spans="1:1">
      <c r="A50" t="s">
        <v>112</v>
      </c>
    </row>
    <row r="52" spans="1:1">
      <c r="A52" t="s">
        <v>113</v>
      </c>
    </row>
    <row r="54" spans="1:1">
      <c r="A54" t="s">
        <v>114</v>
      </c>
    </row>
    <row r="56" spans="1:1">
      <c r="A56" t="s">
        <v>115</v>
      </c>
    </row>
    <row r="58" spans="1:1">
      <c r="A58" t="s">
        <v>116</v>
      </c>
    </row>
    <row r="60" spans="1:1">
      <c r="A60" t="s">
        <v>117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workbookViewId="0">
      <selection activeCell="L51" sqref="L51"/>
    </sheetView>
  </sheetViews>
  <sheetFormatPr defaultRowHeight="16.2"/>
  <cols>
    <col min="1" max="1" width="40.6640625" customWidth="1"/>
    <col min="2" max="2" width="7.44140625" customWidth="1"/>
    <col min="12" max="12" width="16.44140625" customWidth="1"/>
    <col min="13" max="13" width="9.21875" customWidth="1"/>
    <col min="14" max="17" width="20.44140625" customWidth="1"/>
    <col min="18" max="18" width="11.44140625" customWidth="1"/>
  </cols>
  <sheetData>
    <row r="1" spans="1:23">
      <c r="A1" t="s">
        <v>124</v>
      </c>
      <c r="B1" t="s">
        <v>121</v>
      </c>
      <c r="C1" t="s">
        <v>122</v>
      </c>
    </row>
    <row r="2" spans="1:23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L2" t="s">
        <v>95</v>
      </c>
    </row>
    <row r="3" spans="1:23">
      <c r="A3" t="s">
        <v>0</v>
      </c>
      <c r="B3" t="s">
        <v>99</v>
      </c>
      <c r="C3">
        <v>17986.648000000001</v>
      </c>
      <c r="D3">
        <v>17967.008999999998</v>
      </c>
      <c r="E3">
        <v>17932.71</v>
      </c>
      <c r="F3">
        <v>18040.585999999999</v>
      </c>
      <c r="G3">
        <v>17937.458999999999</v>
      </c>
      <c r="H3">
        <v>18041.613000000001</v>
      </c>
      <c r="I3">
        <v>0.24199999999999999</v>
      </c>
      <c r="J3">
        <v>0.3</v>
      </c>
      <c r="K3">
        <f t="shared" ref="K3:K34" si="0">C3*J3/100</f>
        <v>53.959944000000007</v>
      </c>
      <c r="L3" s="3">
        <f>(C4-C3)/C3</f>
        <v>-1.6879632047060694E-2</v>
      </c>
    </row>
    <row r="4" spans="1:23">
      <c r="A4" t="s">
        <v>9</v>
      </c>
      <c r="B4" t="s">
        <v>99</v>
      </c>
      <c r="C4">
        <v>17683.04</v>
      </c>
      <c r="D4">
        <v>17707.080000000002</v>
      </c>
      <c r="E4">
        <v>17585.901000000002</v>
      </c>
      <c r="F4">
        <v>17780.179</v>
      </c>
      <c r="G4">
        <v>17579.655999999999</v>
      </c>
      <c r="H4">
        <v>17777.804</v>
      </c>
      <c r="I4">
        <v>0.442</v>
      </c>
      <c r="J4">
        <v>0.54900000000000004</v>
      </c>
      <c r="K4">
        <f t="shared" si="0"/>
        <v>97.079889600000001</v>
      </c>
    </row>
    <row r="5" spans="1:23">
      <c r="A5" t="s">
        <v>10</v>
      </c>
      <c r="B5" t="s">
        <v>100</v>
      </c>
      <c r="C5">
        <v>8894.2950000000001</v>
      </c>
      <c r="D5">
        <v>8871.3549999999996</v>
      </c>
      <c r="E5">
        <v>8795.5400000000009</v>
      </c>
      <c r="F5">
        <v>8993.0499999999993</v>
      </c>
      <c r="G5">
        <v>8800.5259999999998</v>
      </c>
      <c r="H5">
        <v>9004.9889999999996</v>
      </c>
      <c r="I5">
        <v>0.89400000000000002</v>
      </c>
      <c r="J5">
        <v>1.1100000000000001</v>
      </c>
      <c r="K5">
        <f t="shared" si="0"/>
        <v>98.726674500000001</v>
      </c>
      <c r="L5" s="3">
        <f>(C6-C5)/C5</f>
        <v>-1.3340124203211141E-2</v>
      </c>
    </row>
    <row r="6" spans="1:23">
      <c r="A6" t="s">
        <v>11</v>
      </c>
      <c r="B6" t="s">
        <v>100</v>
      </c>
      <c r="C6">
        <v>8775.6440000000002</v>
      </c>
      <c r="D6">
        <v>8788.1010000000006</v>
      </c>
      <c r="E6">
        <v>8719.6380000000008</v>
      </c>
      <c r="F6">
        <v>8831.65</v>
      </c>
      <c r="G6">
        <v>8705.31</v>
      </c>
      <c r="H6">
        <v>8820.4529999999995</v>
      </c>
      <c r="I6">
        <v>0.51400000000000001</v>
      </c>
      <c r="J6">
        <v>0.63800000000000001</v>
      </c>
      <c r="K6">
        <f t="shared" si="0"/>
        <v>55.988608720000002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>
      <c r="A7" t="s">
        <v>12</v>
      </c>
      <c r="B7" t="s">
        <v>101</v>
      </c>
      <c r="C7">
        <v>5839.9229999999998</v>
      </c>
      <c r="D7">
        <v>5827.3339999999998</v>
      </c>
      <c r="E7">
        <v>5794.8729999999996</v>
      </c>
      <c r="F7">
        <v>5884.973</v>
      </c>
      <c r="G7">
        <v>5809.5919999999996</v>
      </c>
      <c r="H7">
        <v>5899.098</v>
      </c>
      <c r="I7">
        <v>0.621</v>
      </c>
      <c r="J7">
        <v>0.77100000000000002</v>
      </c>
      <c r="K7">
        <f t="shared" si="0"/>
        <v>45.025806329999995</v>
      </c>
      <c r="L7" s="3">
        <f>(C8-C7)/C7</f>
        <v>-7.8552405571100502E-3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>
      <c r="A8" t="s">
        <v>13</v>
      </c>
      <c r="B8" t="s">
        <v>101</v>
      </c>
      <c r="C8">
        <v>5794.049</v>
      </c>
      <c r="D8">
        <v>5819.8029999999999</v>
      </c>
      <c r="E8">
        <v>5717.6229999999996</v>
      </c>
      <c r="F8">
        <v>5870.4759999999997</v>
      </c>
      <c r="G8">
        <v>5685.826</v>
      </c>
      <c r="H8">
        <v>5832.2560000000003</v>
      </c>
      <c r="I8">
        <v>1.0620000000000001</v>
      </c>
      <c r="J8">
        <v>1.319</v>
      </c>
      <c r="K8">
        <f t="shared" si="0"/>
        <v>76.423506309999993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>
      <c r="A9" t="s">
        <v>14</v>
      </c>
      <c r="B9" t="s">
        <v>102</v>
      </c>
      <c r="C9">
        <v>4213.5649999999996</v>
      </c>
      <c r="D9">
        <v>4213.0169999999998</v>
      </c>
      <c r="E9">
        <v>4180.884</v>
      </c>
      <c r="F9">
        <v>4246.2470000000003</v>
      </c>
      <c r="G9">
        <v>4176.9920000000002</v>
      </c>
      <c r="H9">
        <v>4251.37</v>
      </c>
      <c r="I9">
        <v>0.625</v>
      </c>
      <c r="J9">
        <v>0.77600000000000002</v>
      </c>
      <c r="K9">
        <f t="shared" si="0"/>
        <v>32.697264400000002</v>
      </c>
      <c r="L9" s="3">
        <f>(C10-C9)/C9</f>
        <v>4.4114662999148345E-3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>
      <c r="A10" t="s">
        <v>15</v>
      </c>
      <c r="B10" t="s">
        <v>102</v>
      </c>
      <c r="C10">
        <v>4232.1530000000002</v>
      </c>
      <c r="D10">
        <v>4222.4229999999998</v>
      </c>
      <c r="E10">
        <v>4189.3519999999999</v>
      </c>
      <c r="F10">
        <v>4274.9549999999999</v>
      </c>
      <c r="G10">
        <v>4190.2979999999998</v>
      </c>
      <c r="H10">
        <v>4273.7849999999999</v>
      </c>
      <c r="I10">
        <v>0.81499999999999995</v>
      </c>
      <c r="J10">
        <v>1.0109999999999999</v>
      </c>
      <c r="K10">
        <f t="shared" si="0"/>
        <v>42.787066829999993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t="s">
        <v>16</v>
      </c>
      <c r="B11" t="s">
        <v>106</v>
      </c>
      <c r="C11">
        <v>9029.4269999999997</v>
      </c>
      <c r="D11">
        <v>9032.6830000000009</v>
      </c>
      <c r="E11">
        <v>8940.16</v>
      </c>
      <c r="F11">
        <v>9118.6939999999995</v>
      </c>
      <c r="G11">
        <v>8955.7309999999998</v>
      </c>
      <c r="H11">
        <v>9122.0630000000001</v>
      </c>
      <c r="I11">
        <v>0.79600000000000004</v>
      </c>
      <c r="J11">
        <v>0.98899999999999999</v>
      </c>
      <c r="K11">
        <f t="shared" si="0"/>
        <v>89.301033029999999</v>
      </c>
      <c r="L11" s="3">
        <f>(C12-C11)/C11</f>
        <v>3.9057849407276705E-3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t="s">
        <v>17</v>
      </c>
      <c r="B12" t="s">
        <v>106</v>
      </c>
      <c r="C12">
        <v>9064.6939999999995</v>
      </c>
      <c r="D12">
        <v>9092.1329999999998</v>
      </c>
      <c r="E12">
        <v>8926.8189999999995</v>
      </c>
      <c r="F12">
        <v>9202.5679999999993</v>
      </c>
      <c r="G12">
        <v>8903.2219999999998</v>
      </c>
      <c r="H12">
        <v>9183.9979999999996</v>
      </c>
      <c r="I12">
        <v>1.2250000000000001</v>
      </c>
      <c r="J12">
        <v>1.5209999999999999</v>
      </c>
      <c r="K12">
        <f t="shared" si="0"/>
        <v>137.87399574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t="s">
        <v>18</v>
      </c>
      <c r="B13" t="s">
        <v>107</v>
      </c>
      <c r="C13">
        <v>4401.5820000000003</v>
      </c>
      <c r="D13">
        <v>4390.9939999999997</v>
      </c>
      <c r="E13">
        <v>4368.7020000000002</v>
      </c>
      <c r="F13">
        <v>4434.4620000000004</v>
      </c>
      <c r="G13">
        <v>4376.8609999999999</v>
      </c>
      <c r="H13">
        <v>4438.3270000000002</v>
      </c>
      <c r="I13">
        <v>0.60199999999999998</v>
      </c>
      <c r="J13">
        <v>0.747</v>
      </c>
      <c r="K13">
        <f t="shared" si="0"/>
        <v>32.879817540000005</v>
      </c>
      <c r="L13" s="3">
        <f>(C14-C13)/C13</f>
        <v>-3.9447180581891426E-3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t="s">
        <v>19</v>
      </c>
      <c r="B14" t="s">
        <v>107</v>
      </c>
      <c r="C14">
        <v>4384.2190000000001</v>
      </c>
      <c r="D14">
        <v>4384.723</v>
      </c>
      <c r="E14">
        <v>4333.3410000000003</v>
      </c>
      <c r="F14">
        <v>4435.098</v>
      </c>
      <c r="G14">
        <v>4342.9070000000002</v>
      </c>
      <c r="H14">
        <v>4432.4430000000002</v>
      </c>
      <c r="I14">
        <v>0.93500000000000005</v>
      </c>
      <c r="J14">
        <v>1.1599999999999999</v>
      </c>
      <c r="K14">
        <f t="shared" si="0"/>
        <v>50.856940399999992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t="s">
        <v>20</v>
      </c>
      <c r="B15" t="s">
        <v>108</v>
      </c>
      <c r="C15">
        <v>2828.721</v>
      </c>
      <c r="D15">
        <v>2824.3009999999999</v>
      </c>
      <c r="E15">
        <v>2812.777</v>
      </c>
      <c r="F15">
        <v>2844.6660000000002</v>
      </c>
      <c r="G15">
        <v>2815.5909999999999</v>
      </c>
      <c r="H15">
        <v>2848.0859999999998</v>
      </c>
      <c r="I15">
        <v>0.45400000000000001</v>
      </c>
      <c r="J15">
        <v>0.56399999999999995</v>
      </c>
      <c r="K15">
        <f t="shared" si="0"/>
        <v>15.95398644</v>
      </c>
      <c r="L15" s="3">
        <f>(C16-C15)/C15</f>
        <v>9.2091089930750264E-4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t="s">
        <v>21</v>
      </c>
      <c r="B16" t="s">
        <v>108</v>
      </c>
      <c r="C16">
        <v>2831.326</v>
      </c>
      <c r="D16">
        <v>2831.1280000000002</v>
      </c>
      <c r="E16">
        <v>2811.0650000000001</v>
      </c>
      <c r="F16">
        <v>2851.587</v>
      </c>
      <c r="G16">
        <v>2810.9639999999999</v>
      </c>
      <c r="H16">
        <v>2848.8470000000002</v>
      </c>
      <c r="I16">
        <v>0.57599999999999996</v>
      </c>
      <c r="J16">
        <v>0.71599999999999997</v>
      </c>
      <c r="K16">
        <f t="shared" si="0"/>
        <v>20.272294159999998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t="s">
        <v>22</v>
      </c>
      <c r="B17" t="s">
        <v>109</v>
      </c>
      <c r="C17">
        <v>2145.134</v>
      </c>
      <c r="D17">
        <v>2147.8040000000001</v>
      </c>
      <c r="E17">
        <v>2135.181</v>
      </c>
      <c r="F17">
        <v>2155.0880000000002</v>
      </c>
      <c r="G17">
        <v>2133.9609999999998</v>
      </c>
      <c r="H17">
        <v>2154.683</v>
      </c>
      <c r="I17">
        <v>0.374</v>
      </c>
      <c r="J17">
        <v>0.46400000000000002</v>
      </c>
      <c r="K17">
        <f t="shared" si="0"/>
        <v>9.9534217600000012</v>
      </c>
      <c r="L17" s="3">
        <f>(C18-C17)/C17</f>
        <v>-2.779779724716588E-3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t="s">
        <v>23</v>
      </c>
      <c r="B18" t="s">
        <v>109</v>
      </c>
      <c r="C18">
        <v>2139.1709999999998</v>
      </c>
      <c r="D18">
        <v>2134.8180000000002</v>
      </c>
      <c r="E18">
        <v>2124.848</v>
      </c>
      <c r="F18">
        <v>2153.4940000000001</v>
      </c>
      <c r="G18">
        <v>2130.511</v>
      </c>
      <c r="H18">
        <v>2158.0549999999998</v>
      </c>
      <c r="I18">
        <v>0.53900000000000003</v>
      </c>
      <c r="J18">
        <v>0.67</v>
      </c>
      <c r="K18">
        <f t="shared" si="0"/>
        <v>14.332445700000001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>
      <c r="A19" t="s">
        <v>24</v>
      </c>
      <c r="B19" t="s">
        <v>110</v>
      </c>
      <c r="C19">
        <v>6045.3</v>
      </c>
      <c r="D19">
        <v>6054.6729999999998</v>
      </c>
      <c r="E19">
        <v>5950.0659999999998</v>
      </c>
      <c r="F19">
        <v>6140.5349999999999</v>
      </c>
      <c r="G19">
        <v>5966.1989999999996</v>
      </c>
      <c r="H19">
        <v>6142.933</v>
      </c>
      <c r="I19">
        <v>1.2689999999999999</v>
      </c>
      <c r="J19">
        <v>1.575</v>
      </c>
      <c r="K19">
        <f t="shared" si="0"/>
        <v>95.213475000000003</v>
      </c>
      <c r="L19" s="3">
        <f>(C20-C19)/C19</f>
        <v>4.6723901212512358E-3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>
      <c r="A20" t="s">
        <v>25</v>
      </c>
      <c r="B20" t="s">
        <v>110</v>
      </c>
      <c r="C20">
        <v>6073.5460000000003</v>
      </c>
      <c r="D20">
        <v>6052.0529999999999</v>
      </c>
      <c r="E20">
        <v>6023.7839999999997</v>
      </c>
      <c r="F20">
        <v>6123.308</v>
      </c>
      <c r="G20">
        <v>6040.4690000000001</v>
      </c>
      <c r="H20">
        <v>6120.0709999999999</v>
      </c>
      <c r="I20">
        <v>0.66</v>
      </c>
      <c r="J20">
        <v>0.81899999999999995</v>
      </c>
      <c r="K20">
        <f t="shared" si="0"/>
        <v>49.742341740000001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>
      <c r="A21" t="s">
        <v>26</v>
      </c>
      <c r="B21" t="s">
        <v>111</v>
      </c>
      <c r="C21">
        <v>2883.8690000000001</v>
      </c>
      <c r="D21">
        <v>2888.0610000000001</v>
      </c>
      <c r="E21">
        <v>2849.7420000000002</v>
      </c>
      <c r="F21">
        <v>2917.9969999999998</v>
      </c>
      <c r="G21">
        <v>2853.3119999999999</v>
      </c>
      <c r="H21">
        <v>2916.2910000000002</v>
      </c>
      <c r="I21">
        <v>0.95299999999999996</v>
      </c>
      <c r="J21">
        <v>1.1830000000000001</v>
      </c>
      <c r="K21">
        <f t="shared" si="0"/>
        <v>34.116170270000005</v>
      </c>
      <c r="L21" s="3">
        <f>(C22-C21)/C21</f>
        <v>5.7915252045081696E-3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>
      <c r="A22" t="s">
        <v>27</v>
      </c>
      <c r="B22" t="s">
        <v>111</v>
      </c>
      <c r="C22">
        <v>2900.5709999999999</v>
      </c>
      <c r="D22">
        <v>2893.4949999999999</v>
      </c>
      <c r="E22">
        <v>2881.223</v>
      </c>
      <c r="F22">
        <v>2919.92</v>
      </c>
      <c r="G22">
        <v>2890</v>
      </c>
      <c r="H22">
        <v>2927.306</v>
      </c>
      <c r="I22">
        <v>0.53700000000000003</v>
      </c>
      <c r="J22">
        <v>0.66700000000000004</v>
      </c>
      <c r="K22">
        <f t="shared" si="0"/>
        <v>19.34680857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>
      <c r="A23" t="s">
        <v>28</v>
      </c>
      <c r="B23" t="s">
        <v>112</v>
      </c>
      <c r="C23">
        <v>1888.8140000000001</v>
      </c>
      <c r="D23">
        <v>1885.26</v>
      </c>
      <c r="E23">
        <v>1877.6320000000001</v>
      </c>
      <c r="F23">
        <v>1899.9970000000001</v>
      </c>
      <c r="G23">
        <v>1882.6880000000001</v>
      </c>
      <c r="H23">
        <v>1904.2159999999999</v>
      </c>
      <c r="I23">
        <v>0.47699999999999998</v>
      </c>
      <c r="J23">
        <v>0.59199999999999997</v>
      </c>
      <c r="K23">
        <f t="shared" si="0"/>
        <v>11.18177888</v>
      </c>
      <c r="L23" s="3">
        <f>(C24-C23)/C23</f>
        <v>4.062866963078407E-3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>
      <c r="A24" t="s">
        <v>29</v>
      </c>
      <c r="B24" t="s">
        <v>112</v>
      </c>
      <c r="C24">
        <v>1896.4880000000001</v>
      </c>
      <c r="D24">
        <v>1890.462</v>
      </c>
      <c r="E24">
        <v>1879.952</v>
      </c>
      <c r="F24">
        <v>1913.0239999999999</v>
      </c>
      <c r="G24">
        <v>1886.85</v>
      </c>
      <c r="H24">
        <v>1918.5820000000001</v>
      </c>
      <c r="I24">
        <v>0.70199999999999996</v>
      </c>
      <c r="J24">
        <v>0.872</v>
      </c>
      <c r="K24">
        <f t="shared" si="0"/>
        <v>16.537375360000002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t="s">
        <v>30</v>
      </c>
      <c r="B25" t="s">
        <v>113</v>
      </c>
      <c r="C25">
        <v>1426.653</v>
      </c>
      <c r="D25">
        <v>1426.1890000000001</v>
      </c>
      <c r="E25">
        <v>1422.1669999999999</v>
      </c>
      <c r="F25">
        <v>1431.1379999999999</v>
      </c>
      <c r="G25">
        <v>1422.4649999999999</v>
      </c>
      <c r="H25">
        <v>1431.953</v>
      </c>
      <c r="I25">
        <v>0.253</v>
      </c>
      <c r="J25">
        <v>0.314</v>
      </c>
      <c r="K25">
        <f t="shared" si="0"/>
        <v>4.4796904199999998</v>
      </c>
      <c r="L25" s="3">
        <f>(C26-C25)/C25</f>
        <v>-3.8334479372349483E-3</v>
      </c>
      <c r="M25" s="2"/>
      <c r="N25" s="8" t="s">
        <v>52</v>
      </c>
      <c r="O25" s="8" t="s">
        <v>51</v>
      </c>
      <c r="P25" s="8" t="s">
        <v>50</v>
      </c>
      <c r="Q25" s="8" t="s">
        <v>53</v>
      </c>
      <c r="R25" s="2"/>
      <c r="S25" s="2"/>
      <c r="T25" s="2"/>
      <c r="U25" s="2"/>
      <c r="V25" s="2"/>
      <c r="W25" s="2"/>
    </row>
    <row r="26" spans="1:23">
      <c r="A26" t="s">
        <v>31</v>
      </c>
      <c r="B26" t="s">
        <v>113</v>
      </c>
      <c r="C26">
        <v>1421.184</v>
      </c>
      <c r="D26">
        <v>1420.684</v>
      </c>
      <c r="E26">
        <v>1414.383</v>
      </c>
      <c r="F26">
        <v>1427.9849999999999</v>
      </c>
      <c r="G26">
        <v>1413.8520000000001</v>
      </c>
      <c r="H26">
        <v>1429.2850000000001</v>
      </c>
      <c r="I26">
        <v>0.38500000000000001</v>
      </c>
      <c r="J26">
        <v>0.47899999999999998</v>
      </c>
      <c r="K26">
        <f t="shared" si="0"/>
        <v>6.8074713599999992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A27" t="s">
        <v>32</v>
      </c>
      <c r="B27" t="s">
        <v>114</v>
      </c>
      <c r="C27">
        <v>4702.6499999999996</v>
      </c>
      <c r="D27">
        <v>4705.0140000000001</v>
      </c>
      <c r="E27">
        <v>4681.7089999999998</v>
      </c>
      <c r="F27">
        <v>4723.5910000000003</v>
      </c>
      <c r="G27">
        <v>4680.7640000000001</v>
      </c>
      <c r="H27">
        <v>4719.8119999999999</v>
      </c>
      <c r="I27">
        <v>0.35899999999999999</v>
      </c>
      <c r="J27">
        <v>0.44500000000000001</v>
      </c>
      <c r="K27">
        <f t="shared" si="0"/>
        <v>20.926792499999998</v>
      </c>
      <c r="L27" s="3">
        <f>(C28-C27)/C27</f>
        <v>-4.5633844747104951E-4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A28" t="s">
        <v>33</v>
      </c>
      <c r="B28" t="s">
        <v>114</v>
      </c>
      <c r="C28">
        <v>4700.5039999999999</v>
      </c>
      <c r="D28">
        <v>4694.8810000000003</v>
      </c>
      <c r="E28">
        <v>4650.3639999999996</v>
      </c>
      <c r="F28">
        <v>4750.6440000000002</v>
      </c>
      <c r="G28">
        <v>4647.0910000000003</v>
      </c>
      <c r="H28">
        <v>4744.3630000000003</v>
      </c>
      <c r="I28">
        <v>0.85899999999999999</v>
      </c>
      <c r="J28">
        <v>1.0669999999999999</v>
      </c>
      <c r="K28">
        <f t="shared" si="0"/>
        <v>50.154377679999996</v>
      </c>
    </row>
    <row r="29" spans="1:23">
      <c r="A29" t="s">
        <v>34</v>
      </c>
      <c r="B29" t="s">
        <v>115</v>
      </c>
      <c r="C29">
        <v>2199.67</v>
      </c>
      <c r="D29">
        <v>2201.1709999999998</v>
      </c>
      <c r="E29">
        <v>2182.076</v>
      </c>
      <c r="F29">
        <v>2217.2629999999999</v>
      </c>
      <c r="G29">
        <v>2185.3919999999998</v>
      </c>
      <c r="H29">
        <v>2219.9569999999999</v>
      </c>
      <c r="I29">
        <v>0.64400000000000002</v>
      </c>
      <c r="J29">
        <v>0.8</v>
      </c>
      <c r="K29">
        <f t="shared" si="0"/>
        <v>17.597360000000002</v>
      </c>
      <c r="L29" s="3">
        <f>(C30-C29)/C29</f>
        <v>1.3561125077851312E-3</v>
      </c>
    </row>
    <row r="30" spans="1:23">
      <c r="A30" t="s">
        <v>35</v>
      </c>
      <c r="B30" t="s">
        <v>115</v>
      </c>
      <c r="C30">
        <v>2202.6529999999998</v>
      </c>
      <c r="D30">
        <v>2203.8629999999998</v>
      </c>
      <c r="E30">
        <v>2193.326</v>
      </c>
      <c r="F30">
        <v>2211.98</v>
      </c>
      <c r="G30">
        <v>2193.1889999999999</v>
      </c>
      <c r="H30">
        <v>2212.0790000000002</v>
      </c>
      <c r="I30">
        <v>0.34100000000000003</v>
      </c>
      <c r="J30">
        <v>0.42299999999999999</v>
      </c>
      <c r="K30">
        <f t="shared" si="0"/>
        <v>9.317222189999999</v>
      </c>
    </row>
    <row r="31" spans="1:23">
      <c r="A31" t="s">
        <v>36</v>
      </c>
      <c r="B31" t="s">
        <v>116</v>
      </c>
      <c r="C31">
        <v>1424.49</v>
      </c>
      <c r="D31">
        <v>1422.6949999999999</v>
      </c>
      <c r="E31">
        <v>1418.396</v>
      </c>
      <c r="F31">
        <v>1430.5840000000001</v>
      </c>
      <c r="G31">
        <v>1419.462</v>
      </c>
      <c r="H31">
        <v>1432.3820000000001</v>
      </c>
      <c r="I31">
        <v>0.34499999999999997</v>
      </c>
      <c r="J31">
        <v>0.42799999999999999</v>
      </c>
      <c r="K31">
        <f t="shared" si="0"/>
        <v>6.0968172000000003</v>
      </c>
      <c r="L31" s="3">
        <f>(C32-C31)/C31</f>
        <v>5.9628358219432319E-3</v>
      </c>
    </row>
    <row r="32" spans="1:23">
      <c r="A32" t="s">
        <v>37</v>
      </c>
      <c r="B32" t="s">
        <v>116</v>
      </c>
      <c r="C32">
        <v>1432.9839999999999</v>
      </c>
      <c r="D32">
        <v>1431.241</v>
      </c>
      <c r="E32">
        <v>1424.6320000000001</v>
      </c>
      <c r="F32">
        <v>1441.336</v>
      </c>
      <c r="G32">
        <v>1426.7760000000001</v>
      </c>
      <c r="H32">
        <v>1441.913</v>
      </c>
      <c r="I32">
        <v>0.46899999999999997</v>
      </c>
      <c r="J32">
        <v>0.58299999999999996</v>
      </c>
      <c r="K32">
        <f t="shared" si="0"/>
        <v>8.3542967199999989</v>
      </c>
    </row>
    <row r="33" spans="1:12">
      <c r="A33" t="s">
        <v>38</v>
      </c>
      <c r="B33" t="s">
        <v>117</v>
      </c>
      <c r="C33">
        <v>1080.9159999999999</v>
      </c>
      <c r="D33">
        <v>1080.681</v>
      </c>
      <c r="E33">
        <v>1075.971</v>
      </c>
      <c r="F33">
        <v>1085.8620000000001</v>
      </c>
      <c r="G33">
        <v>1076.1500000000001</v>
      </c>
      <c r="H33">
        <v>1084.953</v>
      </c>
      <c r="I33">
        <v>0.36799999999999999</v>
      </c>
      <c r="J33">
        <v>0.45800000000000002</v>
      </c>
      <c r="K33">
        <f t="shared" si="0"/>
        <v>4.9505952799999999</v>
      </c>
      <c r="L33" s="3">
        <f>(C34-C33)/C33</f>
        <v>-2.5903955534007522E-4</v>
      </c>
    </row>
    <row r="34" spans="1:12">
      <c r="A34" t="s">
        <v>39</v>
      </c>
      <c r="B34" t="s">
        <v>117</v>
      </c>
      <c r="C34">
        <v>1080.636</v>
      </c>
      <c r="D34">
        <v>1082.095</v>
      </c>
      <c r="E34">
        <v>1071.087</v>
      </c>
      <c r="F34">
        <v>1090.1849999999999</v>
      </c>
      <c r="G34">
        <v>1068.9059999999999</v>
      </c>
      <c r="H34">
        <v>1089.998</v>
      </c>
      <c r="I34">
        <v>0.71199999999999997</v>
      </c>
      <c r="J34">
        <v>0.88400000000000001</v>
      </c>
      <c r="K34">
        <f t="shared" si="0"/>
        <v>9.5528222399999994</v>
      </c>
    </row>
    <row r="37" spans="1:12">
      <c r="C37" s="11">
        <f t="shared" ref="C37:H37" si="1">C3/100</f>
        <v>179.86648000000002</v>
      </c>
      <c r="D37" s="11">
        <f t="shared" si="1"/>
        <v>179.67008999999999</v>
      </c>
      <c r="E37" s="11">
        <f t="shared" si="1"/>
        <v>179.3271</v>
      </c>
      <c r="F37" s="11">
        <f t="shared" si="1"/>
        <v>180.40585999999999</v>
      </c>
      <c r="G37" s="11">
        <f t="shared" si="1"/>
        <v>179.37458999999998</v>
      </c>
      <c r="H37" s="11">
        <f t="shared" si="1"/>
        <v>180.41613000000001</v>
      </c>
      <c r="I37" s="5">
        <f>I3</f>
        <v>0.24199999999999999</v>
      </c>
      <c r="J37" s="5">
        <f>J3</f>
        <v>0.3</v>
      </c>
    </row>
    <row r="38" spans="1:12">
      <c r="C38" s="11">
        <f t="shared" ref="C38:H38" si="2">C4/100</f>
        <v>176.8304</v>
      </c>
      <c r="D38" s="11">
        <f t="shared" si="2"/>
        <v>177.07080000000002</v>
      </c>
      <c r="E38" s="11">
        <f t="shared" si="2"/>
        <v>175.85901000000001</v>
      </c>
      <c r="F38" s="11">
        <f t="shared" si="2"/>
        <v>177.80179000000001</v>
      </c>
      <c r="G38" s="11">
        <f t="shared" si="2"/>
        <v>175.79656</v>
      </c>
      <c r="H38" s="11">
        <f t="shared" si="2"/>
        <v>177.77804</v>
      </c>
      <c r="I38" s="5">
        <f t="shared" ref="I38:J38" si="3">I4</f>
        <v>0.442</v>
      </c>
      <c r="J38" s="5">
        <f t="shared" si="3"/>
        <v>0.54900000000000004</v>
      </c>
    </row>
    <row r="39" spans="1:12">
      <c r="C39" s="11">
        <f t="shared" ref="C39:H39" si="4">C5/100</f>
        <v>88.942949999999996</v>
      </c>
      <c r="D39" s="11">
        <f t="shared" si="4"/>
        <v>88.713549999999998</v>
      </c>
      <c r="E39" s="11">
        <f t="shared" si="4"/>
        <v>87.955400000000012</v>
      </c>
      <c r="F39" s="11">
        <f t="shared" si="4"/>
        <v>89.930499999999995</v>
      </c>
      <c r="G39" s="11">
        <f t="shared" si="4"/>
        <v>88.005259999999993</v>
      </c>
      <c r="H39" s="11">
        <f t="shared" si="4"/>
        <v>90.049889999999991</v>
      </c>
      <c r="I39" s="5">
        <f t="shared" ref="I39:J39" si="5">I5</f>
        <v>0.89400000000000002</v>
      </c>
      <c r="J39" s="5">
        <f t="shared" si="5"/>
        <v>1.1100000000000001</v>
      </c>
    </row>
    <row r="40" spans="1:12">
      <c r="C40" s="11">
        <f t="shared" ref="C40:H40" si="6">C6/100</f>
        <v>87.756439999999998</v>
      </c>
      <c r="D40" s="11">
        <f t="shared" si="6"/>
        <v>87.881010000000003</v>
      </c>
      <c r="E40" s="11">
        <f t="shared" si="6"/>
        <v>87.196380000000005</v>
      </c>
      <c r="F40" s="11">
        <f t="shared" si="6"/>
        <v>88.316499999999991</v>
      </c>
      <c r="G40" s="11">
        <f t="shared" si="6"/>
        <v>87.053100000000001</v>
      </c>
      <c r="H40" s="11">
        <f t="shared" si="6"/>
        <v>88.204529999999991</v>
      </c>
      <c r="I40" s="5">
        <f t="shared" ref="I40:J40" si="7">I6</f>
        <v>0.51400000000000001</v>
      </c>
      <c r="J40" s="5">
        <f t="shared" si="7"/>
        <v>0.63800000000000001</v>
      </c>
    </row>
    <row r="41" spans="1:12">
      <c r="C41" s="11">
        <f t="shared" ref="C41:H41" si="8">C7/100</f>
        <v>58.399229999999996</v>
      </c>
      <c r="D41" s="11">
        <f t="shared" si="8"/>
        <v>58.273339999999997</v>
      </c>
      <c r="E41" s="11">
        <f t="shared" si="8"/>
        <v>57.948729999999998</v>
      </c>
      <c r="F41" s="11">
        <f t="shared" si="8"/>
        <v>58.849730000000001</v>
      </c>
      <c r="G41" s="11">
        <f t="shared" si="8"/>
        <v>58.09592</v>
      </c>
      <c r="H41" s="11">
        <f t="shared" si="8"/>
        <v>58.99098</v>
      </c>
      <c r="I41" s="5">
        <f t="shared" ref="I41:J41" si="9">I7</f>
        <v>0.621</v>
      </c>
      <c r="J41" s="5">
        <f t="shared" si="9"/>
        <v>0.77100000000000002</v>
      </c>
    </row>
    <row r="42" spans="1:12">
      <c r="C42" s="11">
        <f t="shared" ref="C42:H42" si="10">C8/100</f>
        <v>57.940489999999997</v>
      </c>
      <c r="D42" s="11">
        <f t="shared" si="10"/>
        <v>58.198029999999996</v>
      </c>
      <c r="E42" s="11">
        <f t="shared" si="10"/>
        <v>57.176229999999997</v>
      </c>
      <c r="F42" s="11">
        <f t="shared" si="10"/>
        <v>58.704759999999993</v>
      </c>
      <c r="G42" s="11">
        <f t="shared" si="10"/>
        <v>56.858260000000001</v>
      </c>
      <c r="H42" s="11">
        <f t="shared" si="10"/>
        <v>58.322560000000003</v>
      </c>
      <c r="I42" s="5">
        <f t="shared" ref="I42:J42" si="11">I8</f>
        <v>1.0620000000000001</v>
      </c>
      <c r="J42" s="5">
        <f t="shared" si="11"/>
        <v>1.319</v>
      </c>
    </row>
    <row r="43" spans="1:12">
      <c r="C43" s="11">
        <f t="shared" ref="C43:H43" si="12">C9/100</f>
        <v>42.135649999999998</v>
      </c>
      <c r="D43" s="11">
        <f t="shared" si="12"/>
        <v>42.13017</v>
      </c>
      <c r="E43" s="11">
        <f t="shared" si="12"/>
        <v>41.808840000000004</v>
      </c>
      <c r="F43" s="11">
        <f t="shared" si="12"/>
        <v>42.462470000000003</v>
      </c>
      <c r="G43" s="11">
        <f t="shared" si="12"/>
        <v>41.769919999999999</v>
      </c>
      <c r="H43" s="11">
        <f t="shared" si="12"/>
        <v>42.5137</v>
      </c>
      <c r="I43" s="5">
        <f t="shared" ref="I43:J43" si="13">I9</f>
        <v>0.625</v>
      </c>
      <c r="J43" s="5">
        <f t="shared" si="13"/>
        <v>0.77600000000000002</v>
      </c>
    </row>
    <row r="44" spans="1:12">
      <c r="C44" s="11">
        <f t="shared" ref="C44:H44" si="14">C10/100</f>
        <v>42.321530000000003</v>
      </c>
      <c r="D44" s="11">
        <f t="shared" si="14"/>
        <v>42.224229999999999</v>
      </c>
      <c r="E44" s="11">
        <f t="shared" si="14"/>
        <v>41.893519999999995</v>
      </c>
      <c r="F44" s="11">
        <f t="shared" si="14"/>
        <v>42.749549999999999</v>
      </c>
      <c r="G44" s="11">
        <f t="shared" si="14"/>
        <v>41.902979999999999</v>
      </c>
      <c r="H44" s="11">
        <f t="shared" si="14"/>
        <v>42.737850000000002</v>
      </c>
      <c r="I44" s="5">
        <f t="shared" ref="I44:J44" si="15">I10</f>
        <v>0.81499999999999995</v>
      </c>
      <c r="J44" s="5">
        <f t="shared" si="15"/>
        <v>1.0109999999999999</v>
      </c>
    </row>
    <row r="45" spans="1:12">
      <c r="C45" s="11">
        <f t="shared" ref="C45:H45" si="16">C11/100</f>
        <v>90.294269999999997</v>
      </c>
      <c r="D45" s="11">
        <f t="shared" si="16"/>
        <v>90.326830000000015</v>
      </c>
      <c r="E45" s="11">
        <f t="shared" si="16"/>
        <v>89.401600000000002</v>
      </c>
      <c r="F45" s="11">
        <f t="shared" si="16"/>
        <v>91.186939999999993</v>
      </c>
      <c r="G45" s="11">
        <f t="shared" si="16"/>
        <v>89.557310000000001</v>
      </c>
      <c r="H45" s="11">
        <f t="shared" si="16"/>
        <v>91.22063</v>
      </c>
      <c r="I45" s="5">
        <f t="shared" ref="I45:J45" si="17">I11</f>
        <v>0.79600000000000004</v>
      </c>
      <c r="J45" s="5">
        <f t="shared" si="17"/>
        <v>0.98899999999999999</v>
      </c>
    </row>
    <row r="46" spans="1:12">
      <c r="C46" s="11">
        <f t="shared" ref="C46:H46" si="18">C12/100</f>
        <v>90.646940000000001</v>
      </c>
      <c r="D46" s="11">
        <f t="shared" si="18"/>
        <v>90.921329999999998</v>
      </c>
      <c r="E46" s="11">
        <f t="shared" si="18"/>
        <v>89.26818999999999</v>
      </c>
      <c r="F46" s="11">
        <f t="shared" si="18"/>
        <v>92.025679999999994</v>
      </c>
      <c r="G46" s="11">
        <f t="shared" si="18"/>
        <v>89.032219999999995</v>
      </c>
      <c r="H46" s="11">
        <f t="shared" si="18"/>
        <v>91.839979999999997</v>
      </c>
      <c r="I46" s="5">
        <f t="shared" ref="I46:J46" si="19">I12</f>
        <v>1.2250000000000001</v>
      </c>
      <c r="J46" s="5">
        <f t="shared" si="19"/>
        <v>1.5209999999999999</v>
      </c>
    </row>
    <row r="47" spans="1:12">
      <c r="C47" s="11">
        <f t="shared" ref="C47:H47" si="20">C13/100</f>
        <v>44.015820000000005</v>
      </c>
      <c r="D47" s="11">
        <f t="shared" si="20"/>
        <v>43.909939999999999</v>
      </c>
      <c r="E47" s="11">
        <f t="shared" si="20"/>
        <v>43.687020000000004</v>
      </c>
      <c r="F47" s="11">
        <f t="shared" si="20"/>
        <v>44.344620000000006</v>
      </c>
      <c r="G47" s="11">
        <f t="shared" si="20"/>
        <v>43.768609999999995</v>
      </c>
      <c r="H47" s="11">
        <f t="shared" si="20"/>
        <v>44.383270000000003</v>
      </c>
      <c r="I47" s="5">
        <f t="shared" ref="I47:J47" si="21">I13</f>
        <v>0.60199999999999998</v>
      </c>
      <c r="J47" s="5">
        <f t="shared" si="21"/>
        <v>0.747</v>
      </c>
    </row>
    <row r="48" spans="1:12">
      <c r="C48" s="11">
        <f t="shared" ref="C48:H48" si="22">C14/100</f>
        <v>43.842190000000002</v>
      </c>
      <c r="D48" s="11">
        <f t="shared" si="22"/>
        <v>43.847229999999996</v>
      </c>
      <c r="E48" s="11">
        <f t="shared" si="22"/>
        <v>43.333410000000001</v>
      </c>
      <c r="F48" s="11">
        <f t="shared" si="22"/>
        <v>44.35098</v>
      </c>
      <c r="G48" s="11">
        <f t="shared" si="22"/>
        <v>43.429070000000003</v>
      </c>
      <c r="H48" s="11">
        <f t="shared" si="22"/>
        <v>44.32443</v>
      </c>
      <c r="I48" s="5">
        <f t="shared" ref="I48:J48" si="23">I14</f>
        <v>0.93500000000000005</v>
      </c>
      <c r="J48" s="5">
        <f t="shared" si="23"/>
        <v>1.1599999999999999</v>
      </c>
    </row>
    <row r="49" spans="3:10">
      <c r="C49" s="11">
        <f t="shared" ref="C49:H49" si="24">C15/100</f>
        <v>28.287210000000002</v>
      </c>
      <c r="D49" s="11">
        <f t="shared" si="24"/>
        <v>28.243009999999998</v>
      </c>
      <c r="E49" s="11">
        <f t="shared" si="24"/>
        <v>28.127770000000002</v>
      </c>
      <c r="F49" s="11">
        <f t="shared" si="24"/>
        <v>28.446660000000001</v>
      </c>
      <c r="G49" s="11">
        <f t="shared" si="24"/>
        <v>28.155909999999999</v>
      </c>
      <c r="H49" s="11">
        <f t="shared" si="24"/>
        <v>28.480859999999996</v>
      </c>
      <c r="I49" s="5">
        <f t="shared" ref="I49:J49" si="25">I15</f>
        <v>0.45400000000000001</v>
      </c>
      <c r="J49" s="5">
        <f t="shared" si="25"/>
        <v>0.56399999999999995</v>
      </c>
    </row>
    <row r="50" spans="3:10">
      <c r="C50" s="11">
        <f t="shared" ref="C50:H50" si="26">C16/100</f>
        <v>28.31326</v>
      </c>
      <c r="D50" s="11">
        <f t="shared" si="26"/>
        <v>28.31128</v>
      </c>
      <c r="E50" s="11">
        <f t="shared" si="26"/>
        <v>28.11065</v>
      </c>
      <c r="F50" s="11">
        <f t="shared" si="26"/>
        <v>28.51587</v>
      </c>
      <c r="G50" s="11">
        <f t="shared" si="26"/>
        <v>28.109639999999999</v>
      </c>
      <c r="H50" s="11">
        <f t="shared" si="26"/>
        <v>28.488470000000003</v>
      </c>
      <c r="I50" s="5">
        <f t="shared" ref="I50:J50" si="27">I16</f>
        <v>0.57599999999999996</v>
      </c>
      <c r="J50" s="5">
        <f t="shared" si="27"/>
        <v>0.71599999999999997</v>
      </c>
    </row>
    <row r="51" spans="3:10">
      <c r="C51" s="11">
        <f t="shared" ref="C51:H51" si="28">C17/100</f>
        <v>21.451340000000002</v>
      </c>
      <c r="D51" s="11">
        <f t="shared" si="28"/>
        <v>21.47804</v>
      </c>
      <c r="E51" s="11">
        <f t="shared" si="28"/>
        <v>21.35181</v>
      </c>
      <c r="F51" s="11">
        <f t="shared" si="28"/>
        <v>21.550880000000003</v>
      </c>
      <c r="G51" s="11">
        <f t="shared" si="28"/>
        <v>21.339609999999997</v>
      </c>
      <c r="H51" s="11">
        <f t="shared" si="28"/>
        <v>21.54683</v>
      </c>
      <c r="I51" s="5">
        <f t="shared" ref="I51:J51" si="29">I17</f>
        <v>0.374</v>
      </c>
      <c r="J51" s="5">
        <f t="shared" si="29"/>
        <v>0.46400000000000002</v>
      </c>
    </row>
    <row r="52" spans="3:10">
      <c r="C52" s="11">
        <f t="shared" ref="C52:H52" si="30">C18/100</f>
        <v>21.39171</v>
      </c>
      <c r="D52" s="11">
        <f t="shared" si="30"/>
        <v>21.348180000000003</v>
      </c>
      <c r="E52" s="11">
        <f t="shared" si="30"/>
        <v>21.248480000000001</v>
      </c>
      <c r="F52" s="11">
        <f t="shared" si="30"/>
        <v>21.534940000000002</v>
      </c>
      <c r="G52" s="11">
        <f t="shared" si="30"/>
        <v>21.305109999999999</v>
      </c>
      <c r="H52" s="11">
        <f t="shared" si="30"/>
        <v>21.580549999999999</v>
      </c>
      <c r="I52" s="5">
        <f t="shared" ref="I52:J52" si="31">I18</f>
        <v>0.53900000000000003</v>
      </c>
      <c r="J52" s="5">
        <f t="shared" si="31"/>
        <v>0.67</v>
      </c>
    </row>
    <row r="53" spans="3:10">
      <c r="C53" s="11">
        <f t="shared" ref="C53:H53" si="32">C19/100</f>
        <v>60.453000000000003</v>
      </c>
      <c r="D53" s="11">
        <f t="shared" si="32"/>
        <v>60.546729999999997</v>
      </c>
      <c r="E53" s="11">
        <f t="shared" si="32"/>
        <v>59.500659999999996</v>
      </c>
      <c r="F53" s="11">
        <f t="shared" si="32"/>
        <v>61.405349999999999</v>
      </c>
      <c r="G53" s="11">
        <f t="shared" si="32"/>
        <v>59.661989999999996</v>
      </c>
      <c r="H53" s="11">
        <f t="shared" si="32"/>
        <v>61.42933</v>
      </c>
      <c r="I53" s="5">
        <f t="shared" ref="I53:J53" si="33">I19</f>
        <v>1.2689999999999999</v>
      </c>
      <c r="J53" s="5">
        <f t="shared" si="33"/>
        <v>1.575</v>
      </c>
    </row>
    <row r="54" spans="3:10">
      <c r="C54" s="11">
        <f t="shared" ref="C54:H54" si="34">C20/100</f>
        <v>60.735460000000003</v>
      </c>
      <c r="D54" s="11">
        <f t="shared" si="34"/>
        <v>60.520530000000001</v>
      </c>
      <c r="E54" s="11">
        <f t="shared" si="34"/>
        <v>60.237839999999998</v>
      </c>
      <c r="F54" s="11">
        <f t="shared" si="34"/>
        <v>61.233080000000001</v>
      </c>
      <c r="G54" s="11">
        <f t="shared" si="34"/>
        <v>60.404690000000002</v>
      </c>
      <c r="H54" s="11">
        <f t="shared" si="34"/>
        <v>61.200710000000001</v>
      </c>
      <c r="I54" s="5">
        <f t="shared" ref="I54:J54" si="35">I20</f>
        <v>0.66</v>
      </c>
      <c r="J54" s="5">
        <f t="shared" si="35"/>
        <v>0.81899999999999995</v>
      </c>
    </row>
    <row r="55" spans="3:10">
      <c r="C55" s="11">
        <f t="shared" ref="C55:H55" si="36">C21/100</f>
        <v>28.83869</v>
      </c>
      <c r="D55" s="11">
        <f t="shared" si="36"/>
        <v>28.880610000000001</v>
      </c>
      <c r="E55" s="11">
        <f t="shared" si="36"/>
        <v>28.497420000000002</v>
      </c>
      <c r="F55" s="11">
        <f t="shared" si="36"/>
        <v>29.179969999999997</v>
      </c>
      <c r="G55" s="11">
        <f t="shared" si="36"/>
        <v>28.53312</v>
      </c>
      <c r="H55" s="11">
        <f t="shared" si="36"/>
        <v>29.16291</v>
      </c>
      <c r="I55" s="5">
        <f t="shared" ref="I55:J55" si="37">I21</f>
        <v>0.95299999999999996</v>
      </c>
      <c r="J55" s="5">
        <f t="shared" si="37"/>
        <v>1.1830000000000001</v>
      </c>
    </row>
    <row r="56" spans="3:10">
      <c r="C56" s="11">
        <f t="shared" ref="C56:H56" si="38">C22/100</f>
        <v>29.005710000000001</v>
      </c>
      <c r="D56" s="11">
        <f t="shared" si="38"/>
        <v>28.934950000000001</v>
      </c>
      <c r="E56" s="11">
        <f t="shared" si="38"/>
        <v>28.81223</v>
      </c>
      <c r="F56" s="11">
        <f t="shared" si="38"/>
        <v>29.199200000000001</v>
      </c>
      <c r="G56" s="11">
        <f t="shared" si="38"/>
        <v>28.9</v>
      </c>
      <c r="H56" s="11">
        <f t="shared" si="38"/>
        <v>29.273060000000001</v>
      </c>
      <c r="I56" s="5">
        <f t="shared" ref="I56:J56" si="39">I22</f>
        <v>0.53700000000000003</v>
      </c>
      <c r="J56" s="5">
        <f t="shared" si="39"/>
        <v>0.66700000000000004</v>
      </c>
    </row>
    <row r="57" spans="3:10">
      <c r="C57" s="11">
        <f t="shared" ref="C57:H57" si="40">C23/100</f>
        <v>18.88814</v>
      </c>
      <c r="D57" s="11">
        <f t="shared" si="40"/>
        <v>18.852599999999999</v>
      </c>
      <c r="E57" s="11">
        <f t="shared" si="40"/>
        <v>18.776320000000002</v>
      </c>
      <c r="F57" s="11">
        <f t="shared" si="40"/>
        <v>18.999970000000001</v>
      </c>
      <c r="G57" s="11">
        <f t="shared" si="40"/>
        <v>18.826880000000003</v>
      </c>
      <c r="H57" s="11">
        <f t="shared" si="40"/>
        <v>19.042159999999999</v>
      </c>
      <c r="I57" s="5">
        <f t="shared" ref="I57:J57" si="41">I23</f>
        <v>0.47699999999999998</v>
      </c>
      <c r="J57" s="5">
        <f t="shared" si="41"/>
        <v>0.59199999999999997</v>
      </c>
    </row>
    <row r="58" spans="3:10">
      <c r="C58" s="11">
        <f t="shared" ref="C58:H58" si="42">C24/100</f>
        <v>18.964880000000001</v>
      </c>
      <c r="D58" s="11">
        <f t="shared" si="42"/>
        <v>18.904620000000001</v>
      </c>
      <c r="E58" s="11">
        <f t="shared" si="42"/>
        <v>18.799520000000001</v>
      </c>
      <c r="F58" s="11">
        <f t="shared" si="42"/>
        <v>19.130240000000001</v>
      </c>
      <c r="G58" s="11">
        <f t="shared" si="42"/>
        <v>18.868499999999997</v>
      </c>
      <c r="H58" s="11">
        <f t="shared" si="42"/>
        <v>19.18582</v>
      </c>
      <c r="I58" s="5">
        <f t="shared" ref="I58:J58" si="43">I24</f>
        <v>0.70199999999999996</v>
      </c>
      <c r="J58" s="5">
        <f t="shared" si="43"/>
        <v>0.872</v>
      </c>
    </row>
    <row r="59" spans="3:10">
      <c r="C59" s="11">
        <f t="shared" ref="C59:H59" si="44">C25/100</f>
        <v>14.266529999999999</v>
      </c>
      <c r="D59" s="11">
        <f t="shared" si="44"/>
        <v>14.261890000000001</v>
      </c>
      <c r="E59" s="11">
        <f t="shared" si="44"/>
        <v>14.22167</v>
      </c>
      <c r="F59" s="11">
        <f t="shared" si="44"/>
        <v>14.31138</v>
      </c>
      <c r="G59" s="11">
        <f t="shared" si="44"/>
        <v>14.224649999999999</v>
      </c>
      <c r="H59" s="11">
        <f t="shared" si="44"/>
        <v>14.31953</v>
      </c>
      <c r="I59" s="5">
        <f t="shared" ref="I59:J59" si="45">I25</f>
        <v>0.253</v>
      </c>
      <c r="J59" s="5">
        <f t="shared" si="45"/>
        <v>0.314</v>
      </c>
    </row>
    <row r="60" spans="3:10">
      <c r="C60" s="11">
        <f t="shared" ref="C60:H60" si="46">C26/100</f>
        <v>14.21184</v>
      </c>
      <c r="D60" s="11">
        <f t="shared" si="46"/>
        <v>14.20684</v>
      </c>
      <c r="E60" s="11">
        <f t="shared" si="46"/>
        <v>14.143830000000001</v>
      </c>
      <c r="F60" s="11">
        <f t="shared" si="46"/>
        <v>14.27985</v>
      </c>
      <c r="G60" s="11">
        <f t="shared" si="46"/>
        <v>14.138520000000002</v>
      </c>
      <c r="H60" s="11">
        <f t="shared" si="46"/>
        <v>14.292850000000001</v>
      </c>
      <c r="I60" s="5">
        <f t="shared" ref="I60:J60" si="47">I26</f>
        <v>0.38500000000000001</v>
      </c>
      <c r="J60" s="5">
        <f t="shared" si="47"/>
        <v>0.47899999999999998</v>
      </c>
    </row>
    <row r="61" spans="3:10">
      <c r="C61" s="11">
        <f t="shared" ref="C61:H61" si="48">C27/100</f>
        <v>47.026499999999999</v>
      </c>
      <c r="D61" s="11">
        <f t="shared" si="48"/>
        <v>47.050139999999999</v>
      </c>
      <c r="E61" s="11">
        <f t="shared" si="48"/>
        <v>46.81709</v>
      </c>
      <c r="F61" s="11">
        <f t="shared" si="48"/>
        <v>47.235910000000004</v>
      </c>
      <c r="G61" s="11">
        <f t="shared" si="48"/>
        <v>46.807639999999999</v>
      </c>
      <c r="H61" s="11">
        <f t="shared" si="48"/>
        <v>47.198119999999996</v>
      </c>
      <c r="I61" s="5">
        <f t="shared" ref="I61:J61" si="49">I27</f>
        <v>0.35899999999999999</v>
      </c>
      <c r="J61" s="5">
        <f t="shared" si="49"/>
        <v>0.44500000000000001</v>
      </c>
    </row>
    <row r="62" spans="3:10">
      <c r="C62" s="11">
        <f t="shared" ref="C62:H62" si="50">C28/100</f>
        <v>47.005040000000001</v>
      </c>
      <c r="D62" s="11">
        <f t="shared" si="50"/>
        <v>46.948810000000002</v>
      </c>
      <c r="E62" s="11">
        <f t="shared" si="50"/>
        <v>46.503639999999997</v>
      </c>
      <c r="F62" s="11">
        <f t="shared" si="50"/>
        <v>47.506440000000005</v>
      </c>
      <c r="G62" s="11">
        <f t="shared" si="50"/>
        <v>46.470910000000003</v>
      </c>
      <c r="H62" s="11">
        <f t="shared" si="50"/>
        <v>47.443630000000006</v>
      </c>
      <c r="I62" s="5">
        <f t="shared" ref="I62:J62" si="51">I28</f>
        <v>0.85899999999999999</v>
      </c>
      <c r="J62" s="5">
        <f t="shared" si="51"/>
        <v>1.0669999999999999</v>
      </c>
    </row>
    <row r="63" spans="3:10">
      <c r="C63" s="11">
        <f t="shared" ref="C63:H63" si="52">C29/100</f>
        <v>21.996700000000001</v>
      </c>
      <c r="D63" s="11">
        <f t="shared" si="52"/>
        <v>22.011709999999997</v>
      </c>
      <c r="E63" s="11">
        <f t="shared" si="52"/>
        <v>21.82076</v>
      </c>
      <c r="F63" s="11">
        <f t="shared" si="52"/>
        <v>22.172629999999998</v>
      </c>
      <c r="G63" s="11">
        <f t="shared" si="52"/>
        <v>21.853919999999999</v>
      </c>
      <c r="H63" s="11">
        <f t="shared" si="52"/>
        <v>22.199569999999998</v>
      </c>
      <c r="I63" s="5">
        <f t="shared" ref="I63:J63" si="53">I29</f>
        <v>0.64400000000000002</v>
      </c>
      <c r="J63" s="5">
        <f t="shared" si="53"/>
        <v>0.8</v>
      </c>
    </row>
    <row r="64" spans="3:10">
      <c r="C64" s="11">
        <f t="shared" ref="C64:H64" si="54">C30/100</f>
        <v>22.026529999999998</v>
      </c>
      <c r="D64" s="11">
        <f t="shared" si="54"/>
        <v>22.038629999999998</v>
      </c>
      <c r="E64" s="11">
        <f t="shared" si="54"/>
        <v>21.933260000000001</v>
      </c>
      <c r="F64" s="11">
        <f t="shared" si="54"/>
        <v>22.119800000000001</v>
      </c>
      <c r="G64" s="11">
        <f t="shared" si="54"/>
        <v>21.931889999999999</v>
      </c>
      <c r="H64" s="11">
        <f t="shared" si="54"/>
        <v>22.120790000000003</v>
      </c>
      <c r="I64" s="5">
        <f t="shared" ref="I64:J64" si="55">I30</f>
        <v>0.34100000000000003</v>
      </c>
      <c r="J64" s="5">
        <f t="shared" si="55"/>
        <v>0.42299999999999999</v>
      </c>
    </row>
    <row r="65" spans="3:10">
      <c r="C65" s="11">
        <f t="shared" ref="C65:H65" si="56">C31/100</f>
        <v>14.244899999999999</v>
      </c>
      <c r="D65" s="11">
        <f t="shared" si="56"/>
        <v>14.226949999999999</v>
      </c>
      <c r="E65" s="11">
        <f t="shared" si="56"/>
        <v>14.183959999999999</v>
      </c>
      <c r="F65" s="11">
        <f t="shared" si="56"/>
        <v>14.30584</v>
      </c>
      <c r="G65" s="11">
        <f t="shared" si="56"/>
        <v>14.19462</v>
      </c>
      <c r="H65" s="11">
        <f t="shared" si="56"/>
        <v>14.323820000000001</v>
      </c>
      <c r="I65" s="5">
        <f t="shared" ref="I65:J65" si="57">I31</f>
        <v>0.34499999999999997</v>
      </c>
      <c r="J65" s="5">
        <f t="shared" si="57"/>
        <v>0.42799999999999999</v>
      </c>
    </row>
    <row r="66" spans="3:10">
      <c r="C66" s="11">
        <f t="shared" ref="C66:H66" si="58">C32/100</f>
        <v>14.329839999999999</v>
      </c>
      <c r="D66" s="11">
        <f t="shared" si="58"/>
        <v>14.31241</v>
      </c>
      <c r="E66" s="11">
        <f t="shared" si="58"/>
        <v>14.246320000000001</v>
      </c>
      <c r="F66" s="11">
        <f t="shared" si="58"/>
        <v>14.413360000000001</v>
      </c>
      <c r="G66" s="11">
        <f t="shared" si="58"/>
        <v>14.267760000000001</v>
      </c>
      <c r="H66" s="11">
        <f t="shared" si="58"/>
        <v>14.419130000000001</v>
      </c>
      <c r="I66" s="5">
        <f t="shared" ref="I66:J66" si="59">I32</f>
        <v>0.46899999999999997</v>
      </c>
      <c r="J66" s="5">
        <f t="shared" si="59"/>
        <v>0.58299999999999996</v>
      </c>
    </row>
    <row r="67" spans="3:10">
      <c r="C67" s="11">
        <f t="shared" ref="C67:H67" si="60">C33/100</f>
        <v>10.809159999999999</v>
      </c>
      <c r="D67" s="11">
        <f t="shared" si="60"/>
        <v>10.80681</v>
      </c>
      <c r="E67" s="11">
        <f t="shared" si="60"/>
        <v>10.75971</v>
      </c>
      <c r="F67" s="11">
        <f t="shared" si="60"/>
        <v>10.85862</v>
      </c>
      <c r="G67" s="11">
        <f t="shared" si="60"/>
        <v>10.761500000000002</v>
      </c>
      <c r="H67" s="11">
        <f t="shared" si="60"/>
        <v>10.84953</v>
      </c>
      <c r="I67" s="5">
        <f t="shared" ref="I67:J67" si="61">I33</f>
        <v>0.36799999999999999</v>
      </c>
      <c r="J67" s="5">
        <f t="shared" si="61"/>
        <v>0.45800000000000002</v>
      </c>
    </row>
    <row r="68" spans="3:10">
      <c r="C68" s="11">
        <f t="shared" ref="C68:H68" si="62">C34/100</f>
        <v>10.80636</v>
      </c>
      <c r="D68" s="11">
        <f t="shared" si="62"/>
        <v>10.82095</v>
      </c>
      <c r="E68" s="11">
        <f t="shared" si="62"/>
        <v>10.71087</v>
      </c>
      <c r="F68" s="11">
        <f t="shared" si="62"/>
        <v>10.90185</v>
      </c>
      <c r="G68" s="11">
        <f t="shared" si="62"/>
        <v>10.68906</v>
      </c>
      <c r="H68" s="11">
        <f t="shared" si="62"/>
        <v>10.899980000000001</v>
      </c>
      <c r="I68" s="5">
        <f t="shared" ref="I68:J68" si="63">I34</f>
        <v>0.71199999999999997</v>
      </c>
      <c r="J68" s="5">
        <f t="shared" si="63"/>
        <v>0.88400000000000001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70" zoomScaleNormal="70" workbookViewId="0">
      <selection activeCell="A33" sqref="A33"/>
    </sheetView>
  </sheetViews>
  <sheetFormatPr defaultRowHeight="16.2"/>
  <cols>
    <col min="1" max="1" width="14.33203125" customWidth="1"/>
  </cols>
  <sheetData>
    <row r="1" spans="1:13">
      <c r="A1" t="s">
        <v>97</v>
      </c>
    </row>
    <row r="2" spans="1:13">
      <c r="B2" t="s">
        <v>60</v>
      </c>
      <c r="C2" t="s">
        <v>61</v>
      </c>
      <c r="E2" t="s">
        <v>60</v>
      </c>
      <c r="F2" t="s">
        <v>61</v>
      </c>
      <c r="H2" t="s">
        <v>60</v>
      </c>
      <c r="I2" t="s">
        <v>61</v>
      </c>
      <c r="K2" t="s">
        <v>60</v>
      </c>
      <c r="L2" t="s">
        <v>61</v>
      </c>
    </row>
    <row r="3" spans="1:13">
      <c r="A3" t="s">
        <v>52</v>
      </c>
      <c r="B3" t="s">
        <v>55</v>
      </c>
      <c r="E3" t="s">
        <v>56</v>
      </c>
      <c r="H3" t="s">
        <v>57</v>
      </c>
      <c r="K3" t="s">
        <v>58</v>
      </c>
    </row>
    <row r="4" spans="1:13">
      <c r="A4" t="s">
        <v>59</v>
      </c>
      <c r="B4" s="5">
        <v>17671.762999999999</v>
      </c>
      <c r="C4" s="5">
        <v>17642.363000000001</v>
      </c>
      <c r="D4" s="3">
        <f>(C4-B4)/B4</f>
        <v>-1.6636710213914605E-3</v>
      </c>
      <c r="E4" s="5">
        <v>18236.922999999999</v>
      </c>
      <c r="F4" s="5">
        <v>18138.87</v>
      </c>
      <c r="G4" s="4">
        <f>(F4-E4)/E4</f>
        <v>-5.3766197291067082E-3</v>
      </c>
      <c r="H4" s="5">
        <v>18958.853999999999</v>
      </c>
      <c r="I4" s="5">
        <v>18616.304</v>
      </c>
      <c r="J4" s="4">
        <f>(I4-H4)/H4</f>
        <v>-1.8068075211718982E-2</v>
      </c>
      <c r="K4" s="5">
        <v>19260.394</v>
      </c>
      <c r="L4" s="5">
        <v>19235.379000000001</v>
      </c>
      <c r="M4" s="4">
        <f>(L4-K4)/K4</f>
        <v>-1.2987792461566165E-3</v>
      </c>
    </row>
    <row r="5" spans="1:13">
      <c r="A5" t="s">
        <v>49</v>
      </c>
      <c r="B5" s="5">
        <v>8864.2610000000004</v>
      </c>
      <c r="C5" s="5">
        <v>8820.0789999999997</v>
      </c>
      <c r="D5" s="3">
        <f>(C5-B5)/B5</f>
        <v>-4.9842846459508235E-3</v>
      </c>
      <c r="E5" s="5">
        <v>9143.6149999999998</v>
      </c>
      <c r="F5" s="5">
        <v>9106.7510000000002</v>
      </c>
      <c r="G5" s="3">
        <f>(F5-E5)/E5</f>
        <v>-4.0316658127009485E-3</v>
      </c>
      <c r="H5" s="5">
        <v>9321.6919999999991</v>
      </c>
      <c r="I5" s="5">
        <v>9361.4940000000006</v>
      </c>
      <c r="J5" s="4">
        <f>(I5-H5)/H5</f>
        <v>4.269825692589017E-3</v>
      </c>
      <c r="K5" s="5">
        <v>9764.2000000000007</v>
      </c>
      <c r="L5" s="5">
        <v>9766.4689999999991</v>
      </c>
      <c r="M5" s="4">
        <f>(L5-K5)/K5</f>
        <v>2.3237950881776424E-4</v>
      </c>
    </row>
    <row r="6" spans="1:13">
      <c r="A6" t="s">
        <v>47</v>
      </c>
      <c r="B6" s="5">
        <v>5928.2430000000004</v>
      </c>
      <c r="C6" s="5">
        <v>5911.076</v>
      </c>
      <c r="D6" s="3">
        <f>(C6-B6)/B6</f>
        <v>-2.8957989745022885E-3</v>
      </c>
      <c r="E6" s="5">
        <v>6078.0550000000003</v>
      </c>
      <c r="F6" s="5">
        <v>6069.6229999999996</v>
      </c>
      <c r="G6" s="3">
        <f>(F6-E6)/E6</f>
        <v>-1.3872858998480104E-3</v>
      </c>
      <c r="H6" s="5">
        <v>6338.0060000000003</v>
      </c>
      <c r="I6" s="5">
        <v>6258.3779999999997</v>
      </c>
      <c r="J6" s="3">
        <f>(I6-H6)/H6</f>
        <v>-1.2563572833474852E-2</v>
      </c>
      <c r="K6" s="5">
        <v>6539.1170000000002</v>
      </c>
      <c r="L6" s="5">
        <v>6537.7439999999997</v>
      </c>
      <c r="M6" s="3">
        <f>(L6-K6)/K6</f>
        <v>-2.0996718670127817E-4</v>
      </c>
    </row>
    <row r="7" spans="1:13">
      <c r="A7" t="s">
        <v>48</v>
      </c>
      <c r="B7" s="5">
        <v>4554.5240000000003</v>
      </c>
      <c r="C7" s="5">
        <v>4554.26</v>
      </c>
      <c r="D7" s="3">
        <f>(C7-B7)/B7</f>
        <v>-5.7964344901931284E-5</v>
      </c>
      <c r="E7" s="5">
        <v>4666.6310000000003</v>
      </c>
      <c r="F7" s="5">
        <v>4630.9870000000001</v>
      </c>
      <c r="G7" s="3">
        <f>(F7-E7)/E7</f>
        <v>-7.6380583765890703E-3</v>
      </c>
      <c r="H7" s="5">
        <v>4784.1540000000005</v>
      </c>
      <c r="I7" s="5">
        <v>4779.2219999999998</v>
      </c>
      <c r="J7" s="3">
        <f>(I7-H7)/H7</f>
        <v>-1.0309032694183126E-3</v>
      </c>
      <c r="K7" s="5">
        <v>4970.7359999999999</v>
      </c>
      <c r="L7" s="5">
        <v>4962.8270000000002</v>
      </c>
      <c r="M7" s="3">
        <f>(L7-K7)/K7</f>
        <v>-1.5911124630235143E-3</v>
      </c>
    </row>
    <row r="9" spans="1:13">
      <c r="B9" t="s">
        <v>60</v>
      </c>
      <c r="C9" t="s">
        <v>61</v>
      </c>
      <c r="E9" t="s">
        <v>60</v>
      </c>
      <c r="F9" t="s">
        <v>61</v>
      </c>
      <c r="H9" t="s">
        <v>60</v>
      </c>
      <c r="I9" t="s">
        <v>61</v>
      </c>
      <c r="K9" t="s">
        <v>60</v>
      </c>
      <c r="L9" t="s">
        <v>61</v>
      </c>
    </row>
    <row r="10" spans="1:13">
      <c r="A10" t="s">
        <v>51</v>
      </c>
      <c r="B10" t="s">
        <v>55</v>
      </c>
      <c r="E10" t="s">
        <v>56</v>
      </c>
      <c r="H10" t="s">
        <v>57</v>
      </c>
      <c r="K10" t="s">
        <v>58</v>
      </c>
    </row>
    <row r="11" spans="1:13">
      <c r="A11" t="s">
        <v>59</v>
      </c>
      <c r="B11" s="5">
        <v>8910.5380000000005</v>
      </c>
      <c r="C11" s="5">
        <v>8917.5930000000008</v>
      </c>
      <c r="D11" s="3">
        <f>(C11-B11)/B11</f>
        <v>7.9175915079429443E-4</v>
      </c>
      <c r="E11" s="5">
        <v>9139.74</v>
      </c>
      <c r="F11" s="5">
        <v>9132.1650000000009</v>
      </c>
      <c r="G11" s="3">
        <f>(F11-E11)/E11</f>
        <v>-8.287981933839375E-4</v>
      </c>
      <c r="H11" s="5">
        <v>9340.4030000000002</v>
      </c>
      <c r="I11" s="5">
        <v>9372.1309999999994</v>
      </c>
      <c r="J11" s="3">
        <f>(I11-H11)/H11</f>
        <v>3.3968555746469562E-3</v>
      </c>
      <c r="K11" s="5">
        <v>9520.5249999999996</v>
      </c>
      <c r="L11" s="5">
        <v>9428.1910000000007</v>
      </c>
      <c r="M11" s="3">
        <f>(L11-K11)/K11</f>
        <v>-9.6984147407836157E-3</v>
      </c>
    </row>
    <row r="12" spans="1:13">
      <c r="A12" t="s">
        <v>49</v>
      </c>
      <c r="B12" s="5">
        <v>4641.01</v>
      </c>
      <c r="C12" s="5">
        <v>4596.6530000000002</v>
      </c>
      <c r="D12" s="3">
        <f>(C12-B12)/B12</f>
        <v>-9.557617846115387E-3</v>
      </c>
      <c r="E12" s="5">
        <v>4720.424</v>
      </c>
      <c r="F12" s="5">
        <v>4732.2780000000002</v>
      </c>
      <c r="G12" s="3">
        <f>(F12-E12)/E12</f>
        <v>2.5112150942373543E-3</v>
      </c>
      <c r="H12" s="5">
        <v>4783.3710000000001</v>
      </c>
      <c r="I12" s="5">
        <v>4782.7030000000004</v>
      </c>
      <c r="J12" s="3">
        <f>(I12-H12)/H12</f>
        <v>-1.3965046825756673E-4</v>
      </c>
      <c r="K12" s="5">
        <v>4803.7269999999999</v>
      </c>
      <c r="L12" s="5">
        <v>4765.6729999999998</v>
      </c>
      <c r="M12" s="3">
        <f>(L12-K12)/K12</f>
        <v>-7.9217657456387685E-3</v>
      </c>
    </row>
    <row r="13" spans="1:13">
      <c r="A13" t="s">
        <v>47</v>
      </c>
      <c r="B13" s="5">
        <v>3103.4090000000001</v>
      </c>
      <c r="C13" s="5">
        <v>3091.0050000000001</v>
      </c>
      <c r="D13" s="3">
        <f>(C13-B13)/B13</f>
        <v>-3.9968950273715116E-3</v>
      </c>
      <c r="E13" s="5">
        <v>3137.4749999999999</v>
      </c>
      <c r="F13" s="5">
        <v>3135.3130000000001</v>
      </c>
      <c r="G13" s="3">
        <f>(F13-E13)/E13</f>
        <v>-6.8908915608883168E-4</v>
      </c>
      <c r="H13" s="5">
        <v>3203.7820000000002</v>
      </c>
      <c r="I13" s="5">
        <v>3171.2379999999998</v>
      </c>
      <c r="J13" s="3">
        <f>(I13-H13)/H13</f>
        <v>-1.0157994520226508E-2</v>
      </c>
      <c r="K13" s="5">
        <v>3136.076</v>
      </c>
      <c r="L13" s="5">
        <v>3153.866</v>
      </c>
      <c r="M13" s="3">
        <f>(L13-K13)/K13</f>
        <v>5.6726941566467024E-3</v>
      </c>
    </row>
    <row r="14" spans="1:13">
      <c r="A14" t="s">
        <v>48</v>
      </c>
      <c r="B14" s="5">
        <v>2311.5619999999999</v>
      </c>
      <c r="C14" s="5">
        <v>2301.7089999999998</v>
      </c>
      <c r="D14" s="3">
        <f>(C14-B14)/B14</f>
        <v>-4.2624857131238819E-3</v>
      </c>
      <c r="E14" s="5">
        <v>2313.9319999999998</v>
      </c>
      <c r="F14" s="5">
        <v>2290.2779999999998</v>
      </c>
      <c r="G14" s="3">
        <f>(F14-E14)/E14</f>
        <v>-1.0222426588162487E-2</v>
      </c>
      <c r="H14" s="5">
        <v>2296.4029999999998</v>
      </c>
      <c r="I14" s="5">
        <v>2266.9299999999998</v>
      </c>
      <c r="J14" s="3">
        <f>(I14-H14)/H14</f>
        <v>-1.2834419742527753E-2</v>
      </c>
      <c r="K14" s="5">
        <v>2282.471</v>
      </c>
      <c r="L14" s="5">
        <v>2290.29</v>
      </c>
      <c r="M14" s="3">
        <f>(L14-K14)/K14</f>
        <v>3.4256733163312743E-3</v>
      </c>
    </row>
    <row r="16" spans="1:13">
      <c r="B16" t="s">
        <v>60</v>
      </c>
      <c r="C16" t="s">
        <v>61</v>
      </c>
      <c r="E16" t="s">
        <v>60</v>
      </c>
      <c r="F16" t="s">
        <v>61</v>
      </c>
      <c r="H16" t="s">
        <v>60</v>
      </c>
      <c r="I16" t="s">
        <v>61</v>
      </c>
      <c r="K16" t="s">
        <v>60</v>
      </c>
      <c r="L16" t="s">
        <v>61</v>
      </c>
    </row>
    <row r="17" spans="1:13">
      <c r="A17" t="s">
        <v>50</v>
      </c>
      <c r="B17" t="s">
        <v>55</v>
      </c>
      <c r="E17" t="s">
        <v>56</v>
      </c>
      <c r="H17" t="s">
        <v>57</v>
      </c>
      <c r="K17" t="s">
        <v>58</v>
      </c>
    </row>
    <row r="18" spans="1:13">
      <c r="A18" t="s">
        <v>59</v>
      </c>
      <c r="B18" s="5">
        <v>5969.3549999999996</v>
      </c>
      <c r="C18" s="5">
        <v>5971.5450000000001</v>
      </c>
      <c r="D18" s="3">
        <f>(C18-B18)/B18</f>
        <v>3.6687380797431374E-4</v>
      </c>
      <c r="E18" s="5">
        <v>6135.9589999999998</v>
      </c>
      <c r="F18" s="5">
        <v>6050.6490000000003</v>
      </c>
      <c r="G18" s="3">
        <f>(F18-E18)/E18</f>
        <v>-1.3903287163424575E-2</v>
      </c>
      <c r="H18" s="5">
        <v>6290.6840000000002</v>
      </c>
      <c r="I18" s="5">
        <v>6292.0709999999999</v>
      </c>
      <c r="J18" s="3">
        <f>(I18-H18)/H18</f>
        <v>2.2048476763412631E-4</v>
      </c>
      <c r="K18" s="5">
        <v>6471.692</v>
      </c>
      <c r="L18" s="5">
        <v>6446.8</v>
      </c>
      <c r="M18" s="3">
        <f>(L18-K18)/K18</f>
        <v>-3.8462893475152749E-3</v>
      </c>
    </row>
    <row r="19" spans="1:13">
      <c r="A19" t="s">
        <v>49</v>
      </c>
      <c r="B19" s="5">
        <v>3108.7939999999999</v>
      </c>
      <c r="C19" s="5">
        <v>3107.614</v>
      </c>
      <c r="D19" s="3">
        <f>(C19-B19)/B19</f>
        <v>-3.795684114160785E-4</v>
      </c>
      <c r="E19" s="5">
        <v>3155.2869999999998</v>
      </c>
      <c r="F19" s="5">
        <v>3138.31</v>
      </c>
      <c r="G19" s="3">
        <f>(F19-E19)/E19</f>
        <v>-5.3804931215448428E-3</v>
      </c>
      <c r="H19" s="5">
        <v>3155.57</v>
      </c>
      <c r="I19" s="5">
        <v>3160.7440000000001</v>
      </c>
      <c r="J19" s="3">
        <f>(I19-H19)/H19</f>
        <v>1.6396403819278222E-3</v>
      </c>
      <c r="K19" s="5">
        <v>3081.8290000000002</v>
      </c>
      <c r="L19" s="5">
        <v>3082.9059999999999</v>
      </c>
      <c r="M19" s="3">
        <f>(L19-K19)/K19</f>
        <v>3.4946779980322425E-4</v>
      </c>
    </row>
    <row r="20" spans="1:13">
      <c r="A20" t="s">
        <v>47</v>
      </c>
      <c r="B20" s="5">
        <v>2027.9290000000001</v>
      </c>
      <c r="C20" s="5">
        <v>2040.848</v>
      </c>
      <c r="D20" s="3">
        <f>(C20-B20)/B20</f>
        <v>6.3705386135312764E-3</v>
      </c>
      <c r="E20" s="5">
        <v>2010.0619999999999</v>
      </c>
      <c r="F20" s="5">
        <v>2029.06</v>
      </c>
      <c r="G20" s="3">
        <f>(F20-E20)/E20</f>
        <v>9.4514497562761986E-3</v>
      </c>
      <c r="H20" s="5">
        <v>2008.607</v>
      </c>
      <c r="I20" s="5">
        <v>2006.8230000000001</v>
      </c>
      <c r="J20" s="3">
        <f>(I20-H20)/H20</f>
        <v>-8.8817772715114418E-4</v>
      </c>
      <c r="K20" s="5">
        <v>2004.173</v>
      </c>
      <c r="L20" s="5">
        <v>1990.127</v>
      </c>
      <c r="M20" s="3">
        <f>(L20-K20)/K20</f>
        <v>-7.0083770213449879E-3</v>
      </c>
    </row>
    <row r="21" spans="1:13">
      <c r="A21" t="s">
        <v>48</v>
      </c>
      <c r="B21" s="5">
        <v>1508.7550000000001</v>
      </c>
      <c r="C21" s="5">
        <v>1507.2560000000001</v>
      </c>
      <c r="D21" s="3">
        <f>(C21-B21)/B21</f>
        <v>-9.9353440419420211E-4</v>
      </c>
      <c r="E21" s="5">
        <v>1494.665</v>
      </c>
      <c r="F21" s="5">
        <v>1495.585</v>
      </c>
      <c r="G21" s="3">
        <f>(F21-E21)/E21</f>
        <v>6.1552254184052803E-4</v>
      </c>
      <c r="H21" s="5">
        <v>1476.308</v>
      </c>
      <c r="I21" s="5">
        <v>1479.442</v>
      </c>
      <c r="J21" s="3">
        <f>(I21-H21)/H21</f>
        <v>2.1228632507579817E-3</v>
      </c>
      <c r="K21" s="5">
        <v>1470.3209999999999</v>
      </c>
      <c r="L21" s="5">
        <v>1466.3420000000001</v>
      </c>
      <c r="M21" s="3">
        <f>(L21-K21)/K21</f>
        <v>-2.7062117728032277E-3</v>
      </c>
    </row>
    <row r="23" spans="1:13">
      <c r="B23" t="s">
        <v>60</v>
      </c>
      <c r="C23" t="s">
        <v>61</v>
      </c>
      <c r="E23" t="s">
        <v>60</v>
      </c>
      <c r="F23" t="s">
        <v>61</v>
      </c>
      <c r="H23" t="s">
        <v>60</v>
      </c>
      <c r="I23" t="s">
        <v>61</v>
      </c>
      <c r="K23" t="s">
        <v>60</v>
      </c>
      <c r="L23" t="s">
        <v>61</v>
      </c>
    </row>
    <row r="24" spans="1:13">
      <c r="A24" t="s">
        <v>53</v>
      </c>
      <c r="B24" t="s">
        <v>55</v>
      </c>
      <c r="E24" t="s">
        <v>56</v>
      </c>
      <c r="H24" t="s">
        <v>57</v>
      </c>
      <c r="K24" t="s">
        <v>58</v>
      </c>
    </row>
    <row r="25" spans="1:13">
      <c r="A25" t="s">
        <v>59</v>
      </c>
      <c r="B25" s="5">
        <v>4585.8289999999997</v>
      </c>
      <c r="C25" s="5">
        <v>4598.6899999999996</v>
      </c>
      <c r="D25" s="3">
        <f>(C25-B25)/B25</f>
        <v>2.8045092828362936E-3</v>
      </c>
      <c r="E25" s="5">
        <v>4728.085</v>
      </c>
      <c r="F25" s="5">
        <v>4731.0259999999998</v>
      </c>
      <c r="G25" s="3">
        <f>(F25-E25)/E25</f>
        <v>6.2202773427292516E-4</v>
      </c>
      <c r="H25" s="5">
        <v>4745.6589999999997</v>
      </c>
      <c r="I25" s="5">
        <v>4715.9170000000004</v>
      </c>
      <c r="J25" s="3">
        <f>(I25-H25)/H25</f>
        <v>-6.2672012464442305E-3</v>
      </c>
      <c r="K25" s="5">
        <v>4703.1909999999998</v>
      </c>
      <c r="L25" s="5">
        <v>4727.8869999999997</v>
      </c>
      <c r="M25" s="3">
        <f>(L25-K25)/K25</f>
        <v>5.2509030570946219E-3</v>
      </c>
    </row>
    <row r="26" spans="1:13">
      <c r="A26" t="s">
        <v>49</v>
      </c>
      <c r="B26" s="5">
        <v>2333.893</v>
      </c>
      <c r="C26" s="5">
        <v>2322.8319999999999</v>
      </c>
      <c r="D26" s="3">
        <f>(C26-B26)/B26</f>
        <v>-4.7392918184338993E-3</v>
      </c>
      <c r="E26" s="5">
        <v>2327.4479999999999</v>
      </c>
      <c r="F26" s="5">
        <v>2314.9659999999999</v>
      </c>
      <c r="G26" s="3">
        <f>(F26-E26)/E26</f>
        <v>-5.3629554774155949E-3</v>
      </c>
      <c r="H26" s="5">
        <v>2276.69</v>
      </c>
      <c r="I26" s="5">
        <v>2274.9059999999999</v>
      </c>
      <c r="J26" s="3">
        <f>(I26-H26)/H26</f>
        <v>-7.8359372597942866E-4</v>
      </c>
      <c r="K26" s="5">
        <v>2249.7570000000001</v>
      </c>
      <c r="L26" s="5">
        <v>2249.2849999999999</v>
      </c>
      <c r="M26" s="3">
        <f>(L26-K26)/K26</f>
        <v>-2.0980043622498222E-4</v>
      </c>
    </row>
    <row r="27" spans="1:13">
      <c r="A27" t="s">
        <v>47</v>
      </c>
      <c r="B27" s="5">
        <v>1516.319</v>
      </c>
      <c r="C27" s="5">
        <v>1511.7470000000001</v>
      </c>
      <c r="D27" s="3">
        <f>(C27-B27)/B27</f>
        <v>-3.0151966703575494E-3</v>
      </c>
      <c r="E27" s="5">
        <v>1488.15</v>
      </c>
      <c r="F27" s="5">
        <v>1500.511</v>
      </c>
      <c r="G27" s="3">
        <f>(F27-E27)/E27</f>
        <v>8.3062863286630217E-3</v>
      </c>
      <c r="H27" s="5">
        <v>1473.443</v>
      </c>
      <c r="I27" s="5">
        <v>1458.701</v>
      </c>
      <c r="J27" s="3">
        <f>(I27-H27)/H27</f>
        <v>-1.0005137626633649E-2</v>
      </c>
      <c r="K27" s="5">
        <v>1462.3879999999999</v>
      </c>
      <c r="L27" s="5">
        <v>1458.1369999999999</v>
      </c>
      <c r="M27" s="3">
        <f>(L27-K27)/K27</f>
        <v>-2.9068892797260212E-3</v>
      </c>
    </row>
    <row r="28" spans="1:13">
      <c r="A28" t="s">
        <v>48</v>
      </c>
      <c r="B28" s="5">
        <v>1117.644</v>
      </c>
      <c r="C28" s="5">
        <v>1110.749</v>
      </c>
      <c r="D28" s="3">
        <f>(C28-B28)/B28</f>
        <v>-6.1692274105171075E-3</v>
      </c>
      <c r="E28" s="5">
        <v>1106.885</v>
      </c>
      <c r="F28" s="5">
        <v>1103.877</v>
      </c>
      <c r="G28" s="3">
        <f>(F28-E28)/E28</f>
        <v>-2.7175361487417737E-3</v>
      </c>
      <c r="H28" s="5">
        <v>1085.951</v>
      </c>
      <c r="I28" s="5">
        <v>1097.0719999999999</v>
      </c>
      <c r="J28" s="3">
        <f>(I28-H28)/H28</f>
        <v>1.0240793553300164E-2</v>
      </c>
      <c r="K28" s="5">
        <v>1074.8040000000001</v>
      </c>
      <c r="L28" s="5">
        <v>1080.222</v>
      </c>
      <c r="M28" s="3">
        <f>(L28-K28)/K28</f>
        <v>5.0409190885034785E-3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4" zoomScale="115" zoomScaleNormal="115" workbookViewId="0">
      <selection activeCell="C25" sqref="C25"/>
    </sheetView>
  </sheetViews>
  <sheetFormatPr defaultRowHeight="16.2"/>
  <cols>
    <col min="1" max="1" width="26.6640625" customWidth="1"/>
  </cols>
  <sheetData>
    <row r="1" spans="1:13">
      <c r="A1" t="s">
        <v>98</v>
      </c>
    </row>
    <row r="4" spans="1:13">
      <c r="B4" s="5"/>
      <c r="C4" s="5"/>
      <c r="D4" s="3"/>
      <c r="E4" s="5"/>
      <c r="F4" s="5"/>
      <c r="G4" s="4"/>
      <c r="H4" s="5"/>
      <c r="I4" s="5"/>
      <c r="J4" s="4"/>
      <c r="K4" s="5"/>
      <c r="L4" s="5"/>
      <c r="M4" s="4"/>
    </row>
    <row r="5" spans="1:13">
      <c r="B5" s="5"/>
      <c r="C5" s="5"/>
      <c r="D5" s="3"/>
      <c r="E5" s="5"/>
      <c r="F5" s="5"/>
      <c r="G5" s="3"/>
      <c r="H5" s="5"/>
      <c r="I5" s="5"/>
      <c r="J5" s="4"/>
      <c r="K5" s="5"/>
      <c r="L5" s="5"/>
      <c r="M5" s="4"/>
    </row>
    <row r="6" spans="1:13">
      <c r="B6" s="5"/>
      <c r="C6" s="5"/>
      <c r="D6" s="3"/>
      <c r="E6" s="5"/>
      <c r="F6" s="5"/>
      <c r="G6" s="3"/>
      <c r="H6" s="5"/>
      <c r="I6" s="5"/>
      <c r="J6" s="3"/>
      <c r="K6" s="5"/>
      <c r="L6" s="5"/>
      <c r="M6" s="3"/>
    </row>
    <row r="7" spans="1:13">
      <c r="B7" s="5"/>
      <c r="C7" s="5"/>
      <c r="D7" s="3"/>
      <c r="E7" s="5"/>
      <c r="F7" s="5"/>
      <c r="G7" s="3"/>
      <c r="H7" s="5"/>
      <c r="I7" s="5"/>
      <c r="J7" s="3"/>
      <c r="K7" s="5"/>
      <c r="L7" s="5"/>
      <c r="M7" s="3"/>
    </row>
    <row r="11" spans="1:13">
      <c r="B11" s="5"/>
      <c r="C11" s="5"/>
      <c r="D11" s="3"/>
      <c r="E11" s="5"/>
      <c r="F11" s="5"/>
      <c r="G11" s="3"/>
      <c r="H11" s="5"/>
      <c r="I11" s="5"/>
      <c r="J11" s="3"/>
      <c r="K11" s="5"/>
      <c r="L11" s="5"/>
      <c r="M11" s="3"/>
    </row>
    <row r="12" spans="1:13">
      <c r="B12" s="5"/>
      <c r="C12" s="5"/>
      <c r="D12" s="3"/>
      <c r="E12" s="5"/>
      <c r="F12" s="5"/>
      <c r="G12" s="3"/>
      <c r="H12" s="5"/>
      <c r="I12" s="5"/>
      <c r="J12" s="3"/>
      <c r="K12" s="5"/>
      <c r="L12" s="5"/>
      <c r="M12" s="3"/>
    </row>
    <row r="13" spans="1:13">
      <c r="B13" s="5"/>
      <c r="C13" s="5"/>
      <c r="D13" s="3"/>
      <c r="E13" s="5"/>
      <c r="F13" s="5"/>
      <c r="G13" s="3"/>
      <c r="H13" s="5"/>
      <c r="I13" s="5"/>
      <c r="J13" s="3"/>
      <c r="K13" s="5"/>
      <c r="L13" s="5"/>
      <c r="M13" s="3"/>
    </row>
    <row r="14" spans="1:13">
      <c r="B14" s="5"/>
      <c r="C14" s="5"/>
      <c r="D14" s="3"/>
      <c r="E14" s="5"/>
      <c r="F14" s="5"/>
      <c r="G14" s="3"/>
      <c r="H14" s="5"/>
      <c r="I14" s="5"/>
      <c r="J14" s="3"/>
      <c r="K14" s="5"/>
      <c r="L14" s="5"/>
      <c r="M14" s="3"/>
    </row>
    <row r="18" spans="2:13">
      <c r="B18" s="5"/>
      <c r="C18" s="5"/>
      <c r="D18" s="3"/>
      <c r="E18" s="5"/>
      <c r="F18" s="5"/>
      <c r="G18" s="3"/>
      <c r="H18" s="5"/>
      <c r="I18" s="5"/>
      <c r="J18" s="3"/>
      <c r="K18" s="5"/>
      <c r="L18" s="5"/>
      <c r="M18" s="3"/>
    </row>
    <row r="19" spans="2:13">
      <c r="B19" s="5"/>
      <c r="C19" s="5"/>
      <c r="D19" s="3"/>
      <c r="E19" s="5"/>
      <c r="F19" s="5"/>
      <c r="G19" s="3"/>
      <c r="H19" s="5"/>
      <c r="I19" s="5"/>
      <c r="J19" s="3"/>
      <c r="K19" s="5"/>
      <c r="L19" s="5"/>
      <c r="M19" s="3"/>
    </row>
    <row r="20" spans="2:13">
      <c r="B20" s="5"/>
      <c r="C20" s="5"/>
      <c r="D20" s="3"/>
      <c r="E20" s="5"/>
      <c r="F20" s="5"/>
      <c r="G20" s="3"/>
      <c r="H20" s="5"/>
      <c r="I20" s="5"/>
      <c r="J20" s="3"/>
      <c r="K20" s="5"/>
      <c r="L20" s="5"/>
      <c r="M20" s="3"/>
    </row>
    <row r="21" spans="2:13">
      <c r="B21" s="5"/>
      <c r="C21" s="5"/>
      <c r="D21" s="3"/>
      <c r="E21" s="5"/>
      <c r="F21" s="5"/>
      <c r="G21" s="3"/>
      <c r="H21" s="5"/>
      <c r="I21" s="5"/>
      <c r="J21" s="3"/>
      <c r="K21" s="5"/>
      <c r="L21" s="5"/>
      <c r="M21" s="3"/>
    </row>
    <row r="25" spans="2:13">
      <c r="B25" s="5"/>
      <c r="C25" s="5"/>
      <c r="D25" s="3"/>
      <c r="E25" s="5"/>
      <c r="F25" s="5"/>
      <c r="G25" s="3"/>
      <c r="H25" s="5"/>
      <c r="I25" s="5"/>
      <c r="J25" s="3"/>
      <c r="K25" s="5"/>
      <c r="L25" s="5"/>
      <c r="M25" s="3"/>
    </row>
    <row r="26" spans="2:13">
      <c r="B26" s="5"/>
      <c r="C26" s="5"/>
      <c r="D26" s="3"/>
      <c r="E26" s="5"/>
      <c r="F26" s="5"/>
      <c r="G26" s="3"/>
      <c r="H26" s="5"/>
      <c r="I26" s="5"/>
      <c r="J26" s="3"/>
      <c r="K26" s="5"/>
      <c r="L26" s="5"/>
      <c r="M26" s="3"/>
    </row>
    <row r="27" spans="2:13">
      <c r="B27" s="5"/>
      <c r="C27" s="5"/>
      <c r="D27" s="3"/>
      <c r="E27" s="5"/>
      <c r="F27" s="5"/>
      <c r="G27" s="3"/>
      <c r="H27" s="5"/>
      <c r="I27" s="5"/>
      <c r="J27" s="3"/>
      <c r="K27" s="5"/>
      <c r="L27" s="5"/>
      <c r="M27" s="3"/>
    </row>
    <row r="28" spans="2:13">
      <c r="B28" s="5"/>
      <c r="C28" s="5"/>
      <c r="D28" s="3"/>
      <c r="E28" s="5"/>
      <c r="F28" s="5"/>
      <c r="G28" s="3"/>
      <c r="H28" s="5"/>
      <c r="I28" s="5"/>
      <c r="J28" s="3"/>
      <c r="K28" s="5"/>
      <c r="L28" s="5"/>
      <c r="M28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showGridLines="0" topLeftCell="A4" zoomScaleNormal="100" workbookViewId="0">
      <selection activeCell="K29" sqref="K29"/>
    </sheetView>
  </sheetViews>
  <sheetFormatPr defaultRowHeight="16.2"/>
  <cols>
    <col min="1" max="1" width="44.6640625" customWidth="1"/>
    <col min="2" max="2" width="7.44140625" customWidth="1"/>
    <col min="14" max="17" width="20.44140625" customWidth="1"/>
    <col min="18" max="18" width="11.109375" customWidth="1"/>
    <col min="20" max="20" width="9" customWidth="1"/>
  </cols>
  <sheetData>
    <row r="1" spans="1:18">
      <c r="A1" t="s">
        <v>62</v>
      </c>
      <c r="B1" t="s">
        <v>121</v>
      </c>
      <c r="C1" t="s">
        <v>122</v>
      </c>
    </row>
    <row r="2" spans="1:18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L2" t="s">
        <v>95</v>
      </c>
    </row>
    <row r="3" spans="1:18">
      <c r="A3" t="s">
        <v>63</v>
      </c>
      <c r="B3" t="s">
        <v>99</v>
      </c>
      <c r="C3" s="5">
        <v>335.17</v>
      </c>
      <c r="D3" s="5">
        <v>332.947</v>
      </c>
      <c r="E3" s="5">
        <v>330.26799999999997</v>
      </c>
      <c r="F3" s="5">
        <v>340.072</v>
      </c>
      <c r="G3" s="5">
        <v>326.38200000000001</v>
      </c>
      <c r="H3" s="5">
        <v>345.15199999999999</v>
      </c>
      <c r="I3" s="5">
        <v>2.0449999999999999</v>
      </c>
      <c r="J3" s="5">
        <v>1.4630000000000001</v>
      </c>
      <c r="K3">
        <f>C3*J3/100</f>
        <v>4.9035371000000003</v>
      </c>
      <c r="L3" s="3">
        <f>(C4-C3)/C3</f>
        <v>-1.8653220753647431E-2</v>
      </c>
    </row>
    <row r="4" spans="1:18">
      <c r="A4" t="s">
        <v>64</v>
      </c>
      <c r="C4" s="5">
        <v>328.91800000000001</v>
      </c>
      <c r="D4" s="5">
        <v>326.82600000000002</v>
      </c>
      <c r="E4" s="5">
        <v>322.96499999999997</v>
      </c>
      <c r="F4" s="5">
        <v>334.87</v>
      </c>
      <c r="G4" s="5">
        <v>318.077</v>
      </c>
      <c r="H4" s="5">
        <v>340.87</v>
      </c>
      <c r="I4" s="5">
        <v>2.5299999999999998</v>
      </c>
      <c r="J4" s="5">
        <v>1.81</v>
      </c>
      <c r="K4">
        <f t="shared" ref="K4:K34" si="0">C4*J4/100</f>
        <v>5.9534158000000001</v>
      </c>
      <c r="N4" s="2"/>
      <c r="O4" s="2"/>
      <c r="P4" s="2"/>
      <c r="Q4" s="2"/>
    </row>
    <row r="5" spans="1:18">
      <c r="A5" t="s">
        <v>69</v>
      </c>
      <c r="B5" t="s">
        <v>100</v>
      </c>
      <c r="C5" s="5">
        <v>186.27099999999999</v>
      </c>
      <c r="D5" s="5">
        <v>185.39500000000001</v>
      </c>
      <c r="E5" s="5">
        <v>183.37899999999999</v>
      </c>
      <c r="F5" s="5">
        <v>189.16200000000001</v>
      </c>
      <c r="G5" s="5">
        <v>180.34</v>
      </c>
      <c r="H5" s="5">
        <v>193.04</v>
      </c>
      <c r="I5" s="5">
        <v>2.17</v>
      </c>
      <c r="J5" s="5">
        <v>1.552</v>
      </c>
      <c r="K5">
        <f t="shared" si="0"/>
        <v>2.8909259199999995</v>
      </c>
      <c r="L5" s="3">
        <f>(C6-C5)/C5</f>
        <v>1.0629673969646473E-2</v>
      </c>
      <c r="N5" s="2"/>
      <c r="O5" s="2"/>
      <c r="P5" s="2"/>
      <c r="Q5" s="2"/>
    </row>
    <row r="6" spans="1:18">
      <c r="A6" t="s">
        <v>70</v>
      </c>
      <c r="C6" s="5">
        <v>188.251</v>
      </c>
      <c r="D6" s="5">
        <v>188.01</v>
      </c>
      <c r="E6" s="5">
        <v>184.40899999999999</v>
      </c>
      <c r="F6" s="5">
        <v>192.09299999999999</v>
      </c>
      <c r="G6" s="5">
        <v>181.398</v>
      </c>
      <c r="H6" s="5">
        <v>196.959</v>
      </c>
      <c r="I6" s="5">
        <v>2.8530000000000002</v>
      </c>
      <c r="J6" s="5">
        <v>2.0409999999999999</v>
      </c>
      <c r="K6">
        <f t="shared" si="0"/>
        <v>3.8422029099999997</v>
      </c>
      <c r="N6" s="2"/>
      <c r="O6" s="2"/>
      <c r="P6" s="2"/>
      <c r="Q6" s="2"/>
    </row>
    <row r="7" spans="1:18">
      <c r="A7" t="s">
        <v>67</v>
      </c>
      <c r="B7" t="s">
        <v>101</v>
      </c>
      <c r="C7" s="5">
        <v>162.21899999999999</v>
      </c>
      <c r="D7" s="5">
        <v>162.04300000000001</v>
      </c>
      <c r="E7" s="5">
        <v>159.977</v>
      </c>
      <c r="F7" s="5">
        <v>164.46100000000001</v>
      </c>
      <c r="G7" s="5">
        <v>157.73599999999999</v>
      </c>
      <c r="H7" s="5">
        <v>166.60599999999999</v>
      </c>
      <c r="I7" s="5">
        <v>1.9319999999999999</v>
      </c>
      <c r="J7" s="5">
        <v>1.3819999999999999</v>
      </c>
      <c r="K7">
        <f t="shared" si="0"/>
        <v>2.2418665799999995</v>
      </c>
      <c r="L7" s="3">
        <f>(C8-C7)/C7</f>
        <v>4.7220116016004265E-3</v>
      </c>
      <c r="M7" s="6"/>
      <c r="N7" s="7"/>
      <c r="O7" s="7"/>
      <c r="P7" s="7"/>
      <c r="Q7" s="7"/>
      <c r="R7" s="6"/>
    </row>
    <row r="8" spans="1:18">
      <c r="A8" t="s">
        <v>68</v>
      </c>
      <c r="C8" s="5">
        <v>162.98500000000001</v>
      </c>
      <c r="D8" s="5">
        <v>162.34399999999999</v>
      </c>
      <c r="E8" s="5">
        <v>161.03399999999999</v>
      </c>
      <c r="F8" s="5">
        <v>164.93700000000001</v>
      </c>
      <c r="G8" s="5">
        <v>160.476</v>
      </c>
      <c r="H8" s="5">
        <v>169.43199999999999</v>
      </c>
      <c r="I8" s="5">
        <v>1.6739999999999999</v>
      </c>
      <c r="J8" s="5">
        <v>1.1970000000000001</v>
      </c>
      <c r="K8">
        <f t="shared" si="0"/>
        <v>1.9509304500000002</v>
      </c>
      <c r="M8" s="6"/>
      <c r="N8" s="7"/>
      <c r="O8" s="7"/>
      <c r="P8" s="7"/>
      <c r="Q8" s="7"/>
      <c r="R8" s="6"/>
    </row>
    <row r="9" spans="1:18">
      <c r="A9" t="s">
        <v>66</v>
      </c>
      <c r="B9" t="s">
        <v>102</v>
      </c>
      <c r="C9" s="5">
        <v>153.92699999999999</v>
      </c>
      <c r="D9" s="5">
        <v>152.34399999999999</v>
      </c>
      <c r="E9" s="5">
        <v>150.25700000000001</v>
      </c>
      <c r="F9" s="5">
        <v>157.59700000000001</v>
      </c>
      <c r="G9" s="5">
        <v>148.39400000000001</v>
      </c>
      <c r="H9" s="5">
        <v>176.21299999999999</v>
      </c>
      <c r="I9" s="5">
        <v>4.3049999999999997</v>
      </c>
      <c r="J9" s="5">
        <v>2.3839999999999999</v>
      </c>
      <c r="K9">
        <f t="shared" si="0"/>
        <v>3.6696196799999994</v>
      </c>
      <c r="L9" s="3">
        <f>(C10-C9)/C9</f>
        <v>-7.1072651321730049E-3</v>
      </c>
      <c r="M9" s="6"/>
      <c r="N9" s="7"/>
      <c r="O9" s="7"/>
      <c r="P9" s="7"/>
      <c r="Q9" s="7"/>
      <c r="R9" s="6"/>
    </row>
    <row r="10" spans="1:18">
      <c r="A10" t="s">
        <v>65</v>
      </c>
      <c r="C10" s="5">
        <v>152.833</v>
      </c>
      <c r="D10" s="5">
        <v>152.941</v>
      </c>
      <c r="E10" s="5">
        <v>151.75899999999999</v>
      </c>
      <c r="F10" s="5">
        <v>153.90700000000001</v>
      </c>
      <c r="G10" s="5">
        <v>150.483</v>
      </c>
      <c r="H10" s="5">
        <v>155.583</v>
      </c>
      <c r="I10" s="5">
        <v>0.98199999999999998</v>
      </c>
      <c r="J10" s="5">
        <v>0.70299999999999996</v>
      </c>
      <c r="K10">
        <f t="shared" si="0"/>
        <v>1.0744159899999999</v>
      </c>
      <c r="M10" s="6"/>
      <c r="N10" s="7"/>
      <c r="O10" s="7"/>
      <c r="P10" s="7"/>
      <c r="Q10" s="7"/>
      <c r="R10" s="6"/>
    </row>
    <row r="11" spans="1:18">
      <c r="A11" t="s">
        <v>71</v>
      </c>
      <c r="B11" t="s">
        <v>106</v>
      </c>
      <c r="C11" s="5">
        <v>184.21100000000001</v>
      </c>
      <c r="D11" s="5">
        <v>184.48699999999999</v>
      </c>
      <c r="E11" s="5">
        <v>181.03200000000001</v>
      </c>
      <c r="F11" s="5">
        <v>187.38900000000001</v>
      </c>
      <c r="G11" s="5">
        <v>177.93</v>
      </c>
      <c r="H11" s="5">
        <v>189.77199999999999</v>
      </c>
      <c r="I11" s="5">
        <v>2.4119999999999999</v>
      </c>
      <c r="J11" s="5">
        <v>1.726</v>
      </c>
      <c r="K11">
        <f t="shared" si="0"/>
        <v>3.1794818600000001</v>
      </c>
      <c r="L11" s="3">
        <f>(C12-C11)/C11</f>
        <v>-1.2377111030285928E-2</v>
      </c>
      <c r="M11" s="6"/>
      <c r="N11" s="7"/>
      <c r="O11" s="7"/>
      <c r="P11" s="7"/>
      <c r="Q11" s="7"/>
      <c r="R11" s="6"/>
    </row>
    <row r="12" spans="1:18">
      <c r="A12" t="s">
        <v>72</v>
      </c>
      <c r="C12" s="5">
        <v>181.93100000000001</v>
      </c>
      <c r="D12" s="5">
        <v>179.863</v>
      </c>
      <c r="E12" s="5">
        <v>177.67599999999999</v>
      </c>
      <c r="F12" s="5">
        <v>186.18600000000001</v>
      </c>
      <c r="G12" s="5">
        <v>174.85900000000001</v>
      </c>
      <c r="H12" s="5">
        <v>195.399</v>
      </c>
      <c r="I12" s="5">
        <v>3.681</v>
      </c>
      <c r="J12" s="5">
        <v>2.339</v>
      </c>
      <c r="K12">
        <f t="shared" si="0"/>
        <v>4.2553660899999999</v>
      </c>
      <c r="M12" s="6"/>
      <c r="N12" s="7"/>
      <c r="O12" s="7"/>
      <c r="P12" s="7"/>
      <c r="Q12" s="7"/>
      <c r="R12" s="6"/>
    </row>
    <row r="13" spans="1:18">
      <c r="A13" t="s">
        <v>73</v>
      </c>
      <c r="B13" t="s">
        <v>107</v>
      </c>
      <c r="C13" s="5">
        <v>154.29</v>
      </c>
      <c r="D13" s="5">
        <v>154.43899999999999</v>
      </c>
      <c r="E13" s="5">
        <v>152.46100000000001</v>
      </c>
      <c r="F13" s="5">
        <v>156.11799999999999</v>
      </c>
      <c r="G13" s="5">
        <v>150.04900000000001</v>
      </c>
      <c r="H13" s="5">
        <v>158.184</v>
      </c>
      <c r="I13" s="5">
        <v>1.657</v>
      </c>
      <c r="J13" s="5">
        <v>1.1850000000000001</v>
      </c>
      <c r="K13">
        <f t="shared" si="0"/>
        <v>1.8283365</v>
      </c>
      <c r="L13" s="3">
        <f>(C14-C13)/C13</f>
        <v>4.0508134033313895E-3</v>
      </c>
      <c r="M13" s="6"/>
      <c r="N13" s="7"/>
      <c r="O13" s="7"/>
      <c r="P13" s="7"/>
      <c r="Q13" s="7"/>
      <c r="R13" s="6"/>
    </row>
    <row r="14" spans="1:18">
      <c r="A14" t="s">
        <v>74</v>
      </c>
      <c r="C14" s="5">
        <v>154.91499999999999</v>
      </c>
      <c r="D14" s="5">
        <v>154.82</v>
      </c>
      <c r="E14" s="5">
        <v>153.39699999999999</v>
      </c>
      <c r="F14" s="5">
        <v>156.43299999999999</v>
      </c>
      <c r="G14" s="5">
        <v>150.73400000000001</v>
      </c>
      <c r="H14" s="5">
        <v>157.40199999999999</v>
      </c>
      <c r="I14" s="5">
        <v>1.37</v>
      </c>
      <c r="J14" s="5">
        <v>0.98</v>
      </c>
      <c r="K14">
        <f t="shared" si="0"/>
        <v>1.518167</v>
      </c>
      <c r="M14" s="6"/>
      <c r="N14" s="7"/>
      <c r="O14" s="7"/>
      <c r="P14" s="7"/>
      <c r="Q14" s="7"/>
      <c r="R14" s="6"/>
    </row>
    <row r="15" spans="1:18">
      <c r="A15" t="s">
        <v>75</v>
      </c>
      <c r="B15" t="s">
        <v>108</v>
      </c>
      <c r="C15" s="5">
        <v>147.6</v>
      </c>
      <c r="D15" s="5">
        <v>147.548</v>
      </c>
      <c r="E15" s="5">
        <v>146.88</v>
      </c>
      <c r="F15" s="5">
        <v>148.32</v>
      </c>
      <c r="G15" s="5">
        <v>145.85499999999999</v>
      </c>
      <c r="H15" s="5">
        <v>149.25299999999999</v>
      </c>
      <c r="I15" s="5">
        <v>0.68200000000000005</v>
      </c>
      <c r="J15" s="5">
        <v>0.48799999999999999</v>
      </c>
      <c r="K15">
        <f t="shared" si="0"/>
        <v>0.72028799999999993</v>
      </c>
      <c r="L15" s="3">
        <f>(C16-C15)/C15</f>
        <v>5.2710027100270436E-3</v>
      </c>
      <c r="M15" s="6"/>
      <c r="N15" s="7"/>
      <c r="O15" s="7"/>
      <c r="P15" s="7"/>
      <c r="Q15" s="7"/>
      <c r="R15" s="6"/>
    </row>
    <row r="16" spans="1:18">
      <c r="A16" t="s">
        <v>76</v>
      </c>
      <c r="C16" s="5">
        <v>148.37799999999999</v>
      </c>
      <c r="D16" s="5">
        <v>148.303</v>
      </c>
      <c r="E16" s="5">
        <v>147.786</v>
      </c>
      <c r="F16" s="5">
        <v>148.971</v>
      </c>
      <c r="G16" s="5">
        <v>147.47399999999999</v>
      </c>
      <c r="H16" s="5">
        <v>150.303</v>
      </c>
      <c r="I16" s="5">
        <v>0.55800000000000005</v>
      </c>
      <c r="J16" s="5">
        <v>0.39900000000000002</v>
      </c>
      <c r="K16">
        <f t="shared" si="0"/>
        <v>0.59202821999999999</v>
      </c>
      <c r="M16" s="6"/>
      <c r="N16" s="7"/>
      <c r="O16" s="7"/>
      <c r="P16" s="7"/>
      <c r="Q16" s="7"/>
      <c r="R16" s="6"/>
    </row>
    <row r="17" spans="1:18">
      <c r="A17" t="s">
        <v>77</v>
      </c>
      <c r="B17" t="s">
        <v>109</v>
      </c>
      <c r="C17" s="5">
        <v>145.94999999999999</v>
      </c>
      <c r="D17" s="5">
        <v>145.965</v>
      </c>
      <c r="E17" s="5">
        <v>145.47200000000001</v>
      </c>
      <c r="F17" s="5">
        <v>146.429</v>
      </c>
      <c r="G17" s="5">
        <v>145.26</v>
      </c>
      <c r="H17" s="5">
        <v>147.49299999999999</v>
      </c>
      <c r="I17" s="5">
        <v>0.45800000000000002</v>
      </c>
      <c r="J17" s="5">
        <v>0.32800000000000001</v>
      </c>
      <c r="K17">
        <f t="shared" si="0"/>
        <v>0.47871600000000003</v>
      </c>
      <c r="L17" s="3">
        <f>(C18-C17)/C17</f>
        <v>1.8499486125386109E-3</v>
      </c>
      <c r="M17" s="6"/>
      <c r="N17" s="7"/>
      <c r="O17" s="7"/>
      <c r="P17" s="7"/>
      <c r="Q17" s="7"/>
      <c r="R17" s="6"/>
    </row>
    <row r="18" spans="1:18">
      <c r="A18" t="s">
        <v>78</v>
      </c>
      <c r="C18" s="5">
        <v>146.22</v>
      </c>
      <c r="D18" s="5">
        <v>146.18299999999999</v>
      </c>
      <c r="E18" s="5">
        <v>145.61699999999999</v>
      </c>
      <c r="F18" s="5">
        <v>146.82300000000001</v>
      </c>
      <c r="G18" s="5">
        <v>145.00700000000001</v>
      </c>
      <c r="H18" s="5">
        <v>147.738</v>
      </c>
      <c r="I18" s="5">
        <v>0.57599999999999996</v>
      </c>
      <c r="J18" s="5">
        <v>0.41199999999999998</v>
      </c>
      <c r="K18">
        <f t="shared" si="0"/>
        <v>0.60242639999999992</v>
      </c>
      <c r="M18" s="6"/>
      <c r="N18" s="7"/>
      <c r="O18" s="7"/>
      <c r="P18" s="7"/>
      <c r="Q18" s="7"/>
      <c r="R18" s="6"/>
    </row>
    <row r="19" spans="1:18">
      <c r="A19" t="s">
        <v>79</v>
      </c>
      <c r="B19" t="s">
        <v>110</v>
      </c>
      <c r="C19" s="5">
        <v>171.04499999999999</v>
      </c>
      <c r="D19" s="5">
        <v>171.02699999999999</v>
      </c>
      <c r="E19" s="5">
        <v>166.87100000000001</v>
      </c>
      <c r="F19" s="5">
        <v>175.21899999999999</v>
      </c>
      <c r="G19" s="5">
        <v>163.221</v>
      </c>
      <c r="H19" s="5">
        <v>186.233</v>
      </c>
      <c r="I19" s="5">
        <v>3.633</v>
      </c>
      <c r="J19" s="5">
        <v>2.44</v>
      </c>
      <c r="K19">
        <f t="shared" si="0"/>
        <v>4.1734979999999995</v>
      </c>
      <c r="L19" s="3">
        <f>(C20-C19)/C19</f>
        <v>3.7592446432225478E-3</v>
      </c>
      <c r="M19" s="6"/>
      <c r="N19" s="7"/>
      <c r="O19" s="7"/>
      <c r="P19" s="7"/>
      <c r="Q19" s="7"/>
      <c r="R19" s="6"/>
    </row>
    <row r="20" spans="1:18">
      <c r="A20" t="s">
        <v>80</v>
      </c>
      <c r="C20" s="5">
        <v>171.68799999999999</v>
      </c>
      <c r="D20" s="5">
        <v>172.34100000000001</v>
      </c>
      <c r="E20" s="5">
        <v>168.09100000000001</v>
      </c>
      <c r="F20" s="5">
        <v>175.285</v>
      </c>
      <c r="G20" s="5">
        <v>163.119</v>
      </c>
      <c r="H20" s="5">
        <v>178.03200000000001</v>
      </c>
      <c r="I20" s="5">
        <v>2.9279999999999999</v>
      </c>
      <c r="J20" s="5">
        <v>2.0950000000000002</v>
      </c>
      <c r="K20">
        <f t="shared" si="0"/>
        <v>3.5968636000000003</v>
      </c>
      <c r="M20" s="6"/>
      <c r="N20" s="7"/>
      <c r="O20" s="7"/>
      <c r="P20" s="7"/>
      <c r="Q20" s="7"/>
      <c r="R20" s="6"/>
    </row>
    <row r="21" spans="1:18">
      <c r="A21" t="s">
        <v>81</v>
      </c>
      <c r="B21" t="s">
        <v>111</v>
      </c>
      <c r="C21" s="5">
        <v>152.69800000000001</v>
      </c>
      <c r="D21" s="5">
        <v>152.24799999999999</v>
      </c>
      <c r="E21" s="5">
        <v>151.494</v>
      </c>
      <c r="F21" s="5">
        <v>153.90199999999999</v>
      </c>
      <c r="G21" s="5">
        <v>150.38900000000001</v>
      </c>
      <c r="H21" s="5">
        <v>155.78</v>
      </c>
      <c r="I21" s="5">
        <v>1.1020000000000001</v>
      </c>
      <c r="J21" s="5">
        <v>0.78800000000000003</v>
      </c>
      <c r="K21">
        <f t="shared" si="0"/>
        <v>1.2032602400000001</v>
      </c>
      <c r="L21" s="3">
        <f>(C22-C21)/C21</f>
        <v>-1.6961584303659153E-3</v>
      </c>
      <c r="M21" s="6"/>
      <c r="N21" s="7"/>
      <c r="O21" s="7"/>
      <c r="P21" s="7"/>
      <c r="Q21" s="7"/>
      <c r="R21" s="6"/>
    </row>
    <row r="22" spans="1:18">
      <c r="A22" t="s">
        <v>82</v>
      </c>
      <c r="C22" s="5">
        <v>152.43899999999999</v>
      </c>
      <c r="D22" s="5">
        <v>151.739</v>
      </c>
      <c r="E22" s="5">
        <v>150.93299999999999</v>
      </c>
      <c r="F22" s="5">
        <v>153.946</v>
      </c>
      <c r="G22" s="5">
        <v>150.12700000000001</v>
      </c>
      <c r="H22" s="5">
        <v>156.69200000000001</v>
      </c>
      <c r="I22" s="5">
        <v>1.381</v>
      </c>
      <c r="J22" s="5">
        <v>0.98799999999999999</v>
      </c>
      <c r="K22">
        <f t="shared" si="0"/>
        <v>1.5060973199999999</v>
      </c>
      <c r="M22" s="6"/>
      <c r="N22" s="7"/>
      <c r="O22" s="7"/>
      <c r="P22" s="7"/>
      <c r="Q22" s="7"/>
      <c r="R22" s="6"/>
    </row>
    <row r="23" spans="1:18">
      <c r="A23" t="s">
        <v>83</v>
      </c>
      <c r="B23" t="s">
        <v>112</v>
      </c>
      <c r="C23" s="5">
        <v>146.66399999999999</v>
      </c>
      <c r="D23" s="5">
        <v>146.68</v>
      </c>
      <c r="E23" s="5">
        <v>146.30199999999999</v>
      </c>
      <c r="F23" s="5">
        <v>147.02699999999999</v>
      </c>
      <c r="G23" s="5">
        <v>145.745</v>
      </c>
      <c r="H23" s="5">
        <v>147.62299999999999</v>
      </c>
      <c r="I23" s="5">
        <v>0.34599999999999997</v>
      </c>
      <c r="J23" s="5">
        <v>0.247</v>
      </c>
      <c r="K23">
        <f t="shared" si="0"/>
        <v>0.36226007999999993</v>
      </c>
      <c r="L23" s="3">
        <f>(C24-C23)/C23</f>
        <v>3.3409698358152591E-3</v>
      </c>
      <c r="M23" s="6"/>
      <c r="N23" s="8" t="s">
        <v>52</v>
      </c>
      <c r="O23" s="8" t="s">
        <v>51</v>
      </c>
      <c r="P23" s="8" t="s">
        <v>50</v>
      </c>
      <c r="Q23" s="8" t="s">
        <v>53</v>
      </c>
      <c r="R23" s="6"/>
    </row>
    <row r="24" spans="1:18">
      <c r="A24" t="s">
        <v>84</v>
      </c>
      <c r="C24" s="5">
        <v>147.154</v>
      </c>
      <c r="D24" s="5">
        <v>147.36799999999999</v>
      </c>
      <c r="E24" s="5">
        <v>146.64099999999999</v>
      </c>
      <c r="F24" s="5">
        <v>147.667</v>
      </c>
      <c r="G24" s="5">
        <v>145.626</v>
      </c>
      <c r="H24" s="5">
        <v>148.047</v>
      </c>
      <c r="I24" s="5">
        <v>0.48699999999999999</v>
      </c>
      <c r="J24" s="5">
        <v>0.34899999999999998</v>
      </c>
      <c r="K24">
        <f t="shared" si="0"/>
        <v>0.51356745999999998</v>
      </c>
      <c r="M24" s="6"/>
      <c r="N24" s="7"/>
      <c r="O24" s="7"/>
      <c r="P24" s="7"/>
      <c r="Q24" s="7"/>
      <c r="R24" s="6"/>
    </row>
    <row r="25" spans="1:18">
      <c r="A25" t="s">
        <v>85</v>
      </c>
      <c r="B25" t="s">
        <v>113</v>
      </c>
      <c r="C25" s="5">
        <v>145.666</v>
      </c>
      <c r="D25" s="5">
        <v>145.55099999999999</v>
      </c>
      <c r="E25" s="5">
        <v>145.35499999999999</v>
      </c>
      <c r="F25" s="5">
        <v>145.976</v>
      </c>
      <c r="G25" s="5">
        <v>144.97200000000001</v>
      </c>
      <c r="H25" s="5">
        <v>146.46100000000001</v>
      </c>
      <c r="I25" s="5">
        <v>0.29799999999999999</v>
      </c>
      <c r="J25" s="5">
        <v>0.21299999999999999</v>
      </c>
      <c r="K25">
        <f t="shared" si="0"/>
        <v>0.31026857999999996</v>
      </c>
      <c r="L25" s="3">
        <f>(C26-C25)/C25</f>
        <v>-1.0228879766040182E-3</v>
      </c>
      <c r="N25" s="2"/>
      <c r="O25" s="2"/>
      <c r="P25" s="2"/>
      <c r="Q25" s="2"/>
    </row>
    <row r="26" spans="1:18">
      <c r="A26" t="s">
        <v>86</v>
      </c>
      <c r="C26" s="5">
        <v>145.517</v>
      </c>
      <c r="D26" s="5">
        <v>145.36600000000001</v>
      </c>
      <c r="E26" s="5">
        <v>145.30000000000001</v>
      </c>
      <c r="F26" s="5">
        <v>145.73500000000001</v>
      </c>
      <c r="G26" s="5">
        <v>145.20500000000001</v>
      </c>
      <c r="H26" s="5">
        <v>146.00299999999999</v>
      </c>
      <c r="I26" s="5">
        <v>0.20899999999999999</v>
      </c>
      <c r="J26" s="5">
        <v>0.14899999999999999</v>
      </c>
      <c r="K26">
        <f t="shared" si="0"/>
        <v>0.21682032999999998</v>
      </c>
    </row>
    <row r="27" spans="1:18">
      <c r="A27" t="s">
        <v>87</v>
      </c>
      <c r="B27" t="s">
        <v>114</v>
      </c>
      <c r="C27" s="5">
        <v>168.65899999999999</v>
      </c>
      <c r="D27" s="5">
        <v>167.48099999999999</v>
      </c>
      <c r="E27" s="5">
        <v>166.15</v>
      </c>
      <c r="F27" s="5">
        <v>171.16800000000001</v>
      </c>
      <c r="G27" s="5">
        <v>164.60900000000001</v>
      </c>
      <c r="H27" s="5">
        <v>175.38800000000001</v>
      </c>
      <c r="I27" s="5">
        <v>2.08</v>
      </c>
      <c r="J27" s="5">
        <v>1.488</v>
      </c>
      <c r="K27">
        <f t="shared" si="0"/>
        <v>2.5096459199999996</v>
      </c>
      <c r="L27" s="3">
        <f>(C28-C27)/C27</f>
        <v>-1.0796933457449635E-2</v>
      </c>
    </row>
    <row r="28" spans="1:18">
      <c r="A28" t="s">
        <v>88</v>
      </c>
      <c r="C28" s="5">
        <v>166.83799999999999</v>
      </c>
      <c r="D28" s="5">
        <v>167.60300000000001</v>
      </c>
      <c r="E28" s="5">
        <v>164.739</v>
      </c>
      <c r="F28" s="5">
        <v>168.93700000000001</v>
      </c>
      <c r="G28" s="5">
        <v>162.14599999999999</v>
      </c>
      <c r="H28" s="5">
        <v>171.77</v>
      </c>
      <c r="I28" s="5">
        <v>1.7589999999999999</v>
      </c>
      <c r="J28" s="5">
        <v>1.258</v>
      </c>
      <c r="K28">
        <f t="shared" si="0"/>
        <v>2.0988220399999999</v>
      </c>
    </row>
    <row r="29" spans="1:18">
      <c r="A29" t="s">
        <v>89</v>
      </c>
      <c r="B29" t="s">
        <v>115</v>
      </c>
      <c r="C29" s="5">
        <v>151.06</v>
      </c>
      <c r="D29" s="5">
        <v>151.01</v>
      </c>
      <c r="E29" s="5">
        <v>150.17400000000001</v>
      </c>
      <c r="F29" s="5">
        <v>151.94499999999999</v>
      </c>
      <c r="G29" s="5">
        <v>148.61600000000001</v>
      </c>
      <c r="H29" s="5">
        <v>152.83500000000001</v>
      </c>
      <c r="I29" s="5">
        <v>0.81899999999999995</v>
      </c>
      <c r="J29" s="5">
        <v>0.58599999999999997</v>
      </c>
      <c r="K29">
        <f t="shared" si="0"/>
        <v>0.88521159999999999</v>
      </c>
      <c r="L29" s="3">
        <f>(C30-C29)/C29</f>
        <v>1.0512379187077942E-2</v>
      </c>
    </row>
    <row r="30" spans="1:18">
      <c r="A30" t="s">
        <v>90</v>
      </c>
      <c r="C30" s="5">
        <v>152.648</v>
      </c>
      <c r="D30" s="5">
        <v>151.958</v>
      </c>
      <c r="E30" s="5">
        <v>150.69800000000001</v>
      </c>
      <c r="F30" s="5">
        <v>154.59899999999999</v>
      </c>
      <c r="G30" s="5">
        <v>148.672</v>
      </c>
      <c r="H30" s="5">
        <v>157.477</v>
      </c>
      <c r="I30" s="5">
        <v>1.786</v>
      </c>
      <c r="J30" s="5">
        <v>1.278</v>
      </c>
      <c r="K30">
        <f t="shared" si="0"/>
        <v>1.95084144</v>
      </c>
    </row>
    <row r="31" spans="1:18">
      <c r="A31" t="s">
        <v>91</v>
      </c>
      <c r="B31" t="s">
        <v>116</v>
      </c>
      <c r="C31" s="5">
        <v>146.333</v>
      </c>
      <c r="D31" s="5">
        <v>146.44499999999999</v>
      </c>
      <c r="E31" s="5">
        <v>145.999</v>
      </c>
      <c r="F31" s="5">
        <v>146.667</v>
      </c>
      <c r="G31" s="5">
        <v>145.58099999999999</v>
      </c>
      <c r="H31" s="5">
        <v>147.048</v>
      </c>
      <c r="I31" s="5">
        <v>0.31900000000000001</v>
      </c>
      <c r="J31" s="5">
        <v>0.22800000000000001</v>
      </c>
      <c r="K31">
        <f t="shared" si="0"/>
        <v>0.33363924000000006</v>
      </c>
      <c r="L31" s="3">
        <f>(C32-C31)/C31</f>
        <v>3.5672063034311559E-3</v>
      </c>
    </row>
    <row r="32" spans="1:18">
      <c r="A32" t="s">
        <v>92</v>
      </c>
      <c r="C32" s="5">
        <v>146.85499999999999</v>
      </c>
      <c r="D32" s="5">
        <v>146.90700000000001</v>
      </c>
      <c r="E32" s="5">
        <v>146.232</v>
      </c>
      <c r="F32" s="5">
        <v>147.477</v>
      </c>
      <c r="G32" s="5">
        <v>145.44300000000001</v>
      </c>
      <c r="H32" s="5">
        <v>148.02099999999999</v>
      </c>
      <c r="I32" s="5">
        <v>0.59299999999999997</v>
      </c>
      <c r="J32" s="5">
        <v>0.42399999999999999</v>
      </c>
      <c r="K32">
        <f t="shared" si="0"/>
        <v>0.62266519999999992</v>
      </c>
    </row>
    <row r="33" spans="1:12">
      <c r="A33" t="s">
        <v>93</v>
      </c>
      <c r="B33" t="s">
        <v>117</v>
      </c>
      <c r="C33" s="5">
        <v>145.00899999999999</v>
      </c>
      <c r="D33" s="5">
        <v>145.13300000000001</v>
      </c>
      <c r="E33" s="5">
        <v>144.71299999999999</v>
      </c>
      <c r="F33" s="5">
        <v>145.30500000000001</v>
      </c>
      <c r="G33" s="5">
        <v>144.27099999999999</v>
      </c>
      <c r="H33" s="5">
        <v>145.63999999999999</v>
      </c>
      <c r="I33" s="5">
        <v>0.28499999999999998</v>
      </c>
      <c r="J33" s="5">
        <v>0.20399999999999999</v>
      </c>
      <c r="K33">
        <f t="shared" si="0"/>
        <v>0.29581835999999995</v>
      </c>
      <c r="L33" s="3">
        <f>(C34-C33)/C33</f>
        <v>3.5928804419037099E-3</v>
      </c>
    </row>
    <row r="34" spans="1:12">
      <c r="A34" t="s">
        <v>94</v>
      </c>
      <c r="C34" s="5">
        <v>145.53</v>
      </c>
      <c r="D34" s="5">
        <v>145.31700000000001</v>
      </c>
      <c r="E34" s="5">
        <v>144.97200000000001</v>
      </c>
      <c r="F34" s="5">
        <v>146.08799999999999</v>
      </c>
      <c r="G34" s="5">
        <v>144.57300000000001</v>
      </c>
      <c r="H34" s="5">
        <v>146.77500000000001</v>
      </c>
      <c r="I34" s="5">
        <v>0.53600000000000003</v>
      </c>
      <c r="J34" s="5">
        <v>0.38300000000000001</v>
      </c>
      <c r="K34">
        <f t="shared" si="0"/>
        <v>0.55737990000000004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工作表1</vt:lpstr>
      <vt:lpstr>工作表1 (2)</vt:lpstr>
      <vt:lpstr>工作表1 (3)</vt:lpstr>
      <vt:lpstr>工作表2</vt:lpstr>
      <vt:lpstr>工作表3</vt:lpstr>
      <vt:lpstr>工作表8</vt:lpstr>
      <vt:lpstr>工作表6</vt:lpstr>
      <vt:lpstr>工作表7</vt:lpstr>
      <vt:lpstr>工作表4</vt:lpstr>
      <vt:lpstr>工作表5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cp:lastPrinted>2015-12-14T14:51:56Z</cp:lastPrinted>
  <dcterms:created xsi:type="dcterms:W3CDTF">2013-12-24T15:46:28Z</dcterms:created>
  <dcterms:modified xsi:type="dcterms:W3CDTF">2015-12-14T14:55:52Z</dcterms:modified>
</cp:coreProperties>
</file>