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13_ncr:1_{44E90C25-E15F-42B4-967A-FDB55842D5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2" r:id="rId1"/>
    <sheet name="Data" sheetId="1" r:id="rId2"/>
    <sheet name="Spare Page" sheetId="4" r:id="rId3"/>
  </sheets>
  <definedNames>
    <definedName name="_xlnm._FilterDatabase" localSheetId="1" hidden="1">Data!$A$1:$H$1064</definedName>
    <definedName name="CalcQTR">Data!$H$2:$H$2634</definedName>
    <definedName name="LogBook">Data!$A:$H</definedName>
    <definedName name="Margin">Data!$F$2:$F$2634</definedName>
    <definedName name="_xlnm.Print_Area" localSheetId="1">Data!$A$1:$H$979</definedName>
    <definedName name="Salesperson">Data!$C$2:$C$2634</definedName>
    <definedName name="TRANS_MONTH">Data!$G$1</definedName>
    <definedName name="Transaction_Month">Data!$G$1,Data!$G:$G</definedName>
    <definedName name="Z_00640956_BB63_47F5_9C15_32940D01A1A1_.wvu.FilterData" localSheetId="1" hidden="1">Data!$A$1:$H$13</definedName>
    <definedName name="Z_97544FF9_81BD_4685_AFD3_4F8C8C6DB777_.wvu.FilterData" localSheetId="1" hidden="1">Data!$A$1:$H$13</definedName>
  </definedNames>
  <calcPr calcId="191029" calcOnSave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2" l="1"/>
  <c r="D163" i="2"/>
  <c r="D161" i="2"/>
  <c r="D174" i="2"/>
  <c r="D145" i="2"/>
  <c r="D146" i="2"/>
  <c r="D144" i="2"/>
  <c r="C137" i="2"/>
  <c r="F112" i="2"/>
  <c r="F113" i="2"/>
  <c r="F114" i="2"/>
  <c r="F115" i="2"/>
  <c r="F116" i="2"/>
  <c r="F117" i="2"/>
  <c r="F118" i="2"/>
  <c r="F119" i="2"/>
  <c r="F120" i="2"/>
  <c r="F121" i="2"/>
  <c r="F122" i="2"/>
  <c r="F111" i="2"/>
  <c r="E112" i="2"/>
  <c r="E113" i="2"/>
  <c r="E114" i="2"/>
  <c r="E115" i="2"/>
  <c r="E116" i="2"/>
  <c r="E117" i="2"/>
  <c r="E118" i="2"/>
  <c r="E119" i="2"/>
  <c r="E120" i="2"/>
  <c r="E121" i="2"/>
  <c r="E122" i="2"/>
  <c r="E111" i="2"/>
  <c r="E84" i="2"/>
  <c r="C70" i="2"/>
  <c r="C71" i="2"/>
  <c r="C72" i="2"/>
  <c r="C73" i="2"/>
  <c r="C74" i="2"/>
  <c r="C75" i="2"/>
  <c r="C76" i="2"/>
  <c r="C77" i="2"/>
  <c r="C69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8" i="2"/>
  <c r="E38" i="2"/>
  <c r="E37" i="2"/>
  <c r="E36" i="2"/>
  <c r="D26" i="2"/>
  <c r="D27" i="2"/>
  <c r="D25" i="2"/>
  <c r="C18" i="2"/>
  <c r="C17" i="2"/>
  <c r="C16" i="2"/>
  <c r="E9" i="2"/>
  <c r="D9" i="2"/>
  <c r="C9" i="2"/>
  <c r="B9" i="2"/>
  <c r="C153" i="2"/>
  <c r="C152" i="2"/>
  <c r="C151" i="2"/>
  <c r="C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wdowp</author>
    <author>Junior.Akinsanmi</author>
  </authors>
  <commentList>
    <comment ref="D5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wdowp:</t>
        </r>
        <r>
          <rPr>
            <sz val="8"/>
            <color indexed="81"/>
            <rFont val="Tahoma"/>
            <family val="2"/>
          </rPr>
          <t xml:space="preserve">
spoke to rebecca who confirmed the invoice is a split deal one in july and the other half in december she has  confirmed she don’t want the full commission this month. She also confirmed a full credit and re invoice has been done for £1800 . Junior 12/08/10</t>
        </r>
      </text>
    </comment>
    <comment ref="C13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wdowp:</t>
        </r>
        <r>
          <rPr>
            <sz val="8"/>
            <color indexed="81"/>
            <rFont val="Tahoma"/>
            <family val="2"/>
          </rPr>
          <t xml:space="preserve">
original value was WADSWORTHA, it was changed to WADSWA. Peter 01/07/2010</t>
        </r>
      </text>
    </comment>
    <comment ref="F26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wdowp:</t>
        </r>
        <r>
          <rPr>
            <sz val="8"/>
            <color indexed="81"/>
            <rFont val="Tahoma"/>
            <family val="2"/>
          </rPr>
          <t xml:space="preserve">
THE ORIGINAL AMOUNT WAS £4575 HOWEVER  AS PER APPROVAL FROM REMCO THEY HAVE AGREED THE CONSULTANT SHOULD BE PAID AT 20% MAKING £6100 Junior 18/08/10</t>
        </r>
      </text>
    </comment>
    <comment ref="C295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Junior.Akinsanmi:</t>
        </r>
        <r>
          <rPr>
            <sz val="8"/>
            <color indexed="81"/>
            <rFont val="Tahoma"/>
            <family val="2"/>
          </rPr>
          <t xml:space="preserve">
THIS WAS INPUTTED MANUALLY  AS PER LOUISE HALE EMAIL THIS WILL BE REVERSED NEXT MONTH WHEN WE RUN THE PERM EXTRACT.  JUNIOR 21/09/10</t>
        </r>
      </text>
    </comment>
    <comment ref="C354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wdowp:</t>
        </r>
        <r>
          <rPr>
            <sz val="8"/>
            <color indexed="81"/>
            <rFont val="Tahoma"/>
            <family val="2"/>
          </rPr>
          <t xml:space="preserve">
DO NOT DOUBLE UP WHEN THE SAME LINE WHEN IT SHOWS UP NEXT MONTH. SID BARNES CONFIRMED WE CAN PAY THE COMMISSION THIS PERIOD. JUNIOR 12/08/10</t>
        </r>
      </text>
    </comment>
    <comment ref="D38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wdowp:</t>
        </r>
        <r>
          <rPr>
            <sz val="8"/>
            <color indexed="81"/>
            <rFont val="Tahoma"/>
            <family val="2"/>
          </rPr>
          <t xml:space="preserve">
THIS LINE WAS INSERTED HERE MANUALLY AS THERE WAS 3 PERSON SPLIT BETWEEN CHESTERSM (35%), JONESMART (35%) AND SPACEYL (30%). THE SYSTEM DOES NOT ALLOW TO HAVE SPLIT BETWEEN MORE THAN 2 CONSULTANTS HENCE THIS CHANGE. PETER 05/08/2010</t>
        </r>
      </text>
    </comment>
    <comment ref="C504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Junior.Akinsanmi:</t>
        </r>
        <r>
          <rPr>
            <sz val="8"/>
            <color indexed="81"/>
            <rFont val="Tahoma"/>
            <family val="2"/>
          </rPr>
          <t xml:space="preserve">
THIS WAS INPUTTED MANUALLY  AS PER LOUISE HALE EMAIL THIS WILL BE REVERSED NEXT MONTH WHEN WE RUN THE PERM EXTRACT.  JUNIOR 21/09/10</t>
        </r>
      </text>
    </comment>
    <comment ref="A533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wdowp:</t>
        </r>
        <r>
          <rPr>
            <sz val="8"/>
            <color indexed="81"/>
            <rFont val="Tahoma"/>
            <family val="2"/>
          </rPr>
          <t xml:space="preserve">
original value was TTP, it was changed to RSA. However, even though it does not matter here because TEAGUEG is a branch manager. Peter 08.03.2010</t>
        </r>
      </text>
    </comment>
  </commentList>
</comments>
</file>

<file path=xl/sharedStrings.xml><?xml version="1.0" encoding="utf-8"?>
<sst xmlns="http://schemas.openxmlformats.org/spreadsheetml/2006/main" count="3465" uniqueCount="944">
  <si>
    <r>
      <t xml:space="preserve">Enter a formula that will return YES only if they have passed probation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are not on maternity leave otherwise it will return NO</t>
    </r>
  </si>
  <si>
    <r>
      <t xml:space="preserve">Enter a formula that will return YES If they are on mat leave </t>
    </r>
    <r>
      <rPr>
        <u/>
        <sz val="10"/>
        <rFont val="Arial"/>
        <family val="2"/>
      </rPr>
      <t>or</t>
    </r>
    <r>
      <rPr>
        <sz val="10"/>
        <rFont val="Arial"/>
        <family val="2"/>
      </rPr>
      <t xml:space="preserve"> have left the company</t>
    </r>
  </si>
  <si>
    <t>THE BELOW TABLE IS USED FOR QUESTIONS 9 &amp; 10</t>
  </si>
  <si>
    <t>Maximum Placement</t>
  </si>
  <si>
    <t>Enter a formula that will return the largest placement (by £ margin value) from all the placements in the data sheet.</t>
  </si>
  <si>
    <t>Monitor</t>
  </si>
  <si>
    <t>No action</t>
  </si>
  <si>
    <t>Bonus</t>
  </si>
  <si>
    <t>Promotion</t>
  </si>
  <si>
    <t>Billing Threshold</t>
  </si>
  <si>
    <t>Action taken</t>
  </si>
  <si>
    <t>Using a formula, enter the action that should be taken for consultants with the billing/sales levels shown below</t>
  </si>
  <si>
    <t>Cheryl</t>
  </si>
  <si>
    <t>Alicia</t>
  </si>
  <si>
    <t>Megan</t>
  </si>
  <si>
    <t>Consultants</t>
  </si>
  <si>
    <t>Quarterly billings</t>
  </si>
  <si>
    <t>Action required</t>
  </si>
  <si>
    <t>Using the billing threshold table from question 12, write a formula that shows how close each consultant was (in £'s) from reaching the next threshold up</t>
  </si>
  <si>
    <t>Invoice number</t>
  </si>
  <si>
    <t>Employee passed probation?</t>
  </si>
  <si>
    <t>Disciplinary</t>
  </si>
  <si>
    <t>Please remember when doing this test that you should still exercise robust formulas even if this is not a requirement of the question (e.g. Locking cells…etc)</t>
  </si>
  <si>
    <t>TYPE</t>
  </si>
  <si>
    <t>CANDIDATE</t>
  </si>
  <si>
    <t>CLIENT</t>
  </si>
  <si>
    <t>MARGIN</t>
  </si>
  <si>
    <t>Transaction Month</t>
  </si>
  <si>
    <t>QTR</t>
  </si>
  <si>
    <t>RSA</t>
  </si>
  <si>
    <t>ADAMSOND</t>
  </si>
  <si>
    <t>Matthew Richards</t>
  </si>
  <si>
    <t>CAVERSHAM FINANCE LIMITED</t>
  </si>
  <si>
    <t>Naomi Eales</t>
  </si>
  <si>
    <t>PRACTICAL LAW CO. LIMITED</t>
  </si>
  <si>
    <t>Steven G MacKenzie</t>
  </si>
  <si>
    <t>AMBROSET</t>
  </si>
  <si>
    <t>Andy Nicolaides</t>
  </si>
  <si>
    <t>RAPP</t>
  </si>
  <si>
    <t>Anthony Moxon</t>
  </si>
  <si>
    <t>DR FOSTER LTD</t>
  </si>
  <si>
    <t>Claire Handley</t>
  </si>
  <si>
    <t>Mark Kloska</t>
  </si>
  <si>
    <t>PPG INDUSTRIES (UK) LTD</t>
  </si>
  <si>
    <t>Mona Channet</t>
  </si>
  <si>
    <t>Neil Collingwood</t>
  </si>
  <si>
    <t>TAYLORMADE GOLF LIMITED</t>
  </si>
  <si>
    <t/>
  </si>
  <si>
    <t>Neil Johnson</t>
  </si>
  <si>
    <t>UK DEBT MANAGEMENT OFFICE</t>
  </si>
  <si>
    <t>Sai Krishna Siddula</t>
  </si>
  <si>
    <t>Samuel Bartick</t>
  </si>
  <si>
    <t>EGAIN COMMUNICATIONS LIMITED</t>
  </si>
  <si>
    <t>Q3</t>
  </si>
  <si>
    <t>Scott Wylie</t>
  </si>
  <si>
    <t>FIELDSMART</t>
  </si>
  <si>
    <t>Shariff Bookaly</t>
  </si>
  <si>
    <t>Vijay Kumar</t>
  </si>
  <si>
    <t>ARMSTRONGC</t>
  </si>
  <si>
    <t>Jonathan Paul Redding</t>
  </si>
  <si>
    <t>BANK OF NEW YORK EUROPE LTD.</t>
  </si>
  <si>
    <t>Karl Brown</t>
  </si>
  <si>
    <t>THE MEDICAL PROTECTION SOCIETY LIMITED</t>
  </si>
  <si>
    <t>Olu Aina</t>
  </si>
  <si>
    <t>THE CO-OPERATIVE GROUP LIMITED</t>
  </si>
  <si>
    <t>Stuart Aucott</t>
  </si>
  <si>
    <t>MOBILE DATA FORCE EUROPE</t>
  </si>
  <si>
    <t>BLIZZARDC</t>
  </si>
  <si>
    <t>Arrey Atabong</t>
  </si>
  <si>
    <t>UNIQ PREPARED FOODS LIMITED</t>
  </si>
  <si>
    <t>Ashkan Kalantari</t>
  </si>
  <si>
    <t>UYT LIMITED</t>
  </si>
  <si>
    <t>avtar Virdee</t>
  </si>
  <si>
    <t>CRT LTD</t>
  </si>
  <si>
    <t>Bala Pendyala</t>
  </si>
  <si>
    <t>SEVERN TRENT LABORATORIES LIMITED</t>
  </si>
  <si>
    <t>Christopher Martin Fenton</t>
  </si>
  <si>
    <t>MILLWARD BROWN UK LIMITED</t>
  </si>
  <si>
    <t>Claire Johnson</t>
  </si>
  <si>
    <t>ROBERT WALTERS OPERATIONS LIMITED</t>
  </si>
  <si>
    <t>Q2</t>
  </si>
  <si>
    <t>David Frederick Robinson</t>
  </si>
  <si>
    <t xml:space="preserve">NATIONAL EXPRESS LIMITED                </t>
  </si>
  <si>
    <t>David McDade</t>
  </si>
  <si>
    <t>UNIQ PREPARED FOODS</t>
  </si>
  <si>
    <t>Iain Moone</t>
  </si>
  <si>
    <t>DEUTSCHE BANK OPERATIONS INTERNATIONAL</t>
  </si>
  <si>
    <t>John Chesworth</t>
  </si>
  <si>
    <t>John Huckle</t>
  </si>
  <si>
    <t>BARCLAYS BANK LIMITED</t>
  </si>
  <si>
    <t>Kanwal Ahluwalia</t>
  </si>
  <si>
    <t>HSBC ASSET FINANCE U K LTD.</t>
  </si>
  <si>
    <t>Lloyd Askill</t>
  </si>
  <si>
    <t>University of Birmingham.</t>
  </si>
  <si>
    <t>Mitesh Patel</t>
  </si>
  <si>
    <t>TRAVELSPHERE LIMITED</t>
  </si>
  <si>
    <t>Neil Cullum</t>
  </si>
  <si>
    <t>Renu Garodia</t>
  </si>
  <si>
    <t>Richard Long</t>
  </si>
  <si>
    <t>Robin Bond</t>
  </si>
  <si>
    <t>Z-CARD LIMITED</t>
  </si>
  <si>
    <t>Scott Zebedee</t>
  </si>
  <si>
    <t>Robert Walters Operations Limited</t>
  </si>
  <si>
    <t>Stephanie Young</t>
  </si>
  <si>
    <t>BULLR</t>
  </si>
  <si>
    <t>Adrian Moore</t>
  </si>
  <si>
    <t>CAMBRIDGE EDUCATION GROUP</t>
  </si>
  <si>
    <t>Christopher Michael</t>
  </si>
  <si>
    <t>EIMCO WATER TECHNOLOGIES LTD</t>
  </si>
  <si>
    <t>Daniel Bygrave</t>
  </si>
  <si>
    <t>LANDIS &amp; GYR LTD.</t>
  </si>
  <si>
    <t>David Lloyd</t>
  </si>
  <si>
    <t>ESIGHT ENERGY LIMITED</t>
  </si>
  <si>
    <t>Katherine Fearon</t>
  </si>
  <si>
    <t>JOBSTREAM GROUP PLC</t>
  </si>
  <si>
    <t>Scott Gipson</t>
  </si>
  <si>
    <t>NAPP PHARMACEUTICAL GROUP</t>
  </si>
  <si>
    <t>Simon Hamilton-Roberts</t>
  </si>
  <si>
    <t>Wei Chin</t>
  </si>
  <si>
    <t>SUREFLAP</t>
  </si>
  <si>
    <t>CHESTERSM</t>
  </si>
  <si>
    <t>Adrian Wright</t>
  </si>
  <si>
    <t>HP ENTERPRISE SERVICES UK LIMITED</t>
  </si>
  <si>
    <t>Christopher Daniels</t>
  </si>
  <si>
    <t>CABLE &amp; WIRELESS</t>
  </si>
  <si>
    <t>Christopher Gatter</t>
  </si>
  <si>
    <t>PEARL ASSURANCE PLC</t>
  </si>
  <si>
    <t>Craig Poole</t>
  </si>
  <si>
    <t>Jamey Careless</t>
  </si>
  <si>
    <t>IRWIN MITCHELL</t>
  </si>
  <si>
    <t>Michael Hodson</t>
  </si>
  <si>
    <t>A&amp;O SYSTEMS &amp; SERVICES UK LIM</t>
  </si>
  <si>
    <t>Michael Ziedins</t>
  </si>
  <si>
    <t>Nora Morrissey</t>
  </si>
  <si>
    <t xml:space="preserve">PEARL ASSURANCE PLC                     </t>
  </si>
  <si>
    <t>Paul Arva</t>
  </si>
  <si>
    <t>Paul Marsh</t>
  </si>
  <si>
    <t>Pearl Assurance Plc</t>
  </si>
  <si>
    <t>Robert Wright</t>
  </si>
  <si>
    <t>Sue Foster</t>
  </si>
  <si>
    <t>Suhra Andrews</t>
  </si>
  <si>
    <t>Susan Milnes</t>
  </si>
  <si>
    <t>Tina Bell</t>
  </si>
  <si>
    <t>William Powell</t>
  </si>
  <si>
    <t>COER</t>
  </si>
  <si>
    <t>Debbie Elisa Jones</t>
  </si>
  <si>
    <t>ADECCO UK LIMITED</t>
  </si>
  <si>
    <t>Krishan Pankhania</t>
  </si>
  <si>
    <t>INTERNATIONAL INSURANCE CO. OF HANNOVER</t>
  </si>
  <si>
    <t>Mathew Sanchez</t>
  </si>
  <si>
    <t>BFS GROUP LIMITED</t>
  </si>
  <si>
    <t>Rowan Pye</t>
  </si>
  <si>
    <t>ADECCO UK LTD</t>
  </si>
  <si>
    <t>Teresa J Herberger</t>
  </si>
  <si>
    <t>INSTEM LLS LIMITED</t>
  </si>
  <si>
    <t>COLLIERA</t>
  </si>
  <si>
    <t>Ahmad Refaque</t>
  </si>
  <si>
    <t>GLOBAL TRAVEL GROUP PLC</t>
  </si>
  <si>
    <t>Aidin Firouzabady</t>
  </si>
  <si>
    <t>GAMAROFF LIMITED</t>
  </si>
  <si>
    <t>Dhruv Murari</t>
  </si>
  <si>
    <t>OPEN PAGES LIMITED</t>
  </si>
  <si>
    <t>Gary Evans</t>
  </si>
  <si>
    <t>BSS GROUP PLC</t>
  </si>
  <si>
    <t>Jayakumar Aravind</t>
  </si>
  <si>
    <t>OPEN PAGES LTD.</t>
  </si>
  <si>
    <t>Jonathan Jeffs</t>
  </si>
  <si>
    <t>ALLOCATE SOFTWARE PLC</t>
  </si>
  <si>
    <t>Kalyani Yanamandra</t>
  </si>
  <si>
    <t>BIRCH WORLDWIDE</t>
  </si>
  <si>
    <t>Peter Marsh</t>
  </si>
  <si>
    <t>Prasad Avadhanula</t>
  </si>
  <si>
    <t>Preeti Bembalore</t>
  </si>
  <si>
    <t>DOCTORS NET U K LTD.</t>
  </si>
  <si>
    <t>Robert Edgson</t>
  </si>
  <si>
    <t>NST GROUP</t>
  </si>
  <si>
    <t>Robin Holmes</t>
  </si>
  <si>
    <t>Stuart Williamson</t>
  </si>
  <si>
    <t>Tomasz Zarzycki</t>
  </si>
  <si>
    <t>ZETES LTD</t>
  </si>
  <si>
    <t>COLLINGM</t>
  </si>
  <si>
    <t>Andrew Whorton</t>
  </si>
  <si>
    <t>GAMES MEDIA LIMITED</t>
  </si>
  <si>
    <t>Sukhjinder Singh</t>
  </si>
  <si>
    <t>BIRMINGHAM SIGNPOSTING SERVICE</t>
  </si>
  <si>
    <t>COLLINGWOOD</t>
  </si>
  <si>
    <t>Alpesh Patel</t>
  </si>
  <si>
    <t>AAH PHARMACEUTICALS LIMITED</t>
  </si>
  <si>
    <t>Amanda Higginson</t>
  </si>
  <si>
    <t>Paul Buckley</t>
  </si>
  <si>
    <t>ICON</t>
  </si>
  <si>
    <t>COOKN</t>
  </si>
  <si>
    <t>Ian Michael McNamara</t>
  </si>
  <si>
    <t>ACE INA SERVICES UK LTD</t>
  </si>
  <si>
    <t>COSTA-VEIGAT</t>
  </si>
  <si>
    <t>Ajay Sharma</t>
  </si>
  <si>
    <t>LOCOG</t>
  </si>
  <si>
    <t>Alfred Eccles</t>
  </si>
  <si>
    <t>RENAULT RETAIL GROUP LIMITED</t>
  </si>
  <si>
    <t>Amber Mahoney</t>
  </si>
  <si>
    <t>Daniel Mori</t>
  </si>
  <si>
    <t>CITYFLEET NETWORKS LTD</t>
  </si>
  <si>
    <t>Etienne Roos</t>
  </si>
  <si>
    <t>CITYFLEET NETWORKS LIMITED</t>
  </si>
  <si>
    <t>James Gammage</t>
  </si>
  <si>
    <t>John Digby</t>
  </si>
  <si>
    <t>Hse Group Limited</t>
  </si>
  <si>
    <t>Lila Tarboton</t>
  </si>
  <si>
    <t>Michelle Louise De Mott</t>
  </si>
  <si>
    <t>CBS OUTDOOR LIMITED</t>
  </si>
  <si>
    <t>Nathan Murados</t>
  </si>
  <si>
    <t>YOUSOFT LTD</t>
  </si>
  <si>
    <t>Nick Hanson</t>
  </si>
  <si>
    <t>Srinivas Maddimsetty</t>
  </si>
  <si>
    <t>Christian Aid</t>
  </si>
  <si>
    <t>DALYS</t>
  </si>
  <si>
    <t>Adam Marsden</t>
  </si>
  <si>
    <t>The Oval Group</t>
  </si>
  <si>
    <t>Andrew Alan White</t>
  </si>
  <si>
    <t>LIFESTYLE SERVICES GROUP LIMITED</t>
  </si>
  <si>
    <t>David Acton</t>
  </si>
  <si>
    <t>SAGE UK LIMITED</t>
  </si>
  <si>
    <t>David Regan</t>
  </si>
  <si>
    <t>LIBERTY PLC</t>
  </si>
  <si>
    <t>Emiliana Ludovici</t>
  </si>
  <si>
    <t>Gerald Martin Brook</t>
  </si>
  <si>
    <t>PREMIER FOODS</t>
  </si>
  <si>
    <t>Janet Thorpe</t>
  </si>
  <si>
    <t>Lifestyle Services Group Limited</t>
  </si>
  <si>
    <t>Jenna French</t>
  </si>
  <si>
    <t>FARRADENE LTD</t>
  </si>
  <si>
    <t>Katherine Wyatt</t>
  </si>
  <si>
    <t>Mark Mullen</t>
  </si>
  <si>
    <t>TRISCAN SYSTEMS LIMITED</t>
  </si>
  <si>
    <t>Michael Baldwin</t>
  </si>
  <si>
    <t>Sage UK Limited</t>
  </si>
  <si>
    <t>Neil Millington</t>
  </si>
  <si>
    <t>THE DAVIES GROUP</t>
  </si>
  <si>
    <t>Paul Johnston</t>
  </si>
  <si>
    <t>Peter Joseph</t>
  </si>
  <si>
    <t>ELINIA LIMITED</t>
  </si>
  <si>
    <t>Richard Hanson</t>
  </si>
  <si>
    <t>Sean Bowker</t>
  </si>
  <si>
    <t>DAVIESJ</t>
  </si>
  <si>
    <t>Chris Bamford</t>
  </si>
  <si>
    <t>PARAMOUNT SOFTWARE UK LIMITED</t>
  </si>
  <si>
    <t>Glenn Price</t>
  </si>
  <si>
    <t>SLIMMING WORLD LIMITED</t>
  </si>
  <si>
    <t>Graham Davies</t>
  </si>
  <si>
    <t>USDAW</t>
  </si>
  <si>
    <t>Mark Tooley</t>
  </si>
  <si>
    <t>CADTEK SYSTEMS LIMITED</t>
  </si>
  <si>
    <t>Mark Walker</t>
  </si>
  <si>
    <t>AVECTO LTD</t>
  </si>
  <si>
    <t>Martin Castaldo</t>
  </si>
  <si>
    <t>Roderick Charles Armstrong</t>
  </si>
  <si>
    <t>SYNCREON AUTOMOTIVE (UK) LIMITED</t>
  </si>
  <si>
    <t>DONOGHUEA</t>
  </si>
  <si>
    <t>Jerry Davin</t>
  </si>
  <si>
    <t>NFU MUTUAL INSURANCE SOCIETY LTD</t>
  </si>
  <si>
    <t>Mark Rees</t>
  </si>
  <si>
    <t>HADLEIGH PARTNERS</t>
  </si>
  <si>
    <t>DOYLEN</t>
  </si>
  <si>
    <t>Alan Peter Stanley</t>
  </si>
  <si>
    <t>SCOTT LOGIC LIMITED</t>
  </si>
  <si>
    <t>Darren Robertson</t>
  </si>
  <si>
    <t>HSBC BANK PLC</t>
  </si>
  <si>
    <t>Fraser Alan Robertson Kidd</t>
  </si>
  <si>
    <t>PRICEWATERHOUSE COOPERS LLP</t>
  </si>
  <si>
    <t>Nicholas Wolverson</t>
  </si>
  <si>
    <t>P[eter Esson</t>
  </si>
  <si>
    <t>UNIVERSITY OF ABERDEEN</t>
  </si>
  <si>
    <t>Saili Shah</t>
  </si>
  <si>
    <t>KCA DEUTAG DRILLING LIMITED</t>
  </si>
  <si>
    <t>Shelia Hewitt</t>
  </si>
  <si>
    <t>INTERSYSTEMS CORPORATION</t>
  </si>
  <si>
    <t>DULLIPJ</t>
  </si>
  <si>
    <t>Aaron Holt</t>
  </si>
  <si>
    <t>CNA INSURANCE COMPANY LIMITED</t>
  </si>
  <si>
    <t>Aftab Khan</t>
  </si>
  <si>
    <t>ADEPTRA LTD.</t>
  </si>
  <si>
    <t>Ash Jayal</t>
  </si>
  <si>
    <t>GE Capital EMEA</t>
  </si>
  <si>
    <t>Benjamin James Croft</t>
  </si>
  <si>
    <t>VIRGIN HOLIDAYS LTD</t>
  </si>
  <si>
    <t>Daniel Tade</t>
  </si>
  <si>
    <t>Gareth Lindsay Jones</t>
  </si>
  <si>
    <t>John Davison</t>
  </si>
  <si>
    <t>CREST NICHOLSON PLC</t>
  </si>
  <si>
    <t>John Lucas</t>
  </si>
  <si>
    <t>John Townsend</t>
  </si>
  <si>
    <t>CLIFFORD CHANCE LIMITED</t>
  </si>
  <si>
    <t>Kristen Morra</t>
  </si>
  <si>
    <t>Marc Roberts</t>
  </si>
  <si>
    <t>Mark Robinson</t>
  </si>
  <si>
    <t>Michael Bobb-Lucas</t>
  </si>
  <si>
    <t>KAFEVEND LIMITED</t>
  </si>
  <si>
    <t>Nimisha Nikam</t>
  </si>
  <si>
    <t>Nitish Bissessur</t>
  </si>
  <si>
    <t>Orlando Coombs</t>
  </si>
  <si>
    <t>BRIGHTHOUSE LIMITED</t>
  </si>
  <si>
    <t>Ray Heffer</t>
  </si>
  <si>
    <t>Stuart Cooper</t>
  </si>
  <si>
    <t>Medco Health Solutions</t>
  </si>
  <si>
    <t>Tracey Thomas</t>
  </si>
  <si>
    <t>EASTOND</t>
  </si>
  <si>
    <t>KOGNITIO LIMITED</t>
  </si>
  <si>
    <t>Calum Scott</t>
  </si>
  <si>
    <t>SITE INTELLIGENCE LTD</t>
  </si>
  <si>
    <t>Jeremy Onion</t>
  </si>
  <si>
    <t>FASTHOSTS INTERNET LIMITED</t>
  </si>
  <si>
    <t>Laurence Brian Clarke</t>
  </si>
  <si>
    <t>NATURAL ENVIRONMENT RESEARCH COUNCIL</t>
  </si>
  <si>
    <t>Neil Sancho</t>
  </si>
  <si>
    <t>TRANSPORT FOR LONDON</t>
  </si>
  <si>
    <t>HYATTM</t>
  </si>
  <si>
    <t>Nicholas Steinke</t>
  </si>
  <si>
    <t>Ritesh Sood</t>
  </si>
  <si>
    <t>SITE INTELLIGENCE LIMITED</t>
  </si>
  <si>
    <t>Sangeeta Vepa</t>
  </si>
  <si>
    <t>Yell Group Plc - Protected account -Sid</t>
  </si>
  <si>
    <t>Trevor Dobbin</t>
  </si>
  <si>
    <t>FERGUSONR</t>
  </si>
  <si>
    <t>Abhishek Wason</t>
  </si>
  <si>
    <t>EYC LIMITED</t>
  </si>
  <si>
    <t>Ben Agnoli</t>
  </si>
  <si>
    <t>Deji Ogundairo</t>
  </si>
  <si>
    <t>AS&amp;K MERCURY HEALTHCARE COMMUNICATIONS</t>
  </si>
  <si>
    <t>Kishore Kumar Sivaraman</t>
  </si>
  <si>
    <t>BUBBLE NET LIMITED</t>
  </si>
  <si>
    <t>Ripal Vaidya</t>
  </si>
  <si>
    <t>1E LIMITED</t>
  </si>
  <si>
    <t>Simon Marks</t>
  </si>
  <si>
    <t>THOMSONS ONLINE BENEFITS</t>
  </si>
  <si>
    <t>FISCHERN</t>
  </si>
  <si>
    <t>David Welch</t>
  </si>
  <si>
    <t>THE UNIVERSITIES &amp; COLLEGES ADMISSIONS S</t>
  </si>
  <si>
    <t>Dylan Jones</t>
  </si>
  <si>
    <t>WH SMITH RETAIL HOLDINGS LIMITED</t>
  </si>
  <si>
    <t>Gathoni Mahleka</t>
  </si>
  <si>
    <t>WITHY KING</t>
  </si>
  <si>
    <t>Leanne Mcnamara</t>
  </si>
  <si>
    <t>Mudasir G Waraich</t>
  </si>
  <si>
    <t>TYCO ELECTRONICS UK LTD.</t>
  </si>
  <si>
    <t>Timothy Rowsell</t>
  </si>
  <si>
    <t>KAPLAN FINANCIAL LIMITED</t>
  </si>
  <si>
    <t>FOLEYR</t>
  </si>
  <si>
    <t>Ahmed Sidot</t>
  </si>
  <si>
    <t>EC HARRIS LLP</t>
  </si>
  <si>
    <t>Alison Green</t>
  </si>
  <si>
    <t>J D Williams &amp; Company Limited</t>
  </si>
  <si>
    <t>Anthony Walker</t>
  </si>
  <si>
    <t>JD WILLIAMS &amp; CO LTD</t>
  </si>
  <si>
    <t>Harshad Agashe</t>
  </si>
  <si>
    <t>BANK OF NEW YORK EUROPE LTD</t>
  </si>
  <si>
    <t>Iain David Martin</t>
  </si>
  <si>
    <t>EVERSHEDS LLP</t>
  </si>
  <si>
    <t>James Ohalloran</t>
  </si>
  <si>
    <t>LATHAM &amp; WATKINS LLP</t>
  </si>
  <si>
    <t>Joanne Mcgarvie</t>
  </si>
  <si>
    <t>Karen Walsh</t>
  </si>
  <si>
    <t>Matthew Gibbins</t>
  </si>
  <si>
    <t>Sarbjit Sohal</t>
  </si>
  <si>
    <t>Scotty Martinez</t>
  </si>
  <si>
    <t>ABM UNITED KINGDOM LIMITED</t>
  </si>
  <si>
    <t>William Maw</t>
  </si>
  <si>
    <t>EBUYER (UK)  LIMITED</t>
  </si>
  <si>
    <t>GREENM</t>
  </si>
  <si>
    <t>Abdul Kahar Kamaly</t>
  </si>
  <si>
    <t>ALLEN &amp; OVERY</t>
  </si>
  <si>
    <t>Anu Vidyarthi</t>
  </si>
  <si>
    <t>RESOURCE SOLUTIONS LIMITED</t>
  </si>
  <si>
    <t>Dharmang Vora</t>
  </si>
  <si>
    <t>MAXIMUSCLE LIMITED</t>
  </si>
  <si>
    <t>Gary John Herbert</t>
  </si>
  <si>
    <t>CAPSCAN LIMITED</t>
  </si>
  <si>
    <t>John Oliver Larce</t>
  </si>
  <si>
    <t>Nicola May</t>
  </si>
  <si>
    <t>ST DUNSTANS</t>
  </si>
  <si>
    <t>Shaun Lewis</t>
  </si>
  <si>
    <t>FIGLEAVES GLOBAL TRADING LTD</t>
  </si>
  <si>
    <t>Tom Quarterman</t>
  </si>
  <si>
    <t>GUTTERIDGEB</t>
  </si>
  <si>
    <t>Alan Snelson</t>
  </si>
  <si>
    <t>AUTOQUAKE LIMITED</t>
  </si>
  <si>
    <t>Andy Lunn</t>
  </si>
  <si>
    <t>DOUGLAS STAFFORD LIMITED</t>
  </si>
  <si>
    <t>Dominique Christian Ule</t>
  </si>
  <si>
    <t>LUSH LIMITED</t>
  </si>
  <si>
    <t>Huseyin Ozturk</t>
  </si>
  <si>
    <t>Johnathan Green</t>
  </si>
  <si>
    <t>SPEARHEAD TECHNOLOGIES</t>
  </si>
  <si>
    <t>Nikhil Juneja</t>
  </si>
  <si>
    <t>BNP PARIBAS LEASE  GROUP PLC</t>
  </si>
  <si>
    <t>Paul M Holmes</t>
  </si>
  <si>
    <t>ESTEE LAUDER COSMETICS LTD.</t>
  </si>
  <si>
    <t>Peter Wilkinson</t>
  </si>
  <si>
    <t>DESIGN HAUS</t>
  </si>
  <si>
    <t>Simon Jones</t>
  </si>
  <si>
    <t>Tim Maggs</t>
  </si>
  <si>
    <t>Tom Hamshere</t>
  </si>
  <si>
    <t>HAILSTONESS</t>
  </si>
  <si>
    <t>Daniel Jackson</t>
  </si>
  <si>
    <t>BABUKI LTD</t>
  </si>
  <si>
    <t>Guillaume Viel</t>
  </si>
  <si>
    <t>VENDA LTD.</t>
  </si>
  <si>
    <t>Jeremy Hadfield</t>
  </si>
  <si>
    <t>IMD MEDIA LIMITED</t>
  </si>
  <si>
    <t>Kevin O'Reilly</t>
  </si>
  <si>
    <t>VENDA LIMITED</t>
  </si>
  <si>
    <t>Oliver Huish</t>
  </si>
  <si>
    <t>KYKO-UK LIMITED</t>
  </si>
  <si>
    <t>BABUKI LIMITED</t>
  </si>
  <si>
    <t>Richard Orchard</t>
  </si>
  <si>
    <t>ALLAN BURROWS LIMITED</t>
  </si>
  <si>
    <t>Sharayu Patil</t>
  </si>
  <si>
    <t>EARLS COURT &amp; OLYMPIA LIMITED</t>
  </si>
  <si>
    <t>Sneza Dajkovski</t>
  </si>
  <si>
    <t>Stephen Creak</t>
  </si>
  <si>
    <t>CMC MARKETS UK PLC</t>
  </si>
  <si>
    <t>Subashini Jagadesan</t>
  </si>
  <si>
    <t>HASTINGSR</t>
  </si>
  <si>
    <t>David Crossley</t>
  </si>
  <si>
    <t>INVITROGEN LTD.</t>
  </si>
  <si>
    <t>Donald Cameron</t>
  </si>
  <si>
    <t>ANDERSON STRATHERN LTD.</t>
  </si>
  <si>
    <t>HILLIERN</t>
  </si>
  <si>
    <t>Adam Badcock</t>
  </si>
  <si>
    <t>SPICERS LIMITED</t>
  </si>
  <si>
    <t>Babs Egun</t>
  </si>
  <si>
    <t>INTERIOR AUTOMATION LTD</t>
  </si>
  <si>
    <t>Cinzia Malangone</t>
  </si>
  <si>
    <t>WELLCOME TRUST SANGER INSTITUTE</t>
  </si>
  <si>
    <t>Daniel Ponnuraj</t>
  </si>
  <si>
    <t>GE ENERGY SERVICES (UK) LIMITED</t>
  </si>
  <si>
    <t>Edward Cavill</t>
  </si>
  <si>
    <t>NETBANX LIMITED</t>
  </si>
  <si>
    <t>Greg Matthew Holland</t>
  </si>
  <si>
    <t>WHITE CONCIERGE</t>
  </si>
  <si>
    <t>Ian Scotcher</t>
  </si>
  <si>
    <t>TAYLOR VINTERS</t>
  </si>
  <si>
    <t>Joe Baidoo</t>
  </si>
  <si>
    <t>BOOKING.COM LIMITED</t>
  </si>
  <si>
    <t>Lim Loong Sing</t>
  </si>
  <si>
    <t>KIRKLEES COLLEGE</t>
  </si>
  <si>
    <t>M Francis-Macrae (ADJ)</t>
  </si>
  <si>
    <t>UNKNOWN (ADJ)</t>
  </si>
  <si>
    <t>Mohammed Asif</t>
  </si>
  <si>
    <t>Robert Evans</t>
  </si>
  <si>
    <t>QUOTIENT BIORESEARCH LIMITED</t>
  </si>
  <si>
    <t>Stephen Neil Thomas</t>
  </si>
  <si>
    <t>GEOMERICS LIMITED</t>
  </si>
  <si>
    <t>Tara Jeffery</t>
  </si>
  <si>
    <t>EDE AND RAVENSCROFT LTD</t>
  </si>
  <si>
    <t>Zack Alabaster</t>
  </si>
  <si>
    <t>ADVANCED PRINTING SOLUTIONS LTD</t>
  </si>
  <si>
    <t>HODGKINSONT</t>
  </si>
  <si>
    <t>Chris Bennett</t>
  </si>
  <si>
    <t>Elinia Limited</t>
  </si>
  <si>
    <t>David Bowring</t>
  </si>
  <si>
    <t>Richard Carney</t>
  </si>
  <si>
    <t>POLICE MUTUAL ASSURANCE SOCIETY</t>
  </si>
  <si>
    <t>Shane Clementson</t>
  </si>
  <si>
    <t>MOTABILITY OPERATIONS CIMP TRUSTEES LIMI</t>
  </si>
  <si>
    <t>HUSSAINA</t>
  </si>
  <si>
    <t>Alan Crossland</t>
  </si>
  <si>
    <t>PERCEPTIVE INFORMATICS UK LIMITED</t>
  </si>
  <si>
    <t>Catherine Halls-Jukes</t>
  </si>
  <si>
    <t>NATIONAL COLLEGE FOR SCHOOL LEADERSHIP</t>
  </si>
  <si>
    <t>Chris Ellis</t>
  </si>
  <si>
    <t>Daniel Jones</t>
  </si>
  <si>
    <t>BYBOX HOLDINGS LTD</t>
  </si>
  <si>
    <t>Daniel Maunder</t>
  </si>
  <si>
    <t>SYNERGY HEALTHCARE PLC</t>
  </si>
  <si>
    <t>Daniel Morris</t>
  </si>
  <si>
    <t>David Brown</t>
  </si>
  <si>
    <t>David Burton</t>
  </si>
  <si>
    <t>David Dixon</t>
  </si>
  <si>
    <t>David Purnell</t>
  </si>
  <si>
    <t>Dion Brown</t>
  </si>
  <si>
    <t>Donna Hillifer</t>
  </si>
  <si>
    <t>DERBYSHIRE CONSTABULARY</t>
  </si>
  <si>
    <t>Edward Brown</t>
  </si>
  <si>
    <t>BYBOX HOLDINGS LIMITED</t>
  </si>
  <si>
    <t>Helen Watson</t>
  </si>
  <si>
    <t>James Parry</t>
  </si>
  <si>
    <t>NEXT GROUP PLC</t>
  </si>
  <si>
    <t>John Humphreys</t>
  </si>
  <si>
    <t>John Whittingham</t>
  </si>
  <si>
    <t>Lee Humby</t>
  </si>
  <si>
    <t>Mark Wilson</t>
  </si>
  <si>
    <t>Martin Day</t>
  </si>
  <si>
    <t>Martin Keywood</t>
  </si>
  <si>
    <t>Ndricim Topalli</t>
  </si>
  <si>
    <t>Ravi Thippeswamy</t>
  </si>
  <si>
    <t>NATIONAL COLLEGE FOR SCHOOL LEADERSHIP L</t>
  </si>
  <si>
    <t>Rob Cooknell</t>
  </si>
  <si>
    <t>Robyn Nicholls</t>
  </si>
  <si>
    <t>Russell Thorpe</t>
  </si>
  <si>
    <t>Sam Han</t>
  </si>
  <si>
    <t>Sandip Vaidya</t>
  </si>
  <si>
    <t>Shazia Kasuji</t>
  </si>
  <si>
    <t>Steven Bailey</t>
  </si>
  <si>
    <t>FAST REACT SYSTEMS LIMITED</t>
  </si>
  <si>
    <t>Tim Johnson</t>
  </si>
  <si>
    <t>ROBINSON HEALTHCARE</t>
  </si>
  <si>
    <t>Zak Hussain</t>
  </si>
  <si>
    <t>Barney Lewis</t>
  </si>
  <si>
    <t>RCUK SHARED SERVICES CENTRE LIMITED</t>
  </si>
  <si>
    <t>Chris Hyatt</t>
  </si>
  <si>
    <t>DOTFIVE LIMITED</t>
  </si>
  <si>
    <t>Helen Walker</t>
  </si>
  <si>
    <t>Martin Campbell-Moore</t>
  </si>
  <si>
    <t>Nicholas Heaps</t>
  </si>
  <si>
    <t>Nigel Chappell</t>
  </si>
  <si>
    <t>Barclays Bank Plc</t>
  </si>
  <si>
    <t>Pete Siviter</t>
  </si>
  <si>
    <t>Pradeep Kumar</t>
  </si>
  <si>
    <t>Richard Cole</t>
  </si>
  <si>
    <t>Toby Liddicoat</t>
  </si>
  <si>
    <t>Vishal Jain</t>
  </si>
  <si>
    <t>BARCLAYS BANK PLC</t>
  </si>
  <si>
    <t>JOHNSONSI</t>
  </si>
  <si>
    <t>Christopher Parker</t>
  </si>
  <si>
    <t>WESTON BEAMOR LTD</t>
  </si>
  <si>
    <t>N/A</t>
  </si>
  <si>
    <t>MORSE GROUP LIMITED</t>
  </si>
  <si>
    <t>Preyash Desai</t>
  </si>
  <si>
    <t>PINEWOOD TECHNOLOGIES PLC</t>
  </si>
  <si>
    <t>Ryan Day</t>
  </si>
  <si>
    <t>SSP SIRIUS SOLUTIONS LIMITED</t>
  </si>
  <si>
    <t>Sajid Islam</t>
  </si>
  <si>
    <t>Samuel Jayarajan</t>
  </si>
  <si>
    <t>INFORALGO INFORMATION TECHNOLOGY LTD</t>
  </si>
  <si>
    <t>Tim Mollart</t>
  </si>
  <si>
    <t>JOHNSTONEM</t>
  </si>
  <si>
    <t>Catherine Jackson</t>
  </si>
  <si>
    <t>ACS Clothing</t>
  </si>
  <si>
    <t>Daniel Green</t>
  </si>
  <si>
    <t>STRATHCLYDE FIRE BRIGADE</t>
  </si>
  <si>
    <t>David Innes</t>
  </si>
  <si>
    <t>Duncan Lundie</t>
  </si>
  <si>
    <t>ACS CLOTHING</t>
  </si>
  <si>
    <t>Gavin Lawson</t>
  </si>
  <si>
    <t>Gideon Gontor</t>
  </si>
  <si>
    <t>Graham Lamb</t>
  </si>
  <si>
    <t>Iomart Group Plc</t>
  </si>
  <si>
    <t>Jamie Campbell</t>
  </si>
  <si>
    <t>Liam Innes</t>
  </si>
  <si>
    <t>Richard Coleman</t>
  </si>
  <si>
    <t>Sandra Loughran</t>
  </si>
  <si>
    <t>JONESMART</t>
  </si>
  <si>
    <t>Ali Yusuf</t>
  </si>
  <si>
    <t>Andrew Mortimore</t>
  </si>
  <si>
    <t>Ben Foster</t>
  </si>
  <si>
    <t>Irwin Mitchell LLP</t>
  </si>
  <si>
    <t>Cable &amp; Wireless</t>
  </si>
  <si>
    <t>Christopher Hancock</t>
  </si>
  <si>
    <t>RED PRAIRIE LIMITED</t>
  </si>
  <si>
    <t>Gavin Alan Brown</t>
  </si>
  <si>
    <t>Ged Marsden</t>
  </si>
  <si>
    <t>James Hall</t>
  </si>
  <si>
    <t>Jason Chow</t>
  </si>
  <si>
    <t>Michael Jones</t>
  </si>
  <si>
    <t>Red Prairie Limited</t>
  </si>
  <si>
    <t>Neil Andrew Hodgson</t>
  </si>
  <si>
    <t>Rick Starczewski</t>
  </si>
  <si>
    <t>Stephen Harper</t>
  </si>
  <si>
    <t>Susana Garrido</t>
  </si>
  <si>
    <t>Suzy Poulter</t>
  </si>
  <si>
    <t>LANGTONJ</t>
  </si>
  <si>
    <t>Julia Bevan</t>
  </si>
  <si>
    <t>BOOTS UK LIMITED</t>
  </si>
  <si>
    <t>LEWISC</t>
  </si>
  <si>
    <t>Christine Reid</t>
  </si>
  <si>
    <t>Eve Ibe</t>
  </si>
  <si>
    <t>James Woods</t>
  </si>
  <si>
    <t>Jeff Longley</t>
  </si>
  <si>
    <t>BIBBY FINANCIAL SERVICES</t>
  </si>
  <si>
    <t>Lee Robinson</t>
  </si>
  <si>
    <t>DONOVAN DATA SYSTEMS LTD</t>
  </si>
  <si>
    <t>Richard Maynard</t>
  </si>
  <si>
    <t xml:space="preserve">Sarah Farrukh </t>
  </si>
  <si>
    <t>Donovan Data Systems</t>
  </si>
  <si>
    <t>CHRISTIAN AID</t>
  </si>
  <si>
    <t>MISTERR</t>
  </si>
  <si>
    <t>Adam Brown</t>
  </si>
  <si>
    <t>SIEMENS PRODUCT LIFECYCLE SOFTWARE (GB)</t>
  </si>
  <si>
    <t>Adam Robert Knights</t>
  </si>
  <si>
    <t>SIEMENS PRODUCT LIFECYCLE SOFTWARE GB LT</t>
  </si>
  <si>
    <t>Akos Balazs</t>
  </si>
  <si>
    <t>Ana Redondo Lopez</t>
  </si>
  <si>
    <t>Asad Naqvi</t>
  </si>
  <si>
    <t>TELAURUS COMMUNICATIONS LLC</t>
  </si>
  <si>
    <t>Christopher Caserta</t>
  </si>
  <si>
    <t>MARSHALL OF CAMBRIDGE AIRPORT PROPERTIES</t>
  </si>
  <si>
    <t>Colin Neech</t>
  </si>
  <si>
    <t>RAJAPACK LIMITED</t>
  </si>
  <si>
    <t>David Gibson</t>
  </si>
  <si>
    <t>James Billings</t>
  </si>
  <si>
    <t>RED GATE SOFTWARE LIMITED</t>
  </si>
  <si>
    <t>Joe Kitchen</t>
  </si>
  <si>
    <t>VOLAC LIMITED</t>
  </si>
  <si>
    <t>Jonathan Page</t>
  </si>
  <si>
    <t>CLEARCOM LIMITED</t>
  </si>
  <si>
    <t>Michael Watson</t>
  </si>
  <si>
    <t>F2X LIMITED</t>
  </si>
  <si>
    <t>Nicholas Maidment</t>
  </si>
  <si>
    <t>Niklas Brannstrom</t>
  </si>
  <si>
    <t>Sandip Patel</t>
  </si>
  <si>
    <t>RAJAPACK LTD</t>
  </si>
  <si>
    <t>Shakeel Seebooa</t>
  </si>
  <si>
    <t>Sujith Wasantha</t>
  </si>
  <si>
    <t>IT GOVERNANCE LIMITED</t>
  </si>
  <si>
    <t>Thomas Monkhouse</t>
  </si>
  <si>
    <t>NXT PLC</t>
  </si>
  <si>
    <t>MUNNSS</t>
  </si>
  <si>
    <t>Manually Inserted to produce statement</t>
  </si>
  <si>
    <t>MURPHYJ</t>
  </si>
  <si>
    <t>STANDARD LIFE ASSURANCE CO LTD</t>
  </si>
  <si>
    <t>STANDARD LIFE EMPLOYEE SERVICES LIMITED</t>
  </si>
  <si>
    <t>Annick Gaillard</t>
  </si>
  <si>
    <t>Colin Keillor</t>
  </si>
  <si>
    <t>OMNIFONE LIMITED</t>
  </si>
  <si>
    <t>Colin Scott</t>
  </si>
  <si>
    <t>David Donaldson</t>
  </si>
  <si>
    <t>Donald Ramsay</t>
  </si>
  <si>
    <t>JP MORGAN EUROPE LIMITED</t>
  </si>
  <si>
    <t>Fiona Jayne Watterson</t>
  </si>
  <si>
    <t>Graeme Drummond</t>
  </si>
  <si>
    <t>John Dunlevie</t>
  </si>
  <si>
    <t>Jonathan Burson</t>
  </si>
  <si>
    <t>Standard Life Employee Services Limited</t>
  </si>
  <si>
    <t>Jonathan Craig Wellington</t>
  </si>
  <si>
    <t>Lee Hunter-Mckenna</t>
  </si>
  <si>
    <t>Nasser Rahil</t>
  </si>
  <si>
    <t>Paul Buchanan Holinsworth</t>
  </si>
  <si>
    <t>Romain Sacchettini</t>
  </si>
  <si>
    <t>Steven Hibbert</t>
  </si>
  <si>
    <t>Stuart Allan</t>
  </si>
  <si>
    <t>NDLOVU</t>
  </si>
  <si>
    <t>Michael Barlow</t>
  </si>
  <si>
    <t>AMPLIFON LIMITED</t>
  </si>
  <si>
    <t>NEMETHD</t>
  </si>
  <si>
    <t>Chamal Janindra Rangajeewa</t>
  </si>
  <si>
    <t>EQOS LIMITED</t>
  </si>
  <si>
    <t>David Ellis</t>
  </si>
  <si>
    <t>ALSTON ELLIOT LIMITED</t>
  </si>
  <si>
    <t>David Harlow</t>
  </si>
  <si>
    <t>Doreen Monica Deakin</t>
  </si>
  <si>
    <t>ADVA OPTICAL NETWORKING LIMITED</t>
  </si>
  <si>
    <t>John Langdon</t>
  </si>
  <si>
    <t>RANGER SERVICES LIMITED</t>
  </si>
  <si>
    <t>Mark Youngman</t>
  </si>
  <si>
    <t>Paul Mills</t>
  </si>
  <si>
    <t>ISAAC LORD LIMITED</t>
  </si>
  <si>
    <t>Tom Pipe</t>
  </si>
  <si>
    <t>MEDIA SQUARE PLC</t>
  </si>
  <si>
    <t>Trushar Panchal</t>
  </si>
  <si>
    <t>SD SOFTWARE DEVELOPMENT LIMITED</t>
  </si>
  <si>
    <t>OLEARYL</t>
  </si>
  <si>
    <t>Ainsley Jefferson</t>
  </si>
  <si>
    <t>OVITEL CORPORATION INC</t>
  </si>
  <si>
    <t>Azfar Hussain</t>
  </si>
  <si>
    <t>Maintel Europe Ltd.</t>
  </si>
  <si>
    <t>Campbell McHardie</t>
  </si>
  <si>
    <t>Omar Ali</t>
  </si>
  <si>
    <t>Usman Babar</t>
  </si>
  <si>
    <t>LTE SYSTEMS LTD</t>
  </si>
  <si>
    <t>OSMANS</t>
  </si>
  <si>
    <t>Andrea Walcott</t>
  </si>
  <si>
    <t>ERUDICUS LTD</t>
  </si>
  <si>
    <t>Danielle Levett</t>
  </si>
  <si>
    <t>THE CHARTERED QUALITY INSTITUTE</t>
  </si>
  <si>
    <t>Hon-Pui Man</t>
  </si>
  <si>
    <t>IMS HEALTH GROUP LIMITED</t>
  </si>
  <si>
    <t>Hua Zhong</t>
  </si>
  <si>
    <t>SWIFTCOVER INSURANCE SERVICES LTD</t>
  </si>
  <si>
    <t>Joanne Armstrong</t>
  </si>
  <si>
    <t>Kuldeep Gill</t>
  </si>
  <si>
    <t>LONDON FIRE &amp; EMERGENCY PLANNING AUTHORI</t>
  </si>
  <si>
    <t>Mike Bowler</t>
  </si>
  <si>
    <t>Swiftcover Insurance Services Ltd</t>
  </si>
  <si>
    <t>Neeti Kapoor</t>
  </si>
  <si>
    <t>Richard Gough</t>
  </si>
  <si>
    <t>PUNTER SOUTHALL GROUP LIMITED</t>
  </si>
  <si>
    <t>Robert McKenzie Ferguson</t>
  </si>
  <si>
    <t>AGILE SOLUTIONS LTD</t>
  </si>
  <si>
    <t>Veasna Vareth</t>
  </si>
  <si>
    <t>IBAHN LIMITED</t>
  </si>
  <si>
    <t>Winston Carter</t>
  </si>
  <si>
    <t>PAGETA</t>
  </si>
  <si>
    <t>Bhopinder Mahal</t>
  </si>
  <si>
    <t>Scottish Environment Protection Agency</t>
  </si>
  <si>
    <t>Chris Homfray</t>
  </si>
  <si>
    <t>TARMAC LTD</t>
  </si>
  <si>
    <t>Daniel Horsfall</t>
  </si>
  <si>
    <t>VIKING MANAGEMENT SYSTEMS LIMITED</t>
  </si>
  <si>
    <t>WADSWA</t>
  </si>
  <si>
    <t>Elizabeth Learmonth</t>
  </si>
  <si>
    <t>Scottish Environment Protection Agency.</t>
  </si>
  <si>
    <t>John Pardoe</t>
  </si>
  <si>
    <t>Paul Opara</t>
  </si>
  <si>
    <t>OPAL LIMITED</t>
  </si>
  <si>
    <t>Simon Wilkinson</t>
  </si>
  <si>
    <t>Steven John Kallaste</t>
  </si>
  <si>
    <t>PRIDDLES</t>
  </si>
  <si>
    <t>SHAWD</t>
  </si>
  <si>
    <t>Akli Bellahoues</t>
  </si>
  <si>
    <t>SCI ENTERTAINMENT GROUP LIMITED</t>
  </si>
  <si>
    <t>Antonia Gimenez</t>
  </si>
  <si>
    <t>The Capital Markets Company UK Ltd CAPCO</t>
  </si>
  <si>
    <t>Dan Giffen</t>
  </si>
  <si>
    <t>DOW JONES INTERNATIONAL LIMITED</t>
  </si>
  <si>
    <t>Haney Saadah</t>
  </si>
  <si>
    <t>THE CAPITAL MARKETS COMPANY UK LTD CAPCO</t>
  </si>
  <si>
    <t>Imran Sardar</t>
  </si>
  <si>
    <t>Joe Richards</t>
  </si>
  <si>
    <t>Ketan Raniga</t>
  </si>
  <si>
    <t>Milan Shah</t>
  </si>
  <si>
    <t>THE CAPITAL MARKETS COMPANY (UK) LTD</t>
  </si>
  <si>
    <t>Nicholas Potts</t>
  </si>
  <si>
    <t>Sarah Ntiamoah</t>
  </si>
  <si>
    <t>Shane O'Connor</t>
  </si>
  <si>
    <t>PANLOGIC LIMITED</t>
  </si>
  <si>
    <t>Solomon Cohen</t>
  </si>
  <si>
    <t>Tim Soundy</t>
  </si>
  <si>
    <t>Tom Lee</t>
  </si>
  <si>
    <t>SHIELDSA</t>
  </si>
  <si>
    <t>Kevin Coombs</t>
  </si>
  <si>
    <t>SMITHD</t>
  </si>
  <si>
    <t>Dean Everest</t>
  </si>
  <si>
    <t>FASTRACK AUTOMOTIVE LIMITED</t>
  </si>
  <si>
    <t>Gavin Parry</t>
  </si>
  <si>
    <t>MAPLES &amp; CALDER</t>
  </si>
  <si>
    <t>Glen Radley</t>
  </si>
  <si>
    <t>Mark McKone</t>
  </si>
  <si>
    <t>MAPLES &amp; CALDER SERVICES EUROPE LTD</t>
  </si>
  <si>
    <t>Martin Wallace</t>
  </si>
  <si>
    <t>Mirza Jamal Baig</t>
  </si>
  <si>
    <t>FBC MANBY BOWDLER LLP</t>
  </si>
  <si>
    <t>Peter Beeston</t>
  </si>
  <si>
    <t>Richard Jon Bush</t>
  </si>
  <si>
    <t>T Bowden (ADJ)</t>
  </si>
  <si>
    <t>UNKWOWN (ADJ)</t>
  </si>
  <si>
    <t>SOODN</t>
  </si>
  <si>
    <t>Duncan Hayton</t>
  </si>
  <si>
    <t>QUILL COMPUTER SYSTEMS LIMITED</t>
  </si>
  <si>
    <t>Gareth Budden</t>
  </si>
  <si>
    <t>Julian Gill</t>
  </si>
  <si>
    <t>YOUTH SPORT TRUST</t>
  </si>
  <si>
    <t>Leigh Moore</t>
  </si>
  <si>
    <t>BET365 GROUP LIMITED</t>
  </si>
  <si>
    <t>Matthew Pearce</t>
  </si>
  <si>
    <t>Paul Mason</t>
  </si>
  <si>
    <t>Richard Adams</t>
  </si>
  <si>
    <t>Richard Brown</t>
  </si>
  <si>
    <t>REDBRICK SOLUTIONS LIMITED</t>
  </si>
  <si>
    <t>Shaun Connolly</t>
  </si>
  <si>
    <t>ASHFIELD IN2FOCUS LTD</t>
  </si>
  <si>
    <t>Steve Upton</t>
  </si>
  <si>
    <t>TECHNICAL TESTS</t>
  </si>
  <si>
    <t>ZIBRANT LIMITED</t>
  </si>
  <si>
    <t>Vasant Marathe</t>
  </si>
  <si>
    <t>SPRINGJ</t>
  </si>
  <si>
    <t>Daniel Chadwick</t>
  </si>
  <si>
    <t>GIANT PEACH DESIGN LIMITED</t>
  </si>
  <si>
    <t>Gaurav Kataria</t>
  </si>
  <si>
    <t>THE INNOVATION GROUP PLC</t>
  </si>
  <si>
    <t>Linda Hole</t>
  </si>
  <si>
    <t>Richard Barker</t>
  </si>
  <si>
    <t>B&amp;Q PLC</t>
  </si>
  <si>
    <t>SUGDENR</t>
  </si>
  <si>
    <t>Alan Mann</t>
  </si>
  <si>
    <t>THE BRITISH CYCLING FEDERATION</t>
  </si>
  <si>
    <t>Alan Old</t>
  </si>
  <si>
    <t>IMERJA LIMITED</t>
  </si>
  <si>
    <t>Barrie Fallon</t>
  </si>
  <si>
    <t>AUTOCODING SYSTEMS LIMITED</t>
  </si>
  <si>
    <t>Christopher Morris</t>
  </si>
  <si>
    <t>PEEL PORTS LIMITED</t>
  </si>
  <si>
    <t>Daniel Van Deventer</t>
  </si>
  <si>
    <t>PENINSULA BUSINESS SERVICES LIMITED</t>
  </si>
  <si>
    <t>Dave Howard</t>
  </si>
  <si>
    <t>David Anthony Cross</t>
  </si>
  <si>
    <t>MACCESS LIMITED</t>
  </si>
  <si>
    <t>Emma Ainscough</t>
  </si>
  <si>
    <t>ENER-G HOLDINGS PLC</t>
  </si>
  <si>
    <t>Gavin Nickerson</t>
  </si>
  <si>
    <t>Graham Noel</t>
  </si>
  <si>
    <t>Graham Wickens</t>
  </si>
  <si>
    <t>Joanne Teasdale</t>
  </si>
  <si>
    <t>Ketan Soni</t>
  </si>
  <si>
    <t>MERCER</t>
  </si>
  <si>
    <t>Nazam Hussain</t>
  </si>
  <si>
    <t>Nick Johnstone</t>
  </si>
  <si>
    <t>Peter Collins</t>
  </si>
  <si>
    <t>Timothy Peter Myers</t>
  </si>
  <si>
    <t>TAYLORA</t>
  </si>
  <si>
    <t>Ben Howell-Thomas</t>
  </si>
  <si>
    <t xml:space="preserve">ROCC COMPUTERS LTD                      </t>
  </si>
  <si>
    <t>Darren Eyers</t>
  </si>
  <si>
    <t>HITACHI CAPITAL (UK) PLC</t>
  </si>
  <si>
    <t>Fernando Eikio Herrera Y</t>
  </si>
  <si>
    <t>Goncalo Moraes</t>
  </si>
  <si>
    <t>ION TRADING UK LIMITED</t>
  </si>
  <si>
    <t>Guy Attrill</t>
  </si>
  <si>
    <t>MIRADA MEDICAL LIMITED</t>
  </si>
  <si>
    <t>Janos Lele</t>
  </si>
  <si>
    <t>Nicholas Bence</t>
  </si>
  <si>
    <t>Oskar Malinski</t>
  </si>
  <si>
    <t>GENERATOR SYSTEMS LIMITED</t>
  </si>
  <si>
    <t>Peter Ferris</t>
  </si>
  <si>
    <t>PRICOA RELOCATION UK LTD</t>
  </si>
  <si>
    <t>TEAGUEG</t>
  </si>
  <si>
    <t>Srinivas Koripella</t>
  </si>
  <si>
    <t>PGS EXPLORATION UK LTD</t>
  </si>
  <si>
    <t>William Birch</t>
  </si>
  <si>
    <t>REDWEB LIMITED</t>
  </si>
  <si>
    <t>Andrew Rawlinson</t>
  </si>
  <si>
    <t>TRAINING &amp; DEVELOPMENT AGNCY FOR SCHOOLS</t>
  </si>
  <si>
    <t>Andrew Salmon</t>
  </si>
  <si>
    <t>ROYAL LONDON MUTUAL INSURANCE SOCIETY LT</t>
  </si>
  <si>
    <t>David Vickery</t>
  </si>
  <si>
    <t>WEIGHTMANS SOLICITORS</t>
  </si>
  <si>
    <t>Fai Fu</t>
  </si>
  <si>
    <t>Gerard Boardman</t>
  </si>
  <si>
    <t>INTERVOICE LIMITED</t>
  </si>
  <si>
    <t>Iain Andrew Mcintosh</t>
  </si>
  <si>
    <t>Joseph Borlase</t>
  </si>
  <si>
    <t>APPSENSE LIMITED</t>
  </si>
  <si>
    <t>Lee Doolan</t>
  </si>
  <si>
    <t>NORTHWEST BUSINESS LINK</t>
  </si>
  <si>
    <t>Louise Taylor</t>
  </si>
  <si>
    <t>NOBLE SYSTEMS UK LIMITED</t>
  </si>
  <si>
    <t>Serena McCullen</t>
  </si>
  <si>
    <t>THE ROYAL LONDON MUTUAL INSURANCE SOCIET</t>
  </si>
  <si>
    <t>Stuart Andrew Brierley</t>
  </si>
  <si>
    <t>CLIPPER LOGISTICS LTD</t>
  </si>
  <si>
    <t>WAUGHI</t>
  </si>
  <si>
    <t>Amelia Green</t>
  </si>
  <si>
    <t>SUPERGROUP PLC</t>
  </si>
  <si>
    <t>Ben Matthews</t>
  </si>
  <si>
    <t>CONCRETE STUDIOS LIMITED</t>
  </si>
  <si>
    <t>Charlie McKenna</t>
  </si>
  <si>
    <t>David Letman</t>
  </si>
  <si>
    <t>WORKMAN LLP</t>
  </si>
  <si>
    <t>Greg Andrews</t>
  </si>
  <si>
    <t>OMNI RESOURCE MANAGEMENT SOLUTIONS LTD</t>
  </si>
  <si>
    <t>Heather Lee</t>
  </si>
  <si>
    <t>ZOOPLA LTD</t>
  </si>
  <si>
    <t>John Humpston</t>
  </si>
  <si>
    <t>GARRAD HASSAN &amp; PARTNERS LTD</t>
  </si>
  <si>
    <t>Kerry Jesson</t>
  </si>
  <si>
    <t>Konstandinos Korontzis</t>
  </si>
  <si>
    <t>Liam Edwards</t>
  </si>
  <si>
    <t>DAVIES GROUP LIMITED</t>
  </si>
  <si>
    <t>Matt Gourd</t>
  </si>
  <si>
    <t>CIPR LIMITED</t>
  </si>
  <si>
    <t>Matthew Clarke</t>
  </si>
  <si>
    <t>GARRAD HASSAN &amp; PARTNERS</t>
  </si>
  <si>
    <t>Matthew Thrower</t>
  </si>
  <si>
    <t>Tim Stringer</t>
  </si>
  <si>
    <t>Tom Jacob</t>
  </si>
  <si>
    <t>WILEMAND</t>
  </si>
  <si>
    <t>Ceri Lewis</t>
  </si>
  <si>
    <t>Chris Hamilton</t>
  </si>
  <si>
    <t>Midland Software Ltd</t>
  </si>
  <si>
    <t>MIDLAND SOFTWARE LTD</t>
  </si>
  <si>
    <t>Jayne Callum</t>
  </si>
  <si>
    <t>THE MIND GYM LIMITED</t>
  </si>
  <si>
    <t>Jennifer Wing</t>
  </si>
  <si>
    <t>Jo-Anne Ruggieri</t>
  </si>
  <si>
    <t>Richard McCarthy</t>
  </si>
  <si>
    <t>Richard Reuben</t>
  </si>
  <si>
    <t>William Walder</t>
  </si>
  <si>
    <t>BLESSINGWHITE LIMITED</t>
  </si>
  <si>
    <t>Q1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</si>
  <si>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</si>
  <si>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</si>
  <si>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</si>
  <si>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</si>
  <si>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</si>
  <si>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</si>
  <si>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</si>
  <si>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</si>
  <si>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</si>
  <si>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</si>
  <si>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</si>
  <si>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</si>
  <si>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</si>
  <si>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Invoice Number</t>
  </si>
  <si>
    <t>Formula</t>
  </si>
  <si>
    <t>Invoice Numbers:</t>
  </si>
  <si>
    <t>Sales person</t>
  </si>
  <si>
    <t>SALESPERSON CODE</t>
  </si>
  <si>
    <t>Total Margin</t>
  </si>
  <si>
    <t>Using a Formula, Sum up the total margin for the below salespeople for the months given</t>
  </si>
  <si>
    <t>Month</t>
  </si>
  <si>
    <t>(The formula should not just change the display, it should change the actual figure)</t>
  </si>
  <si>
    <t>Number</t>
  </si>
  <si>
    <t>Round up or down</t>
  </si>
  <si>
    <t>Up</t>
  </si>
  <si>
    <t>Down</t>
  </si>
  <si>
    <t>Decimal places</t>
  </si>
  <si>
    <t>1 dp</t>
  </si>
  <si>
    <t>3dp</t>
  </si>
  <si>
    <t>0dp</t>
  </si>
  <si>
    <t>Unique Identifier</t>
  </si>
  <si>
    <t>'Salesperson Code' followed by a space followed by 'Candidate Name' followed by a space followed by 'Client name'</t>
  </si>
  <si>
    <t>Using a formula, sum up the total margin for the below Salesperson codes</t>
  </si>
  <si>
    <t>Use a formula to round the below figures up or down or to a nearest decimal place as indicated</t>
  </si>
  <si>
    <t>Use a formula to return the Surname of each of the below candidates</t>
  </si>
  <si>
    <t>Candidate name</t>
  </si>
  <si>
    <t>Invoice numbers</t>
  </si>
  <si>
    <t>(e.g. If I was asking about invoice 400000 I would expect the formula to return 6)</t>
  </si>
  <si>
    <t>Use a formula to concatenate the below data fields to create a unique identifier for each line</t>
  </si>
  <si>
    <t>Employee on Mat Leave?</t>
  </si>
  <si>
    <t>NO</t>
  </si>
  <si>
    <t>YES</t>
  </si>
  <si>
    <t>Leave date (if applicable)</t>
  </si>
  <si>
    <t>Pay Bonus? YES/NO?</t>
  </si>
  <si>
    <t>(once you have written the formula in the first yellow cell, drag the formula to the other yellow cells)</t>
  </si>
  <si>
    <t xml:space="preserve">NAME: </t>
  </si>
  <si>
    <t>Using a Formula, lookup the candidate who was invoiced with the invoice numbers given in the below table.</t>
  </si>
  <si>
    <t>(e.g. If the billings was £15,000, the formula should return £5,000 because £15,000 is £5,000 from £20,000)</t>
  </si>
  <si>
    <t>Question 14</t>
  </si>
  <si>
    <t>Create a named range "TRANS_MONTH" for the Transaction Month column on the data page</t>
  </si>
  <si>
    <t>Question 15</t>
  </si>
  <si>
    <t>Margin Amount</t>
  </si>
  <si>
    <t>Transtion Month</t>
  </si>
  <si>
    <t>Count</t>
  </si>
  <si>
    <t xml:space="preserve">Adam Brown </t>
  </si>
  <si>
    <t xml:space="preserve">Adrian Moore </t>
  </si>
  <si>
    <t>(Do not drag the formula - you will need a slightly different formula in each cell)</t>
  </si>
  <si>
    <t>Use a formula to return where the below right hand invoice number appears in the list of invoice numbers provided in the left hand table.</t>
  </si>
  <si>
    <r>
      <t>On The '</t>
    </r>
    <r>
      <rPr>
        <b/>
        <sz val="10"/>
        <rFont val="Arial"/>
        <family val="2"/>
      </rPr>
      <t>Spare Page</t>
    </r>
    <r>
      <rPr>
        <sz val="10"/>
        <rFont val="Arial"/>
        <family val="2"/>
      </rPr>
      <t xml:space="preserve">' worksheet create a pivot table that summarises </t>
    </r>
    <r>
      <rPr>
        <b/>
        <sz val="10"/>
        <rFont val="Arial"/>
        <family val="2"/>
      </rPr>
      <t>Total Margin</t>
    </r>
    <r>
      <rPr>
        <sz val="10"/>
        <rFont val="Arial"/>
        <family val="2"/>
      </rPr>
      <t xml:space="preserve"> by </t>
    </r>
    <r>
      <rPr>
        <b/>
        <sz val="10"/>
        <rFont val="Arial"/>
        <family val="2"/>
      </rPr>
      <t>Salesperson Code</t>
    </r>
    <r>
      <rPr>
        <sz val="10"/>
        <rFont val="Arial"/>
        <family val="2"/>
      </rPr>
      <t>.</t>
    </r>
  </si>
  <si>
    <t>(So for this cell, the formula should return the Margin that DALYS made in February 2016 etc)</t>
  </si>
  <si>
    <t>The unquie identifier should be as follows:</t>
  </si>
  <si>
    <t>Using the TRANS_MONTH named range, write a formula to count the number of lines of data where the Transaction Month is May 2019 and the Margin value is 6000.00</t>
  </si>
  <si>
    <t>Faizan Zafar</t>
  </si>
  <si>
    <t>(blank)</t>
  </si>
  <si>
    <t>Grand Total</t>
  </si>
  <si>
    <t>Sales Person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</si>
</sst>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_ ;[Red]\-#,##0.00\ "/>
    <numFmt numFmtId="166" formatCode="mmm\ \'yy"/>
    <numFmt numFmtId="167" formatCode="_-* #,##0_-;\-* #,##0_-;_-* &quot;-&quot;??_-;_-@_-"/>
  </numFmts>
  <fonts count="25">
    <font>
      <sz val="10"/>
      <name val="Arial"/>
    </font>
    <font>
      <sz val="10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8"/>
      <color indexed="12"/>
      <name val="Arial"/>
      <family val="2"/>
    </font>
    <font>
      <b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 applyNumberFormat="0" applyFont="0" applyFill="0" applyBorder="0" applyAlignment="0" applyProtection="0">
      <alignment horizontal="left"/>
    </xf>
    <xf numFmtId="4" fontId="4" fillId="0" borderId="0" applyFont="0" applyFill="0" applyBorder="0" applyAlignment="0" applyProtection="0"/>
    <xf numFmtId="0" fontId="2" fillId="0" borderId="0"/>
  </cellStyleXfs>
  <cellXfs count="215">
    <xf numFmtId="0" fontId="0" fillId="0" borderId="0" xfId="0"/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6" fillId="2" borderId="5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1" xfId="3" applyBorder="1"/>
    <xf numFmtId="4" fontId="3" fillId="0" borderId="1" xfId="3" applyNumberFormat="1" applyBorder="1" applyAlignment="1">
      <alignment horizontal="right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/>
    </xf>
    <xf numFmtId="0" fontId="3" fillId="0" borderId="1" xfId="2" applyBorder="1" applyAlignment="1">
      <alignment horizontal="left"/>
    </xf>
    <xf numFmtId="4" fontId="3" fillId="0" borderId="1" xfId="2" applyNumberFormat="1" applyBorder="1" applyAlignment="1">
      <alignment horizontal="right"/>
    </xf>
    <xf numFmtId="0" fontId="3" fillId="0" borderId="1" xfId="0" applyFont="1" applyBorder="1" applyProtection="1">
      <protection locked="0"/>
    </xf>
    <xf numFmtId="0" fontId="11" fillId="0" borderId="0" xfId="0" applyFont="1"/>
    <xf numFmtId="0" fontId="12" fillId="0" borderId="1" xfId="3" applyFont="1" applyBorder="1"/>
    <xf numFmtId="4" fontId="12" fillId="0" borderId="1" xfId="3" applyNumberFormat="1" applyFont="1" applyBorder="1" applyAlignment="1">
      <alignment horizontal="right"/>
    </xf>
    <xf numFmtId="0" fontId="10" fillId="0" borderId="0" xfId="0" applyFont="1"/>
    <xf numFmtId="0" fontId="13" fillId="0" borderId="1" xfId="3" applyFont="1" applyBorder="1" applyAlignment="1">
      <alignment horizontal="left"/>
    </xf>
    <xf numFmtId="4" fontId="13" fillId="0" borderId="1" xfId="3" applyNumberFormat="1" applyFont="1" applyBorder="1" applyAlignment="1">
      <alignment horizontal="right"/>
    </xf>
    <xf numFmtId="0" fontId="12" fillId="0" borderId="1" xfId="0" applyFont="1" applyBorder="1"/>
    <xf numFmtId="0" fontId="14" fillId="0" borderId="0" xfId="0" applyFont="1"/>
    <xf numFmtId="4" fontId="3" fillId="0" borderId="1" xfId="0" applyNumberFormat="1" applyFont="1" applyBorder="1" applyAlignment="1" applyProtection="1">
      <alignment horizontal="right"/>
      <protection locked="0"/>
    </xf>
    <xf numFmtId="0" fontId="12" fillId="0" borderId="0" xfId="0" applyFont="1"/>
    <xf numFmtId="0" fontId="9" fillId="0" borderId="1" xfId="0" applyFont="1" applyBorder="1" applyProtection="1">
      <protection locked="0"/>
    </xf>
    <xf numFmtId="0" fontId="9" fillId="0" borderId="1" xfId="0" applyFont="1" applyBorder="1"/>
    <xf numFmtId="0" fontId="15" fillId="0" borderId="0" xfId="0" applyFont="1"/>
    <xf numFmtId="0" fontId="13" fillId="0" borderId="1" xfId="3" applyFont="1" applyBorder="1" applyAlignment="1">
      <alignment horizontal="left" wrapText="1"/>
    </xf>
    <xf numFmtId="4" fontId="13" fillId="0" borderId="1" xfId="3" applyNumberFormat="1" applyFont="1" applyBorder="1" applyAlignment="1">
      <alignment horizontal="right" wrapText="1"/>
    </xf>
    <xf numFmtId="0" fontId="12" fillId="0" borderId="1" xfId="3" applyFont="1" applyBorder="1" applyAlignment="1">
      <alignment horizontal="left" wrapText="1"/>
    </xf>
    <xf numFmtId="4" fontId="12" fillId="0" borderId="1" xfId="3" applyNumberFormat="1" applyFont="1" applyBorder="1" applyAlignment="1">
      <alignment horizontal="right" wrapText="1"/>
    </xf>
    <xf numFmtId="0" fontId="1" fillId="0" borderId="0" xfId="0" applyFont="1"/>
    <xf numFmtId="0" fontId="9" fillId="0" borderId="0" xfId="0" applyFont="1"/>
    <xf numFmtId="0" fontId="16" fillId="0" borderId="0" xfId="0" applyFont="1"/>
    <xf numFmtId="0" fontId="3" fillId="0" borderId="0" xfId="0" applyFont="1"/>
    <xf numFmtId="4" fontId="9" fillId="0" borderId="1" xfId="0" applyNumberFormat="1" applyFont="1" applyBorder="1" applyAlignment="1">
      <alignment horizontal="right"/>
    </xf>
    <xf numFmtId="0" fontId="17" fillId="0" borderId="1" xfId="3" applyFont="1" applyBorder="1" applyAlignment="1">
      <alignment horizontal="left"/>
    </xf>
    <xf numFmtId="4" fontId="17" fillId="0" borderId="1" xfId="3" applyNumberFormat="1" applyFont="1" applyBorder="1" applyAlignment="1">
      <alignment horizontal="right"/>
    </xf>
    <xf numFmtId="0" fontId="3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2" fontId="3" fillId="0" borderId="1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2" fontId="9" fillId="0" borderId="0" xfId="0" applyNumberFormat="1" applyFon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14" fillId="0" borderId="0" xfId="0" applyNumberFormat="1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2" fontId="3" fillId="0" borderId="0" xfId="0" applyNumberFormat="1" applyFont="1" applyAlignment="1" applyProtection="1">
      <alignment horizontal="right" wrapText="1"/>
      <protection locked="0"/>
    </xf>
    <xf numFmtId="2" fontId="12" fillId="0" borderId="0" xfId="0" applyNumberFormat="1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13" fillId="0" borderId="1" xfId="0" applyFont="1" applyBorder="1"/>
    <xf numFmtId="0" fontId="13" fillId="0" borderId="1" xfId="0" quotePrefix="1" applyFont="1" applyBorder="1"/>
    <xf numFmtId="0" fontId="17" fillId="0" borderId="1" xfId="0" applyFont="1" applyBorder="1"/>
    <xf numFmtId="0" fontId="17" fillId="0" borderId="1" xfId="0" quotePrefix="1" applyFont="1" applyBorder="1"/>
    <xf numFmtId="2" fontId="9" fillId="0" borderId="1" xfId="0" applyNumberFormat="1" applyFont="1" applyBorder="1" applyAlignment="1" applyProtection="1">
      <alignment horizontal="right"/>
      <protection locked="0"/>
    </xf>
    <xf numFmtId="166" fontId="0" fillId="3" borderId="3" xfId="0" applyNumberFormat="1" applyFill="1" applyBorder="1" applyProtection="1">
      <protection hidden="1"/>
    </xf>
    <xf numFmtId="49" fontId="0" fillId="3" borderId="6" xfId="0" applyNumberFormat="1" applyFill="1" applyBorder="1" applyAlignment="1" applyProtection="1">
      <alignment horizontal="center"/>
      <protection hidden="1"/>
    </xf>
    <xf numFmtId="166" fontId="0" fillId="3" borderId="7" xfId="0" applyNumberFormat="1" applyFill="1" applyBorder="1" applyProtection="1">
      <protection hidden="1"/>
    </xf>
    <xf numFmtId="49" fontId="11" fillId="3" borderId="6" xfId="0" applyNumberFormat="1" applyFont="1" applyFill="1" applyBorder="1" applyAlignment="1" applyProtection="1">
      <alignment horizontal="center"/>
      <protection hidden="1"/>
    </xf>
    <xf numFmtId="166" fontId="1" fillId="3" borderId="7" xfId="0" applyNumberFormat="1" applyFont="1" applyFill="1" applyBorder="1" applyProtection="1">
      <protection hidden="1"/>
    </xf>
    <xf numFmtId="49" fontId="1" fillId="3" borderId="6" xfId="0" applyNumberFormat="1" applyFont="1" applyFill="1" applyBorder="1" applyAlignment="1" applyProtection="1">
      <alignment horizontal="center"/>
      <protection hidden="1"/>
    </xf>
    <xf numFmtId="166" fontId="11" fillId="3" borderId="7" xfId="0" applyNumberFormat="1" applyFont="1" applyFill="1" applyBorder="1" applyProtection="1">
      <protection hidden="1"/>
    </xf>
    <xf numFmtId="49" fontId="3" fillId="3" borderId="6" xfId="0" applyNumberFormat="1" applyFont="1" applyFill="1" applyBorder="1" applyAlignment="1" applyProtection="1">
      <alignment horizontal="center"/>
      <protection hidden="1"/>
    </xf>
    <xf numFmtId="166" fontId="3" fillId="3" borderId="7" xfId="0" applyNumberFormat="1" applyFont="1" applyFill="1" applyBorder="1" applyProtection="1">
      <protection hidden="1"/>
    </xf>
    <xf numFmtId="0" fontId="0" fillId="3" borderId="6" xfId="0" applyFill="1" applyBorder="1" applyAlignment="1" applyProtection="1">
      <alignment horizontal="center"/>
      <protection hidden="1"/>
    </xf>
    <xf numFmtId="166" fontId="15" fillId="3" borderId="7" xfId="0" applyNumberFormat="1" applyFont="1" applyFill="1" applyBorder="1" applyProtection="1">
      <protection hidden="1"/>
    </xf>
    <xf numFmtId="49" fontId="15" fillId="3" borderId="6" xfId="0" applyNumberFormat="1" applyFont="1" applyFill="1" applyBorder="1" applyAlignment="1" applyProtection="1">
      <alignment horizontal="center"/>
      <protection hidden="1"/>
    </xf>
    <xf numFmtId="49" fontId="12" fillId="3" borderId="6" xfId="0" applyNumberFormat="1" applyFont="1" applyFill="1" applyBorder="1" applyAlignment="1" applyProtection="1">
      <alignment horizontal="center"/>
      <protection hidden="1"/>
    </xf>
    <xf numFmtId="166" fontId="14" fillId="3" borderId="7" xfId="0" applyNumberFormat="1" applyFont="1" applyFill="1" applyBorder="1" applyProtection="1">
      <protection hidden="1"/>
    </xf>
    <xf numFmtId="49" fontId="14" fillId="3" borderId="6" xfId="0" applyNumberFormat="1" applyFont="1" applyFill="1" applyBorder="1" applyAlignment="1" applyProtection="1">
      <alignment horizontal="center"/>
      <protection hidden="1"/>
    </xf>
    <xf numFmtId="166" fontId="9" fillId="3" borderId="7" xfId="0" applyNumberFormat="1" applyFont="1" applyFill="1" applyBorder="1" applyProtection="1">
      <protection hidden="1"/>
    </xf>
    <xf numFmtId="49" fontId="9" fillId="3" borderId="6" xfId="0" applyNumberFormat="1" applyFont="1" applyFill="1" applyBorder="1" applyAlignment="1" applyProtection="1">
      <alignment horizontal="center"/>
      <protection hidden="1"/>
    </xf>
    <xf numFmtId="166" fontId="10" fillId="3" borderId="7" xfId="0" applyNumberFormat="1" applyFont="1" applyFill="1" applyBorder="1" applyProtection="1">
      <protection hidden="1"/>
    </xf>
    <xf numFmtId="49" fontId="10" fillId="3" borderId="6" xfId="0" applyNumberFormat="1" applyFont="1" applyFill="1" applyBorder="1" applyAlignment="1" applyProtection="1">
      <alignment horizontal="center"/>
      <protection hidden="1"/>
    </xf>
    <xf numFmtId="0" fontId="3" fillId="0" borderId="8" xfId="0" applyFont="1" applyBorder="1"/>
    <xf numFmtId="166" fontId="0" fillId="0" borderId="0" xfId="0" applyNumberFormat="1" applyProtection="1">
      <protection hidden="1"/>
    </xf>
    <xf numFmtId="49" fontId="0" fillId="0" borderId="0" xfId="0" applyNumberFormat="1" applyAlignment="1" applyProtection="1">
      <alignment horizontal="center"/>
      <protection hidden="1"/>
    </xf>
    <xf numFmtId="166" fontId="14" fillId="0" borderId="0" xfId="0" applyNumberFormat="1" applyFont="1" applyProtection="1">
      <protection hidden="1"/>
    </xf>
    <xf numFmtId="49" fontId="14" fillId="0" borderId="0" xfId="0" applyNumberFormat="1" applyFont="1" applyAlignment="1" applyProtection="1">
      <alignment horizontal="center"/>
      <protection hidden="1"/>
    </xf>
    <xf numFmtId="166" fontId="11" fillId="0" borderId="0" xfId="0" applyNumberFormat="1" applyFont="1" applyProtection="1">
      <protection hidden="1"/>
    </xf>
    <xf numFmtId="49" fontId="11" fillId="0" borderId="0" xfId="0" applyNumberFormat="1" applyFont="1" applyAlignment="1" applyProtection="1">
      <alignment horizontal="center"/>
      <protection hidden="1"/>
    </xf>
    <xf numFmtId="166" fontId="1" fillId="0" borderId="0" xfId="0" applyNumberFormat="1" applyFont="1" applyProtection="1"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6" fontId="12" fillId="0" borderId="0" xfId="0" applyNumberFormat="1" applyFont="1" applyProtection="1">
      <protection hidden="1"/>
    </xf>
    <xf numFmtId="49" fontId="1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4" fillId="4" borderId="5" xfId="0" applyFont="1" applyFill="1" applyBorder="1"/>
    <xf numFmtId="0" fontId="13" fillId="0" borderId="12" xfId="0" applyFont="1" applyBorder="1"/>
    <xf numFmtId="0" fontId="3" fillId="0" borderId="8" xfId="0" applyFont="1" applyBorder="1" applyProtection="1">
      <protection locked="0"/>
    </xf>
    <xf numFmtId="0" fontId="3" fillId="0" borderId="8" xfId="3" applyBorder="1"/>
    <xf numFmtId="4" fontId="3" fillId="0" borderId="8" xfId="3" applyNumberFormat="1" applyBorder="1" applyAlignment="1">
      <alignment horizontal="right"/>
    </xf>
    <xf numFmtId="0" fontId="5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3" xfId="0" applyFill="1" applyBorder="1"/>
    <xf numFmtId="0" fontId="0" fillId="0" borderId="16" xfId="0" applyBorder="1"/>
    <xf numFmtId="0" fontId="14" fillId="6" borderId="0" xfId="0" applyFont="1" applyFill="1"/>
    <xf numFmtId="17" fontId="0" fillId="0" borderId="13" xfId="0" applyNumberFormat="1" applyBorder="1" applyAlignment="1">
      <alignment horizontal="center"/>
    </xf>
    <xf numFmtId="17" fontId="0" fillId="0" borderId="14" xfId="0" applyNumberFormat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0" fillId="5" borderId="5" xfId="0" applyFill="1" applyBorder="1"/>
    <xf numFmtId="0" fontId="0" fillId="6" borderId="13" xfId="0" applyFill="1" applyBorder="1"/>
    <xf numFmtId="0" fontId="0" fillId="7" borderId="5" xfId="0" applyFill="1" applyBorder="1"/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4" xfId="0" applyFont="1" applyBorder="1"/>
    <xf numFmtId="0" fontId="3" fillId="0" borderId="24" xfId="3" applyBorder="1"/>
    <xf numFmtId="0" fontId="3" fillId="0" borderId="24" xfId="0" applyFont="1" applyBorder="1" applyProtection="1">
      <protection locked="0"/>
    </xf>
    <xf numFmtId="0" fontId="13" fillId="0" borderId="24" xfId="3" applyFont="1" applyBorder="1" applyAlignment="1">
      <alignment horizontal="left"/>
    </xf>
    <xf numFmtId="0" fontId="13" fillId="0" borderId="24" xfId="0" quotePrefix="1" applyFont="1" applyBorder="1"/>
    <xf numFmtId="2" fontId="8" fillId="4" borderId="9" xfId="0" applyNumberFormat="1" applyFont="1" applyFill="1" applyBorder="1" applyAlignment="1">
      <alignment horizontal="center" vertical="center" wrapText="1"/>
    </xf>
    <xf numFmtId="2" fontId="8" fillId="4" borderId="10" xfId="0" applyNumberFormat="1" applyFont="1" applyFill="1" applyBorder="1" applyAlignment="1">
      <alignment horizontal="center" vertical="center" wrapText="1"/>
    </xf>
    <xf numFmtId="2" fontId="8" fillId="4" borderId="11" xfId="0" applyNumberFormat="1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23" xfId="0" applyFont="1" applyBorder="1"/>
    <xf numFmtId="0" fontId="3" fillId="0" borderId="19" xfId="0" applyFont="1" applyBorder="1"/>
    <xf numFmtId="0" fontId="3" fillId="0" borderId="19" xfId="3" applyBorder="1"/>
    <xf numFmtId="0" fontId="3" fillId="0" borderId="19" xfId="0" applyFont="1" applyBorder="1" applyProtection="1">
      <protection locked="0"/>
    </xf>
    <xf numFmtId="0" fontId="13" fillId="0" borderId="19" xfId="3" applyFont="1" applyBorder="1" applyAlignment="1">
      <alignment horizontal="left"/>
    </xf>
    <xf numFmtId="0" fontId="13" fillId="0" borderId="19" xfId="0" quotePrefix="1" applyFont="1" applyBorder="1"/>
    <xf numFmtId="0" fontId="3" fillId="0" borderId="21" xfId="3" applyBorder="1"/>
    <xf numFmtId="0" fontId="3" fillId="0" borderId="25" xfId="3" applyBorder="1"/>
    <xf numFmtId="0" fontId="0" fillId="5" borderId="18" xfId="0" applyFill="1" applyBorder="1"/>
    <xf numFmtId="0" fontId="15" fillId="0" borderId="0" xfId="0" quotePrefix="1" applyFont="1"/>
    <xf numFmtId="0" fontId="3" fillId="0" borderId="26" xfId="3" applyBorder="1"/>
    <xf numFmtId="0" fontId="3" fillId="0" borderId="13" xfId="3" applyBorder="1"/>
    <xf numFmtId="0" fontId="3" fillId="0" borderId="14" xfId="3" applyBorder="1"/>
    <xf numFmtId="0" fontId="3" fillId="0" borderId="15" xfId="3" applyBorder="1"/>
    <xf numFmtId="0" fontId="20" fillId="0" borderId="0" xfId="0" applyFont="1" applyAlignment="1">
      <alignment horizontal="center"/>
    </xf>
    <xf numFmtId="0" fontId="3" fillId="0" borderId="27" xfId="3" applyBorder="1"/>
    <xf numFmtId="0" fontId="0" fillId="0" borderId="0" xfId="0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0" fillId="0" borderId="29" xfId="0" applyBorder="1"/>
    <xf numFmtId="14" fontId="0" fillId="0" borderId="30" xfId="0" applyNumberFormat="1" applyBorder="1"/>
    <xf numFmtId="0" fontId="0" fillId="0" borderId="30" xfId="0" applyBorder="1"/>
    <xf numFmtId="0" fontId="0" fillId="0" borderId="31" xfId="0" applyBorder="1"/>
    <xf numFmtId="0" fontId="9" fillId="4" borderId="5" xfId="0" applyFont="1" applyFill="1" applyBorder="1" applyAlignment="1">
      <alignment horizontal="center" vertical="center" wrapText="1"/>
    </xf>
    <xf numFmtId="0" fontId="14" fillId="8" borderId="0" xfId="0" applyFont="1" applyFill="1"/>
    <xf numFmtId="0" fontId="0" fillId="8" borderId="0" xfId="0" applyFill="1"/>
    <xf numFmtId="167" fontId="0" fillId="0" borderId="18" xfId="1" applyNumberFormat="1" applyFont="1" applyBorder="1"/>
    <xf numFmtId="167" fontId="0" fillId="0" borderId="20" xfId="1" applyNumberFormat="1" applyFont="1" applyBorder="1"/>
    <xf numFmtId="167" fontId="0" fillId="0" borderId="22" xfId="1" applyNumberFormat="1" applyFont="1" applyBorder="1"/>
    <xf numFmtId="0" fontId="5" fillId="0" borderId="16" xfId="0" applyFont="1" applyBorder="1"/>
    <xf numFmtId="0" fontId="14" fillId="5" borderId="5" xfId="0" applyFont="1" applyFill="1" applyBorder="1" applyAlignment="1">
      <alignment vertical="center" wrapText="1"/>
    </xf>
    <xf numFmtId="0" fontId="23" fillId="3" borderId="28" xfId="0" applyFont="1" applyFill="1" applyBorder="1"/>
    <xf numFmtId="165" fontId="0" fillId="0" borderId="33" xfId="0" applyNumberFormat="1" applyBorder="1"/>
    <xf numFmtId="17" fontId="0" fillId="0" borderId="34" xfId="0" applyNumberFormat="1" applyBorder="1" applyAlignment="1">
      <alignment horizontal="center"/>
    </xf>
    <xf numFmtId="0" fontId="14" fillId="11" borderId="9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14" xfId="0" applyFont="1" applyBorder="1"/>
    <xf numFmtId="0" fontId="0" fillId="5" borderId="35" xfId="0" applyFill="1" applyBorder="1" applyAlignment="1">
      <alignment horizontal="center"/>
    </xf>
    <xf numFmtId="0" fontId="24" fillId="0" borderId="0" xfId="0" applyFont="1"/>
    <xf numFmtId="0" fontId="0" fillId="3" borderId="28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4" fillId="9" borderId="28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1" fontId="0" fillId="5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5" borderId="28" xfId="0" applyNumberFormat="1" applyFill="1" applyBorder="1" applyAlignment="1">
      <alignment horizontal="center"/>
    </xf>
    <xf numFmtId="0" fontId="13" fillId="0" borderId="0" xfId="3" applyFont="1" applyBorder="1" applyAlignment="1">
      <alignment horizontal="left"/>
    </xf>
    <xf numFmtId="0" fontId="3" fillId="0" borderId="0" xfId="3" applyBorder="1"/>
    <xf numFmtId="0" fontId="13" fillId="0" borderId="0" xfId="0" applyFont="1" applyBorder="1"/>
    <xf numFmtId="0" fontId="3" fillId="0" borderId="0" xfId="0" applyFont="1" applyBorder="1" applyProtection="1">
      <protection locked="0"/>
    </xf>
    <xf numFmtId="0" fontId="3" fillId="0" borderId="0" xfId="0" applyFont="1" applyBorder="1"/>
    <xf numFmtId="0" fontId="3" fillId="0" borderId="0" xfId="2" applyBorder="1" applyAlignment="1">
      <alignment horizontal="left"/>
    </xf>
    <xf numFmtId="0" fontId="13" fillId="0" borderId="0" xfId="3" applyFont="1" applyBorder="1" applyAlignment="1">
      <alignment horizontal="left" wrapText="1"/>
    </xf>
    <xf numFmtId="0" fontId="13" fillId="0" borderId="0" xfId="0" quotePrefix="1" applyFont="1" applyBorder="1"/>
    <xf numFmtId="0" fontId="9" fillId="0" borderId="0" xfId="0" applyFont="1" applyBorder="1"/>
    <xf numFmtId="4" fontId="13" fillId="0" borderId="0" xfId="3" applyNumberFormat="1" applyFont="1" applyBorder="1" applyAlignment="1">
      <alignment horizontal="right"/>
    </xf>
    <xf numFmtId="4" fontId="3" fillId="0" borderId="0" xfId="3" applyNumberFormat="1" applyBorder="1" applyAlignment="1">
      <alignment horizontal="right"/>
    </xf>
    <xf numFmtId="4" fontId="3" fillId="0" borderId="0" xfId="0" applyNumberFormat="1" applyFont="1" applyBorder="1" applyAlignment="1" applyProtection="1">
      <alignment horizontal="right"/>
      <protection locked="0"/>
    </xf>
    <xf numFmtId="4" fontId="3" fillId="0" borderId="0" xfId="0" applyNumberFormat="1" applyFont="1" applyBorder="1" applyAlignment="1">
      <alignment horizontal="right"/>
    </xf>
    <xf numFmtId="4" fontId="3" fillId="0" borderId="0" xfId="2" applyNumberFormat="1" applyBorder="1" applyAlignment="1">
      <alignment horizontal="right"/>
    </xf>
    <xf numFmtId="4" fontId="13" fillId="0" borderId="0" xfId="3" applyNumberFormat="1" applyFont="1" applyBorder="1" applyAlignment="1">
      <alignment horizontal="right" wrapText="1"/>
    </xf>
    <xf numFmtId="0" fontId="9" fillId="0" borderId="0" xfId="0" applyFont="1" applyBorder="1" applyProtection="1">
      <protection locked="0"/>
    </xf>
    <xf numFmtId="2" fontId="9" fillId="0" borderId="0" xfId="0" applyNumberFormat="1" applyFont="1" applyBorder="1" applyAlignment="1" applyProtection="1">
      <alignment horizontal="right"/>
      <protection locked="0"/>
    </xf>
    <xf numFmtId="167" fontId="0" fillId="5" borderId="13" xfId="0" applyNumberFormat="1" applyFill="1" applyBorder="1"/>
  </cellXfs>
  <cellStyles count="7">
    <cellStyle name="Comma" xfId="1" builtinId="3"/>
    <cellStyle name="Normal" xfId="0" builtinId="0"/>
    <cellStyle name="Normal_30032010" xfId="2" xr:uid="{00000000-0005-0000-0000-000002000000}"/>
    <cellStyle name="Normal_Sheet1" xfId="3" xr:uid="{00000000-0005-0000-0000-000003000000}"/>
    <cellStyle name="PSChar" xfId="4" xr:uid="{00000000-0005-0000-0000-000004000000}"/>
    <cellStyle name="PSDec" xfId="5" xr:uid="{00000000-0005-0000-0000-000005000000}"/>
    <cellStyle name="Style 1" xfId="6" xr:uid="{00000000-0005-0000-0000-000006000000}"/>
  </cellStyles>
  <dxfs count="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zan Zafar" refreshedDate="44770.537863425925" createdVersion="8" refreshedVersion="8" minRefreshableVersion="3" recordCount="1063" xr:uid="{D935B99A-41F0-44B8-BDBE-786A45725655}">
  <cacheSource type="worksheet">
    <worksheetSource ref="A1:H1064" sheet="Data"/>
  </cacheSource>
  <cacheFields count="8">
    <cacheField name="TYPE" numFmtId="0">
      <sharedItems containsBlank="1"/>
    </cacheField>
    <cacheField name="Invoice Number" numFmtId="0">
      <sharedItems containsString="0" containsBlank="1" containsNumber="1" containsInteger="1" minValue="605489" maxValue="606026"/>
    </cacheField>
    <cacheField name="SALESPERSON CODE" numFmtId="0">
      <sharedItems containsBlank="1" count="55">
        <s v="DULLIPJ"/>
        <s v="GREENM"/>
        <s v="FERGUSONR"/>
        <s v="HAILSTONESS"/>
        <s v="HILLIERN"/>
        <s v="MISTERR"/>
        <s v="DALYS"/>
        <s v="BULLR"/>
        <s v="LANGTONJ"/>
        <s v="CHESTERSM"/>
        <s v="COLLIERA"/>
        <s v="FOLEYR"/>
        <s v="OLEARYL"/>
        <s v="COSTA-VEIGAT"/>
        <s v="SHAWD"/>
        <s v="HUSSAINA"/>
        <s v="SUGDENR"/>
        <s v="DOYLEN"/>
        <s v="GUTTERIDGEB"/>
        <s v="JONESMART"/>
        <s v="COLLINGWOOD"/>
        <s v="LEWISC"/>
        <s v="WAUGHI"/>
        <s v="OSMANS"/>
        <s v="WADSWA"/>
        <s v="COLLINGM"/>
        <s v="AMBROSET"/>
        <s v="MURPHYJ"/>
        <s v="BLIZZARDC"/>
        <s v="HYATTM"/>
        <s v="TAYLORA"/>
        <s v="PAGETA"/>
        <s v="EASTOND"/>
        <s v="JOHNSTONEM"/>
        <s v="WILEMAND"/>
        <s v="NEMETHD"/>
        <s v="DAVIESJ"/>
        <s v="HODGKINSONT"/>
        <s v="JOHNSONSI"/>
        <s v="SPRINGJ"/>
        <s v="HASTINGSR"/>
        <s v="FISCHERN"/>
        <s v="SMITHD"/>
        <s v="COER"/>
        <s v="SOODN"/>
        <s v="COOKN"/>
        <s v="DONOGHUEA"/>
        <s v="ARMSTRONGC"/>
        <s v="SHIELDSA"/>
        <s v="MUNNSS"/>
        <s v="PRIDDLES"/>
        <s v="ADAMSOND"/>
        <s v="NDLOVU"/>
        <s v="TEAGUEG"/>
        <m/>
      </sharedItems>
    </cacheField>
    <cacheField name="CANDIDATE" numFmtId="0">
      <sharedItems containsBlank="1" count="489">
        <s v="Aaron Holt"/>
        <s v="Abdul Kahar Kamaly"/>
        <s v="Abhishek Wason"/>
        <s v="Adam Badcock"/>
        <s v="Adam Brown"/>
        <s v="Adam Marsden"/>
        <s v="Adam Robert Knights"/>
        <s v="Adrian Moore"/>
        <s v="Adrian Wright"/>
        <s v="Aftab Khan"/>
        <s v="Ahmad Refaque"/>
        <s v="Ahmed Sidot"/>
        <s v="Aidin Firouzabady"/>
        <s v="Ainsley Jefferson"/>
        <s v="Ajay Sharma"/>
        <s v="Akli Bellahoues"/>
        <s v="Akos Balazs"/>
        <s v="Alan Crossland"/>
        <s v="Alan Mann"/>
        <s v="Alan Old"/>
        <s v="Alan Peter Stanley"/>
        <s v="Alan Snelson"/>
        <s v="Alfred Eccles"/>
        <s v="Ali Yusuf"/>
        <s v="Alison Green"/>
        <s v="Alpesh Patel"/>
        <s v="Amanda Higginson"/>
        <s v="Amber Mahoney"/>
        <s v="Amelia Green"/>
        <s v="Ana Redondo Lopez"/>
        <s v="Andrea Walcott"/>
        <s v="Andrew Alan White"/>
        <s v="Andrew Mortimore"/>
        <s v="Andrew Rawlinson"/>
        <s v="Andrew Salmon"/>
        <s v="Andrew Whorton"/>
        <s v="Andy Lunn"/>
        <s v="Andy Nicolaides"/>
        <s v="Annick Gaillard"/>
        <s v="Anthony Moxon"/>
        <s v="Anthony Walker"/>
        <s v="Antonia Gimenez"/>
        <s v="Anu Vidyarthi"/>
        <s v="Arrey Atabong"/>
        <s v="Asad Naqvi"/>
        <s v="Ash Jayal"/>
        <s v="Ashkan Kalantari"/>
        <s v="avtar Virdee"/>
        <s v="Azfar Hussain"/>
        <s v="Babs Egun"/>
        <s v="Bala Pendyala"/>
        <s v="Barney Lewis"/>
        <s v="Barrie Fallon"/>
        <s v="Ben Agnoli"/>
        <s v="Ben Foster"/>
        <s v="Ben Howell-Thomas"/>
        <s v="Ben Matthews"/>
        <s v="Benjamin James Croft"/>
        <s v="Bhopinder Mahal"/>
        <s v="Calum Scott"/>
        <s v="Campbell McHardie"/>
        <s v="Catherine Halls-Jukes"/>
        <s v="Catherine Jackson"/>
        <s v="Ceri Lewis"/>
        <s v="Chamal Janindra Rangajeewa"/>
        <s v="Charlie McKenna"/>
        <s v="Chris Bamford"/>
        <s v="Chris Bennett"/>
        <s v="Chris Ellis"/>
        <s v="Chris Hamilton"/>
        <s v="Chris Homfray"/>
        <s v="Chris Hyatt"/>
        <s v="Christine Reid"/>
        <s v="Christopher Caserta"/>
        <s v="Christopher Daniels"/>
        <s v="Christopher Gatter"/>
        <s v="Christopher Hancock"/>
        <s v="Christopher Martin Fenton"/>
        <s v="Christopher Michael"/>
        <s v="Christopher Morris"/>
        <s v="Christopher Parker"/>
        <s v="Cinzia Malangone"/>
        <s v="Claire Handley"/>
        <s v="Claire Johnson"/>
        <s v="Colin Keillor"/>
        <s v="Colin Neech"/>
        <s v="Colin Scott"/>
        <s v="Craig Poole"/>
        <s v="Dan Giffen"/>
        <s v="Daniel Bygrave"/>
        <s v="Daniel Chadwick"/>
        <s v="Daniel Green"/>
        <s v="Daniel Horsfall"/>
        <s v="Daniel Jackson"/>
        <s v="Daniel Jones"/>
        <s v="Daniel Maunder"/>
        <s v="Daniel Mori"/>
        <s v="Daniel Morris"/>
        <s v="Daniel Ponnuraj"/>
        <s v="Daniel Tade"/>
        <s v="Daniel Van Deventer"/>
        <s v="Danielle Levett"/>
        <s v="Darren Eyers"/>
        <s v="Darren Robertson"/>
        <s v="Dave Howard"/>
        <s v="David Acton"/>
        <s v="David Anthony Cross"/>
        <s v="David Bowring"/>
        <s v="David Brown"/>
        <s v="David Burton"/>
        <s v="David Crossley"/>
        <s v="David Dixon"/>
        <s v="David Donaldson"/>
        <s v="David Ellis"/>
        <s v="David Frederick Robinson"/>
        <s v="David Gibson"/>
        <s v="David Harlow"/>
        <s v="David Innes"/>
        <s v="David Letman"/>
        <s v="David Lloyd"/>
        <s v="David McDade"/>
        <s v="David Purnell"/>
        <s v="David Regan"/>
        <s v="David Vickery"/>
        <s v="David Welch"/>
        <s v="Dean Everest"/>
        <s v="Debbie Elisa Jones"/>
        <s v="Deji Ogundairo"/>
        <s v="Dharmang Vora"/>
        <s v="Dhruv Murari"/>
        <s v="Dion Brown"/>
        <s v="Dominique Christian Ule"/>
        <s v="Donald Cameron"/>
        <s v="Donald Ramsay"/>
        <s v="Donna Hillifer"/>
        <s v="Doreen Monica Deakin"/>
        <s v="Duncan Hayton"/>
        <s v="Duncan Lundie"/>
        <s v="Dylan Jones"/>
        <s v="Edward Brown"/>
        <s v="Edward Cavill"/>
        <s v="Elizabeth Learmonth"/>
        <s v="Emiliana Ludovici"/>
        <s v="Emma Ainscough"/>
        <s v="Etienne Roos"/>
        <s v="Eve Ibe"/>
        <s v="Fai Fu"/>
        <s v="Fernando Eikio Herrera Y"/>
        <s v="Fiona Jayne Watterson"/>
        <s v="Fraser Alan Robertson Kidd"/>
        <s v="Gareth Budden"/>
        <s v="Gareth Lindsay Jones"/>
        <s v="Gary Evans"/>
        <s v="Gary John Herbert"/>
        <s v="Gathoni Mahleka"/>
        <s v="Gaurav Kataria"/>
        <s v="Gavin Alan Brown"/>
        <s v="Gavin Lawson"/>
        <s v="Gavin Nickerson"/>
        <s v="Gavin Parry"/>
        <s v="Ged Marsden"/>
        <s v="Gerald Martin Brook"/>
        <s v="Gerard Boardman"/>
        <s v="Gideon Gontor"/>
        <s v="Glen Radley"/>
        <s v="Glenn Price"/>
        <s v="Goncalo Moraes"/>
        <s v="Graeme Drummond"/>
        <s v="Graham Davies"/>
        <s v="Graham Lamb"/>
        <s v="Graham Noel"/>
        <s v="Graham Wickens"/>
        <s v="Greg Andrews"/>
        <s v="Greg Matthew Holland"/>
        <s v="Guillaume Viel"/>
        <s v="Guy Attrill"/>
        <s v="Haney Saadah"/>
        <s v="Harshad Agashe"/>
        <s v="Heather Lee"/>
        <s v="Helen Walker"/>
        <s v="Helen Watson"/>
        <s v="Hon-Pui Man"/>
        <s v="Hua Zhong"/>
        <s v="Huseyin Ozturk"/>
        <s v="Iain Andrew Mcintosh"/>
        <s v="Iain David Martin"/>
        <s v="Iain Moone"/>
        <s v="Ian Michael McNamara"/>
        <s v="Ian Scotcher"/>
        <s v="Imran Sardar"/>
        <s v="James Billings"/>
        <s v="James Gammage"/>
        <s v="James Hall"/>
        <s v="James Ohalloran"/>
        <s v="James Parry"/>
        <s v="James Woods"/>
        <s v="Jamey Careless"/>
        <s v="Jamie Campbell"/>
        <s v="Janet Thorpe"/>
        <s v="Janos Lele"/>
        <s v="Jason Chow"/>
        <s v="Jayakumar Aravind"/>
        <s v="Jayne Callum"/>
        <s v="Jeff Longley"/>
        <s v="Jenna French"/>
        <s v="Jennifer Wing"/>
        <s v="Jeremy Hadfield"/>
        <s v="Jeremy Onion"/>
        <s v="Jerry Davin"/>
        <s v="Joanne Armstrong"/>
        <s v="Joanne Mcgarvie"/>
        <s v="Jo-Anne Ruggieri"/>
        <s v="Joanne Teasdale"/>
        <s v="Joe Baidoo"/>
        <s v="Joe Kitchen"/>
        <s v="Joe Richards"/>
        <s v="John Chesworth"/>
        <s v="John Davison"/>
        <s v="John Digby"/>
        <s v="John Dunlevie"/>
        <s v="John Huckle"/>
        <s v="John Humphreys"/>
        <s v="John Humpston"/>
        <s v="John Langdon"/>
        <s v="John Lucas"/>
        <s v="John Oliver Larce"/>
        <s v="John Pardoe"/>
        <s v="John Townsend"/>
        <s v="John Whittingham"/>
        <s v="Johnathan Green"/>
        <s v="Jonathan Burson"/>
        <s v="Jonathan Craig Wellington"/>
        <s v="Jonathan Jeffs"/>
        <s v="Jonathan Page"/>
        <s v="Jonathan Paul Redding"/>
        <s v="Joseph Borlase"/>
        <s v="Julia Bevan"/>
        <s v="Julian Gill"/>
        <s v="Kalyani Yanamandra"/>
        <s v="Kanwal Ahluwalia"/>
        <s v="Karen Walsh"/>
        <s v="Karl Brown"/>
        <s v="Katherine Fearon"/>
        <s v="Katherine Wyatt"/>
        <s v="Kerry Jesson"/>
        <s v="Ketan Raniga"/>
        <s v="Ketan Soni"/>
        <s v="Kevin Coombs"/>
        <s v="Kevin O'Reilly"/>
        <s v="Kishore Kumar Sivaraman"/>
        <s v="Konstandinos Korontzis"/>
        <s v="Krishan Pankhania"/>
        <s v="Kristen Morra"/>
        <s v="Kuldeep Gill"/>
        <s v="Laurence Brian Clarke"/>
        <s v="Leanne Mcnamara"/>
        <s v="Lee Doolan"/>
        <s v="Lee Humby"/>
        <s v="Lee Hunter-Mckenna"/>
        <s v="Lee Robinson"/>
        <s v="Leigh Moore"/>
        <s v="Liam Edwards"/>
        <s v="Liam Innes"/>
        <s v="Lila Tarboton"/>
        <s v="Lim Loong Sing"/>
        <s v="Linda Hole"/>
        <s v="Lloyd Askill"/>
        <s v="Louise Taylor"/>
        <s v="M Francis-Macrae (ADJ)"/>
        <s v="Manually Inserted to produce statement"/>
        <s v="Marc Roberts"/>
        <s v="Mark Kloska"/>
        <s v="Mark McKone"/>
        <s v="Mark Mullen"/>
        <s v="Mark Rees"/>
        <s v="Mark Robinson"/>
        <s v="Mark Tooley"/>
        <s v="Mark Walker"/>
        <s v="Mark Wilson"/>
        <s v="Mark Youngman"/>
        <s v="Martin Campbell-Moore"/>
        <s v="Martin Castaldo"/>
        <s v="Martin Day"/>
        <s v="Martin Keywood"/>
        <s v="Martin Wallace"/>
        <s v="Mathew Sanchez"/>
        <s v="Matt Gourd"/>
        <s v="Matthew Clarke"/>
        <s v="Matthew Gibbins"/>
        <s v="Matthew Pearce"/>
        <s v="Matthew Richards"/>
        <s v="Matthew Thrower"/>
        <s v="Michael Baldwin"/>
        <s v="Michael Barlow"/>
        <s v="Michael Bobb-Lucas"/>
        <s v="Michael Hodson"/>
        <s v="Michael Jones"/>
        <s v="Michael Watson"/>
        <s v="Michael Ziedins"/>
        <s v="Michelle Louise De Mott"/>
        <s v="Mike Bowler"/>
        <s v="Milan Shah"/>
        <s v="Mirza Jamal Baig"/>
        <s v="Mitesh Patel"/>
        <s v="Mohammed Asif"/>
        <s v="Mona Channet"/>
        <s v="Mudasir G Waraich"/>
        <s v="N/A"/>
        <s v="Naomi Eales"/>
        <s v="Nasser Rahil"/>
        <s v="Nathan Murados"/>
        <s v="Nazam Hussain"/>
        <s v="Ndricim Topalli"/>
        <s v="Neeti Kapoor"/>
        <s v="Neil Andrew Hodgson"/>
        <s v="Neil Collingwood"/>
        <s v="Neil Cullum"/>
        <s v="Neil Johnson"/>
        <s v="Neil Millington"/>
        <s v="Neil Sancho"/>
        <s v="Nicholas Bence"/>
        <s v="Nicholas Heaps"/>
        <s v="Nicholas Maidment"/>
        <s v="Nicholas Potts"/>
        <s v="Nicholas Steinke"/>
        <s v="Nicholas Wolverson"/>
        <s v="Nick Hanson"/>
        <s v="Nick Johnstone"/>
        <s v="Nicola May"/>
        <s v="Nigel Chappell"/>
        <s v="Nikhil Juneja"/>
        <s v="Niklas Brannstrom"/>
        <s v="Nimisha Nikam"/>
        <s v="Nitish Bissessur"/>
        <s v="Nora Morrissey"/>
        <s v="Oliver Huish"/>
        <s v="Olu Aina"/>
        <s v="Omar Ali"/>
        <s v="Orlando Coombs"/>
        <s v="Oskar Malinski"/>
        <s v="P[eter Esson"/>
        <s v="Paul Arva"/>
        <s v="Paul Buchanan Holinsworth"/>
        <s v="Paul Buckley"/>
        <s v="Paul Johnston"/>
        <s v="Paul M Holmes"/>
        <s v="Paul Marsh"/>
        <s v="Paul Mason"/>
        <s v="Paul Mills"/>
        <s v="Paul Opara"/>
        <s v="Pete Siviter"/>
        <s v="Peter Beeston"/>
        <s v="Peter Collins"/>
        <s v="Peter Ferris"/>
        <s v="Peter Joseph"/>
        <s v="Peter Marsh"/>
        <s v="Peter Wilkinson"/>
        <s v="Pradeep Kumar"/>
        <s v="Prasad Avadhanula"/>
        <s v="Preeti Bembalore"/>
        <s v="Preyash Desai"/>
        <s v="Ravi Thippeswamy"/>
        <s v="Ray Heffer"/>
        <s v="Renu Garodia"/>
        <s v="Richard Adams"/>
        <s v="Richard Barker"/>
        <s v="Richard Brown"/>
        <s v="Richard Carney"/>
        <s v="Richard Cole"/>
        <s v="Richard Coleman"/>
        <s v="Richard Gough"/>
        <s v="Richard Hanson"/>
        <s v="Richard Jon Bush"/>
        <s v="Richard Long"/>
        <s v="Richard Maynard"/>
        <s v="Richard McCarthy"/>
        <s v="Richard Orchard"/>
        <s v="Richard Reuben"/>
        <s v="Rick Starczewski"/>
        <s v="Ripal Vaidya"/>
        <s v="Ritesh Sood"/>
        <s v="Rob Cooknell"/>
        <s v="Robert Edgson"/>
        <s v="Robert Evans"/>
        <s v="Robert McKenzie Ferguson"/>
        <s v="Robert Wright"/>
        <s v="Robin Bond"/>
        <s v="Robin Holmes"/>
        <s v="Robyn Nicholls"/>
        <s v="Roderick Charles Armstrong"/>
        <s v="Romain Sacchettini"/>
        <s v="Rowan Pye"/>
        <s v="Russell Thorpe"/>
        <s v="Ryan Day"/>
        <s v="Sai Krishna Siddula"/>
        <s v="Saili Shah"/>
        <s v="Sajid Islam"/>
        <s v="Sam Han"/>
        <s v="Samuel Bartick"/>
        <s v="Samuel Jayarajan"/>
        <s v="Sandip Patel"/>
        <s v="Sandip Vaidya"/>
        <s v="Sandra Loughran"/>
        <s v="Sangeeta Vepa"/>
        <s v="Sarah Farrukh "/>
        <s v="Sarah Ntiamoah"/>
        <s v="Sarbjit Sohal"/>
        <s v="Scott Gipson"/>
        <s v="Scott Wylie"/>
        <s v="Scott Zebedee"/>
        <s v="Scotty Martinez"/>
        <s v="Sean Bowker"/>
        <s v="Serena McCullen"/>
        <s v="Shakeel Seebooa"/>
        <s v="Shane Clementson"/>
        <s v="Shane O'Connor"/>
        <s v="Sharayu Patil"/>
        <s v="Shariff Bookaly"/>
        <s v="Shaun Connolly"/>
        <s v="Shaun Lewis"/>
        <s v="Shazia Kasuji"/>
        <s v="Shelia Hewitt"/>
        <s v="Simon Hamilton-Roberts"/>
        <s v="Simon Jones"/>
        <s v="Simon Marks"/>
        <s v="Simon Wilkinson"/>
        <s v="Sneza Dajkovski"/>
        <s v="Solomon Cohen"/>
        <s v="Srinivas Koripella"/>
        <s v="Srinivas Maddimsetty"/>
        <s v="Stephanie Young"/>
        <s v="Stephen Creak"/>
        <s v="Stephen Harper"/>
        <s v="Stephen Neil Thomas"/>
        <s v="Steve Upton"/>
        <s v="Steven Bailey"/>
        <s v="Steven G MacKenzie"/>
        <s v="Steven Hibbert"/>
        <s v="Steven John Kallaste"/>
        <s v="Stuart Allan"/>
        <s v="Stuart Andrew Brierley"/>
        <s v="Stuart Aucott"/>
        <s v="Stuart Cooper"/>
        <s v="Stuart Williamson"/>
        <s v="Subashini Jagadesan"/>
        <s v="Sue Foster"/>
        <s v="Suhra Andrews"/>
        <s v="Sujith Wasantha"/>
        <s v="Sukhjinder Singh"/>
        <s v="Susan Milnes"/>
        <s v="Susana Garrido"/>
        <s v="Suzy Poulter"/>
        <s v="T Bowden (ADJ)"/>
        <s v="Tara Jeffery"/>
        <s v="TECHNICAL TESTS"/>
        <s v="Teresa J Herberger"/>
        <s v="Thomas Monkhouse"/>
        <s v="Tim Johnson"/>
        <s v="Tim Maggs"/>
        <s v="Tim Mollart"/>
        <s v="Tim Soundy"/>
        <s v="Tim Stringer"/>
        <s v="Timothy Peter Myers"/>
        <s v="Timothy Rowsell"/>
        <s v="Tina Bell"/>
        <s v="Toby Liddicoat"/>
        <s v="Tom Hamshere"/>
        <s v="Tom Jacob"/>
        <s v="Tom Lee"/>
        <s v="Tom Pipe"/>
        <s v="Tom Quarterman"/>
        <s v="Tomasz Zarzycki"/>
        <s v="Tracey Thomas"/>
        <s v="Trevor Dobbin"/>
        <s v="Trushar Panchal"/>
        <s v="Usman Babar"/>
        <s v="Vasant Marathe"/>
        <s v="Veasna Vareth"/>
        <s v="Vijay Kumar"/>
        <s v="Vishal Jain"/>
        <s v="Wei Chin"/>
        <s v="William Birch"/>
        <s v="William Maw"/>
        <s v="William Powell"/>
        <s v="William Walder"/>
        <s v="Winston Carter"/>
        <s v="Zack Alabaster"/>
        <s v="Zak Hussain"/>
        <m/>
      </sharedItems>
    </cacheField>
    <cacheField name="CLIENT" numFmtId="0">
      <sharedItems containsBlank="1"/>
    </cacheField>
    <cacheField name="MARGIN" numFmtId="0">
      <sharedItems containsString="0" containsBlank="1" containsNumber="1" minValue="0" maxValue="18000"/>
    </cacheField>
    <cacheField name="Transaction Month" numFmtId="166">
      <sharedItems containsNonDate="0" containsDate="1" containsString="0" containsBlank="1" minDate="2019-01-01T00:00:00" maxDate="2019-09-02T00:00:00"/>
    </cacheField>
    <cacheField name="QT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3">
  <r>
    <s v="RSA"/>
    <n v="605636"/>
    <x v="0"/>
    <x v="0"/>
    <s v="CNA INSURANCE COMPANY LIMITED"/>
    <n v="1890"/>
    <d v="2019-02-01T00:00:00"/>
    <s v="Q1"/>
  </r>
  <r>
    <s v="RSA"/>
    <n v="605689"/>
    <x v="1"/>
    <x v="1"/>
    <s v="ALLEN &amp; OVERY"/>
    <n v="8400"/>
    <d v="2019-01-01T00:00:00"/>
    <s v="Q1"/>
  </r>
  <r>
    <s v="RSA"/>
    <n v="605665"/>
    <x v="2"/>
    <x v="2"/>
    <s v="EYC LIMITED"/>
    <n v="2625"/>
    <d v="2019-01-01T00:00:00"/>
    <s v="Q1"/>
  </r>
  <r>
    <s v="RSA"/>
    <n v="605708"/>
    <x v="3"/>
    <x v="2"/>
    <s v="EYC LIMITED"/>
    <n v="2625"/>
    <d v="2019-01-01T00:00:00"/>
    <s v="Q1"/>
  </r>
  <r>
    <s v="RSA"/>
    <n v="605724"/>
    <x v="4"/>
    <x v="3"/>
    <s v="SPICERS LIMITED"/>
    <n v="4000"/>
    <d v="2019-02-01T00:00:00"/>
    <s v="Q1"/>
  </r>
  <r>
    <s v="RSA"/>
    <n v="605837"/>
    <x v="5"/>
    <x v="4"/>
    <s v="SIEMENS PRODUCT LIFECYCLE SOFTWARE (GB)"/>
    <n v="6400"/>
    <d v="2019-03-01T00:00:00"/>
    <s v="Q1"/>
  </r>
  <r>
    <s v="RSA"/>
    <n v="605599"/>
    <x v="6"/>
    <x v="5"/>
    <s v="The Oval Group"/>
    <n v="5250"/>
    <d v="2019-06-01T00:00:00"/>
    <s v="Q2"/>
  </r>
  <r>
    <s v="RSA"/>
    <n v="605838"/>
    <x v="5"/>
    <x v="6"/>
    <s v="SIEMENS PRODUCT LIFECYCLE SOFTWARE GB LT"/>
    <n v="5890"/>
    <d v="2019-06-01T00:00:00"/>
    <s v="Q2"/>
  </r>
  <r>
    <s v="RSA"/>
    <n v="605538"/>
    <x v="7"/>
    <x v="7"/>
    <s v="CAMBRIDGE EDUCATION GROUP"/>
    <n v="7600"/>
    <d v="2019-07-01T00:00:00"/>
    <s v="Q3"/>
  </r>
  <r>
    <s v="RSA"/>
    <n v="605824"/>
    <x v="8"/>
    <x v="7"/>
    <s v="CAMBRIDGE EDUCATION GROUP"/>
    <n v="7600"/>
    <d v="2019-07-01T00:00:00"/>
    <s v="Q3"/>
  </r>
  <r>
    <s v="RSA"/>
    <n v="605546"/>
    <x v="9"/>
    <x v="8"/>
    <s v="HP ENTERPRISE SERVICES UK LIMITED"/>
    <n v="3108"/>
    <d v="2019-02-01T00:00:00"/>
    <s v="Q1"/>
  </r>
  <r>
    <s v="RSA"/>
    <n v="605637"/>
    <x v="0"/>
    <x v="9"/>
    <s v="ADEPTRA LTD."/>
    <n v="9000"/>
    <d v="2019-08-01T00:00:00"/>
    <s v="Q3"/>
  </r>
  <r>
    <s v="RSA"/>
    <n v="605567"/>
    <x v="10"/>
    <x v="10"/>
    <s v="GLOBAL TRAVEL GROUP PLC"/>
    <n v="2550"/>
    <d v="2019-06-01T00:00:00"/>
    <s v="Q2"/>
  </r>
  <r>
    <s v="RSA"/>
    <n v="605677"/>
    <x v="11"/>
    <x v="11"/>
    <s v="EC HARRIS LLP"/>
    <n v="5280"/>
    <d v="2019-03-01T00:00:00"/>
    <s v="Q1"/>
  </r>
  <r>
    <s v="RSA"/>
    <n v="605568"/>
    <x v="10"/>
    <x v="12"/>
    <s v="GAMAROFF LIMITED"/>
    <n v="3000"/>
    <d v="2019-03-01T00:00:00"/>
    <s v="Q1"/>
  </r>
  <r>
    <s v="RSA"/>
    <n v="605883"/>
    <x v="12"/>
    <x v="13"/>
    <s v="OVITEL CORPORATION INC"/>
    <n v="12000"/>
    <d v="2019-06-01T00:00:00"/>
    <s v="Q2"/>
  </r>
  <r>
    <s v="RSA"/>
    <n v="605587"/>
    <x v="13"/>
    <x v="14"/>
    <s v="LOCOG"/>
    <n v="7200"/>
    <d v="2019-06-01T00:00:00"/>
    <s v="Q2"/>
  </r>
  <r>
    <s v="RSA"/>
    <n v="605909"/>
    <x v="14"/>
    <x v="15"/>
    <s v="SCI ENTERTAINMENT GROUP LIMITED"/>
    <n v="8500"/>
    <d v="2019-02-01T00:00:00"/>
    <s v="Q1"/>
  </r>
  <r>
    <s v="RSA"/>
    <n v="605839"/>
    <x v="5"/>
    <x v="16"/>
    <s v="SIEMENS PRODUCT LIFECYCLE SOFTWARE GB LT"/>
    <n v="6750"/>
    <d v="2019-06-01T00:00:00"/>
    <s v="Q2"/>
  </r>
  <r>
    <s v="RSA"/>
    <n v="605744"/>
    <x v="15"/>
    <x v="17"/>
    <s v="PERCEPTIVE INFORMATICS UK LIMITED"/>
    <n v="3000"/>
    <d v="2019-02-01T00:00:00"/>
    <s v="Q1"/>
  </r>
  <r>
    <s v="RSA"/>
    <n v="605954"/>
    <x v="16"/>
    <x v="18"/>
    <s v="THE BRITISH CYCLING FEDERATION"/>
    <n v="7200"/>
    <d v="2019-06-01T00:00:00"/>
    <s v="Q2"/>
  </r>
  <r>
    <s v="RSA"/>
    <n v="605955"/>
    <x v="16"/>
    <x v="19"/>
    <s v="IMERJA LIMITED"/>
    <n v="2500"/>
    <d v="2019-06-01T00:00:00"/>
    <s v="Q2"/>
  </r>
  <r>
    <s v="RSA"/>
    <n v="605627"/>
    <x v="17"/>
    <x v="20"/>
    <s v="SCOTT LOGIC LIMITED"/>
    <n v="6000"/>
    <d v="2019-04-01T00:00:00"/>
    <s v="Q2"/>
  </r>
  <r>
    <s v="RSA"/>
    <n v="605697"/>
    <x v="18"/>
    <x v="21"/>
    <s v="AUTOQUAKE LIMITED"/>
    <n v="9000"/>
    <d v="2019-04-01T00:00:00"/>
    <s v="Q2"/>
  </r>
  <r>
    <s v="RSA"/>
    <n v="605588"/>
    <x v="13"/>
    <x v="22"/>
    <s v="RENAULT RETAIL GROUP LIMITED"/>
    <n v="10000"/>
    <d v="2019-01-01T00:00:00"/>
    <s v="Q1"/>
  </r>
  <r>
    <s v="RSA"/>
    <n v="605807"/>
    <x v="19"/>
    <x v="23"/>
    <s v="IRWIN MITCHELL"/>
    <n v="5400"/>
    <d v="2019-04-01T00:00:00"/>
    <s v="Q2"/>
  </r>
  <r>
    <s v="RSA"/>
    <n v="605678"/>
    <x v="11"/>
    <x v="24"/>
    <s v="J D Williams &amp; Company Limited"/>
    <n v="2430"/>
    <d v="2019-06-01T00:00:00"/>
    <s v="Q2"/>
  </r>
  <r>
    <s v="RSA"/>
    <n v="605583"/>
    <x v="20"/>
    <x v="25"/>
    <s v="AAH PHARMACEUTICALS LIMITED"/>
    <n v="2400"/>
    <d v="2019-07-01T00:00:00"/>
    <s v="Q3"/>
  </r>
  <r>
    <s v="RSA"/>
    <n v="605584"/>
    <x v="20"/>
    <x v="26"/>
    <s v="AAH PHARMACEUTICALS LIMITED"/>
    <n v="3300"/>
    <d v="2019-07-01T00:00:00"/>
    <s v="Q3"/>
  </r>
  <r>
    <s v="RSA"/>
    <n v="605589"/>
    <x v="13"/>
    <x v="27"/>
    <s v="ADECCO UK LTD"/>
    <n v="2800"/>
    <d v="2019-08-01T00:00:00"/>
    <s v="Q3"/>
  </r>
  <r>
    <s v="RSA"/>
    <n v="605826"/>
    <x v="21"/>
    <x v="27"/>
    <s v="ADECCO UK LTD"/>
    <n v="2800"/>
    <d v="2019-08-01T00:00:00"/>
    <s v="Q3"/>
  </r>
  <r>
    <s v="RSA"/>
    <n v="605997"/>
    <x v="22"/>
    <x v="28"/>
    <s v="SUPERGROUP PLC"/>
    <n v="9000"/>
    <d v="2019-08-01T00:00:00"/>
    <s v="Q3"/>
  </r>
  <r>
    <s v="RSA"/>
    <n v="605840"/>
    <x v="5"/>
    <x v="29"/>
    <s v="SIEMENS PRODUCT LIFECYCLE SOFTWARE (GB)"/>
    <n v="5510"/>
    <d v="2019-05-01T00:00:00"/>
    <s v="Q2"/>
  </r>
  <r>
    <s v="RSA"/>
    <n v="605888"/>
    <x v="23"/>
    <x v="30"/>
    <s v="ERUDICUS LTD"/>
    <n v="13500"/>
    <d v="2019-08-01T00:00:00"/>
    <s v="Q3"/>
  </r>
  <r>
    <s v="RSA"/>
    <n v="605600"/>
    <x v="6"/>
    <x v="31"/>
    <s v="LIFESTYLE SERVICES GROUP LIMITED"/>
    <n v="3750"/>
    <d v="2019-04-01T00:00:00"/>
    <s v="Q2"/>
  </r>
  <r>
    <s v="RSA"/>
    <n v="605808"/>
    <x v="19"/>
    <x v="32"/>
    <s v="IRWIN MITCHELL"/>
    <n v="5940"/>
    <d v="2019-04-01T00:00:00"/>
    <s v="Q2"/>
  </r>
  <r>
    <s v="RSA"/>
    <n v="605985"/>
    <x v="24"/>
    <x v="33"/>
    <s v="TRAINING &amp; DEVELOPMENT AGNCY FOR SCHOOLS"/>
    <n v="4367"/>
    <d v="2019-05-01T00:00:00"/>
    <s v="Q2"/>
  </r>
  <r>
    <s v="RSA"/>
    <n v="605986"/>
    <x v="24"/>
    <x v="34"/>
    <s v="ROYAL LONDON MUTUAL INSURANCE SOCIETY LT"/>
    <n v="6660"/>
    <d v="2019-02-01T00:00:00"/>
    <s v="Q1"/>
  </r>
  <r>
    <s v="RSA"/>
    <n v="605987"/>
    <x v="24"/>
    <x v="34"/>
    <s v="ROYAL LONDON MUTUAL INSURANCE SOCIETY LT"/>
    <n v="6660"/>
    <d v="2019-02-01T00:00:00"/>
    <s v="Q1"/>
  </r>
  <r>
    <s v="RSA"/>
    <n v="605581"/>
    <x v="25"/>
    <x v="35"/>
    <s v="GAMES MEDIA LIMITED"/>
    <n v="12000"/>
    <d v="2019-04-01T00:00:00"/>
    <s v="Q2"/>
  </r>
  <r>
    <s v="RSA"/>
    <n v="605698"/>
    <x v="18"/>
    <x v="36"/>
    <s v="DOUGLAS STAFFORD LIMITED"/>
    <n v="6120"/>
    <d v="2019-03-01T00:00:00"/>
    <s v="Q1"/>
  </r>
  <r>
    <s v="RSA"/>
    <n v="605492"/>
    <x v="26"/>
    <x v="37"/>
    <s v="RAPP"/>
    <n v="3360"/>
    <d v="2019-04-01T00:00:00"/>
    <s v="Q2"/>
  </r>
  <r>
    <s v="RSA"/>
    <n v="605857"/>
    <x v="27"/>
    <x v="38"/>
    <s v="STANDARD LIFE EMPLOYEE SERVICES LIMITED"/>
    <n v="7820"/>
    <d v="2019-01-01T00:00:00"/>
    <s v="Q1"/>
  </r>
  <r>
    <s v="RSA"/>
    <n v="605493"/>
    <x v="26"/>
    <x v="39"/>
    <s v="DR FOSTER LTD"/>
    <n v="11000"/>
    <d v="2019-05-01T00:00:00"/>
    <s v="Q2"/>
  </r>
  <r>
    <s v="RSA"/>
    <n v="605679"/>
    <x v="11"/>
    <x v="40"/>
    <s v="JD WILLIAMS &amp; CO LTD"/>
    <n v="3105"/>
    <d v="2019-01-01T00:00:00"/>
    <s v="Q1"/>
  </r>
  <r>
    <s v="RSA"/>
    <n v="605910"/>
    <x v="14"/>
    <x v="41"/>
    <s v="The Capital Markets Company UK Ltd CAPCO"/>
    <n v="8500"/>
    <d v="2019-06-01T00:00:00"/>
    <s v="Q2"/>
  </r>
  <r>
    <s v="RSA"/>
    <n v="605690"/>
    <x v="1"/>
    <x v="42"/>
    <s v="RESOURCE SOLUTIONS LIMITED"/>
    <n v="9750"/>
    <d v="2019-07-01T00:00:00"/>
    <s v="Q3"/>
  </r>
  <r>
    <s v="RSA"/>
    <n v="605509"/>
    <x v="28"/>
    <x v="43"/>
    <s v="UNIQ PREPARED FOODS LIMITED"/>
    <n v="9200"/>
    <d v="2019-08-01T00:00:00"/>
    <s v="Q3"/>
  </r>
  <r>
    <s v="RSA"/>
    <n v="605841"/>
    <x v="5"/>
    <x v="44"/>
    <s v="TELAURUS COMMUNICATIONS LLC"/>
    <n v="3600"/>
    <d v="2019-07-01T00:00:00"/>
    <s v="Q3"/>
  </r>
  <r>
    <s v="RSA"/>
    <n v="605842"/>
    <x v="5"/>
    <x v="44"/>
    <s v="TELAURUS COMMUNICATIONS LLC"/>
    <n v="1800"/>
    <d v="2019-07-01T00:00:00"/>
    <s v="Q3"/>
  </r>
  <r>
    <s v="RSA"/>
    <n v="605638"/>
    <x v="0"/>
    <x v="45"/>
    <s v="GE Capital EMEA"/>
    <n v="6400"/>
    <d v="2019-06-01T00:00:00"/>
    <s v="Q2"/>
  </r>
  <r>
    <s v="RSA"/>
    <n v="605510"/>
    <x v="28"/>
    <x v="46"/>
    <s v="UYT LIMITED"/>
    <n v="4860"/>
    <d v="2019-05-01T00:00:00"/>
    <s v="Q2"/>
  </r>
  <r>
    <s v="RSA"/>
    <n v="605511"/>
    <x v="28"/>
    <x v="47"/>
    <s v="CRT LTD"/>
    <n v="7400"/>
    <d v="2019-08-01T00:00:00"/>
    <s v="Q3"/>
  </r>
  <r>
    <s v="RSA"/>
    <n v="605884"/>
    <x v="12"/>
    <x v="48"/>
    <s v="Maintel Europe Ltd."/>
    <n v="6000"/>
    <d v="2019-06-01T00:00:00"/>
    <s v="Q2"/>
  </r>
  <r>
    <s v="RSA"/>
    <n v="605725"/>
    <x v="4"/>
    <x v="49"/>
    <s v="INTERIOR AUTOMATION LTD"/>
    <n v="5250"/>
    <d v="2019-08-01T00:00:00"/>
    <s v="Q3"/>
  </r>
  <r>
    <s v="RSA"/>
    <n v="605512"/>
    <x v="28"/>
    <x v="50"/>
    <s v="SEVERN TRENT LABORATORIES LIMITED"/>
    <n v="4950"/>
    <d v="2019-07-01T00:00:00"/>
    <s v="Q3"/>
  </r>
  <r>
    <s v="RSA"/>
    <n v="605776"/>
    <x v="29"/>
    <x v="51"/>
    <s v="RCUK SHARED SERVICES CENTRE LIMITED"/>
    <n v="7200"/>
    <d v="2019-03-01T00:00:00"/>
    <s v="Q1"/>
  </r>
  <r>
    <s v="RSA"/>
    <n v="605956"/>
    <x v="16"/>
    <x v="52"/>
    <s v="AUTOCODING SYSTEMS LIMITED"/>
    <n v="5000"/>
    <d v="2019-06-01T00:00:00"/>
    <s v="Q2"/>
  </r>
  <r>
    <s v="RSA"/>
    <n v="605666"/>
    <x v="2"/>
    <x v="53"/>
    <s v="EYC LIMITED"/>
    <n v="2625"/>
    <d v="2019-01-01T00:00:00"/>
    <s v="Q1"/>
  </r>
  <r>
    <s v="RSA"/>
    <n v="605709"/>
    <x v="3"/>
    <x v="53"/>
    <s v="EYC LIMITED"/>
    <n v="2625"/>
    <d v="2019-01-01T00:00:00"/>
    <s v="Q1"/>
  </r>
  <r>
    <s v="RSA"/>
    <n v="605809"/>
    <x v="19"/>
    <x v="54"/>
    <s v="Irwin Mitchell LLP"/>
    <n v="4500"/>
    <d v="2019-06-01T00:00:00"/>
    <s v="Q2"/>
  </r>
  <r>
    <s v="RSA"/>
    <n v="605971"/>
    <x v="30"/>
    <x v="55"/>
    <s v="ROCC COMPUTERS LTD                      "/>
    <n v="5100"/>
    <d v="2019-03-01T00:00:00"/>
    <s v="Q1"/>
  </r>
  <r>
    <s v="RSA"/>
    <n v="605998"/>
    <x v="22"/>
    <x v="56"/>
    <s v="CONCRETE STUDIOS LIMITED"/>
    <n v="4500"/>
    <d v="2019-04-01T00:00:00"/>
    <s v="Q2"/>
  </r>
  <r>
    <s v="RSA"/>
    <n v="605639"/>
    <x v="0"/>
    <x v="57"/>
    <s v="VIRGIN HOLIDAYS LTD"/>
    <n v="3900"/>
    <d v="2019-04-01T00:00:00"/>
    <s v="Q2"/>
  </r>
  <r>
    <s v="RSA"/>
    <n v="605900"/>
    <x v="31"/>
    <x v="58"/>
    <s v="Scottish Environment Protection Agency"/>
    <n v="6963.08"/>
    <d v="2019-06-01T00:00:00"/>
    <s v="Q2"/>
  </r>
  <r>
    <s v="RSA"/>
    <n v="605656"/>
    <x v="32"/>
    <x v="59"/>
    <s v="SITE INTELLIGENCE LTD"/>
    <n v="6750"/>
    <d v="2019-06-01T00:00:00"/>
    <s v="Q2"/>
  </r>
  <r>
    <s v="RSA"/>
    <n v="605885"/>
    <x v="12"/>
    <x v="60"/>
    <s v="OVITEL CORPORATION INC"/>
    <n v="7500"/>
    <d v="2019-07-01T00:00:00"/>
    <s v="Q3"/>
  </r>
  <r>
    <s v="RSA"/>
    <n v="605745"/>
    <x v="15"/>
    <x v="61"/>
    <s v="NATIONAL COLLEGE FOR SCHOOL LEADERSHIP"/>
    <n v="6650"/>
    <d v="2019-01-01T00:00:00"/>
    <s v="Q1"/>
  </r>
  <r>
    <s v="RSA"/>
    <n v="605796"/>
    <x v="33"/>
    <x v="62"/>
    <s v="ACS Clothing"/>
    <n v="4800"/>
    <d v="2019-06-01T00:00:00"/>
    <s v="Q2"/>
  </r>
  <r>
    <s v="RSA"/>
    <n v="606013"/>
    <x v="34"/>
    <x v="63"/>
    <s v="ADECCO UK LIMITED"/>
    <n v="6716"/>
    <d v="2019-01-01T00:00:00"/>
    <s v="Q1"/>
  </r>
  <r>
    <s v="RSA"/>
    <n v="605874"/>
    <x v="35"/>
    <x v="64"/>
    <s v="EQOS LIMITED"/>
    <n v="7920"/>
    <d v="2019-06-01T00:00:00"/>
    <s v="Q2"/>
  </r>
  <r>
    <s v="RSA"/>
    <n v="605999"/>
    <x v="22"/>
    <x v="65"/>
    <s v="SUPERGROUP PLC"/>
    <n v="9000"/>
    <d v="2019-08-01T00:00:00"/>
    <s v="Q3"/>
  </r>
  <r>
    <s v="RSA"/>
    <n v="605618"/>
    <x v="36"/>
    <x v="66"/>
    <s v="PARAMOUNT SOFTWARE UK LIMITED"/>
    <n v="5040"/>
    <d v="2019-03-01T00:00:00"/>
    <s v="Q1"/>
  </r>
  <r>
    <s v="RSA"/>
    <n v="605739"/>
    <x v="37"/>
    <x v="67"/>
    <s v="Elinia Limited"/>
    <n v="6000"/>
    <d v="2019-06-01T00:00:00"/>
    <s v="Q2"/>
  </r>
  <r>
    <s v="RSA"/>
    <n v="605746"/>
    <x v="15"/>
    <x v="68"/>
    <s v="PERCEPTIVE INFORMATICS UK LIMITED"/>
    <n v="3264"/>
    <d v="2019-03-01T00:00:00"/>
    <s v="Q1"/>
  </r>
  <r>
    <s v="RSA"/>
    <n v="606014"/>
    <x v="34"/>
    <x v="69"/>
    <s v="Midland Software Ltd"/>
    <n v="3120"/>
    <d v="2019-05-01T00:00:00"/>
    <s v="Q2"/>
  </r>
  <r>
    <s v="RSA"/>
    <n v="606015"/>
    <x v="34"/>
    <x v="69"/>
    <s v="MIDLAND SOFTWARE LTD"/>
    <n v="3120"/>
    <d v="2019-06-01T00:00:00"/>
    <s v="Q2"/>
  </r>
  <r>
    <s v="RSA"/>
    <n v="606016"/>
    <x v="34"/>
    <x v="69"/>
    <s v="MIDLAND SOFTWARE LTD"/>
    <n v="3120"/>
    <d v="2019-06-01T00:00:00"/>
    <s v="Q2"/>
  </r>
  <r>
    <s v="RSA"/>
    <n v="605901"/>
    <x v="31"/>
    <x v="70"/>
    <s v="TARMAC LTD"/>
    <n v="7650"/>
    <d v="2019-06-01T00:00:00"/>
    <s v="Q2"/>
  </r>
  <r>
    <s v="RSA"/>
    <n v="605777"/>
    <x v="29"/>
    <x v="71"/>
    <s v="DOTFIVE LIMITED"/>
    <n v="3500"/>
    <d v="2019-04-01T00:00:00"/>
    <s v="Q2"/>
  </r>
  <r>
    <s v="RSA"/>
    <n v="605778"/>
    <x v="29"/>
    <x v="71"/>
    <s v="DOTFIVE LIMITED"/>
    <n v="3500"/>
    <d v="2019-04-01T00:00:00"/>
    <s v="Q2"/>
  </r>
  <r>
    <s v="RSA"/>
    <n v="605827"/>
    <x v="21"/>
    <x v="72"/>
    <s v="ADECCO UK LTD"/>
    <n v="2600"/>
    <d v="2019-08-01T00:00:00"/>
    <s v="Q3"/>
  </r>
  <r>
    <s v="RSA"/>
    <n v="605911"/>
    <x v="14"/>
    <x v="72"/>
    <s v="ADECCO UK LTD"/>
    <n v="2600"/>
    <d v="2019-08-01T00:00:00"/>
    <s v="Q3"/>
  </r>
  <r>
    <s v="RSA"/>
    <n v="605843"/>
    <x v="5"/>
    <x v="73"/>
    <s v="MARSHALL OF CAMBRIDGE AIRPORT PROPERTIES"/>
    <n v="4050"/>
    <d v="2019-08-01T00:00:00"/>
    <s v="Q3"/>
  </r>
  <r>
    <s v="RSA"/>
    <n v="605547"/>
    <x v="9"/>
    <x v="74"/>
    <s v="CABLE &amp; WIRELESS"/>
    <n v="4410"/>
    <d v="2019-08-01T00:00:00"/>
    <s v="Q2"/>
  </r>
  <r>
    <s v="RSA"/>
    <n v="605810"/>
    <x v="19"/>
    <x v="74"/>
    <s v="Cable &amp; Wireless"/>
    <n v="4410"/>
    <d v="2019-06-01T00:00:00"/>
    <s v="Q2"/>
  </r>
  <r>
    <s v="RSA"/>
    <n v="605548"/>
    <x v="9"/>
    <x v="75"/>
    <s v="PEARL ASSURANCE PLC"/>
    <n v="13600"/>
    <d v="2019-07-01T00:00:00"/>
    <s v="Q3"/>
  </r>
  <r>
    <s v="RSA"/>
    <n v="605811"/>
    <x v="19"/>
    <x v="76"/>
    <s v="RED PRAIRIE LIMITED"/>
    <n v="8100"/>
    <d v="2019-01-01T00:00:00"/>
    <s v="Q1"/>
  </r>
  <r>
    <s v="RSA"/>
    <n v="605513"/>
    <x v="28"/>
    <x v="77"/>
    <s v="MILLWARD BROWN UK LIMITED"/>
    <n v="7400"/>
    <d v="2019-04-01T00:00:00"/>
    <s v="Q2"/>
  </r>
  <r>
    <s v="RSA"/>
    <n v="605539"/>
    <x v="7"/>
    <x v="78"/>
    <s v="EIMCO WATER TECHNOLOGIES LTD"/>
    <n v="6800"/>
    <d v="2019-08-01T00:00:00"/>
    <s v="Q3"/>
  </r>
  <r>
    <s v="RSA"/>
    <n v="605957"/>
    <x v="16"/>
    <x v="79"/>
    <s v="PEEL PORTS LIMITED"/>
    <n v="5700"/>
    <d v="2019-07-01T00:00:00"/>
    <s v="Q3"/>
  </r>
  <r>
    <s v="RSA"/>
    <n v="605789"/>
    <x v="38"/>
    <x v="80"/>
    <s v="WESTON BEAMOR LTD"/>
    <n v="8100"/>
    <d v="2019-06-01T00:00:00"/>
    <s v="Q2"/>
  </r>
  <r>
    <s v="RSA"/>
    <n v="605726"/>
    <x v="4"/>
    <x v="81"/>
    <s v="WELLCOME TRUST SANGER INSTITUTE"/>
    <n v="3300"/>
    <d v="2019-01-01T00:00:00"/>
    <s v="Q1"/>
  </r>
  <r>
    <s v="RSA"/>
    <n v="605494"/>
    <x v="26"/>
    <x v="82"/>
    <s v="RAPP"/>
    <n v="6000"/>
    <d v="2019-01-01T00:00:00"/>
    <s v="Q1"/>
  </r>
  <r>
    <s v="RSA"/>
    <n v="605514"/>
    <x v="28"/>
    <x v="83"/>
    <s v="ROBERT WALTERS OPERATIONS LIMITED"/>
    <n v="7800"/>
    <d v="2019-06-01T00:00:00"/>
    <s v="Q2"/>
  </r>
  <r>
    <s v="RSA"/>
    <n v="605858"/>
    <x v="27"/>
    <x v="84"/>
    <s v="OMNIFONE LIMITED"/>
    <n v="3750"/>
    <d v="2019-07-01T00:00:00"/>
    <s v="Q3"/>
  </r>
  <r>
    <s v="RSA"/>
    <n v="605844"/>
    <x v="5"/>
    <x v="85"/>
    <s v="RAJAPACK LIMITED"/>
    <n v="3375"/>
    <d v="2019-01-01T00:00:00"/>
    <s v="Q1"/>
  </r>
  <r>
    <s v="RSA"/>
    <n v="605859"/>
    <x v="27"/>
    <x v="86"/>
    <s v="STANDARD LIFE EMPLOYEE SERVICES LIMITED"/>
    <n v="7480"/>
    <d v="2019-01-01T00:00:00"/>
    <s v="Q1"/>
  </r>
  <r>
    <s v="RSA"/>
    <n v="605549"/>
    <x v="9"/>
    <x v="87"/>
    <s v="HP ENTERPRISE SERVICES UK LIMITED"/>
    <n v="3307.5"/>
    <d v="2019-07-01T00:00:00"/>
    <s v="Q2"/>
  </r>
  <r>
    <s v="RSA"/>
    <n v="605912"/>
    <x v="14"/>
    <x v="88"/>
    <s v="DOW JONES INTERNATIONAL LIMITED"/>
    <n v="8600"/>
    <d v="2019-07-01T00:00:00"/>
    <s v="Q3"/>
  </r>
  <r>
    <s v="RSA"/>
    <n v="605540"/>
    <x v="7"/>
    <x v="89"/>
    <s v="LANDIS &amp; GYR LTD."/>
    <n v="6000"/>
    <d v="2019-06-01T00:00:00"/>
    <s v="Q2"/>
  </r>
  <r>
    <s v="RSA"/>
    <n v="605950"/>
    <x v="39"/>
    <x v="90"/>
    <s v="GIANT PEACH DESIGN LIMITED"/>
    <n v="3300"/>
    <d v="2019-05-01T00:00:00"/>
    <s v="Q2"/>
  </r>
  <r>
    <s v="RSA"/>
    <n v="605797"/>
    <x v="33"/>
    <x v="91"/>
    <s v="STRATHCLYDE FIRE BRIGADE"/>
    <n v="3250"/>
    <d v="2019-02-01T00:00:00"/>
    <s v="Q1"/>
  </r>
  <r>
    <s v="RSA"/>
    <n v="605902"/>
    <x v="31"/>
    <x v="92"/>
    <s v="VIKING MANAGEMENT SYSTEMS LIMITED"/>
    <n v="3300"/>
    <d v="2019-04-01T00:00:00"/>
    <s v="Q2"/>
  </r>
  <r>
    <s v="RSA"/>
    <n v="605710"/>
    <x v="3"/>
    <x v="93"/>
    <s v="BABUKI LTD"/>
    <n v="4200"/>
    <d v="2019-06-01T00:00:00"/>
    <s v="Q2"/>
  </r>
  <r>
    <s v="RSA"/>
    <n v="605747"/>
    <x v="15"/>
    <x v="94"/>
    <s v="BYBOX HOLDINGS LTD"/>
    <n v="7220"/>
    <d v="2019-07-01T00:00:00"/>
    <s v="Q3"/>
  </r>
  <r>
    <s v="RSA"/>
    <n v="605748"/>
    <x v="15"/>
    <x v="95"/>
    <s v="SYNERGY HEALTHCARE PLC"/>
    <n v="5700"/>
    <d v="2019-03-01T00:00:00"/>
    <s v="Q1"/>
  </r>
  <r>
    <s v="RSA"/>
    <n v="605590"/>
    <x v="13"/>
    <x v="96"/>
    <s v="CITYFLEET NETWORKS LTD"/>
    <n v="7000"/>
    <d v="2019-08-01T00:00:00"/>
    <s v="Q3"/>
  </r>
  <r>
    <s v="RSA"/>
    <n v="605749"/>
    <x v="15"/>
    <x v="97"/>
    <s v="PERCEPTIVE INFORMATICS UK LIMITED"/>
    <n v="3000"/>
    <d v="2019-02-01T00:00:00"/>
    <s v="Q1"/>
  </r>
  <r>
    <s v="RSA"/>
    <n v="605727"/>
    <x v="4"/>
    <x v="98"/>
    <s v="GE ENERGY SERVICES (UK) LIMITED"/>
    <n v="8480"/>
    <d v="2019-02-01T00:00:00"/>
    <s v="Q1"/>
  </r>
  <r>
    <s v="RSA"/>
    <n v="605640"/>
    <x v="0"/>
    <x v="99"/>
    <s v="VIRGIN HOLIDAYS LTD"/>
    <n v="3900"/>
    <d v="2019-05-01T00:00:00"/>
    <s v="Q2"/>
  </r>
  <r>
    <s v="RSA"/>
    <n v="605958"/>
    <x v="16"/>
    <x v="100"/>
    <s v="PENINSULA BUSINESS SERVICES LIMITED"/>
    <n v="4500"/>
    <d v="2019-08-01T00:00:00"/>
    <s v="Q3"/>
  </r>
  <r>
    <s v="RSA"/>
    <n v="605889"/>
    <x v="23"/>
    <x v="101"/>
    <s v="THE CHARTERED QUALITY INSTITUTE"/>
    <n v="4800"/>
    <d v="2019-08-01T00:00:00"/>
    <s v="Q3"/>
  </r>
  <r>
    <s v="RSA"/>
    <n v="605972"/>
    <x v="30"/>
    <x v="102"/>
    <s v="HITACHI CAPITAL (UK) PLC"/>
    <n v="6000"/>
    <d v="2019-03-01T00:00:00"/>
    <s v="Q1"/>
  </r>
  <r>
    <s v="RSA"/>
    <n v="605628"/>
    <x v="17"/>
    <x v="103"/>
    <s v="HSBC BANK PLC"/>
    <n v="7600"/>
    <d v="2019-03-01T00:00:00"/>
    <s v="Q1"/>
  </r>
  <r>
    <s v="RSA"/>
    <n v="605959"/>
    <x v="16"/>
    <x v="104"/>
    <s v="PENINSULA BUSINESS SERVICES LIMITED"/>
    <n v="4500"/>
    <d v="2019-04-01T00:00:00"/>
    <s v="Q2"/>
  </r>
  <r>
    <s v="RSA"/>
    <n v="605601"/>
    <x v="6"/>
    <x v="105"/>
    <s v="SAGE UK LIMITED"/>
    <n v="4800"/>
    <d v="2019-01-01T00:00:00"/>
    <s v="Q1"/>
  </r>
  <r>
    <s v="RSA"/>
    <n v="605960"/>
    <x v="16"/>
    <x v="106"/>
    <s v="MACCESS LIMITED"/>
    <n v="8400"/>
    <d v="2019-04-01T00:00:00"/>
    <s v="Q2"/>
  </r>
  <r>
    <s v="RSA"/>
    <n v="605740"/>
    <x v="37"/>
    <x v="107"/>
    <s v="ELINIA LIMITED"/>
    <n v="6000"/>
    <d v="2019-05-01T00:00:00"/>
    <s v="Q2"/>
  </r>
  <r>
    <s v="RSA"/>
    <n v="605750"/>
    <x v="15"/>
    <x v="108"/>
    <s v="PERCEPTIVE INFORMATICS UK LIMITED"/>
    <n v="3000"/>
    <d v="2019-02-01T00:00:00"/>
    <s v="Q1"/>
  </r>
  <r>
    <s v="RSA"/>
    <n v="605751"/>
    <x v="15"/>
    <x v="109"/>
    <s v="PERCEPTIVE INFORMATICS UK LIMITED"/>
    <n v="3000"/>
    <d v="2019-02-01T00:00:00"/>
    <s v="Q1"/>
  </r>
  <r>
    <s v="RSA"/>
    <n v="605722"/>
    <x v="40"/>
    <x v="110"/>
    <s v="INVITROGEN LTD."/>
    <n v="6460"/>
    <d v="2019-08-01T00:00:00"/>
    <s v="Q3"/>
  </r>
  <r>
    <s v="RSA"/>
    <n v="605752"/>
    <x v="15"/>
    <x v="111"/>
    <s v="PERCEPTIVE INFORMATICS UK LIMITED"/>
    <n v="3000"/>
    <d v="2019-01-01T00:00:00"/>
    <s v="Q1"/>
  </r>
  <r>
    <s v="RSA"/>
    <n v="605860"/>
    <x v="27"/>
    <x v="112"/>
    <s v="STANDARD LIFE EMPLOYEE SERVICES LIMITED"/>
    <n v="8160"/>
    <d v="2019-02-01T00:00:00"/>
    <s v="Q1"/>
  </r>
  <r>
    <s v="RSA"/>
    <n v="605875"/>
    <x v="35"/>
    <x v="113"/>
    <s v="ALSTON ELLIOT LIMITED"/>
    <n v="5760"/>
    <d v="2019-07-01T00:00:00"/>
    <s v="Q3"/>
  </r>
  <r>
    <s v="RSA"/>
    <n v="605515"/>
    <x v="28"/>
    <x v="114"/>
    <s v="NATIONAL EXPRESS LIMITED                "/>
    <n v="3375"/>
    <d v="2019-03-01T00:00:00"/>
    <s v="Q1"/>
  </r>
  <r>
    <s v="RSA"/>
    <n v="605845"/>
    <x v="5"/>
    <x v="115"/>
    <s v="SIEMENS PRODUCT LIFECYCLE SOFTWARE GB LT"/>
    <n v="5292"/>
    <d v="2019-06-01T00:00:00"/>
    <s v="Q2"/>
  </r>
  <r>
    <s v="RSA"/>
    <n v="605876"/>
    <x v="35"/>
    <x v="116"/>
    <s v="EQOS LIMITED"/>
    <n v="5270"/>
    <d v="2019-09-01T00:00:00"/>
    <s v="Q3"/>
  </r>
  <r>
    <s v="RSA"/>
    <n v="605798"/>
    <x v="33"/>
    <x v="117"/>
    <s v="STRATHCLYDE FIRE BRIGADE"/>
    <n v="3250"/>
    <d v="2019-01-01T00:00:00"/>
    <s v="Q1"/>
  </r>
  <r>
    <s v="RSA"/>
    <n v="606000"/>
    <x v="22"/>
    <x v="118"/>
    <s v="WORKMAN LLP"/>
    <n v="4637.5"/>
    <d v="2019-08-01T00:00:00"/>
    <s v="Q3"/>
  </r>
  <r>
    <s v="RSA"/>
    <n v="605541"/>
    <x v="7"/>
    <x v="119"/>
    <s v="ESIGHT ENERGY LIMITED"/>
    <n v="5950"/>
    <d v="2019-06-01T00:00:00"/>
    <s v="Q2"/>
  </r>
  <r>
    <s v="RSA"/>
    <n v="605516"/>
    <x v="28"/>
    <x v="120"/>
    <s v="UNIQ PREPARED FOODS"/>
    <n v="4600"/>
    <d v="2019-01-01T00:00:00"/>
    <s v="Q1"/>
  </r>
  <r>
    <s v="RSA"/>
    <n v="605753"/>
    <x v="15"/>
    <x v="121"/>
    <s v="PERCEPTIVE INFORMATICS UK LIMITED"/>
    <n v="3000"/>
    <d v="2019-01-01T00:00:00"/>
    <s v="Q1"/>
  </r>
  <r>
    <s v="RSA"/>
    <n v="605602"/>
    <x v="6"/>
    <x v="122"/>
    <s v="LIBERTY PLC"/>
    <n v="5625"/>
    <d v="2019-03-01T00:00:00"/>
    <s v="Q1"/>
  </r>
  <r>
    <s v="RSA"/>
    <n v="605988"/>
    <x v="24"/>
    <x v="123"/>
    <s v="WEIGHTMANS SOLICITORS"/>
    <n v="3600"/>
    <d v="2019-06-01T00:00:00"/>
    <s v="Q2"/>
  </r>
  <r>
    <s v="RSA"/>
    <n v="605671"/>
    <x v="41"/>
    <x v="124"/>
    <s v="THE UNIVERSITIES &amp; COLLEGES ADMISSIONS S"/>
    <n v="4650"/>
    <d v="2019-01-01T00:00:00"/>
    <s v="Q1"/>
  </r>
  <r>
    <s v="RSA"/>
    <n v="605925"/>
    <x v="42"/>
    <x v="125"/>
    <s v="FASTRACK AUTOMOTIVE LIMITED"/>
    <n v="4760"/>
    <d v="2019-04-01T00:00:00"/>
    <s v="Q2"/>
  </r>
  <r>
    <s v="RSA"/>
    <n v="605926"/>
    <x v="42"/>
    <x v="125"/>
    <s v="FASTRACK AUTOMOTIVE LIMITED"/>
    <n v="595"/>
    <d v="2019-06-01T00:00:00"/>
    <s v="Q2"/>
  </r>
  <r>
    <s v="RSA"/>
    <n v="605562"/>
    <x v="43"/>
    <x v="126"/>
    <s v="ADECCO UK LIMITED"/>
    <n v="2841.84"/>
    <d v="2019-03-01T00:00:00"/>
    <s v="Q1"/>
  </r>
  <r>
    <s v="RSA"/>
    <n v="605667"/>
    <x v="2"/>
    <x v="127"/>
    <s v="AS&amp;K MERCURY HEALTHCARE COMMUNICATIONS"/>
    <n v="2800"/>
    <d v="2019-04-01T00:00:00"/>
    <s v="Q2"/>
  </r>
  <r>
    <s v="RSA"/>
    <n v="605691"/>
    <x v="1"/>
    <x v="128"/>
    <s v="MAXIMUSCLE LIMITED"/>
    <n v="5320"/>
    <d v="2019-07-01T00:00:00"/>
    <s v="Q3"/>
  </r>
  <r>
    <s v="RSA"/>
    <n v="605569"/>
    <x v="10"/>
    <x v="129"/>
    <s v="OPEN PAGES LIMITED"/>
    <n v="9000"/>
    <d v="2019-04-01T00:00:00"/>
    <s v="Q2"/>
  </r>
  <r>
    <s v="RSA"/>
    <n v="605754"/>
    <x v="15"/>
    <x v="130"/>
    <s v="BYBOX HOLDINGS LTD"/>
    <n v="7220"/>
    <d v="2019-07-01T00:00:00"/>
    <s v="Q3"/>
  </r>
  <r>
    <s v="RSA"/>
    <n v="605699"/>
    <x v="18"/>
    <x v="131"/>
    <s v="LUSH LIMITED"/>
    <n v="4140"/>
    <d v="2019-02-01T00:00:00"/>
    <s v="Q1"/>
  </r>
  <r>
    <s v="RSA"/>
    <n v="605723"/>
    <x v="40"/>
    <x v="132"/>
    <s v="ANDERSON STRATHERN LTD."/>
    <n v="4500"/>
    <d v="2019-08-01T00:00:00"/>
    <s v="Q3"/>
  </r>
  <r>
    <s v="RSA"/>
    <n v="605861"/>
    <x v="27"/>
    <x v="133"/>
    <s v="JP MORGAN EUROPE LIMITED"/>
    <n v="7650"/>
    <d v="2019-07-01T00:00:00"/>
    <s v="Q3"/>
  </r>
  <r>
    <s v="RSA"/>
    <n v="605755"/>
    <x v="15"/>
    <x v="134"/>
    <s v="DERBYSHIRE CONSTABULARY"/>
    <n v="6511.05"/>
    <d v="2019-07-01T00:00:00"/>
    <s v="Q3"/>
  </r>
  <r>
    <s v="RSA"/>
    <n v="605877"/>
    <x v="35"/>
    <x v="135"/>
    <s v="ADVA OPTICAL NETWORKING LIMITED"/>
    <n v="13750"/>
    <d v="2019-03-01T00:00:00"/>
    <s v="Q1"/>
  </r>
  <r>
    <s v="RSA"/>
    <n v="605937"/>
    <x v="44"/>
    <x v="136"/>
    <s v="QUILL COMPUTER SYSTEMS LIMITED"/>
    <n v="4800"/>
    <d v="2019-01-01T00:00:00"/>
    <s v="Q1"/>
  </r>
  <r>
    <s v="RSA"/>
    <n v="605799"/>
    <x v="33"/>
    <x v="137"/>
    <s v="ACS CLOTHING"/>
    <n v="4800"/>
    <d v="2019-04-01T00:00:00"/>
    <s v="Q2"/>
  </r>
  <r>
    <s v="RSA"/>
    <n v="605672"/>
    <x v="41"/>
    <x v="138"/>
    <s v="WH SMITH RETAIL HOLDINGS LIMITED"/>
    <n v="8100"/>
    <d v="2019-03-01T00:00:00"/>
    <s v="Q1"/>
  </r>
  <r>
    <s v="RSA"/>
    <n v="605756"/>
    <x v="15"/>
    <x v="139"/>
    <s v="BYBOX HOLDINGS LIMITED"/>
    <n v="5700"/>
    <d v="2019-02-01T00:00:00"/>
    <s v="Q1"/>
  </r>
  <r>
    <s v="RSA"/>
    <n v="605728"/>
    <x v="4"/>
    <x v="140"/>
    <s v="NETBANX LIMITED"/>
    <n v="4000"/>
    <d v="2019-01-01T00:00:00"/>
    <s v="Q1"/>
  </r>
  <r>
    <s v="RSA"/>
    <n v="605903"/>
    <x v="31"/>
    <x v="141"/>
    <s v="Scottish Environment Protection Agency."/>
    <n v="4708.3500000000004"/>
    <d v="2019-06-01T00:00:00"/>
    <s v="Q2"/>
  </r>
  <r>
    <s v="RSA"/>
    <n v="605603"/>
    <x v="6"/>
    <x v="142"/>
    <s v="INSTEM LLS LIMITED"/>
    <n v="3875"/>
    <d v="2019-03-01T00:00:00"/>
    <s v="Q1"/>
  </r>
  <r>
    <s v="RSA"/>
    <n v="605961"/>
    <x v="16"/>
    <x v="143"/>
    <s v="ENER-G HOLDINGS PLC"/>
    <n v="3600"/>
    <d v="2019-08-01T00:00:00"/>
    <s v="Q3"/>
  </r>
  <r>
    <s v="RSA"/>
    <n v="605591"/>
    <x v="13"/>
    <x v="144"/>
    <s v="CITYFLEET NETWORKS LIMITED"/>
    <n v="8000"/>
    <d v="2019-05-01T00:00:00"/>
    <s v="Q2"/>
  </r>
  <r>
    <s v="RSA"/>
    <n v="605828"/>
    <x v="21"/>
    <x v="145"/>
    <s v="ADECCO UK LTD"/>
    <n v="2400"/>
    <d v="2019-08-01T00:00:00"/>
    <s v="Q3"/>
  </r>
  <r>
    <s v="RSA"/>
    <n v="605829"/>
    <x v="21"/>
    <x v="145"/>
    <s v="ADECCO UK LTD"/>
    <n v="2400"/>
    <d v="2019-08-01T00:00:00"/>
    <s v="Q3"/>
  </r>
  <r>
    <s v="RSA"/>
    <n v="605989"/>
    <x v="24"/>
    <x v="146"/>
    <s v="WEIGHTMANS SOLICITORS"/>
    <n v="5100"/>
    <d v="2019-05-01T00:00:00"/>
    <s v="Q2"/>
  </r>
  <r>
    <s v="RSA"/>
    <n v="605973"/>
    <x v="30"/>
    <x v="147"/>
    <s v="OMNIFONE LIMITED"/>
    <n v="2550"/>
    <d v="2019-06-01T00:00:00"/>
    <s v="Q2"/>
  </r>
  <r>
    <s v="RSA"/>
    <n v="605862"/>
    <x v="27"/>
    <x v="148"/>
    <s v="STANDARD LIFE EMPLOYEE SERVICES LIMITED"/>
    <n v="8075"/>
    <d v="2019-07-01T00:00:00"/>
    <s v="Q3"/>
  </r>
  <r>
    <s v="RSA"/>
    <n v="605629"/>
    <x v="17"/>
    <x v="149"/>
    <s v="PRICEWATERHOUSE COOPERS LLP"/>
    <n v="1395"/>
    <d v="2019-02-01T00:00:00"/>
    <s v="Q1"/>
  </r>
  <r>
    <s v="RSA"/>
    <n v="605630"/>
    <x v="17"/>
    <x v="149"/>
    <s v="PRICEWATERHOUSE COOPERS LLP"/>
    <n v="4185"/>
    <d v="2019-05-01T00:00:00"/>
    <s v="Q2"/>
  </r>
  <r>
    <s v="RSA"/>
    <n v="605938"/>
    <x v="44"/>
    <x v="150"/>
    <s v="QUILL COMPUTER SYSTEMS LIMITED"/>
    <n v="4350"/>
    <d v="2019-04-01T00:00:00"/>
    <s v="Q2"/>
  </r>
  <r>
    <s v="RSA"/>
    <n v="605641"/>
    <x v="0"/>
    <x v="151"/>
    <s v="ACE INA SERVICES UK LTD"/>
    <n v="10980"/>
    <d v="2019-04-01T00:00:00"/>
    <s v="Q2"/>
  </r>
  <r>
    <s v="RSA"/>
    <n v="605570"/>
    <x v="10"/>
    <x v="152"/>
    <s v="BSS GROUP PLC"/>
    <n v="4650"/>
    <d v="2019-04-01T00:00:00"/>
    <s v="Q2"/>
  </r>
  <r>
    <s v="RSA"/>
    <n v="605692"/>
    <x v="1"/>
    <x v="153"/>
    <s v="CAPSCAN LIMITED"/>
    <n v="3780"/>
    <d v="2019-03-01T00:00:00"/>
    <s v="Q1"/>
  </r>
  <r>
    <s v="RSA"/>
    <n v="605673"/>
    <x v="41"/>
    <x v="154"/>
    <s v="WITHY KING"/>
    <n v="4000"/>
    <d v="2019-03-01T00:00:00"/>
    <s v="Q1"/>
  </r>
  <r>
    <s v="RSA"/>
    <n v="605951"/>
    <x v="39"/>
    <x v="155"/>
    <s v="THE INNOVATION GROUP PLC"/>
    <n v="5250"/>
    <d v="2019-07-01T00:00:00"/>
    <s v="Q3"/>
  </r>
  <r>
    <s v="RSA"/>
    <n v="605812"/>
    <x v="19"/>
    <x v="156"/>
    <s v="IRWIN MITCHELL"/>
    <n v="3330"/>
    <d v="2019-03-01T00:00:00"/>
    <s v="Q1"/>
  </r>
  <r>
    <s v="RSA"/>
    <n v="605800"/>
    <x v="33"/>
    <x v="157"/>
    <s v="STRATHCLYDE FIRE BRIGADE"/>
    <n v="3250"/>
    <d v="2019-01-01T00:00:00"/>
    <s v="Q1"/>
  </r>
  <r>
    <s v="RSA"/>
    <n v="605962"/>
    <x v="16"/>
    <x v="158"/>
    <s v="PENINSULA BUSINESS SERVICES LIMITED"/>
    <n v="4500"/>
    <d v="2019-01-01T00:00:00"/>
    <s v="Q1"/>
  </r>
  <r>
    <s v="RSA"/>
    <n v="605927"/>
    <x v="42"/>
    <x v="159"/>
    <s v="MAPLES &amp; CALDER"/>
    <n v="7050"/>
    <d v="2019-03-01T00:00:00"/>
    <s v="Q1"/>
  </r>
  <r>
    <s v="RSA"/>
    <n v="605813"/>
    <x v="19"/>
    <x v="160"/>
    <s v="RED PRAIRIE LIMITED"/>
    <n v="5250"/>
    <d v="2019-07-01T00:00:00"/>
    <s v="Q3"/>
  </r>
  <r>
    <s v="RSA"/>
    <n v="605604"/>
    <x v="6"/>
    <x v="161"/>
    <s v="PREMIER FOODS"/>
    <n v="3900"/>
    <d v="2019-05-01T00:00:00"/>
    <s v="Q2"/>
  </r>
  <r>
    <s v="RSA"/>
    <n v="605990"/>
    <x v="24"/>
    <x v="162"/>
    <s v="INTERVOICE LIMITED"/>
    <n v="9000"/>
    <d v="2019-04-01T00:00:00"/>
    <s v="Q1"/>
  </r>
  <r>
    <s v="RSA"/>
    <n v="605801"/>
    <x v="33"/>
    <x v="163"/>
    <s v="STRATHCLYDE FIRE BRIGADE"/>
    <n v="3250"/>
    <d v="2019-01-01T00:00:00"/>
    <s v="Q1"/>
  </r>
  <r>
    <s v="RSA"/>
    <n v="605928"/>
    <x v="42"/>
    <x v="164"/>
    <s v="MAPLES &amp; CALDER"/>
    <n v="5400"/>
    <d v="2019-03-01T00:00:00"/>
    <s v="Q1"/>
  </r>
  <r>
    <s v="RSA"/>
    <n v="605619"/>
    <x v="36"/>
    <x v="165"/>
    <s v="SLIMMING WORLD LIMITED"/>
    <n v="3150"/>
    <d v="2019-07-01T00:00:00"/>
    <s v="Q3"/>
  </r>
  <r>
    <s v="RSA"/>
    <n v="605974"/>
    <x v="30"/>
    <x v="166"/>
    <s v="ION TRADING UK LIMITED"/>
    <n v="7200"/>
    <d v="2019-05-01T00:00:00"/>
    <s v="Q2"/>
  </r>
  <r>
    <s v="RSA"/>
    <n v="605863"/>
    <x v="27"/>
    <x v="167"/>
    <s v="STANDARD LIFE EMPLOYEE SERVICES LIMITED"/>
    <n v="8415"/>
    <d v="2019-07-01T00:00:00"/>
    <s v="Q3"/>
  </r>
  <r>
    <s v="RSA"/>
    <n v="605620"/>
    <x v="36"/>
    <x v="168"/>
    <s v="USDAW"/>
    <n v="4500"/>
    <d v="2019-01-01T00:00:00"/>
    <s v="Q1"/>
  </r>
  <r>
    <s v="RSA"/>
    <n v="605802"/>
    <x v="33"/>
    <x v="169"/>
    <s v="Iomart Group Plc"/>
    <n v="4650"/>
    <d v="2019-06-01T00:00:00"/>
    <s v="Q2"/>
  </r>
  <r>
    <s v="RSA"/>
    <n v="605963"/>
    <x v="16"/>
    <x v="170"/>
    <s v="IMERJA LIMITED"/>
    <n v="2500"/>
    <d v="2019-08-01T00:00:00"/>
    <s v="Q3"/>
  </r>
  <r>
    <s v="RSA"/>
    <n v="605964"/>
    <x v="16"/>
    <x v="171"/>
    <s v="AUTOCODING SYSTEMS LIMITED"/>
    <n v="8200"/>
    <d v="2019-06-01T00:00:00"/>
    <s v="Q2"/>
  </r>
  <r>
    <s v="RSA"/>
    <n v="606001"/>
    <x v="22"/>
    <x v="172"/>
    <s v="OMNI RESOURCE MANAGEMENT SOLUTIONS LTD"/>
    <n v="7050"/>
    <d v="2019-04-01T00:00:00"/>
    <s v="Q2"/>
  </r>
  <r>
    <s v="RSA"/>
    <n v="605729"/>
    <x v="4"/>
    <x v="173"/>
    <s v="WHITE CONCIERGE"/>
    <n v="7200"/>
    <d v="2019-04-01T00:00:00"/>
    <s v="Q2"/>
  </r>
  <r>
    <s v="RSA"/>
    <n v="605711"/>
    <x v="3"/>
    <x v="174"/>
    <s v="VENDA LTD."/>
    <n v="6150"/>
    <d v="2019-03-01T00:00:00"/>
    <s v="Q1"/>
  </r>
  <r>
    <s v="RSA"/>
    <n v="605975"/>
    <x v="30"/>
    <x v="175"/>
    <s v="MIRADA MEDICAL LIMITED"/>
    <n v="5250"/>
    <d v="2019-01-01T00:00:00"/>
    <s v="Q1"/>
  </r>
  <r>
    <s v="RSA"/>
    <n v="605976"/>
    <x v="30"/>
    <x v="175"/>
    <s v="MIRADA MEDICAL LIMITED"/>
    <n v="4950"/>
    <d v="2019-02-01T00:00:00"/>
    <s v="Q1"/>
  </r>
  <r>
    <s v="RSA"/>
    <n v="605913"/>
    <x v="14"/>
    <x v="176"/>
    <s v="THE CAPITAL MARKETS COMPANY UK LTD CAPCO"/>
    <n v="15000"/>
    <d v="2019-07-01T00:00:00"/>
    <s v="Q3"/>
  </r>
  <r>
    <s v="RSA"/>
    <n v="605680"/>
    <x v="11"/>
    <x v="177"/>
    <s v="BANK OF NEW YORK EUROPE LTD"/>
    <n v="7875"/>
    <d v="2019-06-01T00:00:00"/>
    <s v="Q2"/>
  </r>
  <r>
    <s v="RSA"/>
    <n v="606002"/>
    <x v="22"/>
    <x v="178"/>
    <s v="ZOOPLA LTD"/>
    <n v="5250"/>
    <d v="2019-08-01T00:00:00"/>
    <s v="Q3"/>
  </r>
  <r>
    <s v="RSA"/>
    <n v="605779"/>
    <x v="29"/>
    <x v="179"/>
    <s v="ADECCO UK LTD"/>
    <n v="6500"/>
    <d v="2019-02-01T00:00:00"/>
    <s v="Q1"/>
  </r>
  <r>
    <s v="RSA"/>
    <n v="605757"/>
    <x v="15"/>
    <x v="180"/>
    <s v="NATIONAL COLLEGE FOR SCHOOL LEADERSHIP"/>
    <n v="7942.9"/>
    <d v="2019-03-01T00:00:00"/>
    <s v="Q1"/>
  </r>
  <r>
    <s v="RSA"/>
    <n v="605890"/>
    <x v="23"/>
    <x v="181"/>
    <s v="IMS HEALTH GROUP LIMITED"/>
    <n v="4812.5"/>
    <d v="2019-01-01T00:00:00"/>
    <s v="Q1"/>
  </r>
  <r>
    <s v="RSA"/>
    <n v="605891"/>
    <x v="23"/>
    <x v="182"/>
    <s v="SWIFTCOVER INSURANCE SERVICES LTD"/>
    <n v="5550"/>
    <d v="2019-05-01T00:00:00"/>
    <s v="Q2"/>
  </r>
  <r>
    <s v="RSA"/>
    <n v="605700"/>
    <x v="18"/>
    <x v="183"/>
    <s v="LUSH LIMITED"/>
    <n v="4500"/>
    <d v="2019-03-01T00:00:00"/>
    <s v="Q1"/>
  </r>
  <r>
    <s v="RSA"/>
    <n v="605991"/>
    <x v="24"/>
    <x v="184"/>
    <s v="TRAINING &amp; DEVELOPMENT AGNCY FOR SCHOOLS"/>
    <n v="4367"/>
    <d v="2019-03-01T00:00:00"/>
    <s v="Q1"/>
  </r>
  <r>
    <s v="RSA"/>
    <n v="605681"/>
    <x v="11"/>
    <x v="185"/>
    <s v="EVERSHEDS LLP"/>
    <n v="1687.5"/>
    <d v="2019-05-01T00:00:00"/>
    <s v="Q2"/>
  </r>
  <r>
    <s v="RSA"/>
    <n v="605517"/>
    <x v="28"/>
    <x v="186"/>
    <s v="ROBERT WALTERS OPERATIONS LIMITED"/>
    <n v="13000"/>
    <d v="2019-07-01T00:00:00"/>
    <s v="Q3"/>
  </r>
  <r>
    <s v="RSA"/>
    <n v="605518"/>
    <x v="28"/>
    <x v="186"/>
    <s v="DEUTSCHE BANK OPERATIONS INTERNATIONAL"/>
    <n v="13000"/>
    <d v="2019-08-01T00:00:00"/>
    <s v="Q3"/>
  </r>
  <r>
    <s v="RSA"/>
    <n v="605586"/>
    <x v="45"/>
    <x v="187"/>
    <s v="ACE INA SERVICES UK LTD"/>
    <n v="17280"/>
    <d v="2019-02-01T00:00:00"/>
    <s v="Q1"/>
  </r>
  <r>
    <s v="RSA"/>
    <n v="605730"/>
    <x v="4"/>
    <x v="188"/>
    <s v="TAYLOR VINTERS"/>
    <n v="2700"/>
    <d v="2019-09-01T00:00:00"/>
    <s v="Q3"/>
  </r>
  <r>
    <s v="RSA"/>
    <n v="605914"/>
    <x v="14"/>
    <x v="189"/>
    <s v="The Capital Markets Company UK Ltd CAPCO"/>
    <n v="17000"/>
    <d v="2019-06-01T00:00:00"/>
    <s v="Q2"/>
  </r>
  <r>
    <s v="RSA"/>
    <n v="605846"/>
    <x v="5"/>
    <x v="190"/>
    <s v="RED GATE SOFTWARE LIMITED"/>
    <n v="6800"/>
    <d v="2019-06-01T00:00:00"/>
    <s v="Q2"/>
  </r>
  <r>
    <s v="RSA"/>
    <n v="605592"/>
    <x v="13"/>
    <x v="191"/>
    <s v="RENAULT RETAIL GROUP LIMITED"/>
    <n v="7600"/>
    <d v="2019-03-01T00:00:00"/>
    <s v="Q1"/>
  </r>
  <r>
    <s v="RSA"/>
    <n v="605814"/>
    <x v="19"/>
    <x v="192"/>
    <s v="IRWIN MITCHELL"/>
    <n v="3240"/>
    <d v="2019-03-01T00:00:00"/>
    <s v="Q1"/>
  </r>
  <r>
    <s v="RSA"/>
    <n v="605682"/>
    <x v="11"/>
    <x v="193"/>
    <s v="LATHAM &amp; WATKINS LLP"/>
    <n v="15300"/>
    <d v="2019-06-01T00:00:00"/>
    <s v="Q2"/>
  </r>
  <r>
    <s v="RSA"/>
    <n v="605758"/>
    <x v="15"/>
    <x v="194"/>
    <s v="NEXT GROUP PLC"/>
    <n v="1162.5"/>
    <d v="2019-05-01T00:00:00"/>
    <s v="Q2"/>
  </r>
  <r>
    <s v="RSA"/>
    <n v="605939"/>
    <x v="44"/>
    <x v="194"/>
    <s v="NEXT GROUP PLC"/>
    <n v="3487.5"/>
    <d v="2019-05-01T00:00:00"/>
    <s v="Q2"/>
  </r>
  <r>
    <s v="RSA"/>
    <n v="605830"/>
    <x v="21"/>
    <x v="195"/>
    <s v="ADECCO UK LTD"/>
    <n v="4600"/>
    <d v="2019-08-01T00:00:00"/>
    <s v="Q3"/>
  </r>
  <r>
    <s v="RSA"/>
    <n v="605550"/>
    <x v="9"/>
    <x v="196"/>
    <s v="IRWIN MITCHELL"/>
    <n v="1728"/>
    <d v="2019-01-01T00:00:00"/>
    <s v="Q1"/>
  </r>
  <r>
    <s v="RSA"/>
    <n v="605815"/>
    <x v="19"/>
    <x v="196"/>
    <s v="IRWIN MITCHELL"/>
    <n v="4032"/>
    <d v="2019-01-01T00:00:00"/>
    <s v="Q1"/>
  </r>
  <r>
    <s v="RSA"/>
    <n v="605803"/>
    <x v="33"/>
    <x v="197"/>
    <s v="STRATHCLYDE FIRE BRIGADE"/>
    <n v="3250"/>
    <d v="2019-01-01T00:00:00"/>
    <s v="Q1"/>
  </r>
  <r>
    <s v="RSA"/>
    <n v="605605"/>
    <x v="6"/>
    <x v="198"/>
    <s v="Lifestyle Services Group Limited"/>
    <n v="6460"/>
    <d v="2019-06-01T00:00:00"/>
    <s v="Q2"/>
  </r>
  <r>
    <s v="RSA"/>
    <n v="605606"/>
    <x v="6"/>
    <x v="198"/>
    <s v="LIFESTYLE SERVICES GROUP LIMITED"/>
    <n v="6460"/>
    <d v="2019-07-01T00:00:00"/>
    <s v="Q2"/>
  </r>
  <r>
    <s v="RSA"/>
    <n v="605977"/>
    <x v="30"/>
    <x v="199"/>
    <s v="ION TRADING UK LIMITED"/>
    <n v="4680"/>
    <d v="2019-05-01T00:00:00"/>
    <s v="Q2"/>
  </r>
  <r>
    <s v="RSA"/>
    <n v="605816"/>
    <x v="19"/>
    <x v="200"/>
    <s v="IRWIN MITCHELL"/>
    <n v="5220"/>
    <d v="2019-03-01T00:00:00"/>
    <s v="Q1"/>
  </r>
  <r>
    <s v="RSA"/>
    <n v="605571"/>
    <x v="10"/>
    <x v="201"/>
    <s v="OPEN PAGES LTD."/>
    <n v="9000"/>
    <d v="2019-06-01T00:00:00"/>
    <s v="Q2"/>
  </r>
  <r>
    <s v="RSA"/>
    <n v="606017"/>
    <x v="34"/>
    <x v="202"/>
    <s v="THE MIND GYM LIMITED"/>
    <n v="4200"/>
    <d v="2019-07-01T00:00:00"/>
    <s v="Q3"/>
  </r>
  <r>
    <s v="RSA"/>
    <n v="605831"/>
    <x v="21"/>
    <x v="203"/>
    <s v="BIBBY FINANCIAL SERVICES"/>
    <n v="8888"/>
    <d v="2019-07-01T00:00:00"/>
    <s v="Q3"/>
  </r>
  <r>
    <s v="RSA"/>
    <n v="605607"/>
    <x v="6"/>
    <x v="204"/>
    <s v="LIFESTYLE SERVICES GROUP LIMITED"/>
    <n v="4500"/>
    <d v="2019-05-01T00:00:00"/>
    <s v="Q2"/>
  </r>
  <r>
    <s v="RSA"/>
    <n v="606018"/>
    <x v="34"/>
    <x v="205"/>
    <s v="THE MIND GYM LIMITED"/>
    <n v="4400"/>
    <d v="2019-05-01T00:00:00"/>
    <s v="Q2"/>
  </r>
  <r>
    <s v="RSA"/>
    <n v="605712"/>
    <x v="3"/>
    <x v="206"/>
    <s v="IMD MEDIA LIMITED"/>
    <n v="3840"/>
    <d v="2019-07-01T00:00:00"/>
    <s v="Q3"/>
  </r>
  <r>
    <s v="RSA"/>
    <n v="605978"/>
    <x v="30"/>
    <x v="206"/>
    <s v="IMD MEDIA LIMITED"/>
    <n v="3840"/>
    <d v="2019-07-01T00:00:00"/>
    <s v="Q3"/>
  </r>
  <r>
    <s v="RSA"/>
    <n v="605657"/>
    <x v="32"/>
    <x v="207"/>
    <s v="FASTHOSTS INTERNET LIMITED"/>
    <n v="5250"/>
    <d v="2019-04-01T00:00:00"/>
    <s v="Q2"/>
  </r>
  <r>
    <s v="RSA"/>
    <n v="605625"/>
    <x v="46"/>
    <x v="208"/>
    <s v="NFU MUTUAL INSURANCE SOCIETY LTD"/>
    <n v="6387.5"/>
    <d v="2019-08-01T00:00:00"/>
    <s v="Q3"/>
  </r>
  <r>
    <s v="RSA"/>
    <n v="605892"/>
    <x v="23"/>
    <x v="209"/>
    <s v="ADECCO UK LIMITED"/>
    <n v="4964"/>
    <d v="2019-03-01T00:00:00"/>
    <s v="Q1"/>
  </r>
  <r>
    <s v="RSA"/>
    <n v="605683"/>
    <x v="11"/>
    <x v="210"/>
    <s v="J D Williams &amp; Company Limited"/>
    <n v="2295"/>
    <d v="2019-06-01T00:00:00"/>
    <s v="Q2"/>
  </r>
  <r>
    <s v="RSA"/>
    <n v="606019"/>
    <x v="34"/>
    <x v="211"/>
    <s v="ADECCO UK LIMITED"/>
    <n v="13650"/>
    <d v="2019-03-01T00:00:00"/>
    <s v="Q1"/>
  </r>
  <r>
    <s v="RSA"/>
    <n v="606020"/>
    <x v="34"/>
    <x v="211"/>
    <s v="LOCOG"/>
    <n v="13650"/>
    <d v="2019-05-01T00:00:00"/>
    <s v="Q1"/>
  </r>
  <r>
    <s v="RSA"/>
    <n v="606021"/>
    <x v="34"/>
    <x v="211"/>
    <s v="LOCOG"/>
    <n v="13650"/>
    <d v="2019-06-01T00:00:00"/>
    <s v="Q1"/>
  </r>
  <r>
    <s v="RSA"/>
    <n v="605965"/>
    <x v="16"/>
    <x v="212"/>
    <s v="PENINSULA BUSINESS SERVICES LIMITED"/>
    <n v="5025"/>
    <d v="2019-01-01T00:00:00"/>
    <s v="Q1"/>
  </r>
  <r>
    <s v="RSA"/>
    <n v="605731"/>
    <x v="4"/>
    <x v="213"/>
    <s v="BOOKING.COM LIMITED"/>
    <n v="7800"/>
    <d v="2019-04-01T00:00:00"/>
    <s v="Q2"/>
  </r>
  <r>
    <s v="RSA"/>
    <n v="605847"/>
    <x v="5"/>
    <x v="214"/>
    <s v="VOLAC LIMITED"/>
    <n v="2000"/>
    <d v="2019-03-01T00:00:00"/>
    <s v="Q1"/>
  </r>
  <r>
    <s v="RSA"/>
    <n v="605915"/>
    <x v="14"/>
    <x v="215"/>
    <s v="DOW JONES INTERNATIONAL LIMITED"/>
    <n v="12705"/>
    <d v="2019-01-01T00:00:00"/>
    <s v="Q1"/>
  </r>
  <r>
    <s v="RSA"/>
    <n v="605519"/>
    <x v="28"/>
    <x v="216"/>
    <s v="SEVERN TRENT LABORATORIES LIMITED"/>
    <n v="5775"/>
    <d v="2019-06-01T00:00:00"/>
    <s v="Q2"/>
  </r>
  <r>
    <s v="RSA"/>
    <n v="605642"/>
    <x v="0"/>
    <x v="217"/>
    <s v="CREST NICHOLSON PLC"/>
    <n v="8600"/>
    <d v="2019-02-01T00:00:00"/>
    <s v="Q1"/>
  </r>
  <r>
    <s v="RSA"/>
    <n v="605593"/>
    <x v="13"/>
    <x v="218"/>
    <s v="Hse Group Limited"/>
    <n v="4200"/>
    <d v="2019-06-01T00:00:00"/>
    <s v="Q2"/>
  </r>
  <r>
    <s v="RSA"/>
    <n v="605864"/>
    <x v="27"/>
    <x v="219"/>
    <s v="OMNIFONE LIMITED"/>
    <n v="7200"/>
    <d v="2019-03-01T00:00:00"/>
    <s v="Q1"/>
  </r>
  <r>
    <s v="RSA"/>
    <n v="605520"/>
    <x v="28"/>
    <x v="220"/>
    <s v="BARCLAYS BANK LIMITED"/>
    <n v="8730"/>
    <d v="2019-06-01T00:00:00"/>
    <s v="Q2"/>
  </r>
  <r>
    <s v="RSA"/>
    <n v="605521"/>
    <x v="28"/>
    <x v="220"/>
    <s v="BARCLAYS BANK LIMITED"/>
    <n v="8640"/>
    <d v="2019-08-01T00:00:00"/>
    <s v="Q2"/>
  </r>
  <r>
    <s v="RSA"/>
    <n v="605759"/>
    <x v="15"/>
    <x v="221"/>
    <s v="PERCEPTIVE INFORMATICS UK LIMITED"/>
    <n v="3000"/>
    <d v="2019-03-01T00:00:00"/>
    <s v="Q1"/>
  </r>
  <r>
    <s v="RSA"/>
    <n v="606003"/>
    <x v="22"/>
    <x v="222"/>
    <s v="GARRAD HASSAN &amp; PARTNERS LTD"/>
    <n v="4140"/>
    <d v="2019-08-01T00:00:00"/>
    <s v="Q3"/>
  </r>
  <r>
    <s v="RSA"/>
    <n v="605878"/>
    <x v="35"/>
    <x v="223"/>
    <s v="RANGER SERVICES LIMITED"/>
    <n v="5250"/>
    <d v="2019-04-01T00:00:00"/>
    <s v="Q2"/>
  </r>
  <r>
    <s v="RSA"/>
    <n v="605643"/>
    <x v="0"/>
    <x v="224"/>
    <s v="ACE INA SERVICES UK LTD"/>
    <n v="9180"/>
    <d v="2019-04-01T00:00:00"/>
    <s v="Q2"/>
  </r>
  <r>
    <s v="RSA"/>
    <n v="605693"/>
    <x v="1"/>
    <x v="225"/>
    <s v="CAPSCAN LIMITED"/>
    <n v="3750"/>
    <d v="2019-04-01T00:00:00"/>
    <s v="Q2"/>
  </r>
  <r>
    <s v="RSA"/>
    <n v="605904"/>
    <x v="31"/>
    <x v="226"/>
    <s v="TARMAC LTD"/>
    <n v="7740"/>
    <d v="2019-06-01T00:00:00"/>
    <s v="Q2"/>
  </r>
  <r>
    <s v="RSA"/>
    <n v="605644"/>
    <x v="0"/>
    <x v="227"/>
    <s v="CLIFFORD CHANCE LIMITED"/>
    <n v="11000"/>
    <d v="2019-03-01T00:00:00"/>
    <s v="Q1"/>
  </r>
  <r>
    <s v="RSA"/>
    <n v="605760"/>
    <x v="15"/>
    <x v="228"/>
    <s v="PERCEPTIVE INFORMATICS UK LIMITED"/>
    <n v="3000"/>
    <d v="2019-02-01T00:00:00"/>
    <s v="Q1"/>
  </r>
  <r>
    <s v="RSA"/>
    <n v="605701"/>
    <x v="18"/>
    <x v="229"/>
    <s v="SPEARHEAD TECHNOLOGIES"/>
    <n v="7875"/>
    <d v="2019-04-01T00:00:00"/>
    <s v="Q2"/>
  </r>
  <r>
    <s v="RSA"/>
    <n v="605865"/>
    <x v="27"/>
    <x v="230"/>
    <s v="Standard Life Employee Services Limited"/>
    <n v="8500"/>
    <d v="2019-06-01T00:00:00"/>
    <s v="Q2"/>
  </r>
  <r>
    <s v="RSA"/>
    <n v="605866"/>
    <x v="27"/>
    <x v="231"/>
    <s v="Standard Life Employee Services Limited"/>
    <n v="7990"/>
    <d v="2019-06-01T00:00:00"/>
    <s v="Q2"/>
  </r>
  <r>
    <s v="RSA"/>
    <n v="605572"/>
    <x v="10"/>
    <x v="232"/>
    <s v="ALLOCATE SOFTWARE PLC"/>
    <n v="1300"/>
    <d v="2019-06-01T00:00:00"/>
    <s v="Q2"/>
  </r>
  <r>
    <s v="RSA"/>
    <n v="605848"/>
    <x v="5"/>
    <x v="233"/>
    <s v="CLEARCOM LIMITED"/>
    <n v="6000"/>
    <d v="2019-08-01T00:00:00"/>
    <s v="Q3"/>
  </r>
  <r>
    <s v="RSA"/>
    <n v="605504"/>
    <x v="47"/>
    <x v="234"/>
    <s v="BANK OF NEW YORK EUROPE LTD."/>
    <n v="12240"/>
    <d v="2019-02-01T00:00:00"/>
    <s v="Q1"/>
  </r>
  <r>
    <s v="RSA"/>
    <n v="605505"/>
    <x v="47"/>
    <x v="234"/>
    <s v="BANK OF NEW YORK EUROPE LTD."/>
    <n v="11900"/>
    <d v="2019-03-01T00:00:00"/>
    <s v="Q1"/>
  </r>
  <r>
    <s v="RSA"/>
    <n v="605992"/>
    <x v="24"/>
    <x v="235"/>
    <s v="APPSENSE LIMITED"/>
    <n v="5100"/>
    <d v="2019-03-01T00:00:00"/>
    <s v="Q1"/>
  </r>
  <r>
    <s v="RSA"/>
    <n v="605825"/>
    <x v="8"/>
    <x v="236"/>
    <s v="BOOTS UK LIMITED"/>
    <n v="16150"/>
    <d v="2019-02-01T00:00:00"/>
    <s v="Q1"/>
  </r>
  <r>
    <s v="RSA"/>
    <n v="605940"/>
    <x v="44"/>
    <x v="237"/>
    <s v="YOUTH SPORT TRUST"/>
    <n v="5600"/>
    <d v="2019-03-01T00:00:00"/>
    <s v="Q1"/>
  </r>
  <r>
    <s v="RSA"/>
    <n v="605573"/>
    <x v="10"/>
    <x v="238"/>
    <s v="BIRCH WORLDWIDE"/>
    <n v="5600"/>
    <d v="2019-05-01T00:00:00"/>
    <s v="Q2"/>
  </r>
  <r>
    <s v="RSA"/>
    <n v="605522"/>
    <x v="28"/>
    <x v="239"/>
    <s v="HSBC ASSET FINANCE U K LTD."/>
    <n v="6100"/>
    <d v="2019-07-01T00:00:00"/>
    <s v="Q3"/>
  </r>
  <r>
    <s v="RSA"/>
    <n v="605684"/>
    <x v="11"/>
    <x v="240"/>
    <s v="THE CO-OPERATIVE GROUP LIMITED"/>
    <n v="7990"/>
    <d v="2019-01-01T00:00:00"/>
    <s v="Q1"/>
  </r>
  <r>
    <s v="RSA"/>
    <n v="605506"/>
    <x v="47"/>
    <x v="241"/>
    <s v="THE MEDICAL PROTECTION SOCIETY LIMITED"/>
    <n v="7200"/>
    <d v="2019-08-01T00:00:00"/>
    <s v="Q3"/>
  </r>
  <r>
    <s v="RSA"/>
    <n v="605542"/>
    <x v="7"/>
    <x v="242"/>
    <s v="JOBSTREAM GROUP PLC"/>
    <n v="4000"/>
    <d v="2019-07-01T00:00:00"/>
    <s v="Q3"/>
  </r>
  <r>
    <s v="RSA"/>
    <n v="605608"/>
    <x v="6"/>
    <x v="243"/>
    <s v="BFS GROUP LIMITED"/>
    <n v="7400"/>
    <d v="2019-07-01T00:00:00"/>
    <s v="Q3"/>
  </r>
  <r>
    <s v="RSA"/>
    <n v="606004"/>
    <x v="22"/>
    <x v="244"/>
    <s v="SUPERGROUP PLC"/>
    <n v="9000"/>
    <d v="2019-06-01T00:00:00"/>
    <s v="Q2"/>
  </r>
  <r>
    <s v="RSA"/>
    <n v="605916"/>
    <x v="14"/>
    <x v="245"/>
    <s v="THE CAPITAL MARKETS COMPANY UK LTD CAPCO"/>
    <n v="11000"/>
    <d v="2019-07-01T00:00:00"/>
    <s v="Q3"/>
  </r>
  <r>
    <s v="RSA"/>
    <n v="605966"/>
    <x v="16"/>
    <x v="246"/>
    <s v="MERCER"/>
    <n v="4550"/>
    <d v="2019-01-01T00:00:00"/>
    <s v="Q1"/>
  </r>
  <r>
    <s v="RSA"/>
    <n v="605924"/>
    <x v="48"/>
    <x v="247"/>
    <s v="HADLEIGH PARTNERS"/>
    <n v="5200"/>
    <d v="2019-08-01T00:00:00"/>
    <s v="Q3"/>
  </r>
  <r>
    <s v="RSA"/>
    <n v="605713"/>
    <x v="3"/>
    <x v="248"/>
    <s v="VENDA LIMITED"/>
    <n v="4500"/>
    <d v="2019-05-01T00:00:00"/>
    <s v="Q2"/>
  </r>
  <r>
    <s v="RSA"/>
    <n v="605668"/>
    <x v="2"/>
    <x v="249"/>
    <s v="BUBBLE NET LIMITED"/>
    <n v="4000"/>
    <d v="2019-02-01T00:00:00"/>
    <s v="Q1"/>
  </r>
  <r>
    <s v="RSA"/>
    <n v="606005"/>
    <x v="22"/>
    <x v="250"/>
    <s v="KAPLAN FINANCIAL LIMITED"/>
    <n v="7400"/>
    <d v="2019-01-01T00:00:00"/>
    <s v="Q1"/>
  </r>
  <r>
    <s v="RSA"/>
    <n v="605563"/>
    <x v="43"/>
    <x v="251"/>
    <s v="INTERNATIONAL INSURANCE CO. OF HANNOVER"/>
    <n v="4140"/>
    <d v="2019-03-01T00:00:00"/>
    <s v="Q1"/>
  </r>
  <r>
    <s v="RSA"/>
    <n v="605645"/>
    <x v="0"/>
    <x v="252"/>
    <s v="ACE INA SERVICES UK LTD"/>
    <n v="9000"/>
    <d v="2019-05-01T00:00:00"/>
    <s v="Q2"/>
  </r>
  <r>
    <s v="RSA"/>
    <n v="605893"/>
    <x v="23"/>
    <x v="253"/>
    <s v="LONDON FIRE &amp; EMERGENCY PLANNING AUTHORI"/>
    <n v="7380"/>
    <d v="2019-06-01T00:00:00"/>
    <s v="Q2"/>
  </r>
  <r>
    <s v="RSA"/>
    <n v="605658"/>
    <x v="32"/>
    <x v="254"/>
    <s v="NATURAL ENVIRONMENT RESEARCH COUNCIL"/>
    <n v="7200"/>
    <d v="2019-03-01T00:00:00"/>
    <s v="Q1"/>
  </r>
  <r>
    <s v="RSA"/>
    <n v="605674"/>
    <x v="41"/>
    <x v="255"/>
    <s v="THE UNIVERSITIES &amp; COLLEGES ADMISSIONS S"/>
    <n v="4731.8999999999996"/>
    <d v="2019-01-01T00:00:00"/>
    <s v="Q1"/>
  </r>
  <r>
    <s v="RSA"/>
    <n v="605993"/>
    <x v="24"/>
    <x v="256"/>
    <s v="NORTHWEST BUSINESS LINK"/>
    <n v="5760"/>
    <d v="2019-03-01T00:00:00"/>
    <s v="Q1"/>
  </r>
  <r>
    <s v="RSA"/>
    <n v="605761"/>
    <x v="15"/>
    <x v="257"/>
    <s v="NATIONAL COLLEGE FOR SCHOOL LEADERSHIP"/>
    <n v="2254.8200000000002"/>
    <d v="2019-03-01T00:00:00"/>
    <s v="Q1"/>
  </r>
  <r>
    <s v="RSA"/>
    <n v="605867"/>
    <x v="27"/>
    <x v="258"/>
    <s v="OMNIFONE LIMITED"/>
    <n v="4500"/>
    <d v="2019-07-01T00:00:00"/>
    <s v="Q3"/>
  </r>
  <r>
    <s v="RSA"/>
    <n v="605832"/>
    <x v="21"/>
    <x v="259"/>
    <s v="DONOVAN DATA SYSTEMS LTD"/>
    <n v="10500"/>
    <d v="2019-08-01T00:00:00"/>
    <s v="Q3"/>
  </r>
  <r>
    <s v="RSA"/>
    <n v="605941"/>
    <x v="44"/>
    <x v="260"/>
    <s v="BET365 GROUP LIMITED"/>
    <n v="6300"/>
    <d v="2019-05-01T00:00:00"/>
    <s v="Q2"/>
  </r>
  <r>
    <s v="RSA"/>
    <n v="606006"/>
    <x v="22"/>
    <x v="261"/>
    <s v="DAVIES GROUP LIMITED"/>
    <n v="8662.5"/>
    <d v="2019-07-01T00:00:00"/>
    <s v="Q3"/>
  </r>
  <r>
    <s v="RSA"/>
    <n v="606007"/>
    <x v="22"/>
    <x v="261"/>
    <s v="FARRADENE LTD"/>
    <n v="8662.5"/>
    <d v="2019-08-01T00:00:00"/>
    <s v="Q3"/>
  </r>
  <r>
    <s v="RSA"/>
    <n v="605804"/>
    <x v="33"/>
    <x v="262"/>
    <s v="STRATHCLYDE FIRE BRIGADE"/>
    <n v="3250"/>
    <d v="2019-05-01T00:00:00"/>
    <s v="Q2"/>
  </r>
  <r>
    <s v="RSA"/>
    <n v="605594"/>
    <x v="13"/>
    <x v="263"/>
    <s v="CITYFLEET NETWORKS LTD"/>
    <n v="8000"/>
    <d v="2019-08-01T00:00:00"/>
    <s v="Q3"/>
  </r>
  <r>
    <s v="RSA"/>
    <n v="605732"/>
    <x v="4"/>
    <x v="264"/>
    <s v="KIRKLEES COLLEGE"/>
    <n v="6726"/>
    <d v="2019-01-01T00:00:00"/>
    <s v="Q1"/>
  </r>
  <r>
    <s v="RSA"/>
    <n v="605952"/>
    <x v="39"/>
    <x v="265"/>
    <s v="THE INNOVATION GROUP PLC"/>
    <n v="6750"/>
    <d v="2019-06-01T00:00:00"/>
    <s v="Q2"/>
  </r>
  <r>
    <s v="RSA"/>
    <n v="605523"/>
    <x v="28"/>
    <x v="266"/>
    <s v="University of Birmingham."/>
    <n v="3000"/>
    <d v="2019-06-01T00:00:00"/>
    <s v="Q2"/>
  </r>
  <r>
    <s v="RSA"/>
    <n v="605994"/>
    <x v="24"/>
    <x v="267"/>
    <s v="NOBLE SYSTEMS UK LIMITED"/>
    <n v="6460"/>
    <d v="2019-08-01T00:00:00"/>
    <s v="Q3"/>
  </r>
  <r>
    <s v="RSA"/>
    <n v="605733"/>
    <x v="4"/>
    <x v="268"/>
    <s v="UNKNOWN (ADJ)"/>
    <n v="4375"/>
    <d v="2019-08-01T00:00:00"/>
    <s v="Q3"/>
  </r>
  <r>
    <s v="RSA"/>
    <n v="605856"/>
    <x v="49"/>
    <x v="269"/>
    <m/>
    <n v="0"/>
    <d v="2019-01-01T00:00:00"/>
    <s v="Q1"/>
  </r>
  <r>
    <s v="RSA"/>
    <n v="605908"/>
    <x v="50"/>
    <x v="269"/>
    <m/>
    <n v="0"/>
    <d v="2019-01-01T00:00:00"/>
    <s v="Q1"/>
  </r>
  <r>
    <s v="RSA"/>
    <n v="605646"/>
    <x v="0"/>
    <x v="270"/>
    <s v="ACE INA SERVICES UK LTD"/>
    <n v="9000"/>
    <d v="2019-05-01T00:00:00"/>
    <s v="Q2"/>
  </r>
  <r>
    <s v="RSA"/>
    <n v="605495"/>
    <x v="26"/>
    <x v="271"/>
    <s v="PPG INDUSTRIES (UK) LTD"/>
    <n v="6300"/>
    <d v="2019-02-01T00:00:00"/>
    <s v="Q1"/>
  </r>
  <r>
    <s v="RSA"/>
    <n v="605929"/>
    <x v="42"/>
    <x v="272"/>
    <s v="MAPLES &amp; CALDER"/>
    <n v="6300"/>
    <d v="2019-06-01T00:00:00"/>
    <s v="Q2"/>
  </r>
  <r>
    <s v="RSA"/>
    <n v="605930"/>
    <x v="42"/>
    <x v="272"/>
    <s v="MAPLES &amp; CALDER SERVICES EUROPE LTD"/>
    <n v="6300"/>
    <d v="2019-07-01T00:00:00"/>
    <s v="Q2"/>
  </r>
  <r>
    <s v="RSA"/>
    <n v="605609"/>
    <x v="6"/>
    <x v="273"/>
    <s v="TRISCAN SYSTEMS LIMITED"/>
    <n v="4080"/>
    <d v="2019-01-01T00:00:00"/>
    <s v="Q1"/>
  </r>
  <r>
    <s v="RSA"/>
    <n v="605610"/>
    <x v="6"/>
    <x v="273"/>
    <s v="TRISCAN SYSTEMS LIMITED"/>
    <n v="4080"/>
    <d v="2019-02-01T00:00:00"/>
    <s v="Q1"/>
  </r>
  <r>
    <s v="RSA"/>
    <n v="605626"/>
    <x v="46"/>
    <x v="274"/>
    <s v="HADLEIGH PARTNERS"/>
    <n v="5000"/>
    <d v="2019-08-01T00:00:00"/>
    <s v="Q3"/>
  </r>
  <r>
    <s v="RSA"/>
    <n v="605647"/>
    <x v="0"/>
    <x v="275"/>
    <s v="ACE INA SERVICES UK LTD"/>
    <n v="16200"/>
    <d v="2019-03-01T00:00:00"/>
    <s v="Q1"/>
  </r>
  <r>
    <s v="RSA"/>
    <n v="605621"/>
    <x v="36"/>
    <x v="276"/>
    <s v="CADTEK SYSTEMS LIMITED"/>
    <n v="3975"/>
    <d v="2019-03-01T00:00:00"/>
    <s v="Q1"/>
  </r>
  <r>
    <s v="RSA"/>
    <n v="605622"/>
    <x v="36"/>
    <x v="277"/>
    <s v="AVECTO LTD"/>
    <n v="5250"/>
    <d v="2019-08-01T00:00:00"/>
    <s v="Q3"/>
  </r>
  <r>
    <s v="RSA"/>
    <n v="605762"/>
    <x v="15"/>
    <x v="278"/>
    <s v="SYNERGY HEALTHCARE PLC"/>
    <n v="4500"/>
    <d v="2019-08-01T00:00:00"/>
    <s v="Q3"/>
  </r>
  <r>
    <s v="RSA"/>
    <n v="605879"/>
    <x v="35"/>
    <x v="279"/>
    <s v="ADVA OPTICAL NETWORKING LIMITED"/>
    <n v="11250"/>
    <d v="2019-02-01T00:00:00"/>
    <s v="Q1"/>
  </r>
  <r>
    <s v="RSA"/>
    <n v="605780"/>
    <x v="29"/>
    <x v="280"/>
    <s v="DOTFIVE LIMITED"/>
    <n v="4500"/>
    <d v="2019-06-01T00:00:00"/>
    <s v="Q2"/>
  </r>
  <r>
    <s v="RSA"/>
    <n v="605623"/>
    <x v="36"/>
    <x v="281"/>
    <s v="PARAMOUNT SOFTWARE UK LIMITED"/>
    <n v="4860"/>
    <d v="2019-04-01T00:00:00"/>
    <s v="Q2"/>
  </r>
  <r>
    <s v="RSA"/>
    <n v="605763"/>
    <x v="15"/>
    <x v="282"/>
    <s v="PERCEPTIVE INFORMATICS UK LIMITED"/>
    <n v="4100"/>
    <d v="2019-04-01T00:00:00"/>
    <s v="Q2"/>
  </r>
  <r>
    <s v="RSA"/>
    <n v="605764"/>
    <x v="15"/>
    <x v="283"/>
    <s v="PERCEPTIVE INFORMATICS UK LIMITED"/>
    <n v="7600"/>
    <d v="2019-04-01T00:00:00"/>
    <s v="Q2"/>
  </r>
  <r>
    <s v="RSA"/>
    <n v="605931"/>
    <x v="42"/>
    <x v="284"/>
    <s v="OPAL LIMITED"/>
    <n v="2500"/>
    <d v="2019-04-01T00:00:00"/>
    <s v="Q2"/>
  </r>
  <r>
    <s v="RSA"/>
    <n v="605564"/>
    <x v="43"/>
    <x v="285"/>
    <s v="BFS GROUP LIMITED"/>
    <n v="3000"/>
    <d v="2019-02-01T00:00:00"/>
    <s v="Q1"/>
  </r>
  <r>
    <s v="RSA"/>
    <n v="605611"/>
    <x v="6"/>
    <x v="285"/>
    <s v="BFS GROUP LIMITED"/>
    <n v="7000"/>
    <d v="2019-02-01T00:00:00"/>
    <s v="Q1"/>
  </r>
  <r>
    <s v="RSA"/>
    <n v="606008"/>
    <x v="22"/>
    <x v="286"/>
    <s v="CIPR LIMITED"/>
    <n v="3400"/>
    <d v="2019-08-01T00:00:00"/>
    <s v="Q3"/>
  </r>
  <r>
    <s v="RSA"/>
    <n v="606009"/>
    <x v="22"/>
    <x v="287"/>
    <s v="GARRAD HASSAN &amp; PARTNERS"/>
    <n v="2970"/>
    <d v="2019-04-01T00:00:00"/>
    <s v="Q2"/>
  </r>
  <r>
    <s v="RSA"/>
    <n v="605685"/>
    <x v="11"/>
    <x v="288"/>
    <s v="BANK OF NEW YORK EUROPE LTD."/>
    <n v="6650"/>
    <d v="2019-03-01T00:00:00"/>
    <s v="Q1"/>
  </r>
  <r>
    <s v="RSA"/>
    <n v="605942"/>
    <x v="44"/>
    <x v="289"/>
    <s v="BET365 GROUP LIMITED"/>
    <n v="5040"/>
    <d v="2019-05-01T00:00:00"/>
    <s v="Q2"/>
  </r>
  <r>
    <s v="RSA"/>
    <n v="605489"/>
    <x v="51"/>
    <x v="290"/>
    <s v="CAVERSHAM FINANCE LIMITED"/>
    <n v="7875"/>
    <d v="2019-03-01T00:00:00"/>
    <s v="Q1"/>
  </r>
  <r>
    <s v="RSA"/>
    <n v="606010"/>
    <x v="22"/>
    <x v="291"/>
    <s v="CONCRETE STUDIOS LIMITED"/>
    <n v="5100"/>
    <d v="2019-02-01T00:00:00"/>
    <s v="Q1"/>
  </r>
  <r>
    <s v="RSA"/>
    <n v="605612"/>
    <x v="6"/>
    <x v="292"/>
    <s v="Sage UK Limited"/>
    <n v="10850"/>
    <d v="2019-06-01T00:00:00"/>
    <s v="Q2"/>
  </r>
  <r>
    <s v="RSA"/>
    <n v="605873"/>
    <x v="52"/>
    <x v="293"/>
    <s v="AMPLIFON LIMITED"/>
    <n v="5000"/>
    <d v="2019-08-01T00:00:00"/>
    <s v="Q3"/>
  </r>
  <r>
    <s v="RSA"/>
    <n v="605648"/>
    <x v="0"/>
    <x v="294"/>
    <s v="KAFEVEND LIMITED"/>
    <n v="8000"/>
    <d v="2019-07-01T00:00:00"/>
    <s v="Q3"/>
  </r>
  <r>
    <s v="RSA"/>
    <n v="605551"/>
    <x v="9"/>
    <x v="295"/>
    <s v="A&amp;O SYSTEMS &amp; SERVICES UK LIM"/>
    <n v="2016"/>
    <d v="2019-07-01T00:00:00"/>
    <s v="Q2"/>
  </r>
  <r>
    <s v="RSA"/>
    <n v="605817"/>
    <x v="19"/>
    <x v="296"/>
    <s v="Red Prairie Limited"/>
    <n v="5250"/>
    <d v="2019-06-01T00:00:00"/>
    <s v="Q2"/>
  </r>
  <r>
    <s v="RSA"/>
    <n v="605849"/>
    <x v="5"/>
    <x v="297"/>
    <s v="F2X LIMITED"/>
    <n v="4050"/>
    <d v="2019-07-01T00:00:00"/>
    <s v="Q3"/>
  </r>
  <r>
    <s v="RSA"/>
    <n v="605552"/>
    <x v="9"/>
    <x v="298"/>
    <s v="HP ENTERPRISE SERVICES UK LIMITED"/>
    <n v="2835"/>
    <d v="2019-07-01T00:00:00"/>
    <s v="Q2"/>
  </r>
  <r>
    <s v="RSA"/>
    <n v="605595"/>
    <x v="13"/>
    <x v="299"/>
    <s v="CBS OUTDOOR LIMITED"/>
    <n v="3900"/>
    <d v="2019-04-01T00:00:00"/>
    <s v="Q2"/>
  </r>
  <r>
    <s v="RSA"/>
    <n v="605714"/>
    <x v="3"/>
    <x v="299"/>
    <s v="CBS OUTDOOR LIMITED"/>
    <n v="3900"/>
    <d v="2019-04-01T00:00:00"/>
    <s v="Q2"/>
  </r>
  <r>
    <s v="RSA"/>
    <n v="605894"/>
    <x v="23"/>
    <x v="300"/>
    <s v="Swiftcover Insurance Services Ltd"/>
    <n v="4800"/>
    <d v="2019-06-01T00:00:00"/>
    <s v="Q2"/>
  </r>
  <r>
    <s v="RSA"/>
    <n v="605917"/>
    <x v="14"/>
    <x v="301"/>
    <s v="THE CAPITAL MARKETS COMPANY (UK) LTD"/>
    <n v="17000"/>
    <d v="2019-04-01T00:00:00"/>
    <s v="Q2"/>
  </r>
  <r>
    <s v="RSA"/>
    <n v="605932"/>
    <x v="42"/>
    <x v="302"/>
    <s v="OPAL LIMITED"/>
    <n v="1400"/>
    <d v="2019-06-01T00:00:00"/>
    <s v="Q2"/>
  </r>
  <r>
    <s v="RSA"/>
    <n v="605524"/>
    <x v="28"/>
    <x v="303"/>
    <s v="TRAVELSPHERE LIMITED"/>
    <n v="3400"/>
    <d v="2019-02-01T00:00:00"/>
    <s v="Q1"/>
  </r>
  <r>
    <s v="RSA"/>
    <n v="605734"/>
    <x v="4"/>
    <x v="304"/>
    <s v="GE ENERGY SERVICES (UK) LIMITED"/>
    <n v="7200"/>
    <d v="2019-01-01T00:00:00"/>
    <s v="Q1"/>
  </r>
  <r>
    <s v="RSA"/>
    <n v="605496"/>
    <x v="26"/>
    <x v="305"/>
    <s v="RAPP"/>
    <n v="6240"/>
    <d v="2019-01-01T00:00:00"/>
    <s v="Q1"/>
  </r>
  <r>
    <s v="RSA"/>
    <n v="605675"/>
    <x v="41"/>
    <x v="306"/>
    <s v="TYCO ELECTRONICS UK LTD."/>
    <n v="7800"/>
    <d v="2019-06-01T00:00:00"/>
    <s v="Q2"/>
  </r>
  <r>
    <s v="RSA"/>
    <n v="605790"/>
    <x v="38"/>
    <x v="307"/>
    <s v="MORSE GROUP LIMITED"/>
    <n v="4350"/>
    <d v="2019-04-01T00:00:00"/>
    <s v="Q1"/>
  </r>
  <r>
    <s v="RSA"/>
    <n v="605490"/>
    <x v="51"/>
    <x v="308"/>
    <s v="PRACTICAL LAW CO. LIMITED"/>
    <n v="3750"/>
    <d v="2019-03-01T00:00:00"/>
    <s v="Q1"/>
  </r>
  <r>
    <s v="RSA"/>
    <n v="605868"/>
    <x v="27"/>
    <x v="309"/>
    <s v="STANDARD LIFE EMPLOYEE SERVICES LIMITED"/>
    <n v="8840"/>
    <d v="2019-02-01T00:00:00"/>
    <s v="Q1"/>
  </r>
  <r>
    <s v="RSA"/>
    <n v="605596"/>
    <x v="13"/>
    <x v="310"/>
    <s v="YOUSOFT LTD"/>
    <n v="2000"/>
    <d v="2019-07-01T00:00:00"/>
    <s v="Q3"/>
  </r>
  <r>
    <s v="RSA"/>
    <n v="605967"/>
    <x v="16"/>
    <x v="311"/>
    <s v="IMERJA LIMITED"/>
    <n v="2500"/>
    <d v="2019-01-01T00:00:00"/>
    <s v="Q1"/>
  </r>
  <r>
    <s v="RSA"/>
    <n v="605765"/>
    <x v="15"/>
    <x v="312"/>
    <s v="PERCEPTIVE INFORMATICS UK LIMITED"/>
    <n v="3000"/>
    <d v="2019-02-01T00:00:00"/>
    <s v="Q1"/>
  </r>
  <r>
    <s v="RSA"/>
    <n v="605895"/>
    <x v="23"/>
    <x v="313"/>
    <s v="SWIFTCOVER INSURANCE SERVICES LTD"/>
    <n v="5250"/>
    <d v="2019-05-01T00:00:00"/>
    <s v="Q2"/>
  </r>
  <r>
    <s v="RSA"/>
    <n v="605818"/>
    <x v="19"/>
    <x v="314"/>
    <s v="Red Prairie Limited"/>
    <n v="5250"/>
    <d v="2019-06-01T00:00:00"/>
    <s v="Q2"/>
  </r>
  <r>
    <s v="RSA"/>
    <n v="605497"/>
    <x v="26"/>
    <x v="315"/>
    <s v="TAYLORMADE GOLF LIMITED"/>
    <n v="4500"/>
    <d v="2019-06-01T00:00:00"/>
    <s v="Q2"/>
  </r>
  <r>
    <s v="RSA"/>
    <n v="605525"/>
    <x v="28"/>
    <x v="316"/>
    <s v="MILLWARD BROWN UK LIMITED"/>
    <n v="5300"/>
    <d v="2019-01-01T00:00:00"/>
    <s v="Q1"/>
  </r>
  <r>
    <s v="RSA"/>
    <n v="605526"/>
    <x v="28"/>
    <x v="316"/>
    <s v="MILLWARD BROWN UK LIMITED"/>
    <n v="200"/>
    <d v="2019-02-01T00:00:00"/>
    <s v="Q1"/>
  </r>
  <r>
    <s v="RSA"/>
    <n v="605498"/>
    <x v="26"/>
    <x v="317"/>
    <s v="UK DEBT MANAGEMENT OFFICE"/>
    <n v="8600"/>
    <d v="2019-03-01T00:00:00"/>
    <s v="Q1"/>
  </r>
  <r>
    <s v="RSA"/>
    <n v="605613"/>
    <x v="6"/>
    <x v="318"/>
    <s v="THE DAVIES GROUP"/>
    <n v="5400"/>
    <d v="2019-04-01T00:00:00"/>
    <s v="Q2"/>
  </r>
  <r>
    <s v="RSA"/>
    <n v="605741"/>
    <x v="37"/>
    <x v="318"/>
    <s v="THE DAVIES GROUP"/>
    <n v="3600"/>
    <d v="2019-04-01T00:00:00"/>
    <s v="Q2"/>
  </r>
  <r>
    <s v="RSA"/>
    <n v="605659"/>
    <x v="32"/>
    <x v="319"/>
    <s v="TRANSPORT FOR LONDON"/>
    <n v="9350"/>
    <d v="2019-07-01T00:00:00"/>
    <s v="Q3"/>
  </r>
  <r>
    <s v="RSA"/>
    <n v="605660"/>
    <x v="32"/>
    <x v="319"/>
    <s v="TRANSPORT FOR LONDON"/>
    <n v="8800"/>
    <d v="2019-07-01T00:00:00"/>
    <s v="Q3"/>
  </r>
  <r>
    <s v="RSA"/>
    <n v="605979"/>
    <x v="30"/>
    <x v="320"/>
    <s v="OMNIFONE LIMITED"/>
    <n v="9000"/>
    <d v="2019-05-01T00:00:00"/>
    <s v="Q2"/>
  </r>
  <r>
    <s v="RSA"/>
    <n v="605781"/>
    <x v="29"/>
    <x v="321"/>
    <s v="DOTFIVE LIMITED"/>
    <n v="4500"/>
    <d v="2019-05-01T00:00:00"/>
    <s v="Q2"/>
  </r>
  <r>
    <s v="RSA"/>
    <n v="605850"/>
    <x v="5"/>
    <x v="322"/>
    <s v="RED GATE SOFTWARE LIMITED"/>
    <n v="5200"/>
    <d v="2019-01-01T00:00:00"/>
    <s v="Q1"/>
  </r>
  <r>
    <s v="RSA"/>
    <n v="605918"/>
    <x v="14"/>
    <x v="323"/>
    <s v="THE CAPITAL MARKETS COMPANY UK LTD CAPCO"/>
    <n v="12000"/>
    <d v="2019-07-01T00:00:00"/>
    <s v="Q3"/>
  </r>
  <r>
    <s v="RSA"/>
    <n v="605661"/>
    <x v="32"/>
    <x v="324"/>
    <s v="ADECCO UK LIMITED"/>
    <n v="4940"/>
    <d v="2019-03-01T00:00:00"/>
    <s v="Q1"/>
  </r>
  <r>
    <s v="RSA"/>
    <n v="605631"/>
    <x v="17"/>
    <x v="325"/>
    <s v="SCOTT LOGIC LIMITED"/>
    <n v="670"/>
    <d v="2019-03-01T00:00:00"/>
    <s v="Q1"/>
  </r>
  <r>
    <s v="RSA"/>
    <n v="605632"/>
    <x v="17"/>
    <x v="325"/>
    <s v="SCOTT LOGIC LIMITED"/>
    <n v="1300"/>
    <d v="2019-03-01T00:00:00"/>
    <s v="Q1"/>
  </r>
  <r>
    <s v="RSA"/>
    <n v="605597"/>
    <x v="13"/>
    <x v="326"/>
    <s v="CITYFLEET NETWORKS LTD"/>
    <n v="6000"/>
    <d v="2019-06-01T00:00:00"/>
    <s v="Q2"/>
  </r>
  <r>
    <s v="RSA"/>
    <n v="605968"/>
    <x v="16"/>
    <x v="327"/>
    <s v="PENINSULA BUSINESS SERVICES LIMITED"/>
    <n v="4500"/>
    <d v="2019-01-01T00:00:00"/>
    <s v="Q1"/>
  </r>
  <r>
    <s v="RSA"/>
    <n v="605694"/>
    <x v="1"/>
    <x v="328"/>
    <s v="ST DUNSTANS"/>
    <n v="6101.1"/>
    <d v="2019-08-01T00:00:00"/>
    <s v="Q3"/>
  </r>
  <r>
    <s v="RSA"/>
    <n v="605782"/>
    <x v="29"/>
    <x v="329"/>
    <s v="Barclays Bank Plc"/>
    <n v="5400"/>
    <d v="2019-06-01T00:00:00"/>
    <s v="Q2"/>
  </r>
  <r>
    <s v="RSA"/>
    <n v="605702"/>
    <x v="18"/>
    <x v="330"/>
    <s v="BNP PARIBAS LEASE  GROUP PLC"/>
    <n v="5400"/>
    <d v="2019-01-01T00:00:00"/>
    <s v="Q1"/>
  </r>
  <r>
    <s v="RSA"/>
    <n v="605851"/>
    <x v="5"/>
    <x v="331"/>
    <s v="SIEMENS PRODUCT LIFECYCLE SOFTWARE (GB)"/>
    <n v="7000"/>
    <d v="2019-03-01T00:00:00"/>
    <s v="Q1"/>
  </r>
  <r>
    <s v="RSA"/>
    <n v="605649"/>
    <x v="0"/>
    <x v="332"/>
    <s v="ACE INA SERVICES UK LTD"/>
    <n v="9360"/>
    <d v="2019-05-01T00:00:00"/>
    <s v="Q2"/>
  </r>
  <r>
    <s v="RSA"/>
    <n v="605650"/>
    <x v="0"/>
    <x v="333"/>
    <s v="CNA INSURANCE COMPANY LIMITED"/>
    <n v="2340"/>
    <d v="2019-08-01T00:00:00"/>
    <s v="Q3"/>
  </r>
  <r>
    <s v="RSA"/>
    <n v="605553"/>
    <x v="9"/>
    <x v="334"/>
    <s v="PEARL ASSURANCE PLC                     "/>
    <n v="8500"/>
    <d v="2019-05-01T00:00:00"/>
    <s v="Q2"/>
  </r>
  <r>
    <s v="RSA"/>
    <n v="605715"/>
    <x v="3"/>
    <x v="335"/>
    <s v="KYKO-UK LIMITED"/>
    <n v="3000"/>
    <d v="2019-03-01T00:00:00"/>
    <s v="Q1"/>
  </r>
  <r>
    <s v="RSA"/>
    <n v="605716"/>
    <x v="3"/>
    <x v="335"/>
    <s v="BABUKI LIMITED"/>
    <n v="3000"/>
    <d v="2019-04-01T00:00:00"/>
    <s v="Q1"/>
  </r>
  <r>
    <s v="RSA"/>
    <n v="605507"/>
    <x v="47"/>
    <x v="336"/>
    <s v="THE CO-OPERATIVE GROUP LIMITED"/>
    <n v="2600"/>
    <d v="2019-02-01T00:00:00"/>
    <s v="Q1"/>
  </r>
  <r>
    <s v="RSA"/>
    <n v="605886"/>
    <x v="12"/>
    <x v="337"/>
    <s v="OVITEL CORPORATION INC"/>
    <n v="6750"/>
    <d v="2019-08-01T00:00:00"/>
    <s v="Q3"/>
  </r>
  <r>
    <s v="RSA"/>
    <n v="605651"/>
    <x v="0"/>
    <x v="338"/>
    <s v="BRIGHTHOUSE LIMITED"/>
    <n v="3600"/>
    <d v="2019-08-01T00:00:00"/>
    <s v="Q2"/>
  </r>
  <r>
    <s v="RSA"/>
    <n v="605652"/>
    <x v="0"/>
    <x v="338"/>
    <s v="BRIGHTHOUSE LIMITED"/>
    <n v="4080"/>
    <d v="2019-06-01T00:00:00"/>
    <s v="Q2"/>
  </r>
  <r>
    <s v="RSA"/>
    <n v="605980"/>
    <x v="30"/>
    <x v="339"/>
    <s v="GENERATOR SYSTEMS LIMITED"/>
    <n v="4500"/>
    <d v="2019-06-01T00:00:00"/>
    <s v="Q2"/>
  </r>
  <r>
    <s v="RSA"/>
    <n v="605981"/>
    <x v="30"/>
    <x v="339"/>
    <s v="GENERATOR SYSTEMS LIMITED"/>
    <n v="3000"/>
    <d v="2019-07-01T00:00:00"/>
    <s v="Q2"/>
  </r>
  <r>
    <s v="RSA"/>
    <n v="605633"/>
    <x v="17"/>
    <x v="340"/>
    <s v="UNIVERSITY OF ABERDEEN"/>
    <n v="9868.4"/>
    <d v="2019-03-01T00:00:00"/>
    <s v="Q1"/>
  </r>
  <r>
    <s v="RSA"/>
    <n v="605554"/>
    <x v="9"/>
    <x v="341"/>
    <s v="HP ENTERPRISE SERVICES UK LIMITED"/>
    <n v="1548.75"/>
    <d v="2019-07-01T00:00:00"/>
    <s v="Q2"/>
  </r>
  <r>
    <s v="RSA"/>
    <n v="605819"/>
    <x v="19"/>
    <x v="341"/>
    <s v="HP ENTERPRISE SERVICES UK LIMITED"/>
    <n v="1548.75"/>
    <d v="2019-07-01T00:00:00"/>
    <s v="Q2"/>
  </r>
  <r>
    <s v="RSA"/>
    <n v="605869"/>
    <x v="27"/>
    <x v="342"/>
    <s v="STANDARD LIFE ASSURANCE CO LTD"/>
    <n v="5100"/>
    <d v="2019-01-01T00:00:00"/>
    <s v="Q1"/>
  </r>
  <r>
    <s v="RSA"/>
    <n v="605585"/>
    <x v="20"/>
    <x v="343"/>
    <s v="ICON"/>
    <n v="12149.77"/>
    <d v="2019-07-01T00:00:00"/>
    <s v="Q3"/>
  </r>
  <r>
    <s v="RSA"/>
    <n v="605933"/>
    <x v="42"/>
    <x v="343"/>
    <s v="FBC MANBY BOWDLER LLP"/>
    <n v="13500"/>
    <d v="2019-06-01T00:00:00"/>
    <s v="Q2"/>
  </r>
  <r>
    <s v="RSA"/>
    <n v="605614"/>
    <x v="6"/>
    <x v="344"/>
    <s v="SAGE UK LIMITED"/>
    <n v="5950"/>
    <d v="2019-01-01T00:00:00"/>
    <s v="Q1"/>
  </r>
  <r>
    <s v="RSA"/>
    <n v="605703"/>
    <x v="18"/>
    <x v="345"/>
    <s v="ESTEE LAUDER COSMETICS LTD."/>
    <n v="7875"/>
    <d v="2019-07-01T00:00:00"/>
    <s v="Q3"/>
  </r>
  <r>
    <s v="RSA"/>
    <n v="605555"/>
    <x v="9"/>
    <x v="346"/>
    <s v="Pearl Assurance Plc"/>
    <n v="13600"/>
    <d v="2019-06-01T00:00:00"/>
    <s v="Q2"/>
  </r>
  <r>
    <s v="RSA"/>
    <n v="605943"/>
    <x v="44"/>
    <x v="347"/>
    <s v="BET365 GROUP LIMITED"/>
    <n v="5400"/>
    <d v="2019-04-01T00:00:00"/>
    <s v="Q2"/>
  </r>
  <r>
    <s v="RSA"/>
    <n v="605880"/>
    <x v="35"/>
    <x v="348"/>
    <s v="ISAAC LORD LIMITED"/>
    <n v="6000"/>
    <d v="2019-06-01T00:00:00"/>
    <s v="Q2"/>
  </r>
  <r>
    <s v="RSA"/>
    <n v="605905"/>
    <x v="31"/>
    <x v="349"/>
    <s v="OPAL LIMITED"/>
    <n v="1400"/>
    <d v="2019-06-01T00:00:00"/>
    <s v="Q2"/>
  </r>
  <r>
    <s v="RSA"/>
    <n v="605783"/>
    <x v="29"/>
    <x v="350"/>
    <s v="DOTFIVE LIMITED"/>
    <n v="4500"/>
    <d v="2019-06-01T00:00:00"/>
    <s v="Q2"/>
  </r>
  <r>
    <s v="RSA"/>
    <n v="605934"/>
    <x v="42"/>
    <x v="351"/>
    <s v="OPAL LIMITED"/>
    <n v="4950"/>
    <d v="2019-06-01T00:00:00"/>
    <s v="Q2"/>
  </r>
  <r>
    <s v="RSA"/>
    <n v="605969"/>
    <x v="16"/>
    <x v="352"/>
    <s v="ENER-G HOLDINGS PLC"/>
    <n v="5600"/>
    <d v="2019-03-01T00:00:00"/>
    <s v="Q1"/>
  </r>
  <r>
    <s v="RSA"/>
    <n v="605982"/>
    <x v="30"/>
    <x v="353"/>
    <s v="PRICOA RELOCATION UK LTD"/>
    <n v="5250"/>
    <d v="2019-04-01T00:00:00"/>
    <s v="Q2"/>
  </r>
  <r>
    <s v="RSA"/>
    <n v="605615"/>
    <x v="6"/>
    <x v="354"/>
    <s v="ELINIA LIMITED"/>
    <n v="3600"/>
    <d v="2019-04-01T00:00:00"/>
    <s v="Q2"/>
  </r>
  <r>
    <s v="RSA"/>
    <n v="605574"/>
    <x v="10"/>
    <x v="355"/>
    <s v="ALLOCATE SOFTWARE PLC"/>
    <n v="2700"/>
    <d v="2019-04-01T00:00:00"/>
    <s v="Q2"/>
  </r>
  <r>
    <s v="RSA"/>
    <n v="605704"/>
    <x v="18"/>
    <x v="356"/>
    <s v="DESIGN HAUS"/>
    <n v="2600"/>
    <d v="2019-05-01T00:00:00"/>
    <s v="Q2"/>
  </r>
  <r>
    <s v="RSA"/>
    <n v="605784"/>
    <x v="29"/>
    <x v="357"/>
    <s v="ADECCO UK LIMITED"/>
    <n v="7200"/>
    <d v="2019-01-01T00:00:00"/>
    <s v="Q1"/>
  </r>
  <r>
    <s v="RSA"/>
    <n v="605785"/>
    <x v="29"/>
    <x v="357"/>
    <s v="ADECCO UK LIMITED"/>
    <n v="6240"/>
    <d v="2019-02-01T00:00:00"/>
    <s v="Q1"/>
  </r>
  <r>
    <s v="RSA"/>
    <n v="605575"/>
    <x v="10"/>
    <x v="358"/>
    <s v="OPEN PAGES LIMITED"/>
    <n v="9000"/>
    <d v="2019-04-01T00:00:00"/>
    <s v="Q2"/>
  </r>
  <r>
    <s v="RSA"/>
    <n v="605576"/>
    <x v="10"/>
    <x v="359"/>
    <s v="DOCTORS NET U K LTD."/>
    <n v="2760"/>
    <d v="2019-07-01T00:00:00"/>
    <s v="Q3"/>
  </r>
  <r>
    <s v="RSA"/>
    <n v="605791"/>
    <x v="38"/>
    <x v="360"/>
    <s v="PINEWOOD TECHNOLOGIES PLC"/>
    <n v="8550"/>
    <d v="2019-04-01T00:00:00"/>
    <s v="Q2"/>
  </r>
  <r>
    <s v="RSA"/>
    <n v="605766"/>
    <x v="15"/>
    <x v="361"/>
    <s v="NATIONAL COLLEGE FOR SCHOOL LEADERSHIP L"/>
    <n v="5180"/>
    <d v="2019-07-01T00:00:00"/>
    <s v="Q1"/>
  </r>
  <r>
    <s v="RSA"/>
    <n v="605653"/>
    <x v="0"/>
    <x v="362"/>
    <s v="ACE INA SERVICES UK LTD"/>
    <n v="10980"/>
    <d v="2019-04-01T00:00:00"/>
    <s v="Q2"/>
  </r>
  <r>
    <s v="RSA"/>
    <n v="605527"/>
    <x v="28"/>
    <x v="363"/>
    <s v="ROBERT WALTERS OPERATIONS LIMITED"/>
    <n v="7800"/>
    <d v="2019-06-01T00:00:00"/>
    <s v="Q2"/>
  </r>
  <r>
    <s v="RSA"/>
    <n v="605528"/>
    <x v="28"/>
    <x v="363"/>
    <s v="DEUTSCHE BANK OPERATIONS INTERNATIONAL"/>
    <n v="7800"/>
    <d v="2019-08-01T00:00:00"/>
    <s v="Q2"/>
  </r>
  <r>
    <s v="RSA"/>
    <n v="605944"/>
    <x v="44"/>
    <x v="364"/>
    <s v="BET365 GROUP LIMITED"/>
    <n v="5320"/>
    <d v="2019-07-01T00:00:00"/>
    <s v="Q3"/>
  </r>
  <r>
    <s v="RSA"/>
    <n v="605953"/>
    <x v="39"/>
    <x v="365"/>
    <s v="B&amp;Q PLC"/>
    <n v="4200"/>
    <d v="2019-08-01T00:00:00"/>
    <s v="Q3"/>
  </r>
  <r>
    <s v="RSA"/>
    <n v="605945"/>
    <x v="44"/>
    <x v="366"/>
    <s v="REDBRICK SOLUTIONS LIMITED"/>
    <n v="4000"/>
    <d v="2019-04-01T00:00:00"/>
    <s v="Q2"/>
  </r>
  <r>
    <s v="RSA"/>
    <n v="605742"/>
    <x v="37"/>
    <x v="367"/>
    <s v="POLICE MUTUAL ASSURANCE SOCIETY"/>
    <n v="10000"/>
    <d v="2019-08-01T00:00:00"/>
    <s v="Q3"/>
  </r>
  <r>
    <s v="RSA"/>
    <n v="605786"/>
    <x v="29"/>
    <x v="368"/>
    <s v="ADECCO UK LIMITED"/>
    <n v="4550"/>
    <d v="2019-02-01T00:00:00"/>
    <s v="Q1"/>
  </r>
  <r>
    <s v="RSA"/>
    <n v="605805"/>
    <x v="33"/>
    <x v="369"/>
    <s v="STRATHCLYDE FIRE BRIGADE"/>
    <n v="3250"/>
    <d v="2019-01-01T00:00:00"/>
    <s v="Q1"/>
  </r>
  <r>
    <s v="RSA"/>
    <n v="605896"/>
    <x v="23"/>
    <x v="370"/>
    <s v="PUNTER SOUTHALL GROUP LIMITED"/>
    <n v="15200"/>
    <d v="2019-01-01T00:00:00"/>
    <s v="Q1"/>
  </r>
  <r>
    <s v="RSA"/>
    <n v="605616"/>
    <x v="6"/>
    <x v="371"/>
    <s v="Lifestyle Services Group Limited"/>
    <n v="6800"/>
    <d v="2019-06-01T00:00:00"/>
    <s v="Q2"/>
  </r>
  <r>
    <s v="RSA"/>
    <n v="605935"/>
    <x v="42"/>
    <x v="372"/>
    <s v="MAPLES &amp; CALDER"/>
    <n v="5400"/>
    <d v="2019-03-01T00:00:00"/>
    <s v="Q1"/>
  </r>
  <r>
    <s v="RSA"/>
    <n v="605529"/>
    <x v="28"/>
    <x v="373"/>
    <s v="ROBERT WALTERS OPERATIONS LIMITED"/>
    <n v="11000"/>
    <d v="2019-06-01T00:00:00"/>
    <s v="Q2"/>
  </r>
  <r>
    <s v="RSA"/>
    <n v="605530"/>
    <x v="28"/>
    <x v="373"/>
    <s v="DEUTSCHE BANK OPERATIONS INTERNATIONAL"/>
    <n v="11000"/>
    <d v="2019-08-01T00:00:00"/>
    <s v="Q2"/>
  </r>
  <r>
    <s v="RSA"/>
    <n v="605833"/>
    <x v="21"/>
    <x v="374"/>
    <s v="ADECCO UK LIMITED"/>
    <n v="7200"/>
    <d v="2019-01-01T00:00:00"/>
    <s v="Q1"/>
  </r>
  <r>
    <s v="RSA"/>
    <n v="606022"/>
    <x v="34"/>
    <x v="375"/>
    <s v="ADECCO UK LIMITED"/>
    <n v="9490"/>
    <d v="2019-01-01T00:00:00"/>
    <s v="Q1"/>
  </r>
  <r>
    <s v="RSA"/>
    <n v="605717"/>
    <x v="3"/>
    <x v="376"/>
    <s v="ALLAN BURROWS LIMITED"/>
    <n v="11400"/>
    <d v="2019-06-01T00:00:00"/>
    <s v="Q2"/>
  </r>
  <r>
    <s v="RSA"/>
    <n v="606023"/>
    <x v="34"/>
    <x v="377"/>
    <s v="Midland Software Ltd"/>
    <n v="6000"/>
    <d v="2019-05-01T00:00:00"/>
    <s v="Q2"/>
  </r>
  <r>
    <s v="RSA"/>
    <n v="606024"/>
    <x v="34"/>
    <x v="377"/>
    <s v="MIDLAND SOFTWARE LTD"/>
    <n v="6000"/>
    <d v="2019-06-01T00:00:00"/>
    <s v="Q2"/>
  </r>
  <r>
    <s v="RSA"/>
    <n v="605820"/>
    <x v="19"/>
    <x v="378"/>
    <s v="Cable &amp; Wireless"/>
    <n v="4515"/>
    <d v="2019-06-01T00:00:00"/>
    <s v="Q2"/>
  </r>
  <r>
    <s v="RSA"/>
    <n v="605669"/>
    <x v="2"/>
    <x v="379"/>
    <s v="1E LIMITED"/>
    <n v="6300"/>
    <d v="2019-06-01T00:00:00"/>
    <s v="Q2"/>
  </r>
  <r>
    <s v="RSA"/>
    <n v="605662"/>
    <x v="32"/>
    <x v="380"/>
    <s v="SITE INTELLIGENCE LIMITED"/>
    <n v="8100"/>
    <d v="2019-04-01T00:00:00"/>
    <s v="Q2"/>
  </r>
  <r>
    <s v="RSA"/>
    <n v="605767"/>
    <x v="15"/>
    <x v="381"/>
    <s v="PERCEPTIVE INFORMATICS UK LIMITED"/>
    <n v="3000"/>
    <d v="2019-02-01T00:00:00"/>
    <s v="Q1"/>
  </r>
  <r>
    <s v="RSA"/>
    <n v="605577"/>
    <x v="10"/>
    <x v="382"/>
    <s v="NST GROUP"/>
    <n v="5250"/>
    <d v="2019-08-01T00:00:00"/>
    <s v="Q3"/>
  </r>
  <r>
    <s v="RSA"/>
    <n v="605735"/>
    <x v="4"/>
    <x v="383"/>
    <s v="QUOTIENT BIORESEARCH LIMITED"/>
    <n v="4700"/>
    <d v="2019-03-01T00:00:00"/>
    <s v="Q1"/>
  </r>
  <r>
    <s v="RSA"/>
    <n v="605897"/>
    <x v="23"/>
    <x v="384"/>
    <s v="AGILE SOLUTIONS LTD"/>
    <n v="15000"/>
    <d v="2019-06-01T00:00:00"/>
    <s v="Q2"/>
  </r>
  <r>
    <s v="RSA"/>
    <n v="605556"/>
    <x v="9"/>
    <x v="385"/>
    <s v="HP ENTERPRISE SERVICES UK LIMITED"/>
    <n v="3534.2"/>
    <d v="2019-02-01T00:00:00"/>
    <s v="Q1"/>
  </r>
  <r>
    <s v="RSA"/>
    <n v="605531"/>
    <x v="28"/>
    <x v="386"/>
    <s v="Z-CARD LIMITED"/>
    <n v="4930"/>
    <d v="2019-06-01T00:00:00"/>
    <s v="Q2"/>
  </r>
  <r>
    <s v="RSA"/>
    <n v="605578"/>
    <x v="10"/>
    <x v="387"/>
    <s v="ALLOCATE SOFTWARE PLC"/>
    <n v="2550"/>
    <d v="2019-02-01T00:00:00"/>
    <s v="Q1"/>
  </r>
  <r>
    <s v="RSA"/>
    <n v="605768"/>
    <x v="15"/>
    <x v="388"/>
    <s v="PERCEPTIVE INFORMATICS UK LIMITED"/>
    <n v="3000"/>
    <d v="2019-02-01T00:00:00"/>
    <s v="Q1"/>
  </r>
  <r>
    <s v="RSA"/>
    <n v="605624"/>
    <x v="36"/>
    <x v="389"/>
    <s v="SYNCREON AUTOMOTIVE (UK) LIMITED"/>
    <n v="3150"/>
    <d v="2019-05-01T00:00:00"/>
    <s v="Q2"/>
  </r>
  <r>
    <s v="RSA"/>
    <n v="605870"/>
    <x v="27"/>
    <x v="390"/>
    <s v="OMNIFONE LIMITED"/>
    <n v="4500"/>
    <d v="2019-03-01T00:00:00"/>
    <s v="Q1"/>
  </r>
  <r>
    <s v="RSA"/>
    <n v="605565"/>
    <x v="43"/>
    <x v="391"/>
    <s v="ADECCO UK LTD"/>
    <n v="2841.84"/>
    <d v="2019-03-01T00:00:00"/>
    <s v="Q1"/>
  </r>
  <r>
    <s v="RSA"/>
    <n v="605769"/>
    <x v="15"/>
    <x v="392"/>
    <s v="PERCEPTIVE INFORMATICS UK LIMITED"/>
    <n v="3000"/>
    <d v="2019-02-01T00:00:00"/>
    <s v="Q1"/>
  </r>
  <r>
    <s v="RSA"/>
    <n v="605792"/>
    <x v="38"/>
    <x v="393"/>
    <s v="SSP SIRIUS SOLUTIONS LIMITED"/>
    <n v="3600"/>
    <d v="2019-05-01T00:00:00"/>
    <s v="Q2"/>
  </r>
  <r>
    <s v="RSA"/>
    <n v="605499"/>
    <x v="26"/>
    <x v="394"/>
    <s v="PPG INDUSTRIES (UK) LTD"/>
    <n v="6000"/>
    <d v="2019-02-01T00:00:00"/>
    <s v="Q1"/>
  </r>
  <r>
    <s v="RSA"/>
    <n v="605634"/>
    <x v="17"/>
    <x v="395"/>
    <s v="KCA DEUTAG DRILLING LIMITED"/>
    <n v="6460"/>
    <d v="2019-03-01T00:00:00"/>
    <s v="Q1"/>
  </r>
  <r>
    <s v="RSA"/>
    <n v="605793"/>
    <x v="38"/>
    <x v="396"/>
    <s v="PINEWOOD TECHNOLOGIES PLC"/>
    <n v="8550"/>
    <d v="2019-02-01T00:00:00"/>
    <s v="Q1"/>
  </r>
  <r>
    <s v="RSA"/>
    <n v="605770"/>
    <x v="15"/>
    <x v="397"/>
    <s v="PERCEPTIVE INFORMATICS UK LIMITED"/>
    <n v="3000"/>
    <d v="2019-02-01T00:00:00"/>
    <s v="Q1"/>
  </r>
  <r>
    <s v="RSA"/>
    <n v="605500"/>
    <x v="26"/>
    <x v="398"/>
    <s v="EGAIN COMMUNICATIONS LIMITED"/>
    <n v="5760"/>
    <d v="2019-07-01T00:00:00"/>
    <s v="Q3"/>
  </r>
  <r>
    <s v="RSA"/>
    <n v="605794"/>
    <x v="38"/>
    <x v="399"/>
    <s v="INFORALGO INFORMATION TECHNOLOGY LTD"/>
    <n v="4500"/>
    <d v="2019-03-01T00:00:00"/>
    <s v="Q1"/>
  </r>
  <r>
    <s v="RSA"/>
    <n v="605852"/>
    <x v="5"/>
    <x v="400"/>
    <s v="RAJAPACK LTD"/>
    <n v="2925"/>
    <d v="2019-06-01T00:00:00"/>
    <s v="Q2"/>
  </r>
  <r>
    <s v="RSA"/>
    <n v="605771"/>
    <x v="15"/>
    <x v="401"/>
    <s v="NEXT GROUP PLC"/>
    <n v="3900"/>
    <d v="2019-08-01T00:00:00"/>
    <s v="Q3"/>
  </r>
  <r>
    <s v="RSA"/>
    <n v="605806"/>
    <x v="33"/>
    <x v="402"/>
    <s v="STRATHCLYDE FIRE BRIGADE"/>
    <n v="3250"/>
    <d v="2019-01-01T00:00:00"/>
    <s v="Q1"/>
  </r>
  <r>
    <s v="RSA"/>
    <n v="605663"/>
    <x v="32"/>
    <x v="403"/>
    <s v="Yell Group Plc - Protected account -Sid"/>
    <n v="6900"/>
    <d v="2019-06-01T00:00:00"/>
    <s v="Q2"/>
  </r>
  <r>
    <s v="RSA"/>
    <n v="605834"/>
    <x v="21"/>
    <x v="404"/>
    <s v="Donovan Data Systems"/>
    <n v="4500"/>
    <d v="2019-08-01T00:00:00"/>
    <s v="Q3"/>
  </r>
  <r>
    <s v="RSA"/>
    <n v="605919"/>
    <x v="14"/>
    <x v="405"/>
    <s v="THE CAPITAL MARKETS COMPANY (UK) LTD"/>
    <n v="9000"/>
    <d v="2019-04-01T00:00:00"/>
    <s v="Q2"/>
  </r>
  <r>
    <s v="RSA"/>
    <n v="605686"/>
    <x v="11"/>
    <x v="406"/>
    <s v="LATHAM &amp; WATKINS LLP"/>
    <n v="7200"/>
    <d v="2019-03-01T00:00:00"/>
    <s v="Q1"/>
  </r>
  <r>
    <s v="RSA"/>
    <n v="605543"/>
    <x v="7"/>
    <x v="407"/>
    <s v="NAPP PHARMACEUTICAL GROUP"/>
    <n v="8500"/>
    <d v="2019-05-01T00:00:00"/>
    <s v="Q2"/>
  </r>
  <r>
    <s v="RSA"/>
    <n v="605501"/>
    <x v="26"/>
    <x v="408"/>
    <s v="FIELDSMART"/>
    <n v="4500"/>
    <d v="2019-08-01T00:00:00"/>
    <s v="Q3"/>
  </r>
  <r>
    <s v="RSA"/>
    <n v="605532"/>
    <x v="28"/>
    <x v="409"/>
    <s v="Robert Walters Operations Limited"/>
    <n v="10000"/>
    <d v="2019-05-01T00:00:00"/>
    <s v="Q2"/>
  </r>
  <r>
    <s v="RSA"/>
    <n v="605533"/>
    <x v="28"/>
    <x v="409"/>
    <s v="ROBERT WALTERS OPERATIONS LIMITED"/>
    <n v="10000"/>
    <d v="2019-06-01T00:00:00"/>
    <s v="Q2"/>
  </r>
  <r>
    <s v="RSA"/>
    <n v="605534"/>
    <x v="28"/>
    <x v="409"/>
    <s v="DEUTSCHE BANK OPERATIONS INTERNATIONAL"/>
    <n v="10000"/>
    <d v="2019-08-01T00:00:00"/>
    <s v="Q2"/>
  </r>
  <r>
    <s v="RSA"/>
    <n v="605687"/>
    <x v="11"/>
    <x v="410"/>
    <s v="ABM UNITED KINGDOM LIMITED"/>
    <n v="4875"/>
    <d v="2019-01-01T00:00:00"/>
    <s v="Q1"/>
  </r>
  <r>
    <s v="RSA"/>
    <n v="605617"/>
    <x v="6"/>
    <x v="411"/>
    <s v="SAGE UK LIMITED"/>
    <n v="6125"/>
    <d v="2019-05-01T00:00:00"/>
    <s v="Q2"/>
  </r>
  <r>
    <s v="RSA"/>
    <n v="605995"/>
    <x v="24"/>
    <x v="412"/>
    <s v="THE ROYAL LONDON MUTUAL INSURANCE SOCIET"/>
    <n v="7920"/>
    <d v="2019-08-01T00:00:00"/>
    <s v="Q3"/>
  </r>
  <r>
    <s v="RSA"/>
    <n v="605853"/>
    <x v="5"/>
    <x v="413"/>
    <s v="SIEMENS PRODUCT LIFECYCLE SOFTWARE GB LT"/>
    <n v="5220"/>
    <d v="2019-06-01T00:00:00"/>
    <s v="Q2"/>
  </r>
  <r>
    <s v="RSA"/>
    <n v="605743"/>
    <x v="37"/>
    <x v="414"/>
    <s v="MOTABILITY OPERATIONS CIMP TRUSTEES LIMI"/>
    <n v="9600"/>
    <d v="2019-08-01T00:00:00"/>
    <s v="Q3"/>
  </r>
  <r>
    <s v="RSA"/>
    <n v="605920"/>
    <x v="14"/>
    <x v="415"/>
    <s v="PANLOGIC LIMITED"/>
    <n v="6750"/>
    <d v="2019-04-01T00:00:00"/>
    <s v="Q1"/>
  </r>
  <r>
    <s v="RSA"/>
    <n v="605718"/>
    <x v="3"/>
    <x v="416"/>
    <s v="EARLS COURT &amp; OLYMPIA LIMITED"/>
    <n v="4050"/>
    <d v="2019-05-01T00:00:00"/>
    <s v="Q2"/>
  </r>
  <r>
    <s v="RSA"/>
    <n v="605502"/>
    <x v="26"/>
    <x v="417"/>
    <s v="RAPP"/>
    <n v="273"/>
    <d v="2019-03-01T00:00:00"/>
    <s v="Q1"/>
  </r>
  <r>
    <s v="RSA"/>
    <n v="605946"/>
    <x v="44"/>
    <x v="418"/>
    <s v="ASHFIELD IN2FOCUS LTD"/>
    <n v="5100"/>
    <d v="2019-07-01T00:00:00"/>
    <s v="Q3"/>
  </r>
  <r>
    <s v="RSA"/>
    <n v="605695"/>
    <x v="1"/>
    <x v="419"/>
    <s v="FIGLEAVES GLOBAL TRADING LTD"/>
    <n v="5100"/>
    <d v="2019-03-01T00:00:00"/>
    <s v="Q1"/>
  </r>
  <r>
    <s v="RSA"/>
    <n v="605772"/>
    <x v="15"/>
    <x v="420"/>
    <s v="BYBOX HOLDINGS LTD"/>
    <n v="6650"/>
    <d v="2019-06-01T00:00:00"/>
    <s v="Q2"/>
  </r>
  <r>
    <s v="RSA"/>
    <n v="605635"/>
    <x v="17"/>
    <x v="421"/>
    <s v="INTERSYSTEMS CORPORATION"/>
    <n v="18000"/>
    <d v="2019-01-01T00:00:00"/>
    <s v="Q1"/>
  </r>
  <r>
    <s v="RSA"/>
    <n v="605544"/>
    <x v="7"/>
    <x v="422"/>
    <s v="ESIGHT ENERGY LIMITED"/>
    <n v="4250"/>
    <d v="2019-05-01T00:00:00"/>
    <s v="Q2"/>
  </r>
  <r>
    <s v="RSA"/>
    <n v="605705"/>
    <x v="18"/>
    <x v="423"/>
    <s v="ESTEE LAUDER COSMETICS LTD."/>
    <n v="4162.5"/>
    <d v="2019-06-01T00:00:00"/>
    <s v="Q2"/>
  </r>
  <r>
    <s v="RSA"/>
    <n v="605670"/>
    <x v="2"/>
    <x v="424"/>
    <s v="THOMSONS ONLINE BENEFITS"/>
    <n v="3450"/>
    <d v="2019-02-01T00:00:00"/>
    <s v="Q1"/>
  </r>
  <r>
    <s v="RSA"/>
    <n v="605906"/>
    <x v="31"/>
    <x v="425"/>
    <s v="VIKING MANAGEMENT SYSTEMS LIMITED"/>
    <n v="3000"/>
    <d v="2019-04-01T00:00:00"/>
    <s v="Q2"/>
  </r>
  <r>
    <s v="RSA"/>
    <n v="605719"/>
    <x v="3"/>
    <x v="426"/>
    <s v="EYC LIMITED"/>
    <n v="3375"/>
    <d v="2019-01-01T00:00:00"/>
    <s v="Q1"/>
  </r>
  <r>
    <s v="RSA"/>
    <n v="605835"/>
    <x v="21"/>
    <x v="426"/>
    <s v="EYC LIMITED"/>
    <n v="3375"/>
    <d v="2019-01-01T00:00:00"/>
    <s v="Q1"/>
  </r>
  <r>
    <s v="RSA"/>
    <n v="605921"/>
    <x v="14"/>
    <x v="427"/>
    <s v="The Capital Markets Company UK Ltd CAPCO"/>
    <n v="8000"/>
    <d v="2019-06-01T00:00:00"/>
    <s v="Q2"/>
  </r>
  <r>
    <s v="RSA"/>
    <n v="605983"/>
    <x v="53"/>
    <x v="428"/>
    <s v="PGS EXPLORATION UK LTD"/>
    <n v="4692.18"/>
    <d v="2019-01-01T00:00:00"/>
    <s v="Q1"/>
  </r>
  <r>
    <s v="RSA"/>
    <n v="605598"/>
    <x v="13"/>
    <x v="429"/>
    <s v="Christian Aid"/>
    <n v="2992.6"/>
    <d v="2019-06-01T00:00:00"/>
    <s v="Q2"/>
  </r>
  <r>
    <s v="RSA"/>
    <n v="605836"/>
    <x v="21"/>
    <x v="429"/>
    <s v="CHRISTIAN AID"/>
    <n v="2992.59"/>
    <d v="2019-06-01T00:00:00"/>
    <s v="Q2"/>
  </r>
  <r>
    <s v="RSA"/>
    <n v="605535"/>
    <x v="28"/>
    <x v="430"/>
    <s v="Robert Walters Operations Limited"/>
    <n v="7600"/>
    <d v="2019-05-01T00:00:00"/>
    <s v="Q2"/>
  </r>
  <r>
    <s v="RSA"/>
    <n v="605536"/>
    <x v="28"/>
    <x v="430"/>
    <s v="ROBERT WALTERS OPERATIONS LIMITED"/>
    <n v="7600"/>
    <d v="2019-06-01T00:00:00"/>
    <s v="Q2"/>
  </r>
  <r>
    <s v="RSA"/>
    <n v="605537"/>
    <x v="28"/>
    <x v="430"/>
    <s v="DEUTSCHE BANK OPERATIONS INTERNATIONAL"/>
    <n v="7600"/>
    <d v="2019-08-01T00:00:00"/>
    <s v="Q2"/>
  </r>
  <r>
    <s v="RSA"/>
    <n v="605720"/>
    <x v="3"/>
    <x v="431"/>
    <s v="CMC MARKETS UK PLC"/>
    <n v="8550"/>
    <d v="2019-05-01T00:00:00"/>
    <s v="Q2"/>
  </r>
  <r>
    <s v="RSA"/>
    <n v="605821"/>
    <x v="19"/>
    <x v="432"/>
    <s v="IRWIN MITCHELL"/>
    <n v="4320"/>
    <d v="2019-02-01T00:00:00"/>
    <s v="Q1"/>
  </r>
  <r>
    <s v="RSA"/>
    <n v="605736"/>
    <x v="4"/>
    <x v="433"/>
    <s v="GEOMERICS LIMITED"/>
    <n v="9000"/>
    <d v="2019-05-01T00:00:00"/>
    <s v="Q2"/>
  </r>
  <r>
    <s v="RSA"/>
    <n v="605947"/>
    <x v="44"/>
    <x v="434"/>
    <s v="BET365 GROUP LIMITED"/>
    <n v="7500"/>
    <d v="2019-06-01T00:00:00"/>
    <s v="Q2"/>
  </r>
  <r>
    <s v="RSA"/>
    <n v="605773"/>
    <x v="15"/>
    <x v="435"/>
    <s v="FAST REACT SYSTEMS LIMITED"/>
    <n v="3300"/>
    <d v="2019-04-01T00:00:00"/>
    <s v="Q2"/>
  </r>
  <r>
    <s v="RSA"/>
    <n v="605491"/>
    <x v="51"/>
    <x v="436"/>
    <s v="PRACTICAL LAW CO. LIMITED"/>
    <n v="6750"/>
    <d v="2019-01-01T00:00:00"/>
    <s v="Q1"/>
  </r>
  <r>
    <s v="RSA"/>
    <n v="605871"/>
    <x v="27"/>
    <x v="437"/>
    <s v="STANDARD LIFE EMPLOYEE SERVICES LIMITED"/>
    <n v="8160"/>
    <d v="2019-02-01T00:00:00"/>
    <s v="Q1"/>
  </r>
  <r>
    <s v="RSA"/>
    <n v="605907"/>
    <x v="31"/>
    <x v="438"/>
    <s v="TARMAC LTD"/>
    <n v="8460"/>
    <d v="2019-06-01T00:00:00"/>
    <s v="Q2"/>
  </r>
  <r>
    <s v="RSA"/>
    <n v="605872"/>
    <x v="27"/>
    <x v="439"/>
    <s v="STANDARD LIFE EMPLOYEE SERVICES LIMITED"/>
    <n v="7310"/>
    <d v="2019-01-01T00:00:00"/>
    <s v="Q1"/>
  </r>
  <r>
    <s v="RSA"/>
    <n v="605996"/>
    <x v="24"/>
    <x v="440"/>
    <s v="CLIPPER LOGISTICS LTD"/>
    <n v="5920"/>
    <d v="2019-03-01T00:00:00"/>
    <s v="Q1"/>
  </r>
  <r>
    <s v="RSA"/>
    <n v="605508"/>
    <x v="47"/>
    <x v="441"/>
    <s v="MOBILE DATA FORCE EUROPE"/>
    <n v="5550"/>
    <d v="2019-08-01T00:00:00"/>
    <s v="Q3"/>
  </r>
  <r>
    <s v="RSA"/>
    <n v="605654"/>
    <x v="0"/>
    <x v="442"/>
    <s v="Medco Health Solutions"/>
    <n v="3450"/>
    <d v="2019-06-01T00:00:00"/>
    <s v="Q2"/>
  </r>
  <r>
    <s v="RSA"/>
    <n v="605579"/>
    <x v="10"/>
    <x v="443"/>
    <s v="BSS GROUP PLC"/>
    <n v="4650"/>
    <d v="2019-04-01T00:00:00"/>
    <s v="Q2"/>
  </r>
  <r>
    <s v="RSA"/>
    <n v="605721"/>
    <x v="3"/>
    <x v="444"/>
    <s v="EARLS COURT &amp; OLYMPIA LIMITED"/>
    <n v="5700"/>
    <d v="2019-06-01T00:00:00"/>
    <s v="Q2"/>
  </r>
  <r>
    <s v="RSA"/>
    <n v="605557"/>
    <x v="9"/>
    <x v="445"/>
    <s v="Pearl Assurance Plc"/>
    <n v="8200"/>
    <d v="2019-06-01T00:00:00"/>
    <s v="Q2"/>
  </r>
  <r>
    <s v="RSA"/>
    <n v="605558"/>
    <x v="9"/>
    <x v="446"/>
    <s v="HP ENTERPRISE SERVICES UK LIMITED"/>
    <n v="3643.5"/>
    <d v="2019-07-01T00:00:00"/>
    <s v="Q2"/>
  </r>
  <r>
    <s v="RSA"/>
    <n v="605854"/>
    <x v="5"/>
    <x v="447"/>
    <s v="IT GOVERNANCE LIMITED"/>
    <n v="3500"/>
    <d v="2019-01-01T00:00:00"/>
    <s v="Q1"/>
  </r>
  <r>
    <s v="RSA"/>
    <n v="605582"/>
    <x v="25"/>
    <x v="448"/>
    <s v="BIRMINGHAM SIGNPOSTING SERVICE"/>
    <n v="3600"/>
    <d v="2019-02-01T00:00:00"/>
    <s v="Q1"/>
  </r>
  <r>
    <s v="RSA"/>
    <n v="605559"/>
    <x v="9"/>
    <x v="449"/>
    <s v="PEARL ASSURANCE PLC                     "/>
    <n v="1960"/>
    <d v="2019-04-01T00:00:00"/>
    <s v="Q2"/>
  </r>
  <r>
    <s v="RSA"/>
    <n v="606025"/>
    <x v="34"/>
    <x v="449"/>
    <s v="PEARL ASSURANCE PLC                     "/>
    <n v="7840"/>
    <d v="2019-04-01T00:00:00"/>
    <s v="Q2"/>
  </r>
  <r>
    <s v="RSA"/>
    <n v="605822"/>
    <x v="19"/>
    <x v="450"/>
    <s v="RED PRAIRIE LIMITED"/>
    <n v="8640"/>
    <d v="2019-05-01T00:00:00"/>
    <s v="Q2"/>
  </r>
  <r>
    <s v="RSA"/>
    <n v="605823"/>
    <x v="19"/>
    <x v="451"/>
    <s v="Irwin Mitchell LLP"/>
    <n v="5490"/>
    <d v="2019-06-01T00:00:00"/>
    <s v="Q2"/>
  </r>
  <r>
    <s v="RSA"/>
    <n v="605936"/>
    <x v="42"/>
    <x v="452"/>
    <s v="UNKWOWN (ADJ)"/>
    <n v="7500"/>
    <d v="2019-08-01T00:00:00"/>
    <s v="Q3"/>
  </r>
  <r>
    <s v="RSA"/>
    <n v="605737"/>
    <x v="4"/>
    <x v="453"/>
    <s v="EDE AND RAVENSCROFT LTD"/>
    <n v="3900"/>
    <d v="2019-07-01T00:00:00"/>
    <s v="Q3"/>
  </r>
  <r>
    <s v="RSA"/>
    <n v="605948"/>
    <x v="44"/>
    <x v="454"/>
    <s v="ZIBRANT LIMITED"/>
    <n v="200"/>
    <d v="2019-04-01T00:00:00"/>
    <s v="Q2"/>
  </r>
  <r>
    <s v="RSA"/>
    <n v="605566"/>
    <x v="43"/>
    <x v="455"/>
    <s v="INSTEM LLS LIMITED"/>
    <n v="15000"/>
    <d v="2019-01-01T00:00:00"/>
    <s v="Q1"/>
  </r>
  <r>
    <s v="RSA"/>
    <n v="605855"/>
    <x v="5"/>
    <x v="456"/>
    <s v="NXT PLC"/>
    <n v="3910"/>
    <d v="2019-07-01T00:00:00"/>
    <s v="Q3"/>
  </r>
  <r>
    <s v="RSA"/>
    <n v="605774"/>
    <x v="15"/>
    <x v="457"/>
    <s v="ROBINSON HEALTHCARE"/>
    <n v="5250"/>
    <d v="2019-06-01T00:00:00"/>
    <s v="Q2"/>
  </r>
  <r>
    <s v="RSA"/>
    <n v="605706"/>
    <x v="18"/>
    <x v="458"/>
    <s v="ESTEE LAUDER COSMETICS LTD."/>
    <n v="5625"/>
    <d v="2019-07-01T00:00:00"/>
    <s v="Q3"/>
  </r>
  <r>
    <s v="RSA"/>
    <n v="605795"/>
    <x v="38"/>
    <x v="459"/>
    <s v="PINEWOOD TECHNOLOGIES PLC"/>
    <n v="9405"/>
    <d v="2019-05-01T00:00:00"/>
    <s v="Q2"/>
  </r>
  <r>
    <s v="RSA"/>
    <n v="605922"/>
    <x v="14"/>
    <x v="460"/>
    <s v="The Capital Markets Company UK Ltd CAPCO"/>
    <n v="12000"/>
    <d v="2019-06-01T00:00:00"/>
    <s v="Q2"/>
  </r>
  <r>
    <s v="RSA"/>
    <n v="606011"/>
    <x v="22"/>
    <x v="461"/>
    <s v="OMNI RESOURCE MANAGEMENT SOLUTIONS LTD"/>
    <n v="6000"/>
    <d v="2019-04-01T00:00:00"/>
    <s v="Q2"/>
  </r>
  <r>
    <s v="RSA"/>
    <n v="605970"/>
    <x v="16"/>
    <x v="462"/>
    <s v="AUTOCODING SYSTEMS LIMITED"/>
    <n v="8400"/>
    <d v="2019-06-01T00:00:00"/>
    <s v="Q2"/>
  </r>
  <r>
    <s v="RSA"/>
    <n v="605676"/>
    <x v="41"/>
    <x v="463"/>
    <s v="KAPLAN FINANCIAL LIMITED"/>
    <n v="8000"/>
    <d v="2019-03-01T00:00:00"/>
    <s v="Q1"/>
  </r>
  <r>
    <s v="RSA"/>
    <n v="605560"/>
    <x v="9"/>
    <x v="464"/>
    <s v="PEARL ASSURANCE PLC"/>
    <n v="6600"/>
    <d v="2019-07-01T00:00:00"/>
    <s v="Q3"/>
  </r>
  <r>
    <s v="RSA"/>
    <n v="605787"/>
    <x v="29"/>
    <x v="465"/>
    <s v="DOTFIVE LIMITED"/>
    <n v="4500"/>
    <d v="2019-06-01T00:00:00"/>
    <s v="Q2"/>
  </r>
  <r>
    <s v="RSA"/>
    <n v="605707"/>
    <x v="18"/>
    <x v="466"/>
    <s v="AUTOQUAKE LIMITED"/>
    <n v="7500"/>
    <d v="2019-02-01T00:00:00"/>
    <s v="Q1"/>
  </r>
  <r>
    <s v="RSA"/>
    <n v="606012"/>
    <x v="22"/>
    <x v="467"/>
    <s v="GARRAD HASSAN &amp; PARTNERS"/>
    <n v="6840"/>
    <d v="2019-03-01T00:00:00"/>
    <s v="Q1"/>
  </r>
  <r>
    <s v="RSA"/>
    <n v="605923"/>
    <x v="14"/>
    <x v="468"/>
    <s v="THE CAPITAL MARKETS COMPANY (UK) LTD"/>
    <n v="10500"/>
    <d v="2019-05-01T00:00:00"/>
    <s v="Q2"/>
  </r>
  <r>
    <s v="RSA"/>
    <n v="605881"/>
    <x v="35"/>
    <x v="469"/>
    <s v="MEDIA SQUARE PLC"/>
    <n v="3450"/>
    <d v="2019-02-01T00:00:00"/>
    <s v="Q1"/>
  </r>
  <r>
    <s v="RSA"/>
    <n v="605696"/>
    <x v="1"/>
    <x v="470"/>
    <s v="CAPSCAN LIMITED"/>
    <n v="4140"/>
    <d v="2019-08-01T00:00:00"/>
    <s v="Q3"/>
  </r>
  <r>
    <s v="RSA"/>
    <n v="605580"/>
    <x v="10"/>
    <x v="471"/>
    <s v="ZETES LTD"/>
    <n v="6450"/>
    <d v="2019-07-01T00:00:00"/>
    <s v="Q3"/>
  </r>
  <r>
    <s v="RSA"/>
    <n v="605655"/>
    <x v="0"/>
    <x v="472"/>
    <s v="ACE INA SERVICES UK LTD"/>
    <n v="9360"/>
    <d v="2019-02-01T00:00:00"/>
    <s v="Q1"/>
  </r>
  <r>
    <s v="RSA"/>
    <n v="605664"/>
    <x v="32"/>
    <x v="473"/>
    <s v="KOGNITIO LIMITED"/>
    <n v="13650"/>
    <d v="2019-05-01T00:00:00"/>
    <s v="Q2"/>
  </r>
  <r>
    <s v="RSA"/>
    <n v="605882"/>
    <x v="35"/>
    <x v="474"/>
    <s v="SD SOFTWARE DEVELOPMENT LIMITED"/>
    <n v="10200"/>
    <d v="2019-03-01T00:00:00"/>
    <s v="Q1"/>
  </r>
  <r>
    <s v="RSA"/>
    <n v="605887"/>
    <x v="12"/>
    <x v="475"/>
    <s v="LTE SYSTEMS LTD"/>
    <n v="1950"/>
    <d v="2019-08-01T00:00:00"/>
    <s v="Q3"/>
  </r>
  <r>
    <s v="RSA"/>
    <n v="605949"/>
    <x v="44"/>
    <x v="476"/>
    <s v="BET365 GROUP LIMITED"/>
    <n v="7500"/>
    <d v="2019-02-01T00:00:00"/>
    <s v="Q1"/>
  </r>
  <r>
    <s v="RSA"/>
    <n v="605898"/>
    <x v="23"/>
    <x v="477"/>
    <s v="IBAHN LIMITED"/>
    <n v="5100"/>
    <d v="2019-08-01T00:00:00"/>
    <s v="Q3"/>
  </r>
  <r>
    <s v="RSA"/>
    <n v="605503"/>
    <x v="26"/>
    <x v="478"/>
    <s v="PPG INDUSTRIES (UK) LTD"/>
    <n v="5250"/>
    <d v="2019-03-01T00:00:00"/>
    <s v="Q1"/>
  </r>
  <r>
    <s v="RSA"/>
    <n v="605788"/>
    <x v="29"/>
    <x v="479"/>
    <s v="BARCLAYS BANK PLC"/>
    <n v="4680"/>
    <d v="2019-05-01T00:00:00"/>
    <s v="Q2"/>
  </r>
  <r>
    <s v="RSA"/>
    <n v="605545"/>
    <x v="7"/>
    <x v="480"/>
    <s v="SUREFLAP"/>
    <n v="4050"/>
    <d v="2019-08-01T00:00:00"/>
    <s v="Q3"/>
  </r>
  <r>
    <s v="RSA"/>
    <n v="605984"/>
    <x v="53"/>
    <x v="481"/>
    <s v="REDWEB LIMITED"/>
    <n v="7600"/>
    <d v="2019-02-01T00:00:00"/>
    <s v="Q1"/>
  </r>
  <r>
    <s v="RSA"/>
    <n v="605688"/>
    <x v="11"/>
    <x v="482"/>
    <s v="EBUYER (UK)  LIMITED"/>
    <n v="5000"/>
    <d v="2019-03-01T00:00:00"/>
    <s v="Q1"/>
  </r>
  <r>
    <s v="RSA"/>
    <n v="605561"/>
    <x v="9"/>
    <x v="483"/>
    <s v="Pearl Assurance Plc"/>
    <n v="6400"/>
    <d v="2019-06-01T00:00:00"/>
    <s v="Q2"/>
  </r>
  <r>
    <s v="RSA"/>
    <n v="606026"/>
    <x v="34"/>
    <x v="484"/>
    <s v="BLESSINGWHITE LIMITED"/>
    <n v="11000"/>
    <d v="2019-05-01T00:00:00"/>
    <s v="Q2"/>
  </r>
  <r>
    <s v="RSA"/>
    <n v="605899"/>
    <x v="23"/>
    <x v="485"/>
    <s v="ERUDICUS LTD"/>
    <n v="9750"/>
    <d v="2019-07-01T00:00:00"/>
    <s v="Q3"/>
  </r>
  <r>
    <s v="RSA"/>
    <n v="605738"/>
    <x v="4"/>
    <x v="486"/>
    <s v="ADVANCED PRINTING SOLUTIONS LTD"/>
    <n v="4375"/>
    <d v="2019-09-01T00:00:00"/>
    <s v="Q3"/>
  </r>
  <r>
    <s v="RSA"/>
    <n v="605775"/>
    <x v="15"/>
    <x v="487"/>
    <s v="PERCEPTIVE INFORMATICS UK LIMITED"/>
    <n v="4500"/>
    <d v="2019-06-01T00:00:00"/>
    <s v="Q2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  <r>
    <m/>
    <m/>
    <x v="54"/>
    <x v="488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4C177-9E5C-4517-A957-1A9ABDD8A09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Person Code">
  <location ref="A1:B57" firstHeaderRow="1" firstDataRow="1" firstDataCol="1"/>
  <pivotFields count="8">
    <pivotField showAll="0"/>
    <pivotField showAll="0"/>
    <pivotField axis="axisRow" showAll="0">
      <items count="56">
        <item x="51"/>
        <item x="26"/>
        <item x="47"/>
        <item x="28"/>
        <item x="7"/>
        <item x="9"/>
        <item x="43"/>
        <item x="10"/>
        <item x="25"/>
        <item x="20"/>
        <item x="45"/>
        <item x="13"/>
        <item x="6"/>
        <item x="36"/>
        <item x="46"/>
        <item x="17"/>
        <item x="0"/>
        <item x="32"/>
        <item x="2"/>
        <item x="41"/>
        <item x="11"/>
        <item x="1"/>
        <item x="18"/>
        <item x="3"/>
        <item x="40"/>
        <item x="4"/>
        <item x="37"/>
        <item x="15"/>
        <item x="29"/>
        <item x="38"/>
        <item x="33"/>
        <item x="19"/>
        <item x="8"/>
        <item x="21"/>
        <item x="5"/>
        <item x="49"/>
        <item x="27"/>
        <item x="52"/>
        <item x="35"/>
        <item x="12"/>
        <item x="23"/>
        <item x="31"/>
        <item x="50"/>
        <item x="14"/>
        <item x="48"/>
        <item x="42"/>
        <item x="44"/>
        <item x="39"/>
        <item x="16"/>
        <item x="30"/>
        <item x="53"/>
        <item x="24"/>
        <item x="22"/>
        <item x="34"/>
        <item x="5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Total Margin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"/>
  <sheetViews>
    <sheetView showGridLines="0" tabSelected="1" topLeftCell="A148" zoomScaleNormal="100" workbookViewId="0">
      <selection activeCell="D161" sqref="D161:D163"/>
    </sheetView>
  </sheetViews>
  <sheetFormatPr defaultRowHeight="12.5"/>
  <cols>
    <col min="1" max="1" width="16.7265625" customWidth="1"/>
    <col min="2" max="2" width="17.1796875" customWidth="1"/>
    <col min="3" max="3" width="18.26953125" customWidth="1"/>
    <col min="4" max="4" width="37.26953125" customWidth="1"/>
    <col min="5" max="5" width="27" customWidth="1"/>
    <col min="6" max="7" width="16.453125" customWidth="1"/>
  </cols>
  <sheetData>
    <row r="1" spans="1:7" ht="13">
      <c r="A1" s="25" t="s">
        <v>22</v>
      </c>
    </row>
    <row r="2" spans="1:7" ht="6.75" customHeight="1" thickBot="1">
      <c r="A2" s="25"/>
    </row>
    <row r="3" spans="1:7" ht="23.5" thickBot="1">
      <c r="A3" s="170" t="s">
        <v>923</v>
      </c>
      <c r="B3" s="180" t="s">
        <v>940</v>
      </c>
      <c r="C3" s="181"/>
      <c r="D3" s="182"/>
    </row>
    <row r="4" spans="1:7" ht="6.75" customHeight="1" thickBot="1">
      <c r="A4" s="100"/>
      <c r="B4" s="100"/>
      <c r="C4" s="100"/>
      <c r="D4" s="100"/>
      <c r="E4" s="100"/>
      <c r="F4" s="100"/>
      <c r="G4" s="100"/>
    </row>
    <row r="5" spans="1:7" ht="13">
      <c r="A5" s="101" t="s">
        <v>878</v>
      </c>
      <c r="B5" s="13" t="s">
        <v>924</v>
      </c>
    </row>
    <row r="6" spans="1:7">
      <c r="B6" s="95" t="s">
        <v>922</v>
      </c>
    </row>
    <row r="7" spans="1:7" ht="13" thickBot="1"/>
    <row r="8" spans="1:7" ht="13.5" thickBot="1">
      <c r="B8" s="90" t="s">
        <v>893</v>
      </c>
      <c r="C8" s="87">
        <v>605496</v>
      </c>
      <c r="D8" s="88">
        <v>605530</v>
      </c>
      <c r="E8" s="89">
        <v>605548</v>
      </c>
    </row>
    <row r="9" spans="1:7" ht="27.75" customHeight="1" thickBot="1">
      <c r="B9" s="90" t="str">
        <f>VLOOKUP(B8,Data!$B:$D,3)</f>
        <v>CANDIDATE</v>
      </c>
      <c r="C9" s="169" t="str">
        <f>VLOOKUP(Test!C8, Data!B2:D539, 3, FALSE)</f>
        <v>Mona Channet</v>
      </c>
      <c r="D9" s="169" t="str">
        <f>VLOOKUP(Test!D8, Data!B2:E539, 3, FALSE)</f>
        <v>Richard Long</v>
      </c>
      <c r="E9" s="169" t="str">
        <f>VLOOKUP(Test!E8, Data!B2:F539, 3, FALSE)</f>
        <v>Christopher Gatter</v>
      </c>
    </row>
    <row r="11" spans="1:7" ht="13" thickBot="1">
      <c r="A11" s="100"/>
      <c r="B11" s="100"/>
      <c r="C11" s="100"/>
      <c r="D11" s="100"/>
      <c r="E11" s="100"/>
      <c r="F11" s="100"/>
      <c r="G11" s="100"/>
    </row>
    <row r="12" spans="1:7" ht="13">
      <c r="A12" s="101" t="s">
        <v>879</v>
      </c>
      <c r="B12" t="s">
        <v>910</v>
      </c>
    </row>
    <row r="13" spans="1:7">
      <c r="B13" s="95" t="s">
        <v>922</v>
      </c>
    </row>
    <row r="14" spans="1:7" ht="13" thickBot="1"/>
    <row r="15" spans="1:7" ht="13.5" thickBot="1">
      <c r="B15" s="90" t="s">
        <v>894</v>
      </c>
      <c r="C15" s="90" t="s">
        <v>896</v>
      </c>
    </row>
    <row r="16" spans="1:7" ht="13" thickBot="1">
      <c r="B16" s="96" t="s">
        <v>215</v>
      </c>
      <c r="C16" s="192">
        <f>SUMIFS(Data!F2:F539, Data!C2:C539, Test!B16)</f>
        <v>105905</v>
      </c>
    </row>
    <row r="17" spans="1:7" ht="13" thickBot="1">
      <c r="B17" s="97" t="s">
        <v>618</v>
      </c>
      <c r="C17" s="99">
        <f>SUMIFS(Data!F3:F540, Data!C3:C540, Test!B17)</f>
        <v>113450</v>
      </c>
    </row>
    <row r="18" spans="1:7" ht="13" thickBot="1">
      <c r="B18" s="98" t="s">
        <v>864</v>
      </c>
      <c r="C18" s="99">
        <f>SUMIFS(Data!F4:F541, Data!C4:C541, Test!B18)</f>
        <v>105956</v>
      </c>
    </row>
    <row r="20" spans="1:7" ht="13" thickBot="1">
      <c r="A20" s="100"/>
      <c r="B20" s="100"/>
      <c r="C20" s="100"/>
      <c r="D20" s="100"/>
      <c r="E20" s="100"/>
      <c r="F20" s="100"/>
      <c r="G20" s="100"/>
    </row>
    <row r="21" spans="1:7" ht="13">
      <c r="A21" s="101" t="s">
        <v>880</v>
      </c>
      <c r="B21" t="s">
        <v>897</v>
      </c>
    </row>
    <row r="22" spans="1:7">
      <c r="B22" s="95" t="s">
        <v>922</v>
      </c>
    </row>
    <row r="23" spans="1:7" ht="13" thickBot="1"/>
    <row r="24" spans="1:7" ht="13.5" thickBot="1">
      <c r="B24" s="90" t="s">
        <v>894</v>
      </c>
      <c r="C24" s="90" t="s">
        <v>898</v>
      </c>
      <c r="D24" s="90" t="s">
        <v>896</v>
      </c>
    </row>
    <row r="25" spans="1:7" ht="13" thickBot="1">
      <c r="B25" s="96" t="s">
        <v>215</v>
      </c>
      <c r="C25" s="102">
        <v>43497</v>
      </c>
      <c r="D25" s="99">
        <f>SUMIFS(Data!F2:F539, Data!C2:C539, B25, Data!G2:G539, Test!C25)</f>
        <v>11080</v>
      </c>
      <c r="E25" s="105" t="s">
        <v>937</v>
      </c>
    </row>
    <row r="26" spans="1:7" ht="13" thickBot="1">
      <c r="B26" s="97" t="s">
        <v>618</v>
      </c>
      <c r="C26" s="103">
        <v>43647</v>
      </c>
      <c r="D26" s="99">
        <f>SUMIFS(Data!F3:F540, Data!C3:C540, B26, Data!G3:G540, Test!C26)</f>
        <v>32390</v>
      </c>
    </row>
    <row r="27" spans="1:7" ht="13" thickBot="1">
      <c r="B27" s="98" t="s">
        <v>864</v>
      </c>
      <c r="C27" s="104">
        <v>43586</v>
      </c>
      <c r="D27" s="99">
        <f>SUMIFS(Data!F4:F541, Data!C4:C541, B27, Data!G4:G541, Test!C27)</f>
        <v>38170</v>
      </c>
    </row>
    <row r="30" spans="1:7" ht="13" thickBot="1">
      <c r="A30" s="100"/>
      <c r="B30" s="100"/>
      <c r="C30" s="100"/>
      <c r="D30" s="100"/>
      <c r="E30" s="100"/>
      <c r="F30" s="100"/>
      <c r="G30" s="100"/>
    </row>
    <row r="31" spans="1:7" ht="13">
      <c r="A31" s="101" t="s">
        <v>881</v>
      </c>
      <c r="B31" t="s">
        <v>911</v>
      </c>
    </row>
    <row r="32" spans="1:7">
      <c r="B32" s="106" t="s">
        <v>899</v>
      </c>
    </row>
    <row r="33" spans="1:7">
      <c r="B33" s="95"/>
    </row>
    <row r="34" spans="1:7" ht="13" thickBot="1"/>
    <row r="35" spans="1:7" ht="13.5" thickBot="1">
      <c r="B35" s="113" t="s">
        <v>900</v>
      </c>
      <c r="C35" s="114" t="s">
        <v>901</v>
      </c>
      <c r="D35" s="115" t="s">
        <v>904</v>
      </c>
      <c r="E35" s="116" t="s">
        <v>892</v>
      </c>
    </row>
    <row r="36" spans="1:7" ht="13" thickBot="1">
      <c r="B36" s="120">
        <v>1.45875</v>
      </c>
      <c r="C36" s="121" t="s">
        <v>902</v>
      </c>
      <c r="D36" s="122" t="s">
        <v>905</v>
      </c>
      <c r="E36" s="99">
        <f>ROUNDUP(B36, 1)</f>
        <v>1.5</v>
      </c>
      <c r="F36" s="179" t="s">
        <v>934</v>
      </c>
    </row>
    <row r="37" spans="1:7" ht="13" thickBot="1">
      <c r="B37" s="123">
        <v>1.89754</v>
      </c>
      <c r="C37" s="124" t="s">
        <v>903</v>
      </c>
      <c r="D37" s="125" t="s">
        <v>906</v>
      </c>
      <c r="E37" s="118">
        <f>ROUNDDOWN(B37, 3)</f>
        <v>1.897</v>
      </c>
    </row>
    <row r="38" spans="1:7" ht="13" thickBot="1">
      <c r="B38" s="126">
        <v>1.78426</v>
      </c>
      <c r="C38" s="127" t="s">
        <v>902</v>
      </c>
      <c r="D38" s="128" t="s">
        <v>907</v>
      </c>
      <c r="E38" s="119">
        <f>ROUNDUP(B38, 0)</f>
        <v>2</v>
      </c>
    </row>
    <row r="40" spans="1:7" ht="13" thickBot="1">
      <c r="A40" s="100"/>
      <c r="B40" s="100"/>
      <c r="C40" s="100"/>
      <c r="D40" s="100"/>
      <c r="E40" s="100"/>
      <c r="F40" s="100"/>
      <c r="G40" s="100"/>
    </row>
    <row r="41" spans="1:7" ht="13">
      <c r="A41" s="101" t="s">
        <v>882</v>
      </c>
      <c r="B41" t="s">
        <v>916</v>
      </c>
    </row>
    <row r="42" spans="1:7" ht="13">
      <c r="A42" s="20"/>
      <c r="B42" t="s">
        <v>938</v>
      </c>
    </row>
    <row r="43" spans="1:7" ht="13">
      <c r="A43" s="147" t="s">
        <v>909</v>
      </c>
    </row>
    <row r="45" spans="1:7" ht="13">
      <c r="A45" s="20"/>
      <c r="B45" s="95" t="s">
        <v>922</v>
      </c>
    </row>
    <row r="46" spans="1:7" ht="13.5" thickBot="1">
      <c r="A46" s="20"/>
      <c r="B46" s="95"/>
    </row>
    <row r="47" spans="1:7" ht="26.5" thickBot="1">
      <c r="A47" s="20"/>
      <c r="B47" s="134" t="s">
        <v>895</v>
      </c>
      <c r="C47" s="135" t="s">
        <v>24</v>
      </c>
      <c r="D47" s="135" t="s">
        <v>25</v>
      </c>
      <c r="E47" s="136" t="s">
        <v>908</v>
      </c>
    </row>
    <row r="48" spans="1:7" ht="13.5" thickBot="1">
      <c r="A48" s="20"/>
      <c r="B48" s="137" t="s">
        <v>276</v>
      </c>
      <c r="C48" s="138" t="s">
        <v>277</v>
      </c>
      <c r="D48" s="138" t="s">
        <v>278</v>
      </c>
      <c r="E48" s="146" t="str">
        <f>_xlfn.CONCAT(B48, " ",C48," ", D48)</f>
        <v>DULLIPJ Aaron Holt CNA INSURANCE COMPANY LIMITED</v>
      </c>
    </row>
    <row r="49" spans="1:7" ht="13.5" thickBot="1">
      <c r="A49" s="20"/>
      <c r="B49" s="139" t="s">
        <v>367</v>
      </c>
      <c r="C49" s="129" t="s">
        <v>368</v>
      </c>
      <c r="D49" s="129" t="s">
        <v>369</v>
      </c>
      <c r="E49" s="146" t="str">
        <f t="shared" ref="E49:E61" si="0">_xlfn.CONCAT(B49, " ",C49," ", D49)</f>
        <v>GREENM Abdul Kahar Kamaly ALLEN &amp; OVERY</v>
      </c>
    </row>
    <row r="50" spans="1:7" ht="13.5" thickBot="1">
      <c r="A50" s="20"/>
      <c r="B50" s="139" t="s">
        <v>322</v>
      </c>
      <c r="C50" s="129" t="s">
        <v>323</v>
      </c>
      <c r="D50" s="129" t="s">
        <v>324</v>
      </c>
      <c r="E50" s="146" t="str">
        <f t="shared" si="0"/>
        <v>FERGUSONR Abhishek Wason EYC LIMITED</v>
      </c>
    </row>
    <row r="51" spans="1:7" ht="13.5" thickBot="1">
      <c r="A51" s="20"/>
      <c r="B51" s="139" t="s">
        <v>401</v>
      </c>
      <c r="C51" s="129" t="s">
        <v>323</v>
      </c>
      <c r="D51" s="129" t="s">
        <v>324</v>
      </c>
      <c r="E51" s="146" t="str">
        <f t="shared" si="0"/>
        <v>HAILSTONESS Abhishek Wason EYC LIMITED</v>
      </c>
    </row>
    <row r="52" spans="1:7" ht="13.5" thickBot="1">
      <c r="A52" s="20"/>
      <c r="B52" s="139" t="s">
        <v>426</v>
      </c>
      <c r="C52" s="129" t="s">
        <v>427</v>
      </c>
      <c r="D52" s="129" t="s">
        <v>428</v>
      </c>
      <c r="E52" s="146" t="str">
        <f t="shared" si="0"/>
        <v>HILLIERN Adam Badcock SPICERS LIMITED</v>
      </c>
    </row>
    <row r="53" spans="1:7" ht="13" thickBot="1">
      <c r="B53" s="140" t="s">
        <v>585</v>
      </c>
      <c r="C53" s="130" t="s">
        <v>586</v>
      </c>
      <c r="D53" s="130" t="s">
        <v>587</v>
      </c>
      <c r="E53" s="146" t="str">
        <f t="shared" si="0"/>
        <v>MISTERR Adam Brown SIEMENS PRODUCT LIFECYCLE SOFTWARE (GB)</v>
      </c>
    </row>
    <row r="54" spans="1:7" ht="13" thickBot="1">
      <c r="B54" s="141" t="s">
        <v>215</v>
      </c>
      <c r="C54" s="131" t="s">
        <v>216</v>
      </c>
      <c r="D54" s="131" t="s">
        <v>217</v>
      </c>
      <c r="E54" s="146" t="str">
        <f t="shared" si="0"/>
        <v>DALYS Adam Marsden The Oval Group</v>
      </c>
    </row>
    <row r="55" spans="1:7" ht="13" thickBot="1">
      <c r="B55" s="139" t="s">
        <v>585</v>
      </c>
      <c r="C55" s="131" t="s">
        <v>588</v>
      </c>
      <c r="D55" s="130" t="s">
        <v>589</v>
      </c>
      <c r="E55" s="146" t="str">
        <f t="shared" si="0"/>
        <v>MISTERR Adam Robert Knights SIEMENS PRODUCT LIFECYCLE SOFTWARE GB LT</v>
      </c>
    </row>
    <row r="56" spans="1:7" ht="14" thickBot="1">
      <c r="B56" s="142" t="s">
        <v>104</v>
      </c>
      <c r="C56" s="132" t="s">
        <v>105</v>
      </c>
      <c r="D56" s="132" t="s">
        <v>106</v>
      </c>
      <c r="E56" s="146" t="str">
        <f t="shared" si="0"/>
        <v>BULLR Adrian Moore CAMBRIDGE EDUCATION GROUP</v>
      </c>
    </row>
    <row r="57" spans="1:7" ht="14" thickBot="1">
      <c r="B57" s="142" t="s">
        <v>570</v>
      </c>
      <c r="C57" s="132" t="s">
        <v>105</v>
      </c>
      <c r="D57" s="132" t="s">
        <v>106</v>
      </c>
      <c r="E57" s="146" t="str">
        <f t="shared" si="0"/>
        <v>LANGTONJ Adrian Moore CAMBRIDGE EDUCATION GROUP</v>
      </c>
    </row>
    <row r="58" spans="1:7" ht="13" thickBot="1">
      <c r="B58" s="139" t="s">
        <v>120</v>
      </c>
      <c r="C58" s="129" t="s">
        <v>121</v>
      </c>
      <c r="D58" s="129" t="s">
        <v>122</v>
      </c>
      <c r="E58" s="146" t="str">
        <f t="shared" si="0"/>
        <v>CHESTERSM Adrian Wright HP ENTERPRISE SERVICES UK LIMITED</v>
      </c>
    </row>
    <row r="59" spans="1:7" ht="14" thickBot="1">
      <c r="B59" s="143" t="s">
        <v>276</v>
      </c>
      <c r="C59" s="133" t="s">
        <v>279</v>
      </c>
      <c r="D59" s="133" t="s">
        <v>280</v>
      </c>
      <c r="E59" s="146" t="str">
        <f t="shared" si="0"/>
        <v>DULLIPJ Aftab Khan ADEPTRA LTD.</v>
      </c>
    </row>
    <row r="60" spans="1:7" ht="13" thickBot="1">
      <c r="B60" s="139" t="s">
        <v>155</v>
      </c>
      <c r="C60" s="131" t="s">
        <v>156</v>
      </c>
      <c r="D60" s="130" t="s">
        <v>157</v>
      </c>
      <c r="E60" s="146" t="str">
        <f t="shared" si="0"/>
        <v>COLLIERA Ahmad Refaque GLOBAL TRAVEL GROUP PLC</v>
      </c>
    </row>
    <row r="61" spans="1:7" ht="13" thickBot="1">
      <c r="B61" s="144" t="s">
        <v>346</v>
      </c>
      <c r="C61" s="145" t="s">
        <v>347</v>
      </c>
      <c r="D61" s="145" t="s">
        <v>348</v>
      </c>
      <c r="E61" s="146" t="str">
        <f t="shared" si="0"/>
        <v>FOLEYR Ahmed Sidot EC HARRIS LLP</v>
      </c>
    </row>
    <row r="64" spans="1:7" ht="13" thickBot="1">
      <c r="A64" s="100"/>
      <c r="B64" s="100"/>
      <c r="C64" s="100"/>
      <c r="D64" s="100"/>
      <c r="E64" s="100"/>
      <c r="F64" s="100"/>
      <c r="G64" s="100"/>
    </row>
    <row r="65" spans="1:7" ht="13">
      <c r="A65" s="101" t="s">
        <v>883</v>
      </c>
      <c r="B65" t="s">
        <v>912</v>
      </c>
    </row>
    <row r="66" spans="1:7" ht="13">
      <c r="A66" s="20"/>
      <c r="B66" s="95" t="s">
        <v>922</v>
      </c>
    </row>
    <row r="67" spans="1:7" ht="13.5" thickBot="1">
      <c r="A67" s="20"/>
    </row>
    <row r="68" spans="1:7" ht="13.5" thickBot="1">
      <c r="A68" s="20"/>
      <c r="B68" s="116" t="s">
        <v>913</v>
      </c>
      <c r="C68" s="116" t="s">
        <v>892</v>
      </c>
    </row>
    <row r="69" spans="1:7" ht="13.5" thickBot="1">
      <c r="A69" s="20"/>
      <c r="B69" s="96" t="s">
        <v>277</v>
      </c>
      <c r="C69" s="99" t="str">
        <f>RIGHT(B69, LEN(B69) - FIND(" ", B69))</f>
        <v>Holt</v>
      </c>
    </row>
    <row r="70" spans="1:7" ht="13" thickBot="1">
      <c r="B70" s="97" t="s">
        <v>323</v>
      </c>
      <c r="C70" s="99" t="str">
        <f t="shared" ref="C70:C77" si="1">RIGHT(B70, LEN(B70) - FIND(" ", B70))</f>
        <v>Wason</v>
      </c>
    </row>
    <row r="71" spans="1:7" ht="13" thickBot="1">
      <c r="B71" s="97" t="s">
        <v>427</v>
      </c>
      <c r="C71" s="99" t="str">
        <f t="shared" si="1"/>
        <v>Badcock</v>
      </c>
    </row>
    <row r="72" spans="1:7" ht="13" thickBot="1">
      <c r="B72" s="177" t="s">
        <v>932</v>
      </c>
      <c r="C72" s="99" t="str">
        <f t="shared" si="1"/>
        <v xml:space="preserve">Brown </v>
      </c>
    </row>
    <row r="73" spans="1:7" ht="13" thickBot="1">
      <c r="B73" s="97" t="s">
        <v>216</v>
      </c>
      <c r="C73" s="99" t="str">
        <f t="shared" si="1"/>
        <v>Marsden</v>
      </c>
    </row>
    <row r="74" spans="1:7" ht="13" thickBot="1">
      <c r="B74" s="177" t="s">
        <v>933</v>
      </c>
      <c r="C74" s="99" t="str">
        <f t="shared" si="1"/>
        <v xml:space="preserve">Moore </v>
      </c>
    </row>
    <row r="75" spans="1:7" ht="13" thickBot="1">
      <c r="B75" s="97" t="s">
        <v>121</v>
      </c>
      <c r="C75" s="99" t="str">
        <f t="shared" si="1"/>
        <v>Wright</v>
      </c>
    </row>
    <row r="76" spans="1:7" ht="13" thickBot="1">
      <c r="B76" s="97" t="s">
        <v>156</v>
      </c>
      <c r="C76" s="99" t="str">
        <f t="shared" si="1"/>
        <v>Refaque</v>
      </c>
    </row>
    <row r="77" spans="1:7" ht="13" thickBot="1">
      <c r="B77" s="98" t="s">
        <v>347</v>
      </c>
      <c r="C77" s="99" t="str">
        <f t="shared" si="1"/>
        <v>Sidot</v>
      </c>
    </row>
    <row r="79" spans="1:7" ht="13" thickBot="1">
      <c r="A79" s="100"/>
      <c r="B79" s="100"/>
      <c r="C79" s="100"/>
      <c r="D79" s="100"/>
      <c r="E79" s="100"/>
      <c r="F79" s="100"/>
      <c r="G79" s="100"/>
    </row>
    <row r="80" spans="1:7" ht="13">
      <c r="A80" s="101" t="s">
        <v>884</v>
      </c>
      <c r="B80" s="13" t="s">
        <v>935</v>
      </c>
    </row>
    <row r="82" spans="2:5" ht="13" thickBot="1"/>
    <row r="83" spans="2:5" ht="13.5" thickBot="1">
      <c r="B83" s="116" t="s">
        <v>914</v>
      </c>
      <c r="D83" s="116" t="s">
        <v>19</v>
      </c>
      <c r="E83" s="116" t="s">
        <v>892</v>
      </c>
    </row>
    <row r="84" spans="2:5" ht="13" thickBot="1">
      <c r="B84" s="149">
        <v>605841</v>
      </c>
      <c r="D84" s="176">
        <v>605666</v>
      </c>
      <c r="E84" s="117">
        <f>MATCH(D84, B84:B96, 0)</f>
        <v>11</v>
      </c>
    </row>
    <row r="85" spans="2:5">
      <c r="B85" s="150">
        <v>605842</v>
      </c>
    </row>
    <row r="86" spans="2:5">
      <c r="B86" s="150">
        <v>605638</v>
      </c>
      <c r="E86" s="152" t="s">
        <v>915</v>
      </c>
    </row>
    <row r="87" spans="2:5">
      <c r="B87" s="150">
        <v>605510</v>
      </c>
    </row>
    <row r="88" spans="2:5">
      <c r="B88" s="150">
        <v>605511</v>
      </c>
    </row>
    <row r="89" spans="2:5">
      <c r="B89" s="150">
        <v>400000</v>
      </c>
    </row>
    <row r="90" spans="2:5">
      <c r="B90" s="150">
        <v>605725</v>
      </c>
    </row>
    <row r="91" spans="2:5">
      <c r="B91" s="150">
        <v>605512</v>
      </c>
    </row>
    <row r="92" spans="2:5">
      <c r="B92" s="150">
        <v>605776</v>
      </c>
    </row>
    <row r="93" spans="2:5">
      <c r="B93" s="150">
        <v>605956</v>
      </c>
    </row>
    <row r="94" spans="2:5">
      <c r="B94" s="150">
        <v>605666</v>
      </c>
    </row>
    <row r="95" spans="2:5">
      <c r="B95" s="150">
        <v>605709</v>
      </c>
    </row>
    <row r="96" spans="2:5" ht="13" thickBot="1">
      <c r="B96" s="151">
        <v>605809</v>
      </c>
    </row>
    <row r="97" spans="1:7">
      <c r="B97" s="148"/>
    </row>
    <row r="98" spans="1:7" ht="13" thickBot="1">
      <c r="A98" s="100"/>
      <c r="B98" s="153"/>
      <c r="C98" s="100"/>
      <c r="D98" s="100"/>
      <c r="E98" s="100"/>
      <c r="F98" s="100"/>
      <c r="G98" s="100"/>
    </row>
    <row r="99" spans="1:7" ht="13">
      <c r="A99" s="101" t="s">
        <v>885</v>
      </c>
      <c r="B99" s="13" t="s">
        <v>936</v>
      </c>
    </row>
    <row r="104" spans="1:7" ht="13" thickBot="1">
      <c r="A104" s="100"/>
      <c r="B104" s="100"/>
      <c r="C104" s="100"/>
      <c r="D104" s="100"/>
      <c r="E104" s="100"/>
      <c r="F104" s="100"/>
      <c r="G104" s="100"/>
    </row>
    <row r="105" spans="1:7" ht="13">
      <c r="B105" s="163" t="s">
        <v>2</v>
      </c>
      <c r="C105" s="164"/>
      <c r="D105" s="164"/>
      <c r="E105" s="164"/>
    </row>
    <row r="106" spans="1:7" ht="13">
      <c r="A106" s="20"/>
    </row>
    <row r="107" spans="1:7" ht="13.5" thickBot="1">
      <c r="A107" s="20"/>
    </row>
    <row r="108" spans="1:7" ht="13.5" thickBot="1">
      <c r="E108" s="183" t="s">
        <v>892</v>
      </c>
      <c r="F108" s="184"/>
    </row>
    <row r="109" spans="1:7" ht="26.25" customHeight="1" thickBot="1">
      <c r="E109" s="190" t="s">
        <v>921</v>
      </c>
      <c r="F109" s="191"/>
    </row>
    <row r="110" spans="1:7" s="154" customFormat="1" ht="24.75" customHeight="1" thickBot="1">
      <c r="B110" s="155" t="s">
        <v>20</v>
      </c>
      <c r="C110" s="156" t="s">
        <v>917</v>
      </c>
      <c r="D110" s="157" t="s">
        <v>920</v>
      </c>
      <c r="E110" s="162" t="s">
        <v>886</v>
      </c>
      <c r="F110" s="162" t="s">
        <v>887</v>
      </c>
    </row>
    <row r="111" spans="1:7" ht="13" thickBot="1">
      <c r="B111" s="107" t="s">
        <v>919</v>
      </c>
      <c r="C111" s="108" t="s">
        <v>918</v>
      </c>
      <c r="D111" s="158"/>
      <c r="E111" s="146" t="str">
        <f>IF(OR(B111="YES", C111="YES"), "YES", "NO")</f>
        <v>YES</v>
      </c>
      <c r="F111" s="146" t="str">
        <f>IF(OR(C111="YES", D111&lt;&gt;""), "YES", "NO")</f>
        <v>NO</v>
      </c>
    </row>
    <row r="112" spans="1:7" ht="13" thickBot="1">
      <c r="B112" s="109" t="s">
        <v>919</v>
      </c>
      <c r="C112" s="110" t="s">
        <v>918</v>
      </c>
      <c r="D112" s="159">
        <v>42868</v>
      </c>
      <c r="E112" s="146" t="str">
        <f t="shared" ref="E112:E122" si="2">IF(OR(B112="YES", C112="YES"), "YES", "NO")</f>
        <v>YES</v>
      </c>
      <c r="F112" s="146" t="str">
        <f t="shared" ref="F112:F122" si="3">IF(OR(C112="YES", D112&lt;&gt;""), "YES", "NO")</f>
        <v>YES</v>
      </c>
    </row>
    <row r="113" spans="1:6" ht="13" thickBot="1">
      <c r="B113" s="109" t="s">
        <v>918</v>
      </c>
      <c r="C113" s="110" t="s">
        <v>919</v>
      </c>
      <c r="D113" s="160"/>
      <c r="E113" s="146" t="str">
        <f t="shared" si="2"/>
        <v>YES</v>
      </c>
      <c r="F113" s="146" t="str">
        <f t="shared" si="3"/>
        <v>YES</v>
      </c>
    </row>
    <row r="114" spans="1:6" ht="13" thickBot="1">
      <c r="B114" s="109" t="s">
        <v>918</v>
      </c>
      <c r="C114" s="110" t="s">
        <v>918</v>
      </c>
      <c r="D114" s="160"/>
      <c r="E114" s="146" t="str">
        <f t="shared" si="2"/>
        <v>NO</v>
      </c>
      <c r="F114" s="146" t="str">
        <f t="shared" si="3"/>
        <v>NO</v>
      </c>
    </row>
    <row r="115" spans="1:6" ht="13" thickBot="1">
      <c r="B115" s="109" t="s">
        <v>919</v>
      </c>
      <c r="C115" s="110" t="s">
        <v>918</v>
      </c>
      <c r="D115" s="160"/>
      <c r="E115" s="146" t="str">
        <f t="shared" si="2"/>
        <v>YES</v>
      </c>
      <c r="F115" s="146" t="str">
        <f t="shared" si="3"/>
        <v>NO</v>
      </c>
    </row>
    <row r="116" spans="1:6" ht="13" thickBot="1">
      <c r="B116" s="109" t="s">
        <v>919</v>
      </c>
      <c r="C116" s="110" t="s">
        <v>918</v>
      </c>
      <c r="D116" s="159">
        <v>42963</v>
      </c>
      <c r="E116" s="146" t="str">
        <f t="shared" si="2"/>
        <v>YES</v>
      </c>
      <c r="F116" s="146" t="str">
        <f t="shared" si="3"/>
        <v>YES</v>
      </c>
    </row>
    <row r="117" spans="1:6" ht="13" thickBot="1">
      <c r="B117" s="109" t="s">
        <v>918</v>
      </c>
      <c r="C117" s="110" t="s">
        <v>919</v>
      </c>
      <c r="D117" s="160"/>
      <c r="E117" s="146" t="str">
        <f t="shared" si="2"/>
        <v>YES</v>
      </c>
      <c r="F117" s="146" t="str">
        <f t="shared" si="3"/>
        <v>YES</v>
      </c>
    </row>
    <row r="118" spans="1:6" ht="13" thickBot="1">
      <c r="B118" s="109" t="s">
        <v>918</v>
      </c>
      <c r="C118" s="110" t="s">
        <v>918</v>
      </c>
      <c r="D118" s="160"/>
      <c r="E118" s="146" t="str">
        <f t="shared" si="2"/>
        <v>NO</v>
      </c>
      <c r="F118" s="146" t="str">
        <f t="shared" si="3"/>
        <v>NO</v>
      </c>
    </row>
    <row r="119" spans="1:6" ht="13" thickBot="1">
      <c r="B119" s="109" t="s">
        <v>919</v>
      </c>
      <c r="C119" s="110" t="s">
        <v>918</v>
      </c>
      <c r="D119" s="160"/>
      <c r="E119" s="146" t="str">
        <f t="shared" si="2"/>
        <v>YES</v>
      </c>
      <c r="F119" s="146" t="str">
        <f t="shared" si="3"/>
        <v>NO</v>
      </c>
    </row>
    <row r="120" spans="1:6" ht="13" thickBot="1">
      <c r="B120" s="109" t="s">
        <v>919</v>
      </c>
      <c r="C120" s="110" t="s">
        <v>918</v>
      </c>
      <c r="D120" s="159">
        <v>42597</v>
      </c>
      <c r="E120" s="146" t="str">
        <f t="shared" si="2"/>
        <v>YES</v>
      </c>
      <c r="F120" s="146" t="str">
        <f t="shared" si="3"/>
        <v>YES</v>
      </c>
    </row>
    <row r="121" spans="1:6" ht="13" thickBot="1">
      <c r="B121" s="109" t="s">
        <v>918</v>
      </c>
      <c r="C121" s="110" t="s">
        <v>919</v>
      </c>
      <c r="D121" s="160"/>
      <c r="E121" s="146" t="str">
        <f t="shared" si="2"/>
        <v>YES</v>
      </c>
      <c r="F121" s="146" t="str">
        <f t="shared" si="3"/>
        <v>YES</v>
      </c>
    </row>
    <row r="122" spans="1:6" ht="13" thickBot="1">
      <c r="B122" s="111" t="s">
        <v>919</v>
      </c>
      <c r="C122" s="112" t="s">
        <v>919</v>
      </c>
      <c r="D122" s="161"/>
      <c r="E122" s="146" t="str">
        <f t="shared" si="2"/>
        <v>YES</v>
      </c>
      <c r="F122" s="146" t="str">
        <f t="shared" si="3"/>
        <v>YES</v>
      </c>
    </row>
    <row r="125" spans="1:6" ht="13">
      <c r="A125" s="101" t="s">
        <v>886</v>
      </c>
      <c r="B125" t="s">
        <v>0</v>
      </c>
    </row>
    <row r="126" spans="1:6">
      <c r="B126" s="95" t="s">
        <v>922</v>
      </c>
    </row>
    <row r="127" spans="1:6">
      <c r="A127" s="95"/>
    </row>
    <row r="128" spans="1:6">
      <c r="A128" s="95"/>
    </row>
    <row r="129" spans="1:7" ht="13">
      <c r="A129" s="101" t="s">
        <v>887</v>
      </c>
      <c r="B129" t="s">
        <v>1</v>
      </c>
    </row>
    <row r="130" spans="1:7">
      <c r="B130" s="95" t="s">
        <v>922</v>
      </c>
    </row>
    <row r="131" spans="1:7">
      <c r="A131" s="95"/>
    </row>
    <row r="132" spans="1:7" ht="20.25" customHeight="1" thickBot="1">
      <c r="A132" s="168"/>
      <c r="B132" s="100"/>
      <c r="C132" s="100"/>
      <c r="D132" s="100"/>
      <c r="E132" s="100"/>
      <c r="F132" s="100"/>
      <c r="G132" s="100"/>
    </row>
    <row r="133" spans="1:7" ht="13">
      <c r="A133" s="101" t="s">
        <v>888</v>
      </c>
    </row>
    <row r="134" spans="1:7">
      <c r="A134" t="s">
        <v>4</v>
      </c>
    </row>
    <row r="135" spans="1:7" ht="13" thickBot="1"/>
    <row r="136" spans="1:7" ht="13.5" thickBot="1">
      <c r="C136" s="188" t="s">
        <v>3</v>
      </c>
      <c r="D136" s="189"/>
    </row>
    <row r="137" spans="1:7" ht="13" thickBot="1">
      <c r="C137" s="196">
        <f>MAX(Data!F2:F539)</f>
        <v>18000</v>
      </c>
      <c r="D137" s="187"/>
    </row>
    <row r="139" spans="1:7" ht="13" thickBot="1">
      <c r="A139" s="100"/>
      <c r="B139" s="100"/>
      <c r="C139" s="100"/>
      <c r="D139" s="100"/>
      <c r="E139" s="100"/>
      <c r="F139" s="100"/>
      <c r="G139" s="100"/>
    </row>
    <row r="140" spans="1:7" ht="13">
      <c r="A140" s="101" t="s">
        <v>889</v>
      </c>
      <c r="B140" t="s">
        <v>11</v>
      </c>
    </row>
    <row r="141" spans="1:7">
      <c r="A141" s="95" t="s">
        <v>922</v>
      </c>
    </row>
    <row r="142" spans="1:7" ht="13" thickBot="1"/>
    <row r="143" spans="1:7" ht="13.5" thickBot="1">
      <c r="B143" s="116" t="s">
        <v>15</v>
      </c>
      <c r="C143" s="116" t="s">
        <v>16</v>
      </c>
      <c r="D143" s="116" t="s">
        <v>17</v>
      </c>
    </row>
    <row r="144" spans="1:7" ht="13" thickBot="1">
      <c r="B144" s="107" t="s">
        <v>14</v>
      </c>
      <c r="C144" s="165">
        <v>12458</v>
      </c>
      <c r="D144" s="99" t="str">
        <f>VLOOKUP(C144,B150:D154, 3)</f>
        <v>Monitor</v>
      </c>
    </row>
    <row r="145" spans="1:7" ht="13" thickBot="1">
      <c r="B145" s="109" t="s">
        <v>12</v>
      </c>
      <c r="C145" s="166">
        <v>28451</v>
      </c>
      <c r="D145" s="99" t="str">
        <f t="shared" ref="D145:D146" si="4">VLOOKUP(C145,B151:D155, 3)</f>
        <v>No action</v>
      </c>
    </row>
    <row r="146" spans="1:7" ht="13" thickBot="1">
      <c r="B146" s="111" t="s">
        <v>13</v>
      </c>
      <c r="C146" s="167">
        <v>54851</v>
      </c>
      <c r="D146" s="99" t="str">
        <f t="shared" si="4"/>
        <v>Promotion</v>
      </c>
    </row>
    <row r="148" spans="1:7" ht="13" thickBot="1"/>
    <row r="149" spans="1:7" ht="13.5" thickBot="1">
      <c r="B149" s="185" t="s">
        <v>9</v>
      </c>
      <c r="C149" s="186"/>
      <c r="D149" s="90" t="s">
        <v>10</v>
      </c>
    </row>
    <row r="150" spans="1:7">
      <c r="B150" s="107">
        <v>0</v>
      </c>
      <c r="C150" s="108">
        <f>B151</f>
        <v>10000</v>
      </c>
      <c r="D150" s="96" t="s">
        <v>21</v>
      </c>
    </row>
    <row r="151" spans="1:7">
      <c r="B151" s="109">
        <v>10000</v>
      </c>
      <c r="C151" s="110">
        <f>B152</f>
        <v>20000</v>
      </c>
      <c r="D151" s="97" t="s">
        <v>5</v>
      </c>
    </row>
    <row r="152" spans="1:7">
      <c r="B152" s="109">
        <v>20000</v>
      </c>
      <c r="C152" s="110">
        <f>B153</f>
        <v>35000</v>
      </c>
      <c r="D152" s="97" t="s">
        <v>6</v>
      </c>
    </row>
    <row r="153" spans="1:7">
      <c r="B153" s="109">
        <v>35000</v>
      </c>
      <c r="C153" s="110">
        <f>B154</f>
        <v>50000</v>
      </c>
      <c r="D153" s="97" t="s">
        <v>7</v>
      </c>
    </row>
    <row r="154" spans="1:7" ht="13" thickBot="1">
      <c r="B154" s="111">
        <v>50000</v>
      </c>
      <c r="C154" s="112"/>
      <c r="D154" s="98" t="s">
        <v>8</v>
      </c>
    </row>
    <row r="156" spans="1:7" ht="13" thickBot="1">
      <c r="A156" s="100"/>
      <c r="B156" s="100"/>
      <c r="C156" s="100"/>
      <c r="D156" s="100"/>
      <c r="E156" s="100"/>
      <c r="F156" s="100"/>
      <c r="G156" s="100"/>
    </row>
    <row r="157" spans="1:7" ht="13">
      <c r="A157" s="101" t="s">
        <v>890</v>
      </c>
      <c r="B157" t="s">
        <v>18</v>
      </c>
    </row>
    <row r="158" spans="1:7">
      <c r="B158" s="95" t="s">
        <v>922</v>
      </c>
    </row>
    <row r="159" spans="1:7" ht="13" thickBot="1"/>
    <row r="160" spans="1:7" ht="13.5" thickBot="1">
      <c r="B160" s="116" t="s">
        <v>15</v>
      </c>
      <c r="C160" s="116" t="s">
        <v>16</v>
      </c>
      <c r="D160" s="116" t="s">
        <v>17</v>
      </c>
    </row>
    <row r="161" spans="1:7" ht="13" thickBot="1">
      <c r="B161" s="107" t="s">
        <v>14</v>
      </c>
      <c r="C161" s="165">
        <v>12458</v>
      </c>
      <c r="D161" s="214">
        <f>(VLOOKUP(C161,B150:C154,2) - C161)</f>
        <v>7542</v>
      </c>
      <c r="E161" s="105" t="s">
        <v>925</v>
      </c>
    </row>
    <row r="162" spans="1:7" ht="13" thickBot="1">
      <c r="B162" s="109" t="s">
        <v>12</v>
      </c>
      <c r="C162" s="166">
        <v>28451</v>
      </c>
      <c r="D162" s="214">
        <f t="shared" ref="D162:D163" si="5">(VLOOKUP(C162,B151:C155,2) - C162)</f>
        <v>6549</v>
      </c>
    </row>
    <row r="163" spans="1:7" ht="13" thickBot="1">
      <c r="B163" s="111" t="s">
        <v>13</v>
      </c>
      <c r="C163" s="167">
        <v>44851</v>
      </c>
      <c r="D163" s="214">
        <f t="shared" si="5"/>
        <v>5149</v>
      </c>
    </row>
    <row r="166" spans="1:7" ht="13" thickBot="1">
      <c r="A166" s="100"/>
      <c r="B166" s="100"/>
      <c r="C166" s="100"/>
      <c r="D166" s="100"/>
      <c r="E166" s="100"/>
      <c r="F166" s="100"/>
      <c r="G166" s="100"/>
    </row>
    <row r="167" spans="1:7" ht="13">
      <c r="A167" s="101" t="s">
        <v>926</v>
      </c>
      <c r="B167" s="13" t="s">
        <v>927</v>
      </c>
    </row>
    <row r="170" spans="1:7" ht="13" thickBot="1">
      <c r="A170" s="100"/>
      <c r="B170" s="100"/>
      <c r="C170" s="100"/>
      <c r="D170" s="100"/>
      <c r="E170" s="100"/>
      <c r="F170" s="100"/>
      <c r="G170" s="100"/>
    </row>
    <row r="171" spans="1:7" ht="13">
      <c r="A171" s="101" t="s">
        <v>928</v>
      </c>
      <c r="B171" s="13" t="s">
        <v>939</v>
      </c>
    </row>
    <row r="172" spans="1:7" ht="13" thickBot="1"/>
    <row r="173" spans="1:7" ht="13.5" thickBot="1">
      <c r="B173" s="173" t="s">
        <v>929</v>
      </c>
      <c r="C173" s="174" t="s">
        <v>930</v>
      </c>
      <c r="D173" s="175" t="s">
        <v>931</v>
      </c>
    </row>
    <row r="174" spans="1:7" ht="13" thickBot="1">
      <c r="B174" s="171">
        <v>6000</v>
      </c>
      <c r="C174" s="172">
        <v>43586</v>
      </c>
      <c r="D174" s="178">
        <f>COUNT(Transaction_Month, C174)</f>
        <v>539</v>
      </c>
    </row>
  </sheetData>
  <mergeCells count="6">
    <mergeCell ref="B3:D3"/>
    <mergeCell ref="E108:F108"/>
    <mergeCell ref="B149:C149"/>
    <mergeCell ref="C137:D137"/>
    <mergeCell ref="C136:D136"/>
    <mergeCell ref="E109:F109"/>
  </mergeCells>
  <phoneticPr fontId="5" type="noConversion"/>
  <conditionalFormatting sqref="B58:D58">
    <cfRule type="expression" dxfId="5" priority="1" stopIfTrue="1">
      <formula>IF($A91="Drop Out",TRUE,FALSE)</formula>
    </cfRule>
    <cfRule type="expression" dxfId="4" priority="2" stopIfTrue="1">
      <formula>IF(AND($A91="Adjustment",$D58&lt;0),TRUE,FALSE)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0"/>
    <pageSetUpPr fitToPage="1"/>
  </sheetPr>
  <dimension ref="A1:H1064"/>
  <sheetViews>
    <sheetView zoomScaleNormal="100" zoomScaleSheetLayoutView="85" workbookViewId="0">
      <selection activeCell="G1" sqref="G1"/>
    </sheetView>
  </sheetViews>
  <sheetFormatPr defaultColWidth="9.1796875" defaultRowHeight="11.25" customHeight="1"/>
  <cols>
    <col min="1" max="1" width="9.7265625" style="44" bestFit="1" customWidth="1"/>
    <col min="2" max="2" width="9.7265625" style="44" customWidth="1"/>
    <col min="3" max="3" width="18.26953125" style="44" bestFit="1" customWidth="1"/>
    <col min="4" max="4" width="39.453125" style="44" bestFit="1" customWidth="1"/>
    <col min="5" max="5" width="51.453125" style="44" bestFit="1" customWidth="1"/>
    <col min="6" max="6" width="12.453125" style="43" bestFit="1" customWidth="1"/>
    <col min="7" max="7" width="13.1796875" style="86" bestFit="1" customWidth="1"/>
    <col min="8" max="8" width="8.81640625" style="77" bestFit="1" customWidth="1"/>
  </cols>
  <sheetData>
    <row r="1" spans="1:8" s="5" customFormat="1" ht="26.5" thickBot="1">
      <c r="A1" s="1" t="s">
        <v>23</v>
      </c>
      <c r="B1" s="1" t="s">
        <v>891</v>
      </c>
      <c r="C1" s="2" t="s">
        <v>895</v>
      </c>
      <c r="D1" s="2" t="s">
        <v>24</v>
      </c>
      <c r="E1" s="2" t="s">
        <v>25</v>
      </c>
      <c r="F1" s="2" t="s">
        <v>26</v>
      </c>
      <c r="G1" s="3" t="s">
        <v>27</v>
      </c>
      <c r="H1" s="4" t="s">
        <v>28</v>
      </c>
    </row>
    <row r="2" spans="1:8" s="13" customFormat="1" ht="11.25" customHeight="1">
      <c r="A2" s="8" t="s">
        <v>29</v>
      </c>
      <c r="B2" s="6">
        <v>605636</v>
      </c>
      <c r="C2" s="8" t="s">
        <v>276</v>
      </c>
      <c r="D2" s="8" t="s">
        <v>277</v>
      </c>
      <c r="E2" s="8" t="s">
        <v>278</v>
      </c>
      <c r="F2" s="9">
        <v>1890</v>
      </c>
      <c r="G2" s="56">
        <v>43497</v>
      </c>
      <c r="H2" s="57" t="s">
        <v>877</v>
      </c>
    </row>
    <row r="3" spans="1:8" ht="11.25" customHeight="1">
      <c r="A3" s="8" t="s">
        <v>29</v>
      </c>
      <c r="B3" s="6">
        <v>605689</v>
      </c>
      <c r="C3" s="8" t="s">
        <v>367</v>
      </c>
      <c r="D3" s="8" t="s">
        <v>368</v>
      </c>
      <c r="E3" s="8" t="s">
        <v>369</v>
      </c>
      <c r="F3" s="9">
        <v>8400</v>
      </c>
      <c r="G3" s="58">
        <v>43466</v>
      </c>
      <c r="H3" s="57" t="s">
        <v>877</v>
      </c>
    </row>
    <row r="4" spans="1:8" ht="11.25" customHeight="1">
      <c r="A4" s="8" t="s">
        <v>29</v>
      </c>
      <c r="B4" s="6">
        <v>605665</v>
      </c>
      <c r="C4" s="8" t="s">
        <v>322</v>
      </c>
      <c r="D4" s="8" t="s">
        <v>323</v>
      </c>
      <c r="E4" s="8" t="s">
        <v>324</v>
      </c>
      <c r="F4" s="9">
        <v>2625</v>
      </c>
      <c r="G4" s="58">
        <v>43466</v>
      </c>
      <c r="H4" s="57" t="s">
        <v>877</v>
      </c>
    </row>
    <row r="5" spans="1:8" ht="11.25" customHeight="1">
      <c r="A5" s="8" t="s">
        <v>29</v>
      </c>
      <c r="B5" s="6">
        <v>605708</v>
      </c>
      <c r="C5" s="8" t="s">
        <v>401</v>
      </c>
      <c r="D5" s="8" t="s">
        <v>323</v>
      </c>
      <c r="E5" s="8" t="s">
        <v>324</v>
      </c>
      <c r="F5" s="9">
        <v>2625</v>
      </c>
      <c r="G5" s="58">
        <v>43466</v>
      </c>
      <c r="H5" s="57" t="s">
        <v>877</v>
      </c>
    </row>
    <row r="6" spans="1:8" ht="11.25" customHeight="1">
      <c r="A6" s="8" t="s">
        <v>29</v>
      </c>
      <c r="B6" s="6">
        <v>605724</v>
      </c>
      <c r="C6" s="8" t="s">
        <v>426</v>
      </c>
      <c r="D6" s="8" t="s">
        <v>427</v>
      </c>
      <c r="E6" s="8" t="s">
        <v>428</v>
      </c>
      <c r="F6" s="9">
        <v>4000</v>
      </c>
      <c r="G6" s="58">
        <v>43497</v>
      </c>
      <c r="H6" s="65" t="s">
        <v>877</v>
      </c>
    </row>
    <row r="7" spans="1:8" ht="11.25" customHeight="1">
      <c r="A7" s="6" t="s">
        <v>29</v>
      </c>
      <c r="B7" s="6">
        <v>605837</v>
      </c>
      <c r="C7" s="6" t="s">
        <v>585</v>
      </c>
      <c r="D7" s="6" t="s">
        <v>586</v>
      </c>
      <c r="E7" s="6" t="s">
        <v>587</v>
      </c>
      <c r="F7" s="7">
        <v>6400</v>
      </c>
      <c r="G7" s="58">
        <v>43525</v>
      </c>
      <c r="H7" s="57" t="s">
        <v>877</v>
      </c>
    </row>
    <row r="8" spans="1:8" ht="11.25" customHeight="1">
      <c r="A8" s="12" t="s">
        <v>29</v>
      </c>
      <c r="B8" s="6">
        <v>605599</v>
      </c>
      <c r="C8" s="12" t="s">
        <v>215</v>
      </c>
      <c r="D8" s="12" t="s">
        <v>216</v>
      </c>
      <c r="E8" s="12" t="s">
        <v>217</v>
      </c>
      <c r="F8" s="21">
        <v>5250</v>
      </c>
      <c r="G8" s="58">
        <v>43617</v>
      </c>
      <c r="H8" s="57" t="s">
        <v>80</v>
      </c>
    </row>
    <row r="9" spans="1:8" ht="11.25" customHeight="1">
      <c r="A9" s="12" t="s">
        <v>29</v>
      </c>
      <c r="B9" s="6">
        <v>605838</v>
      </c>
      <c r="C9" s="8" t="s">
        <v>585</v>
      </c>
      <c r="D9" s="12" t="s">
        <v>588</v>
      </c>
      <c r="E9" s="6" t="s">
        <v>589</v>
      </c>
      <c r="F9" s="7">
        <v>5890</v>
      </c>
      <c r="G9" s="58">
        <v>43617</v>
      </c>
      <c r="H9" s="57" t="s">
        <v>80</v>
      </c>
    </row>
    <row r="10" spans="1:8" s="13" customFormat="1" ht="11.25" customHeight="1">
      <c r="A10" s="17" t="s">
        <v>29</v>
      </c>
      <c r="B10" s="6">
        <v>605538</v>
      </c>
      <c r="C10" s="17" t="s">
        <v>104</v>
      </c>
      <c r="D10" s="17" t="s">
        <v>105</v>
      </c>
      <c r="E10" s="17" t="s">
        <v>106</v>
      </c>
      <c r="F10" s="18">
        <v>7600</v>
      </c>
      <c r="G10" s="58">
        <v>43647</v>
      </c>
      <c r="H10" s="57" t="s">
        <v>53</v>
      </c>
    </row>
    <row r="11" spans="1:8" ht="11.25" customHeight="1">
      <c r="A11" s="17" t="s">
        <v>29</v>
      </c>
      <c r="B11" s="6">
        <v>605824</v>
      </c>
      <c r="C11" s="17" t="s">
        <v>570</v>
      </c>
      <c r="D11" s="17" t="s">
        <v>105</v>
      </c>
      <c r="E11" s="17" t="s">
        <v>106</v>
      </c>
      <c r="F11" s="18">
        <v>7600</v>
      </c>
      <c r="G11" s="58">
        <v>43647</v>
      </c>
      <c r="H11" s="57" t="s">
        <v>53</v>
      </c>
    </row>
    <row r="12" spans="1:8" ht="12.5">
      <c r="A12" s="8" t="s">
        <v>29</v>
      </c>
      <c r="B12" s="6">
        <v>605546</v>
      </c>
      <c r="C12" s="8" t="s">
        <v>120</v>
      </c>
      <c r="D12" s="8" t="s">
        <v>121</v>
      </c>
      <c r="E12" s="8" t="s">
        <v>122</v>
      </c>
      <c r="F12" s="9">
        <v>3108</v>
      </c>
      <c r="G12" s="58">
        <v>43497</v>
      </c>
      <c r="H12" s="61" t="s">
        <v>877</v>
      </c>
    </row>
    <row r="13" spans="1:8" ht="11.25" customHeight="1">
      <c r="A13" s="52" t="s">
        <v>29</v>
      </c>
      <c r="B13" s="6">
        <v>605637</v>
      </c>
      <c r="C13" s="52" t="s">
        <v>276</v>
      </c>
      <c r="D13" s="52" t="s">
        <v>279</v>
      </c>
      <c r="E13" s="52" t="s">
        <v>280</v>
      </c>
      <c r="F13" s="52">
        <v>9000</v>
      </c>
      <c r="G13" s="58">
        <v>43678</v>
      </c>
      <c r="H13" s="57" t="s">
        <v>53</v>
      </c>
    </row>
    <row r="14" spans="1:8" s="13" customFormat="1" ht="11.25" customHeight="1">
      <c r="A14" s="12" t="s">
        <v>29</v>
      </c>
      <c r="B14" s="6">
        <v>605567</v>
      </c>
      <c r="C14" s="8" t="s">
        <v>155</v>
      </c>
      <c r="D14" s="12" t="s">
        <v>156</v>
      </c>
      <c r="E14" s="6" t="s">
        <v>157</v>
      </c>
      <c r="F14" s="7">
        <v>2550</v>
      </c>
      <c r="G14" s="58">
        <v>43617</v>
      </c>
      <c r="H14" s="57" t="s">
        <v>80</v>
      </c>
    </row>
    <row r="15" spans="1:8" ht="11.25" customHeight="1">
      <c r="A15" s="6" t="s">
        <v>29</v>
      </c>
      <c r="B15" s="6">
        <v>605677</v>
      </c>
      <c r="C15" s="6" t="s">
        <v>346</v>
      </c>
      <c r="D15" s="6" t="s">
        <v>347</v>
      </c>
      <c r="E15" s="6" t="s">
        <v>348</v>
      </c>
      <c r="F15" s="7">
        <v>5280</v>
      </c>
      <c r="G15" s="58">
        <v>43525</v>
      </c>
      <c r="H15" s="61" t="s">
        <v>877</v>
      </c>
    </row>
    <row r="16" spans="1:8" ht="11.25" customHeight="1">
      <c r="A16" s="8" t="s">
        <v>29</v>
      </c>
      <c r="B16" s="6">
        <v>605568</v>
      </c>
      <c r="C16" s="8" t="s">
        <v>155</v>
      </c>
      <c r="D16" s="8" t="s">
        <v>158</v>
      </c>
      <c r="E16" s="8" t="s">
        <v>159</v>
      </c>
      <c r="F16" s="9">
        <v>3000</v>
      </c>
      <c r="G16" s="58">
        <v>43525</v>
      </c>
      <c r="H16" s="57" t="s">
        <v>877</v>
      </c>
    </row>
    <row r="17" spans="1:8" s="32" customFormat="1" ht="11.25" customHeight="1">
      <c r="A17" s="12" t="s">
        <v>29</v>
      </c>
      <c r="B17" s="6">
        <v>605883</v>
      </c>
      <c r="C17" s="8" t="s">
        <v>660</v>
      </c>
      <c r="D17" s="12" t="s">
        <v>661</v>
      </c>
      <c r="E17" s="6" t="s">
        <v>662</v>
      </c>
      <c r="F17" s="7">
        <v>12000</v>
      </c>
      <c r="G17" s="58">
        <v>43617</v>
      </c>
      <c r="H17" s="57" t="s">
        <v>80</v>
      </c>
    </row>
    <row r="18" spans="1:8" s="13" customFormat="1" ht="11.25" customHeight="1">
      <c r="A18" s="12" t="s">
        <v>29</v>
      </c>
      <c r="B18" s="6">
        <v>605587</v>
      </c>
      <c r="C18" s="8" t="s">
        <v>194</v>
      </c>
      <c r="D18" s="12" t="s">
        <v>195</v>
      </c>
      <c r="E18" s="6" t="s">
        <v>196</v>
      </c>
      <c r="F18" s="7">
        <v>7200</v>
      </c>
      <c r="G18" s="58">
        <v>43617</v>
      </c>
      <c r="H18" s="57" t="s">
        <v>80</v>
      </c>
    </row>
    <row r="19" spans="1:8" s="13" customFormat="1" ht="11.25" customHeight="1">
      <c r="A19" s="8" t="s">
        <v>29</v>
      </c>
      <c r="B19" s="6">
        <v>605909</v>
      </c>
      <c r="C19" s="8" t="s">
        <v>707</v>
      </c>
      <c r="D19" s="8" t="s">
        <v>708</v>
      </c>
      <c r="E19" s="8" t="s">
        <v>709</v>
      </c>
      <c r="F19" s="9">
        <v>8500</v>
      </c>
      <c r="G19" s="58">
        <v>43497</v>
      </c>
      <c r="H19" s="68" t="s">
        <v>877</v>
      </c>
    </row>
    <row r="20" spans="1:8" ht="11.25" customHeight="1">
      <c r="A20" s="12" t="s">
        <v>29</v>
      </c>
      <c r="B20" s="6">
        <v>605839</v>
      </c>
      <c r="C20" s="8" t="s">
        <v>585</v>
      </c>
      <c r="D20" s="12" t="s">
        <v>590</v>
      </c>
      <c r="E20" s="6" t="s">
        <v>589</v>
      </c>
      <c r="F20" s="7">
        <v>6750</v>
      </c>
      <c r="G20" s="58">
        <v>43617</v>
      </c>
      <c r="H20" s="57" t="s">
        <v>80</v>
      </c>
    </row>
    <row r="21" spans="1:8" ht="11.25" customHeight="1">
      <c r="A21" s="8" t="s">
        <v>29</v>
      </c>
      <c r="B21" s="6">
        <v>605744</v>
      </c>
      <c r="C21" s="8" t="s">
        <v>464</v>
      </c>
      <c r="D21" s="8" t="s">
        <v>465</v>
      </c>
      <c r="E21" s="8" t="s">
        <v>466</v>
      </c>
      <c r="F21" s="9">
        <v>3000</v>
      </c>
      <c r="G21" s="62">
        <v>43497</v>
      </c>
      <c r="H21" s="68" t="s">
        <v>877</v>
      </c>
    </row>
    <row r="22" spans="1:8" ht="11.25" customHeight="1">
      <c r="A22" s="12" t="s">
        <v>29</v>
      </c>
      <c r="B22" s="6">
        <v>605954</v>
      </c>
      <c r="C22" s="8" t="s">
        <v>772</v>
      </c>
      <c r="D22" s="12" t="s">
        <v>773</v>
      </c>
      <c r="E22" s="6" t="s">
        <v>774</v>
      </c>
      <c r="F22" s="7">
        <v>7200</v>
      </c>
      <c r="G22" s="58">
        <v>43617</v>
      </c>
      <c r="H22" s="57" t="s">
        <v>80</v>
      </c>
    </row>
    <row r="23" spans="1:8" s="33" customFormat="1" ht="11.25" customHeight="1">
      <c r="A23" s="12" t="s">
        <v>29</v>
      </c>
      <c r="B23" s="6">
        <v>605955</v>
      </c>
      <c r="C23" s="8" t="s">
        <v>772</v>
      </c>
      <c r="D23" s="12" t="s">
        <v>775</v>
      </c>
      <c r="E23" s="6" t="s">
        <v>776</v>
      </c>
      <c r="F23" s="7">
        <v>2500</v>
      </c>
      <c r="G23" s="58">
        <v>43617</v>
      </c>
      <c r="H23" s="57" t="s">
        <v>80</v>
      </c>
    </row>
    <row r="24" spans="1:8" ht="11.25" customHeight="1">
      <c r="A24" s="10" t="s">
        <v>29</v>
      </c>
      <c r="B24" s="6">
        <v>605627</v>
      </c>
      <c r="C24" s="10" t="s">
        <v>262</v>
      </c>
      <c r="D24" s="10" t="s">
        <v>263</v>
      </c>
      <c r="E24" s="10" t="s">
        <v>264</v>
      </c>
      <c r="F24" s="11">
        <v>6000</v>
      </c>
      <c r="G24" s="58">
        <v>43556</v>
      </c>
      <c r="H24" s="57" t="s">
        <v>80</v>
      </c>
    </row>
    <row r="25" spans="1:8" ht="11.25" customHeight="1">
      <c r="A25" s="10" t="s">
        <v>29</v>
      </c>
      <c r="B25" s="6">
        <v>605697</v>
      </c>
      <c r="C25" s="10" t="s">
        <v>382</v>
      </c>
      <c r="D25" s="10" t="s">
        <v>383</v>
      </c>
      <c r="E25" s="10" t="s">
        <v>384</v>
      </c>
      <c r="F25" s="11">
        <v>9000</v>
      </c>
      <c r="G25" s="58">
        <v>43556</v>
      </c>
      <c r="H25" s="57" t="s">
        <v>80</v>
      </c>
    </row>
    <row r="26" spans="1:8" ht="11.25" customHeight="1">
      <c r="A26" s="8" t="s">
        <v>29</v>
      </c>
      <c r="B26" s="6">
        <v>605588</v>
      </c>
      <c r="C26" s="8" t="s">
        <v>194</v>
      </c>
      <c r="D26" s="8" t="s">
        <v>197</v>
      </c>
      <c r="E26" s="8" t="s">
        <v>198</v>
      </c>
      <c r="F26" s="9">
        <v>10000</v>
      </c>
      <c r="G26" s="58">
        <v>43466</v>
      </c>
      <c r="H26" s="57" t="s">
        <v>877</v>
      </c>
    </row>
    <row r="27" spans="1:8" s="20" customFormat="1" ht="11.25" customHeight="1">
      <c r="A27" s="10" t="s">
        <v>29</v>
      </c>
      <c r="B27" s="6">
        <v>605807</v>
      </c>
      <c r="C27" s="10" t="s">
        <v>551</v>
      </c>
      <c r="D27" s="10" t="s">
        <v>552</v>
      </c>
      <c r="E27" s="10" t="s">
        <v>129</v>
      </c>
      <c r="F27" s="11">
        <v>5400</v>
      </c>
      <c r="G27" s="58">
        <v>43556</v>
      </c>
      <c r="H27" s="57" t="s">
        <v>80</v>
      </c>
    </row>
    <row r="28" spans="1:8" s="13" customFormat="1" ht="11.25" customHeight="1">
      <c r="A28" s="12" t="s">
        <v>29</v>
      </c>
      <c r="B28" s="6">
        <v>605678</v>
      </c>
      <c r="C28" s="12" t="s">
        <v>346</v>
      </c>
      <c r="D28" s="12" t="s">
        <v>349</v>
      </c>
      <c r="E28" s="12" t="s">
        <v>350</v>
      </c>
      <c r="F28" s="21">
        <v>2430</v>
      </c>
      <c r="G28" s="58">
        <v>43617</v>
      </c>
      <c r="H28" s="59" t="s">
        <v>80</v>
      </c>
    </row>
    <row r="29" spans="1:8" s="13" customFormat="1" ht="11.25" customHeight="1">
      <c r="A29" s="17" t="s">
        <v>29</v>
      </c>
      <c r="B29" s="6">
        <v>605583</v>
      </c>
      <c r="C29" s="17" t="s">
        <v>185</v>
      </c>
      <c r="D29" s="17" t="s">
        <v>186</v>
      </c>
      <c r="E29" s="17" t="s">
        <v>187</v>
      </c>
      <c r="F29" s="18">
        <v>2400</v>
      </c>
      <c r="G29" s="58">
        <v>43647</v>
      </c>
      <c r="H29" s="57" t="s">
        <v>53</v>
      </c>
    </row>
    <row r="30" spans="1:8" s="33" customFormat="1" ht="11.25" customHeight="1">
      <c r="A30" s="17" t="s">
        <v>29</v>
      </c>
      <c r="B30" s="6">
        <v>605584</v>
      </c>
      <c r="C30" s="17" t="s">
        <v>185</v>
      </c>
      <c r="D30" s="17" t="s">
        <v>188</v>
      </c>
      <c r="E30" s="17" t="s">
        <v>187</v>
      </c>
      <c r="F30" s="18">
        <v>3300</v>
      </c>
      <c r="G30" s="58">
        <v>43647</v>
      </c>
      <c r="H30" s="59" t="s">
        <v>53</v>
      </c>
    </row>
    <row r="31" spans="1:8" ht="11.25" customHeight="1">
      <c r="A31" s="51" t="s">
        <v>29</v>
      </c>
      <c r="B31" s="6">
        <v>605589</v>
      </c>
      <c r="C31" s="52" t="s">
        <v>194</v>
      </c>
      <c r="D31" s="52" t="s">
        <v>199</v>
      </c>
      <c r="E31" s="52" t="s">
        <v>152</v>
      </c>
      <c r="F31" s="52">
        <v>2800</v>
      </c>
      <c r="G31" s="58">
        <v>43678</v>
      </c>
      <c r="H31" s="57" t="s">
        <v>53</v>
      </c>
    </row>
    <row r="32" spans="1:8" ht="11.25" customHeight="1">
      <c r="A32" s="51" t="s">
        <v>29</v>
      </c>
      <c r="B32" s="6">
        <v>605826</v>
      </c>
      <c r="C32" s="52" t="s">
        <v>573</v>
      </c>
      <c r="D32" s="52" t="s">
        <v>199</v>
      </c>
      <c r="E32" s="52" t="s">
        <v>152</v>
      </c>
      <c r="F32" s="52">
        <v>2800</v>
      </c>
      <c r="G32" s="58">
        <v>43678</v>
      </c>
      <c r="H32" s="57" t="s">
        <v>53</v>
      </c>
    </row>
    <row r="33" spans="1:8" s="13" customFormat="1" ht="11.25" customHeight="1">
      <c r="A33" s="51" t="s">
        <v>29</v>
      </c>
      <c r="B33" s="6">
        <v>605997</v>
      </c>
      <c r="C33" s="52" t="s">
        <v>839</v>
      </c>
      <c r="D33" s="52" t="s">
        <v>840</v>
      </c>
      <c r="E33" s="52" t="s">
        <v>841</v>
      </c>
      <c r="F33" s="52">
        <v>9000</v>
      </c>
      <c r="G33" s="58">
        <v>43678</v>
      </c>
      <c r="H33" s="57" t="s">
        <v>53</v>
      </c>
    </row>
    <row r="34" spans="1:8" ht="11.25" customHeight="1">
      <c r="A34" s="8" t="s">
        <v>29</v>
      </c>
      <c r="B34" s="6">
        <v>605840</v>
      </c>
      <c r="C34" s="8" t="s">
        <v>585</v>
      </c>
      <c r="D34" s="8" t="s">
        <v>591</v>
      </c>
      <c r="E34" s="8" t="s">
        <v>587</v>
      </c>
      <c r="F34" s="9">
        <v>5510</v>
      </c>
      <c r="G34" s="58">
        <v>43586</v>
      </c>
      <c r="H34" s="59" t="s">
        <v>80</v>
      </c>
    </row>
    <row r="35" spans="1:8" ht="11.25" customHeight="1">
      <c r="A35" s="51" t="s">
        <v>29</v>
      </c>
      <c r="B35" s="6">
        <v>605888</v>
      </c>
      <c r="C35" s="52" t="s">
        <v>669</v>
      </c>
      <c r="D35" s="52" t="s">
        <v>670</v>
      </c>
      <c r="E35" s="52" t="s">
        <v>671</v>
      </c>
      <c r="F35" s="52">
        <v>13500</v>
      </c>
      <c r="G35" s="62">
        <v>43678</v>
      </c>
      <c r="H35" s="59" t="s">
        <v>53</v>
      </c>
    </row>
    <row r="36" spans="1:8" s="32" customFormat="1" ht="11.25" customHeight="1">
      <c r="A36" s="10" t="s">
        <v>29</v>
      </c>
      <c r="B36" s="6">
        <v>605600</v>
      </c>
      <c r="C36" s="10" t="s">
        <v>215</v>
      </c>
      <c r="D36" s="10" t="s">
        <v>218</v>
      </c>
      <c r="E36" s="10" t="s">
        <v>219</v>
      </c>
      <c r="F36" s="11">
        <v>3750</v>
      </c>
      <c r="G36" s="58">
        <v>43556</v>
      </c>
      <c r="H36" s="57" t="s">
        <v>80</v>
      </c>
    </row>
    <row r="37" spans="1:8" ht="11.25" customHeight="1">
      <c r="A37" s="10" t="s">
        <v>29</v>
      </c>
      <c r="B37" s="6">
        <v>605808</v>
      </c>
      <c r="C37" s="10" t="s">
        <v>551</v>
      </c>
      <c r="D37" s="10" t="s">
        <v>553</v>
      </c>
      <c r="E37" s="10" t="s">
        <v>129</v>
      </c>
      <c r="F37" s="11">
        <v>5940</v>
      </c>
      <c r="G37" s="58">
        <v>43556</v>
      </c>
      <c r="H37" s="57" t="s">
        <v>80</v>
      </c>
    </row>
    <row r="38" spans="1:8" ht="11.25" customHeight="1">
      <c r="A38" s="8" t="s">
        <v>29</v>
      </c>
      <c r="B38" s="6">
        <v>605985</v>
      </c>
      <c r="C38" s="8" t="s">
        <v>698</v>
      </c>
      <c r="D38" s="8" t="s">
        <v>819</v>
      </c>
      <c r="E38" s="8" t="s">
        <v>820</v>
      </c>
      <c r="F38" s="9">
        <v>4367</v>
      </c>
      <c r="G38" s="58">
        <v>43586</v>
      </c>
      <c r="H38" s="59" t="s">
        <v>80</v>
      </c>
    </row>
    <row r="39" spans="1:8" ht="11.25" customHeight="1">
      <c r="A39" s="8" t="s">
        <v>29</v>
      </c>
      <c r="B39" s="6">
        <v>605986</v>
      </c>
      <c r="C39" s="8" t="s">
        <v>698</v>
      </c>
      <c r="D39" s="8" t="s">
        <v>821</v>
      </c>
      <c r="E39" s="8" t="s">
        <v>822</v>
      </c>
      <c r="F39" s="9">
        <v>6660</v>
      </c>
      <c r="G39" s="58">
        <v>43497</v>
      </c>
      <c r="H39" s="57" t="s">
        <v>877</v>
      </c>
    </row>
    <row r="40" spans="1:8" ht="11.25" customHeight="1">
      <c r="A40" s="8" t="s">
        <v>29</v>
      </c>
      <c r="B40" s="6">
        <v>605987</v>
      </c>
      <c r="C40" s="8" t="s">
        <v>698</v>
      </c>
      <c r="D40" s="8" t="s">
        <v>821</v>
      </c>
      <c r="E40" s="8" t="s">
        <v>822</v>
      </c>
      <c r="F40" s="9">
        <v>6660</v>
      </c>
      <c r="G40" s="58">
        <v>43497</v>
      </c>
      <c r="H40" s="57" t="s">
        <v>877</v>
      </c>
    </row>
    <row r="41" spans="1:8" ht="11.25" customHeight="1">
      <c r="A41" s="10" t="s">
        <v>29</v>
      </c>
      <c r="B41" s="6">
        <v>605581</v>
      </c>
      <c r="C41" s="10" t="s">
        <v>180</v>
      </c>
      <c r="D41" s="10" t="s">
        <v>181</v>
      </c>
      <c r="E41" s="10" t="s">
        <v>182</v>
      </c>
      <c r="F41" s="11">
        <v>12000</v>
      </c>
      <c r="G41" s="58">
        <v>43556</v>
      </c>
      <c r="H41" s="57" t="s">
        <v>80</v>
      </c>
    </row>
    <row r="42" spans="1:8" ht="11.25" customHeight="1">
      <c r="A42" s="6" t="s">
        <v>29</v>
      </c>
      <c r="B42" s="6">
        <v>605698</v>
      </c>
      <c r="C42" s="6" t="s">
        <v>382</v>
      </c>
      <c r="D42" s="6" t="s">
        <v>385</v>
      </c>
      <c r="E42" s="6" t="s">
        <v>386</v>
      </c>
      <c r="F42" s="7">
        <v>6120</v>
      </c>
      <c r="G42" s="58">
        <v>43525</v>
      </c>
      <c r="H42" s="57" t="s">
        <v>877</v>
      </c>
    </row>
    <row r="43" spans="1:8" ht="11.25" customHeight="1">
      <c r="A43" s="10" t="s">
        <v>29</v>
      </c>
      <c r="B43" s="6">
        <v>605492</v>
      </c>
      <c r="C43" s="10" t="s">
        <v>36</v>
      </c>
      <c r="D43" s="10" t="s">
        <v>37</v>
      </c>
      <c r="E43" s="10" t="s">
        <v>38</v>
      </c>
      <c r="F43" s="11">
        <v>3360</v>
      </c>
      <c r="G43" s="58">
        <v>43556</v>
      </c>
      <c r="H43" s="57" t="s">
        <v>80</v>
      </c>
    </row>
    <row r="44" spans="1:8" s="20" customFormat="1" ht="11.25" customHeight="1">
      <c r="A44" s="8" t="s">
        <v>29</v>
      </c>
      <c r="B44" s="6">
        <v>605857</v>
      </c>
      <c r="C44" s="8" t="s">
        <v>618</v>
      </c>
      <c r="D44" s="8" t="s">
        <v>621</v>
      </c>
      <c r="E44" s="8" t="s">
        <v>620</v>
      </c>
      <c r="F44" s="9">
        <v>7820</v>
      </c>
      <c r="G44" s="58">
        <v>43466</v>
      </c>
      <c r="H44" s="65" t="s">
        <v>877</v>
      </c>
    </row>
    <row r="45" spans="1:8" ht="11.25" customHeight="1">
      <c r="A45" s="8" t="s">
        <v>29</v>
      </c>
      <c r="B45" s="6">
        <v>605493</v>
      </c>
      <c r="C45" s="8" t="s">
        <v>36</v>
      </c>
      <c r="D45" s="8" t="s">
        <v>39</v>
      </c>
      <c r="E45" s="8" t="s">
        <v>40</v>
      </c>
      <c r="F45" s="9">
        <v>11000</v>
      </c>
      <c r="G45" s="58">
        <v>43586</v>
      </c>
      <c r="H45" s="57" t="s">
        <v>80</v>
      </c>
    </row>
    <row r="46" spans="1:8" ht="11.25" customHeight="1">
      <c r="A46" s="8" t="s">
        <v>29</v>
      </c>
      <c r="B46" s="6">
        <v>605679</v>
      </c>
      <c r="C46" s="8" t="s">
        <v>346</v>
      </c>
      <c r="D46" s="8" t="s">
        <v>351</v>
      </c>
      <c r="E46" s="8" t="s">
        <v>352</v>
      </c>
      <c r="F46" s="9">
        <v>3105</v>
      </c>
      <c r="G46" s="58">
        <v>43466</v>
      </c>
      <c r="H46" s="57" t="s">
        <v>877</v>
      </c>
    </row>
    <row r="47" spans="1:8" ht="11.25" customHeight="1">
      <c r="A47" s="12" t="s">
        <v>29</v>
      </c>
      <c r="B47" s="6">
        <v>605910</v>
      </c>
      <c r="C47" s="12" t="s">
        <v>707</v>
      </c>
      <c r="D47" s="12" t="s">
        <v>710</v>
      </c>
      <c r="E47" s="12" t="s">
        <v>711</v>
      </c>
      <c r="F47" s="21">
        <v>8500</v>
      </c>
      <c r="G47" s="58">
        <v>43617</v>
      </c>
      <c r="H47" s="57" t="s">
        <v>80</v>
      </c>
    </row>
    <row r="48" spans="1:8" s="13" customFormat="1" ht="11.25" customHeight="1">
      <c r="A48" s="17" t="s">
        <v>29</v>
      </c>
      <c r="B48" s="6">
        <v>605690</v>
      </c>
      <c r="C48" s="17" t="s">
        <v>367</v>
      </c>
      <c r="D48" s="17" t="s">
        <v>370</v>
      </c>
      <c r="E48" s="17" t="s">
        <v>371</v>
      </c>
      <c r="F48" s="18">
        <v>9750</v>
      </c>
      <c r="G48" s="58">
        <v>43647</v>
      </c>
      <c r="H48" s="57" t="s">
        <v>53</v>
      </c>
    </row>
    <row r="49" spans="1:8" ht="11.25" customHeight="1">
      <c r="A49" s="51" t="s">
        <v>29</v>
      </c>
      <c r="B49" s="6">
        <v>605509</v>
      </c>
      <c r="C49" s="52" t="s">
        <v>67</v>
      </c>
      <c r="D49" s="52" t="s">
        <v>68</v>
      </c>
      <c r="E49" s="52" t="s">
        <v>69</v>
      </c>
      <c r="F49" s="52">
        <v>9200</v>
      </c>
      <c r="G49" s="58">
        <v>43678</v>
      </c>
      <c r="H49" s="57" t="s">
        <v>53</v>
      </c>
    </row>
    <row r="50" spans="1:8" ht="11.25" customHeight="1">
      <c r="A50" s="17" t="s">
        <v>29</v>
      </c>
      <c r="B50" s="6">
        <v>605841</v>
      </c>
      <c r="C50" s="17" t="s">
        <v>585</v>
      </c>
      <c r="D50" s="17" t="s">
        <v>592</v>
      </c>
      <c r="E50" s="17" t="s">
        <v>593</v>
      </c>
      <c r="F50" s="18">
        <v>3600</v>
      </c>
      <c r="G50" s="58">
        <v>43647</v>
      </c>
      <c r="H50" s="57" t="s">
        <v>53</v>
      </c>
    </row>
    <row r="51" spans="1:8" ht="11.25" customHeight="1">
      <c r="A51" s="35" t="s">
        <v>29</v>
      </c>
      <c r="B51" s="6">
        <v>605842</v>
      </c>
      <c r="C51" s="35" t="s">
        <v>585</v>
      </c>
      <c r="D51" s="35" t="s">
        <v>592</v>
      </c>
      <c r="E51" s="35" t="s">
        <v>593</v>
      </c>
      <c r="F51" s="36">
        <v>1800</v>
      </c>
      <c r="G51" s="58">
        <v>43647</v>
      </c>
      <c r="H51" s="57" t="s">
        <v>53</v>
      </c>
    </row>
    <row r="52" spans="1:8" ht="11.25" customHeight="1">
      <c r="A52" s="12" t="s">
        <v>29</v>
      </c>
      <c r="B52" s="6">
        <v>605638</v>
      </c>
      <c r="C52" s="12" t="s">
        <v>276</v>
      </c>
      <c r="D52" s="12" t="s">
        <v>281</v>
      </c>
      <c r="E52" s="12" t="s">
        <v>282</v>
      </c>
      <c r="F52" s="21">
        <v>6400</v>
      </c>
      <c r="G52" s="58">
        <v>43617</v>
      </c>
      <c r="H52" s="57" t="s">
        <v>80</v>
      </c>
    </row>
    <row r="53" spans="1:8" ht="11.25" customHeight="1">
      <c r="A53" s="8" t="s">
        <v>29</v>
      </c>
      <c r="B53" s="6">
        <v>605510</v>
      </c>
      <c r="C53" s="8" t="s">
        <v>67</v>
      </c>
      <c r="D53" s="8" t="s">
        <v>70</v>
      </c>
      <c r="E53" s="8" t="s">
        <v>71</v>
      </c>
      <c r="F53" s="9">
        <v>4860</v>
      </c>
      <c r="G53" s="58">
        <v>43586</v>
      </c>
      <c r="H53" s="57" t="s">
        <v>80</v>
      </c>
    </row>
    <row r="54" spans="1:8" ht="11.25" customHeight="1">
      <c r="A54" s="52" t="s">
        <v>29</v>
      </c>
      <c r="B54" s="6">
        <v>605511</v>
      </c>
      <c r="C54" s="52" t="s">
        <v>67</v>
      </c>
      <c r="D54" s="52" t="s">
        <v>72</v>
      </c>
      <c r="E54" s="52" t="s">
        <v>73</v>
      </c>
      <c r="F54" s="52">
        <v>7400</v>
      </c>
      <c r="G54" s="58">
        <v>43678</v>
      </c>
      <c r="H54" s="57" t="s">
        <v>53</v>
      </c>
    </row>
    <row r="55" spans="1:8" s="32" customFormat="1" ht="11.25" customHeight="1">
      <c r="A55" s="12" t="s">
        <v>29</v>
      </c>
      <c r="B55" s="6">
        <v>605884</v>
      </c>
      <c r="C55" s="12" t="s">
        <v>660</v>
      </c>
      <c r="D55" s="12" t="s">
        <v>663</v>
      </c>
      <c r="E55" s="12" t="s">
        <v>664</v>
      </c>
      <c r="F55" s="21">
        <v>6000</v>
      </c>
      <c r="G55" s="58">
        <v>43617</v>
      </c>
      <c r="H55" s="57" t="s">
        <v>80</v>
      </c>
    </row>
    <row r="56" spans="1:8" s="20" customFormat="1" ht="11.25" customHeight="1">
      <c r="A56" s="51" t="s">
        <v>29</v>
      </c>
      <c r="B56" s="6">
        <v>605725</v>
      </c>
      <c r="C56" s="52" t="s">
        <v>426</v>
      </c>
      <c r="D56" s="52" t="s">
        <v>429</v>
      </c>
      <c r="E56" s="52" t="s">
        <v>430</v>
      </c>
      <c r="F56" s="52">
        <v>5250</v>
      </c>
      <c r="G56" s="58">
        <v>43678</v>
      </c>
      <c r="H56" s="57" t="s">
        <v>53</v>
      </c>
    </row>
    <row r="57" spans="1:8" ht="11.25" customHeight="1">
      <c r="A57" s="17" t="s">
        <v>29</v>
      </c>
      <c r="B57" s="6">
        <v>605512</v>
      </c>
      <c r="C57" s="17" t="s">
        <v>67</v>
      </c>
      <c r="D57" s="17" t="s">
        <v>74</v>
      </c>
      <c r="E57" s="17" t="s">
        <v>75</v>
      </c>
      <c r="F57" s="18">
        <v>4950</v>
      </c>
      <c r="G57" s="58">
        <v>43647</v>
      </c>
      <c r="H57" s="57" t="s">
        <v>53</v>
      </c>
    </row>
    <row r="58" spans="1:8" ht="11.25" customHeight="1">
      <c r="A58" s="6" t="s">
        <v>29</v>
      </c>
      <c r="B58" s="6">
        <v>605776</v>
      </c>
      <c r="C58" s="6" t="s">
        <v>315</v>
      </c>
      <c r="D58" s="6" t="s">
        <v>507</v>
      </c>
      <c r="E58" s="6" t="s">
        <v>508</v>
      </c>
      <c r="F58" s="7">
        <v>7200</v>
      </c>
      <c r="G58" s="58">
        <v>43525</v>
      </c>
      <c r="H58" s="57" t="s">
        <v>877</v>
      </c>
    </row>
    <row r="59" spans="1:8" ht="12.5" customHeight="1">
      <c r="A59" s="12" t="s">
        <v>29</v>
      </c>
      <c r="B59" s="6">
        <v>605956</v>
      </c>
      <c r="C59" s="8" t="s">
        <v>772</v>
      </c>
      <c r="D59" s="12" t="s">
        <v>777</v>
      </c>
      <c r="E59" s="6" t="s">
        <v>778</v>
      </c>
      <c r="F59" s="7">
        <v>5000</v>
      </c>
      <c r="G59" s="58">
        <v>43617</v>
      </c>
      <c r="H59" s="57" t="s">
        <v>80</v>
      </c>
    </row>
    <row r="60" spans="1:8" ht="11.25" customHeight="1">
      <c r="A60" s="8" t="s">
        <v>29</v>
      </c>
      <c r="B60" s="6">
        <v>605666</v>
      </c>
      <c r="C60" s="8" t="s">
        <v>322</v>
      </c>
      <c r="D60" s="8" t="s">
        <v>325</v>
      </c>
      <c r="E60" s="8" t="s">
        <v>324</v>
      </c>
      <c r="F60" s="9">
        <v>2625</v>
      </c>
      <c r="G60" s="58">
        <v>43466</v>
      </c>
      <c r="H60" s="57" t="s">
        <v>877</v>
      </c>
    </row>
    <row r="61" spans="1:8" ht="11.25" customHeight="1">
      <c r="A61" s="8" t="s">
        <v>29</v>
      </c>
      <c r="B61" s="6">
        <v>605709</v>
      </c>
      <c r="C61" s="8" t="s">
        <v>401</v>
      </c>
      <c r="D61" s="8" t="s">
        <v>325</v>
      </c>
      <c r="E61" s="8" t="s">
        <v>324</v>
      </c>
      <c r="F61" s="9">
        <v>2625</v>
      </c>
      <c r="G61" s="58">
        <v>43466</v>
      </c>
      <c r="H61" s="57" t="s">
        <v>877</v>
      </c>
    </row>
    <row r="62" spans="1:8" ht="11.25" customHeight="1">
      <c r="A62" s="12" t="s">
        <v>29</v>
      </c>
      <c r="B62" s="6">
        <v>605809</v>
      </c>
      <c r="C62" s="12" t="s">
        <v>551</v>
      </c>
      <c r="D62" s="12" t="s">
        <v>554</v>
      </c>
      <c r="E62" s="12" t="s">
        <v>555</v>
      </c>
      <c r="F62" s="21">
        <v>4500</v>
      </c>
      <c r="G62" s="58">
        <v>43617</v>
      </c>
      <c r="H62" s="57" t="s">
        <v>80</v>
      </c>
    </row>
    <row r="63" spans="1:8" ht="11.25" customHeight="1">
      <c r="A63" s="6" t="s">
        <v>29</v>
      </c>
      <c r="B63" s="6">
        <v>605971</v>
      </c>
      <c r="C63" s="6" t="s">
        <v>798</v>
      </c>
      <c r="D63" s="6" t="s">
        <v>799</v>
      </c>
      <c r="E63" s="6" t="s">
        <v>800</v>
      </c>
      <c r="F63" s="7">
        <v>5100</v>
      </c>
      <c r="G63" s="58">
        <v>43525</v>
      </c>
      <c r="H63" s="57" t="s">
        <v>877</v>
      </c>
    </row>
    <row r="64" spans="1:8" ht="11.25" customHeight="1">
      <c r="A64" s="10" t="s">
        <v>29</v>
      </c>
      <c r="B64" s="6">
        <v>605998</v>
      </c>
      <c r="C64" s="10" t="s">
        <v>839</v>
      </c>
      <c r="D64" s="10" t="s">
        <v>842</v>
      </c>
      <c r="E64" s="10" t="s">
        <v>843</v>
      </c>
      <c r="F64" s="11">
        <v>4500</v>
      </c>
      <c r="G64" s="58">
        <v>43556</v>
      </c>
      <c r="H64" s="57" t="s">
        <v>80</v>
      </c>
    </row>
    <row r="65" spans="1:8" s="13" customFormat="1" ht="12.5" customHeight="1">
      <c r="A65" s="10" t="s">
        <v>29</v>
      </c>
      <c r="B65" s="6">
        <v>605639</v>
      </c>
      <c r="C65" s="10" t="s">
        <v>276</v>
      </c>
      <c r="D65" s="10" t="s">
        <v>283</v>
      </c>
      <c r="E65" s="10" t="s">
        <v>284</v>
      </c>
      <c r="F65" s="11">
        <v>3900</v>
      </c>
      <c r="G65" s="58">
        <v>43556</v>
      </c>
      <c r="H65" s="57" t="s">
        <v>80</v>
      </c>
    </row>
    <row r="66" spans="1:8" ht="11.25" customHeight="1">
      <c r="A66" s="12" t="s">
        <v>29</v>
      </c>
      <c r="B66" s="6">
        <v>605900</v>
      </c>
      <c r="C66" s="12" t="s">
        <v>691</v>
      </c>
      <c r="D66" s="12" t="s">
        <v>692</v>
      </c>
      <c r="E66" s="12" t="s">
        <v>693</v>
      </c>
      <c r="F66" s="21">
        <v>6963.08</v>
      </c>
      <c r="G66" s="58">
        <v>43617</v>
      </c>
      <c r="H66" s="57" t="s">
        <v>80</v>
      </c>
    </row>
    <row r="67" spans="1:8" ht="11.25" customHeight="1">
      <c r="A67" s="12" t="s">
        <v>29</v>
      </c>
      <c r="B67" s="6">
        <v>605656</v>
      </c>
      <c r="C67" s="8" t="s">
        <v>305</v>
      </c>
      <c r="D67" s="12" t="s">
        <v>307</v>
      </c>
      <c r="E67" s="6" t="s">
        <v>308</v>
      </c>
      <c r="F67" s="7">
        <v>6750</v>
      </c>
      <c r="G67" s="58">
        <v>43617</v>
      </c>
      <c r="H67" s="57" t="s">
        <v>80</v>
      </c>
    </row>
    <row r="68" spans="1:8" ht="11.25" customHeight="1">
      <c r="A68" s="17" t="s">
        <v>29</v>
      </c>
      <c r="B68" s="6">
        <v>605885</v>
      </c>
      <c r="C68" s="17" t="s">
        <v>660</v>
      </c>
      <c r="D68" s="17" t="s">
        <v>665</v>
      </c>
      <c r="E68" s="17" t="s">
        <v>662</v>
      </c>
      <c r="F68" s="18">
        <v>7500</v>
      </c>
      <c r="G68" s="58">
        <v>43647</v>
      </c>
      <c r="H68" s="57" t="s">
        <v>53</v>
      </c>
    </row>
    <row r="69" spans="1:8" ht="11.25" customHeight="1">
      <c r="A69" s="8" t="s">
        <v>29</v>
      </c>
      <c r="B69" s="6">
        <v>605745</v>
      </c>
      <c r="C69" s="8" t="s">
        <v>464</v>
      </c>
      <c r="D69" s="8" t="s">
        <v>467</v>
      </c>
      <c r="E69" s="8" t="s">
        <v>468</v>
      </c>
      <c r="F69" s="9">
        <v>6650</v>
      </c>
      <c r="G69" s="58">
        <v>43466</v>
      </c>
      <c r="H69" s="57" t="s">
        <v>877</v>
      </c>
    </row>
    <row r="70" spans="1:8" s="13" customFormat="1" ht="11.25" customHeight="1">
      <c r="A70" s="12" t="s">
        <v>29</v>
      </c>
      <c r="B70" s="6">
        <v>605796</v>
      </c>
      <c r="C70" s="12" t="s">
        <v>535</v>
      </c>
      <c r="D70" s="12" t="s">
        <v>536</v>
      </c>
      <c r="E70" s="12" t="s">
        <v>537</v>
      </c>
      <c r="F70" s="21">
        <v>4800</v>
      </c>
      <c r="G70" s="58">
        <v>43617</v>
      </c>
      <c r="H70" s="57" t="s">
        <v>80</v>
      </c>
    </row>
    <row r="71" spans="1:8" ht="11.25" customHeight="1">
      <c r="A71" s="8" t="s">
        <v>29</v>
      </c>
      <c r="B71" s="6">
        <v>606013</v>
      </c>
      <c r="C71" s="8" t="s">
        <v>864</v>
      </c>
      <c r="D71" s="8" t="s">
        <v>865</v>
      </c>
      <c r="E71" s="8" t="s">
        <v>146</v>
      </c>
      <c r="F71" s="9">
        <v>6716</v>
      </c>
      <c r="G71" s="58">
        <v>43466</v>
      </c>
      <c r="H71" s="65" t="s">
        <v>877</v>
      </c>
    </row>
    <row r="72" spans="1:8" ht="11.25" customHeight="1">
      <c r="A72" s="12" t="s">
        <v>29</v>
      </c>
      <c r="B72" s="6">
        <v>605874</v>
      </c>
      <c r="C72" s="8" t="s">
        <v>643</v>
      </c>
      <c r="D72" s="12" t="s">
        <v>644</v>
      </c>
      <c r="E72" s="6" t="s">
        <v>645</v>
      </c>
      <c r="F72" s="7">
        <v>7920</v>
      </c>
      <c r="G72" s="58">
        <v>43617</v>
      </c>
      <c r="H72" s="57" t="s">
        <v>80</v>
      </c>
    </row>
    <row r="73" spans="1:8" ht="11.25" customHeight="1">
      <c r="A73" s="51" t="s">
        <v>29</v>
      </c>
      <c r="B73" s="6">
        <v>605999</v>
      </c>
      <c r="C73" s="52" t="s">
        <v>839</v>
      </c>
      <c r="D73" s="52" t="s">
        <v>844</v>
      </c>
      <c r="E73" s="52" t="s">
        <v>841</v>
      </c>
      <c r="F73" s="52">
        <v>9000</v>
      </c>
      <c r="G73" s="58">
        <v>43678</v>
      </c>
      <c r="H73" s="57" t="s">
        <v>53</v>
      </c>
    </row>
    <row r="74" spans="1:8" ht="11.25" customHeight="1">
      <c r="A74" s="6" t="s">
        <v>29</v>
      </c>
      <c r="B74" s="6">
        <v>605618</v>
      </c>
      <c r="C74" s="6" t="s">
        <v>243</v>
      </c>
      <c r="D74" s="6" t="s">
        <v>244</v>
      </c>
      <c r="E74" s="6" t="s">
        <v>245</v>
      </c>
      <c r="F74" s="7">
        <v>5040</v>
      </c>
      <c r="G74" s="58">
        <v>43525</v>
      </c>
      <c r="H74" s="57" t="s">
        <v>877</v>
      </c>
    </row>
    <row r="75" spans="1:8" ht="11.25" customHeight="1">
      <c r="A75" s="14" t="s">
        <v>29</v>
      </c>
      <c r="B75" s="6">
        <v>605739</v>
      </c>
      <c r="C75" s="14" t="s">
        <v>456</v>
      </c>
      <c r="D75" s="14" t="s">
        <v>457</v>
      </c>
      <c r="E75" s="14" t="s">
        <v>458</v>
      </c>
      <c r="F75" s="15">
        <v>6000</v>
      </c>
      <c r="G75" s="58">
        <v>43617</v>
      </c>
      <c r="H75" s="59" t="s">
        <v>80</v>
      </c>
    </row>
    <row r="76" spans="1:8" ht="11.25" customHeight="1">
      <c r="A76" s="6" t="s">
        <v>29</v>
      </c>
      <c r="B76" s="6">
        <v>605746</v>
      </c>
      <c r="C76" s="6" t="s">
        <v>464</v>
      </c>
      <c r="D76" s="6" t="s">
        <v>469</v>
      </c>
      <c r="E76" s="6" t="s">
        <v>466</v>
      </c>
      <c r="F76" s="7">
        <v>3264</v>
      </c>
      <c r="G76" s="58">
        <v>43525</v>
      </c>
      <c r="H76" s="57" t="s">
        <v>877</v>
      </c>
    </row>
    <row r="77" spans="1:8" ht="11.25" customHeight="1">
      <c r="A77" s="12" t="s">
        <v>29</v>
      </c>
      <c r="B77" s="6">
        <v>606014</v>
      </c>
      <c r="C77" s="8" t="s">
        <v>864</v>
      </c>
      <c r="D77" s="12" t="s">
        <v>866</v>
      </c>
      <c r="E77" s="6" t="s">
        <v>867</v>
      </c>
      <c r="F77" s="7">
        <v>3120</v>
      </c>
      <c r="G77" s="58">
        <v>43586</v>
      </c>
      <c r="H77" s="57" t="s">
        <v>80</v>
      </c>
    </row>
    <row r="78" spans="1:8" ht="11.25" customHeight="1">
      <c r="A78" s="12" t="s">
        <v>29</v>
      </c>
      <c r="B78" s="6">
        <v>606015</v>
      </c>
      <c r="C78" s="8" t="s">
        <v>864</v>
      </c>
      <c r="D78" s="12" t="s">
        <v>866</v>
      </c>
      <c r="E78" s="6" t="s">
        <v>868</v>
      </c>
      <c r="F78" s="7">
        <v>3120</v>
      </c>
      <c r="G78" s="60">
        <v>43617</v>
      </c>
      <c r="H78" s="61" t="s">
        <v>80</v>
      </c>
    </row>
    <row r="79" spans="1:8" ht="11.25" customHeight="1">
      <c r="A79" s="12" t="s">
        <v>29</v>
      </c>
      <c r="B79" s="6">
        <v>606016</v>
      </c>
      <c r="C79" s="8" t="s">
        <v>864</v>
      </c>
      <c r="D79" s="12" t="s">
        <v>866</v>
      </c>
      <c r="E79" s="6" t="s">
        <v>868</v>
      </c>
      <c r="F79" s="7">
        <v>3120</v>
      </c>
      <c r="G79" s="60">
        <v>43617</v>
      </c>
      <c r="H79" s="61" t="s">
        <v>80</v>
      </c>
    </row>
    <row r="80" spans="1:8" ht="11.25" customHeight="1">
      <c r="A80" s="12" t="s">
        <v>29</v>
      </c>
      <c r="B80" s="6">
        <v>605901</v>
      </c>
      <c r="C80" s="8" t="s">
        <v>691</v>
      </c>
      <c r="D80" s="12" t="s">
        <v>694</v>
      </c>
      <c r="E80" s="6" t="s">
        <v>695</v>
      </c>
      <c r="F80" s="7">
        <v>7650</v>
      </c>
      <c r="G80" s="58">
        <v>43617</v>
      </c>
      <c r="H80" s="57" t="s">
        <v>80</v>
      </c>
    </row>
    <row r="81" spans="1:8" ht="11.25" customHeight="1">
      <c r="A81" s="10" t="s">
        <v>29</v>
      </c>
      <c r="B81" s="6">
        <v>605777</v>
      </c>
      <c r="C81" s="10" t="s">
        <v>315</v>
      </c>
      <c r="D81" s="10" t="s">
        <v>509</v>
      </c>
      <c r="E81" s="10" t="s">
        <v>510</v>
      </c>
      <c r="F81" s="11">
        <v>3500</v>
      </c>
      <c r="G81" s="58">
        <v>43556</v>
      </c>
      <c r="H81" s="57" t="s">
        <v>80</v>
      </c>
    </row>
    <row r="82" spans="1:8" s="30" customFormat="1" ht="11.25" customHeight="1">
      <c r="A82" s="10" t="s">
        <v>29</v>
      </c>
      <c r="B82" s="6">
        <v>605778</v>
      </c>
      <c r="C82" s="10" t="s">
        <v>315</v>
      </c>
      <c r="D82" s="10" t="s">
        <v>509</v>
      </c>
      <c r="E82" s="10" t="s">
        <v>510</v>
      </c>
      <c r="F82" s="11">
        <v>3500</v>
      </c>
      <c r="G82" s="58">
        <v>43556</v>
      </c>
      <c r="H82" s="57" t="s">
        <v>80</v>
      </c>
    </row>
    <row r="83" spans="1:8" ht="11.25" customHeight="1">
      <c r="A83" s="52" t="s">
        <v>29</v>
      </c>
      <c r="B83" s="6">
        <v>605827</v>
      </c>
      <c r="C83" s="52" t="s">
        <v>573</v>
      </c>
      <c r="D83" s="52" t="s">
        <v>574</v>
      </c>
      <c r="E83" s="52" t="s">
        <v>152</v>
      </c>
      <c r="F83" s="52">
        <v>2600</v>
      </c>
      <c r="G83" s="58">
        <v>43678</v>
      </c>
      <c r="H83" s="57" t="s">
        <v>53</v>
      </c>
    </row>
    <row r="84" spans="1:8" ht="11.25" customHeight="1">
      <c r="A84" s="51" t="s">
        <v>29</v>
      </c>
      <c r="B84" s="6">
        <v>605911</v>
      </c>
      <c r="C84" s="52" t="s">
        <v>707</v>
      </c>
      <c r="D84" s="52" t="s">
        <v>574</v>
      </c>
      <c r="E84" s="52" t="s">
        <v>152</v>
      </c>
      <c r="F84" s="52">
        <v>2600</v>
      </c>
      <c r="G84" s="58">
        <v>43678</v>
      </c>
      <c r="H84" s="57" t="s">
        <v>53</v>
      </c>
    </row>
    <row r="85" spans="1:8" ht="11.25" customHeight="1">
      <c r="A85" s="51" t="s">
        <v>29</v>
      </c>
      <c r="B85" s="6">
        <v>605843</v>
      </c>
      <c r="C85" s="52" t="s">
        <v>585</v>
      </c>
      <c r="D85" s="52" t="s">
        <v>594</v>
      </c>
      <c r="E85" s="52" t="s">
        <v>595</v>
      </c>
      <c r="F85" s="52">
        <v>4050</v>
      </c>
      <c r="G85" s="58">
        <v>43678</v>
      </c>
      <c r="H85" s="57" t="s">
        <v>53</v>
      </c>
    </row>
    <row r="86" spans="1:8" s="13" customFormat="1" ht="11.25" customHeight="1">
      <c r="A86" s="51" t="s">
        <v>29</v>
      </c>
      <c r="B86" s="6">
        <v>605547</v>
      </c>
      <c r="C86" s="52" t="s">
        <v>120</v>
      </c>
      <c r="D86" s="52" t="s">
        <v>123</v>
      </c>
      <c r="E86" s="52" t="s">
        <v>124</v>
      </c>
      <c r="F86" s="52">
        <v>4410</v>
      </c>
      <c r="G86" s="58">
        <v>43678</v>
      </c>
      <c r="H86" s="57" t="s">
        <v>80</v>
      </c>
    </row>
    <row r="87" spans="1:8" ht="11.25" customHeight="1">
      <c r="A87" s="12" t="s">
        <v>29</v>
      </c>
      <c r="B87" s="6">
        <v>605810</v>
      </c>
      <c r="C87" s="12" t="s">
        <v>551</v>
      </c>
      <c r="D87" s="12" t="s">
        <v>123</v>
      </c>
      <c r="E87" s="12" t="s">
        <v>556</v>
      </c>
      <c r="F87" s="21">
        <v>4410</v>
      </c>
      <c r="G87" s="58">
        <v>43617</v>
      </c>
      <c r="H87" s="57" t="s">
        <v>80</v>
      </c>
    </row>
    <row r="88" spans="1:8" s="13" customFormat="1" ht="11.25" customHeight="1">
      <c r="A88" s="17" t="s">
        <v>29</v>
      </c>
      <c r="B88" s="6">
        <v>605548</v>
      </c>
      <c r="C88" s="17" t="s">
        <v>120</v>
      </c>
      <c r="D88" s="17" t="s">
        <v>125</v>
      </c>
      <c r="E88" s="17" t="s">
        <v>126</v>
      </c>
      <c r="F88" s="18">
        <v>13600</v>
      </c>
      <c r="G88" s="58">
        <v>43647</v>
      </c>
      <c r="H88" s="57" t="s">
        <v>53</v>
      </c>
    </row>
    <row r="89" spans="1:8" ht="11.25" customHeight="1">
      <c r="A89" s="8" t="s">
        <v>29</v>
      </c>
      <c r="B89" s="6">
        <v>605811</v>
      </c>
      <c r="C89" s="8" t="s">
        <v>551</v>
      </c>
      <c r="D89" s="8" t="s">
        <v>557</v>
      </c>
      <c r="E89" s="8" t="s">
        <v>558</v>
      </c>
      <c r="F89" s="9">
        <v>8100</v>
      </c>
      <c r="G89" s="58">
        <v>43466</v>
      </c>
      <c r="H89" s="57" t="s">
        <v>877</v>
      </c>
    </row>
    <row r="90" spans="1:8" ht="11.25" customHeight="1">
      <c r="A90" s="10" t="s">
        <v>29</v>
      </c>
      <c r="B90" s="6">
        <v>605513</v>
      </c>
      <c r="C90" s="10" t="s">
        <v>67</v>
      </c>
      <c r="D90" s="10" t="s">
        <v>76</v>
      </c>
      <c r="E90" s="10" t="s">
        <v>77</v>
      </c>
      <c r="F90" s="11">
        <v>7400</v>
      </c>
      <c r="G90" s="58">
        <v>43556</v>
      </c>
      <c r="H90" s="57" t="s">
        <v>80</v>
      </c>
    </row>
    <row r="91" spans="1:8" s="16" customFormat="1" ht="11.25" customHeight="1">
      <c r="A91" s="51" t="s">
        <v>29</v>
      </c>
      <c r="B91" s="6">
        <v>605539</v>
      </c>
      <c r="C91" s="52" t="s">
        <v>104</v>
      </c>
      <c r="D91" s="52" t="s">
        <v>107</v>
      </c>
      <c r="E91" s="52" t="s">
        <v>108</v>
      </c>
      <c r="F91" s="52">
        <v>6800</v>
      </c>
      <c r="G91" s="58">
        <v>43678</v>
      </c>
      <c r="H91" s="57" t="s">
        <v>53</v>
      </c>
    </row>
    <row r="92" spans="1:8" ht="11.25" customHeight="1">
      <c r="A92" s="17" t="s">
        <v>29</v>
      </c>
      <c r="B92" s="6">
        <v>605957</v>
      </c>
      <c r="C92" s="17" t="s">
        <v>772</v>
      </c>
      <c r="D92" s="17" t="s">
        <v>779</v>
      </c>
      <c r="E92" s="17" t="s">
        <v>780</v>
      </c>
      <c r="F92" s="18">
        <v>5700</v>
      </c>
      <c r="G92" s="58">
        <v>43647</v>
      </c>
      <c r="H92" s="57" t="s">
        <v>53</v>
      </c>
    </row>
    <row r="93" spans="1:8" ht="11.25" customHeight="1">
      <c r="A93" s="12" t="s">
        <v>29</v>
      </c>
      <c r="B93" s="6">
        <v>605789</v>
      </c>
      <c r="C93" s="8" t="s">
        <v>522</v>
      </c>
      <c r="D93" s="12" t="s">
        <v>523</v>
      </c>
      <c r="E93" s="6" t="s">
        <v>524</v>
      </c>
      <c r="F93" s="7">
        <v>8100</v>
      </c>
      <c r="G93" s="58">
        <v>43617</v>
      </c>
      <c r="H93" s="57" t="s">
        <v>80</v>
      </c>
    </row>
    <row r="94" spans="1:8" ht="11.25" customHeight="1">
      <c r="A94" s="8" t="s">
        <v>29</v>
      </c>
      <c r="B94" s="6">
        <v>605726</v>
      </c>
      <c r="C94" s="8" t="s">
        <v>426</v>
      </c>
      <c r="D94" s="8" t="s">
        <v>431</v>
      </c>
      <c r="E94" s="8" t="s">
        <v>432</v>
      </c>
      <c r="F94" s="9">
        <v>3300</v>
      </c>
      <c r="G94" s="58">
        <v>43466</v>
      </c>
      <c r="H94" s="57" t="s">
        <v>877</v>
      </c>
    </row>
    <row r="95" spans="1:8" ht="11.25" customHeight="1">
      <c r="A95" s="8" t="s">
        <v>29</v>
      </c>
      <c r="B95" s="6">
        <v>605494</v>
      </c>
      <c r="C95" s="8" t="s">
        <v>36</v>
      </c>
      <c r="D95" s="8" t="s">
        <v>41</v>
      </c>
      <c r="E95" s="8" t="s">
        <v>38</v>
      </c>
      <c r="F95" s="9">
        <v>6000</v>
      </c>
      <c r="G95" s="58">
        <v>43466</v>
      </c>
      <c r="H95" s="57" t="s">
        <v>877</v>
      </c>
    </row>
    <row r="96" spans="1:8" s="13" customFormat="1" ht="11.25" customHeight="1">
      <c r="A96" s="12" t="s">
        <v>29</v>
      </c>
      <c r="B96" s="6">
        <v>605514</v>
      </c>
      <c r="C96" s="8" t="s">
        <v>67</v>
      </c>
      <c r="D96" s="12" t="s">
        <v>78</v>
      </c>
      <c r="E96" s="6" t="s">
        <v>79</v>
      </c>
      <c r="F96" s="7">
        <v>7800</v>
      </c>
      <c r="G96" s="58">
        <v>43617</v>
      </c>
      <c r="H96" s="57" t="s">
        <v>80</v>
      </c>
    </row>
    <row r="97" spans="1:8" s="30" customFormat="1" ht="11.25" customHeight="1">
      <c r="A97" s="17" t="s">
        <v>29</v>
      </c>
      <c r="B97" s="6">
        <v>605858</v>
      </c>
      <c r="C97" s="17" t="s">
        <v>618</v>
      </c>
      <c r="D97" s="17" t="s">
        <v>622</v>
      </c>
      <c r="E97" s="17" t="s">
        <v>623</v>
      </c>
      <c r="F97" s="18">
        <v>3750</v>
      </c>
      <c r="G97" s="58">
        <v>43647</v>
      </c>
      <c r="H97" s="57" t="s">
        <v>53</v>
      </c>
    </row>
    <row r="98" spans="1:8" ht="11.25" customHeight="1">
      <c r="A98" s="8" t="s">
        <v>29</v>
      </c>
      <c r="B98" s="6">
        <v>605844</v>
      </c>
      <c r="C98" s="8" t="s">
        <v>585</v>
      </c>
      <c r="D98" s="8" t="s">
        <v>596</v>
      </c>
      <c r="E98" s="8" t="s">
        <v>597</v>
      </c>
      <c r="F98" s="9">
        <v>3375</v>
      </c>
      <c r="G98" s="58">
        <v>43466</v>
      </c>
      <c r="H98" s="57" t="s">
        <v>877</v>
      </c>
    </row>
    <row r="99" spans="1:8" ht="11.25" customHeight="1">
      <c r="A99" s="8" t="s">
        <v>29</v>
      </c>
      <c r="B99" s="6">
        <v>605859</v>
      </c>
      <c r="C99" s="8" t="s">
        <v>618</v>
      </c>
      <c r="D99" s="8" t="s">
        <v>624</v>
      </c>
      <c r="E99" s="8" t="s">
        <v>620</v>
      </c>
      <c r="F99" s="9">
        <v>7480</v>
      </c>
      <c r="G99" s="58">
        <v>43466</v>
      </c>
      <c r="H99" s="57" t="s">
        <v>877</v>
      </c>
    </row>
    <row r="100" spans="1:8" ht="11.25" customHeight="1">
      <c r="A100" s="26" t="s">
        <v>29</v>
      </c>
      <c r="B100" s="6">
        <v>605549</v>
      </c>
      <c r="C100" s="26" t="s">
        <v>120</v>
      </c>
      <c r="D100" s="26" t="s">
        <v>127</v>
      </c>
      <c r="E100" s="26" t="s">
        <v>122</v>
      </c>
      <c r="F100" s="27">
        <v>3307.5</v>
      </c>
      <c r="G100" s="62">
        <v>43647</v>
      </c>
      <c r="H100" s="57" t="s">
        <v>80</v>
      </c>
    </row>
    <row r="101" spans="1:8" ht="11.25" customHeight="1">
      <c r="A101" s="17" t="s">
        <v>29</v>
      </c>
      <c r="B101" s="6">
        <v>605912</v>
      </c>
      <c r="C101" s="17" t="s">
        <v>707</v>
      </c>
      <c r="D101" s="17" t="s">
        <v>712</v>
      </c>
      <c r="E101" s="17" t="s">
        <v>713</v>
      </c>
      <c r="F101" s="18">
        <v>8600</v>
      </c>
      <c r="G101" s="58">
        <v>43647</v>
      </c>
      <c r="H101" s="57" t="s">
        <v>53</v>
      </c>
    </row>
    <row r="102" spans="1:8" s="25" customFormat="1" ht="11.25" customHeight="1">
      <c r="A102" s="12" t="s">
        <v>29</v>
      </c>
      <c r="B102" s="6">
        <v>605540</v>
      </c>
      <c r="C102" s="8" t="s">
        <v>104</v>
      </c>
      <c r="D102" s="12" t="s">
        <v>109</v>
      </c>
      <c r="E102" s="6" t="s">
        <v>110</v>
      </c>
      <c r="F102" s="7">
        <v>6000</v>
      </c>
      <c r="G102" s="58">
        <v>43617</v>
      </c>
      <c r="H102" s="57" t="s">
        <v>80</v>
      </c>
    </row>
    <row r="103" spans="1:8" ht="11.25" customHeight="1">
      <c r="A103" s="8" t="s">
        <v>29</v>
      </c>
      <c r="B103" s="6">
        <v>605950</v>
      </c>
      <c r="C103" s="8" t="s">
        <v>764</v>
      </c>
      <c r="D103" s="8" t="s">
        <v>765</v>
      </c>
      <c r="E103" s="8" t="s">
        <v>766</v>
      </c>
      <c r="F103" s="9">
        <v>3300</v>
      </c>
      <c r="G103" s="58">
        <v>43586</v>
      </c>
      <c r="H103" s="57" t="s">
        <v>80</v>
      </c>
    </row>
    <row r="104" spans="1:8" s="13" customFormat="1" ht="11.25" customHeight="1">
      <c r="A104" s="8" t="s">
        <v>29</v>
      </c>
      <c r="B104" s="6">
        <v>605797</v>
      </c>
      <c r="C104" s="8" t="s">
        <v>535</v>
      </c>
      <c r="D104" s="8" t="s">
        <v>538</v>
      </c>
      <c r="E104" s="8" t="s">
        <v>539</v>
      </c>
      <c r="F104" s="9">
        <v>3250</v>
      </c>
      <c r="G104" s="58">
        <v>43497</v>
      </c>
      <c r="H104" s="57" t="s">
        <v>877</v>
      </c>
    </row>
    <row r="105" spans="1:8" ht="11.25" customHeight="1">
      <c r="A105" s="10" t="s">
        <v>29</v>
      </c>
      <c r="B105" s="6">
        <v>605902</v>
      </c>
      <c r="C105" s="10" t="s">
        <v>691</v>
      </c>
      <c r="D105" s="10" t="s">
        <v>696</v>
      </c>
      <c r="E105" s="10" t="s">
        <v>697</v>
      </c>
      <c r="F105" s="11">
        <v>3300</v>
      </c>
      <c r="G105" s="58">
        <v>43556</v>
      </c>
      <c r="H105" s="57" t="s">
        <v>80</v>
      </c>
    </row>
    <row r="106" spans="1:8" ht="11.25" customHeight="1">
      <c r="A106" s="12" t="s">
        <v>29</v>
      </c>
      <c r="B106" s="6">
        <v>605710</v>
      </c>
      <c r="C106" s="8" t="s">
        <v>401</v>
      </c>
      <c r="D106" s="12" t="s">
        <v>402</v>
      </c>
      <c r="E106" s="6" t="s">
        <v>403</v>
      </c>
      <c r="F106" s="7">
        <v>4200</v>
      </c>
      <c r="G106" s="58">
        <v>43617</v>
      </c>
      <c r="H106" s="57" t="s">
        <v>80</v>
      </c>
    </row>
    <row r="107" spans="1:8" ht="11.25" customHeight="1">
      <c r="A107" s="17" t="s">
        <v>29</v>
      </c>
      <c r="B107" s="6">
        <v>605747</v>
      </c>
      <c r="C107" s="17" t="s">
        <v>464</v>
      </c>
      <c r="D107" s="17" t="s">
        <v>470</v>
      </c>
      <c r="E107" s="17" t="s">
        <v>471</v>
      </c>
      <c r="F107" s="18">
        <v>7220</v>
      </c>
      <c r="G107" s="58">
        <v>43647</v>
      </c>
      <c r="H107" s="57" t="s">
        <v>53</v>
      </c>
    </row>
    <row r="108" spans="1:8" ht="11.25" customHeight="1">
      <c r="A108" s="6" t="s">
        <v>29</v>
      </c>
      <c r="B108" s="6">
        <v>605748</v>
      </c>
      <c r="C108" s="6" t="s">
        <v>464</v>
      </c>
      <c r="D108" s="6" t="s">
        <v>472</v>
      </c>
      <c r="E108" s="6" t="s">
        <v>473</v>
      </c>
      <c r="F108" s="7">
        <v>5700</v>
      </c>
      <c r="G108" s="58">
        <v>43525</v>
      </c>
      <c r="H108" s="57" t="s">
        <v>877</v>
      </c>
    </row>
    <row r="109" spans="1:8" ht="11.25" customHeight="1">
      <c r="A109" s="51" t="s">
        <v>29</v>
      </c>
      <c r="B109" s="6">
        <v>605590</v>
      </c>
      <c r="C109" s="52" t="s">
        <v>194</v>
      </c>
      <c r="D109" s="52" t="s">
        <v>200</v>
      </c>
      <c r="E109" s="52" t="s">
        <v>201</v>
      </c>
      <c r="F109" s="52">
        <v>7000</v>
      </c>
      <c r="G109" s="58">
        <v>43678</v>
      </c>
      <c r="H109" s="57" t="s">
        <v>53</v>
      </c>
    </row>
    <row r="110" spans="1:8" ht="11.25" customHeight="1">
      <c r="A110" s="8" t="s">
        <v>29</v>
      </c>
      <c r="B110" s="6">
        <v>605749</v>
      </c>
      <c r="C110" s="8" t="s">
        <v>464</v>
      </c>
      <c r="D110" s="8" t="s">
        <v>474</v>
      </c>
      <c r="E110" s="8" t="s">
        <v>466</v>
      </c>
      <c r="F110" s="9">
        <v>3000</v>
      </c>
      <c r="G110" s="62">
        <v>43497</v>
      </c>
      <c r="H110" s="57" t="s">
        <v>877</v>
      </c>
    </row>
    <row r="111" spans="1:8" s="20" customFormat="1" ht="11.25" customHeight="1">
      <c r="A111" s="8" t="s">
        <v>29</v>
      </c>
      <c r="B111" s="6">
        <v>605727</v>
      </c>
      <c r="C111" s="8" t="s">
        <v>426</v>
      </c>
      <c r="D111" s="8" t="s">
        <v>433</v>
      </c>
      <c r="E111" s="8" t="s">
        <v>434</v>
      </c>
      <c r="F111" s="9">
        <v>8480</v>
      </c>
      <c r="G111" s="58">
        <v>43497</v>
      </c>
      <c r="H111" s="57" t="s">
        <v>877</v>
      </c>
    </row>
    <row r="112" spans="1:8" ht="11.25" customHeight="1">
      <c r="A112" s="8" t="s">
        <v>29</v>
      </c>
      <c r="B112" s="6">
        <v>605640</v>
      </c>
      <c r="C112" s="8" t="s">
        <v>276</v>
      </c>
      <c r="D112" s="8" t="s">
        <v>285</v>
      </c>
      <c r="E112" s="8" t="s">
        <v>284</v>
      </c>
      <c r="F112" s="9">
        <v>3900</v>
      </c>
      <c r="G112" s="58">
        <v>43586</v>
      </c>
      <c r="H112" s="57" t="s">
        <v>80</v>
      </c>
    </row>
    <row r="113" spans="1:8" s="13" customFormat="1" ht="11.25" customHeight="1">
      <c r="A113" s="51" t="s">
        <v>29</v>
      </c>
      <c r="B113" s="6">
        <v>605958</v>
      </c>
      <c r="C113" s="52" t="s">
        <v>772</v>
      </c>
      <c r="D113" s="52" t="s">
        <v>781</v>
      </c>
      <c r="E113" s="52" t="s">
        <v>782</v>
      </c>
      <c r="F113" s="52">
        <v>4500</v>
      </c>
      <c r="G113" s="58">
        <v>43678</v>
      </c>
      <c r="H113" s="57" t="s">
        <v>53</v>
      </c>
    </row>
    <row r="114" spans="1:8" ht="11.25" customHeight="1">
      <c r="A114" s="51" t="s">
        <v>29</v>
      </c>
      <c r="B114" s="6">
        <v>605889</v>
      </c>
      <c r="C114" s="52" t="s">
        <v>669</v>
      </c>
      <c r="D114" s="52" t="s">
        <v>672</v>
      </c>
      <c r="E114" s="52" t="s">
        <v>673</v>
      </c>
      <c r="F114" s="52">
        <v>4800</v>
      </c>
      <c r="G114" s="58">
        <v>43678</v>
      </c>
      <c r="H114" s="57" t="s">
        <v>53</v>
      </c>
    </row>
    <row r="115" spans="1:8" ht="11.25" customHeight="1">
      <c r="A115" s="6" t="s">
        <v>29</v>
      </c>
      <c r="B115" s="6">
        <v>605972</v>
      </c>
      <c r="C115" s="6" t="s">
        <v>798</v>
      </c>
      <c r="D115" s="6" t="s">
        <v>801</v>
      </c>
      <c r="E115" s="6" t="s">
        <v>802</v>
      </c>
      <c r="F115" s="7">
        <v>6000</v>
      </c>
      <c r="G115" s="58">
        <v>43525</v>
      </c>
      <c r="H115" s="57" t="s">
        <v>877</v>
      </c>
    </row>
    <row r="116" spans="1:8" ht="11.25" customHeight="1">
      <c r="A116" s="6" t="s">
        <v>29</v>
      </c>
      <c r="B116" s="6">
        <v>605628</v>
      </c>
      <c r="C116" s="6" t="s">
        <v>262</v>
      </c>
      <c r="D116" s="6" t="s">
        <v>265</v>
      </c>
      <c r="E116" s="6" t="s">
        <v>266</v>
      </c>
      <c r="F116" s="7">
        <v>7600</v>
      </c>
      <c r="G116" s="58">
        <v>43525</v>
      </c>
      <c r="H116" s="57" t="s">
        <v>877</v>
      </c>
    </row>
    <row r="117" spans="1:8" s="13" customFormat="1" ht="11.25" customHeight="1">
      <c r="A117" s="10" t="s">
        <v>29</v>
      </c>
      <c r="B117" s="6">
        <v>605959</v>
      </c>
      <c r="C117" s="10" t="s">
        <v>772</v>
      </c>
      <c r="D117" s="10" t="s">
        <v>783</v>
      </c>
      <c r="E117" s="10" t="s">
        <v>782</v>
      </c>
      <c r="F117" s="11">
        <v>4500</v>
      </c>
      <c r="G117" s="58">
        <v>43556</v>
      </c>
      <c r="H117" s="57" t="s">
        <v>80</v>
      </c>
    </row>
    <row r="118" spans="1:8" ht="11.25" customHeight="1">
      <c r="A118" s="8" t="s">
        <v>29</v>
      </c>
      <c r="B118" s="6">
        <v>605601</v>
      </c>
      <c r="C118" s="8" t="s">
        <v>215</v>
      </c>
      <c r="D118" s="8" t="s">
        <v>220</v>
      </c>
      <c r="E118" s="8" t="s">
        <v>221</v>
      </c>
      <c r="F118" s="9">
        <v>4800</v>
      </c>
      <c r="G118" s="58">
        <v>43466</v>
      </c>
      <c r="H118" s="57" t="s">
        <v>877</v>
      </c>
    </row>
    <row r="119" spans="1:8" s="13" customFormat="1" ht="11.25" customHeight="1">
      <c r="A119" s="10" t="s">
        <v>29</v>
      </c>
      <c r="B119" s="6">
        <v>605960</v>
      </c>
      <c r="C119" s="10" t="s">
        <v>772</v>
      </c>
      <c r="D119" s="10" t="s">
        <v>784</v>
      </c>
      <c r="E119" s="10" t="s">
        <v>785</v>
      </c>
      <c r="F119" s="11">
        <v>8400</v>
      </c>
      <c r="G119" s="58">
        <v>43556</v>
      </c>
      <c r="H119" s="57" t="s">
        <v>80</v>
      </c>
    </row>
    <row r="120" spans="1:8" ht="11.25" customHeight="1">
      <c r="A120" s="8" t="s">
        <v>29</v>
      </c>
      <c r="B120" s="6">
        <v>605740</v>
      </c>
      <c r="C120" s="8" t="s">
        <v>456</v>
      </c>
      <c r="D120" s="8" t="s">
        <v>459</v>
      </c>
      <c r="E120" s="8" t="s">
        <v>240</v>
      </c>
      <c r="F120" s="9">
        <v>6000</v>
      </c>
      <c r="G120" s="58">
        <v>43586</v>
      </c>
      <c r="H120" s="59" t="s">
        <v>80</v>
      </c>
    </row>
    <row r="121" spans="1:8" ht="11.25" customHeight="1">
      <c r="A121" s="8" t="s">
        <v>29</v>
      </c>
      <c r="B121" s="6">
        <v>605750</v>
      </c>
      <c r="C121" s="8" t="s">
        <v>464</v>
      </c>
      <c r="D121" s="8" t="s">
        <v>475</v>
      </c>
      <c r="E121" s="8" t="s">
        <v>466</v>
      </c>
      <c r="F121" s="9">
        <v>3000</v>
      </c>
      <c r="G121" s="62">
        <v>43497</v>
      </c>
      <c r="H121" s="57" t="s">
        <v>877</v>
      </c>
    </row>
    <row r="122" spans="1:8" ht="11.25" customHeight="1">
      <c r="A122" s="8" t="s">
        <v>29</v>
      </c>
      <c r="B122" s="6">
        <v>605751</v>
      </c>
      <c r="C122" s="8" t="s">
        <v>464</v>
      </c>
      <c r="D122" s="8" t="s">
        <v>476</v>
      </c>
      <c r="E122" s="8" t="s">
        <v>466</v>
      </c>
      <c r="F122" s="9">
        <v>3000</v>
      </c>
      <c r="G122" s="62">
        <v>43497</v>
      </c>
      <c r="H122" s="57" t="s">
        <v>877</v>
      </c>
    </row>
    <row r="123" spans="1:8" s="13" customFormat="1" ht="11.25" customHeight="1">
      <c r="A123" s="19" t="s">
        <v>29</v>
      </c>
      <c r="B123" s="6">
        <v>605722</v>
      </c>
      <c r="C123" s="12" t="s">
        <v>421</v>
      </c>
      <c r="D123" s="12" t="s">
        <v>422</v>
      </c>
      <c r="E123" s="19" t="s">
        <v>423</v>
      </c>
      <c r="F123" s="40">
        <v>6460</v>
      </c>
      <c r="G123" s="58">
        <v>43678</v>
      </c>
      <c r="H123" s="57" t="s">
        <v>53</v>
      </c>
    </row>
    <row r="124" spans="1:8" ht="11.25" customHeight="1">
      <c r="A124" s="8" t="s">
        <v>29</v>
      </c>
      <c r="B124" s="6">
        <v>605752</v>
      </c>
      <c r="C124" s="8" t="s">
        <v>464</v>
      </c>
      <c r="D124" s="8" t="s">
        <v>477</v>
      </c>
      <c r="E124" s="8" t="s">
        <v>466</v>
      </c>
      <c r="F124" s="9">
        <v>3000</v>
      </c>
      <c r="G124" s="58">
        <v>43466</v>
      </c>
      <c r="H124" s="57" t="s">
        <v>877</v>
      </c>
    </row>
    <row r="125" spans="1:8" ht="11.25" customHeight="1">
      <c r="A125" s="8" t="s">
        <v>29</v>
      </c>
      <c r="B125" s="6">
        <v>605860</v>
      </c>
      <c r="C125" s="8" t="s">
        <v>618</v>
      </c>
      <c r="D125" s="8" t="s">
        <v>625</v>
      </c>
      <c r="E125" s="8" t="s">
        <v>620</v>
      </c>
      <c r="F125" s="9">
        <v>8160</v>
      </c>
      <c r="G125" s="58">
        <v>43497</v>
      </c>
      <c r="H125" s="57" t="s">
        <v>877</v>
      </c>
    </row>
    <row r="126" spans="1:8" s="13" customFormat="1" ht="11.25" customHeight="1">
      <c r="A126" s="17" t="s">
        <v>29</v>
      </c>
      <c r="B126" s="6">
        <v>605875</v>
      </c>
      <c r="C126" s="17" t="s">
        <v>643</v>
      </c>
      <c r="D126" s="17" t="s">
        <v>646</v>
      </c>
      <c r="E126" s="17" t="s">
        <v>647</v>
      </c>
      <c r="F126" s="18">
        <v>5760</v>
      </c>
      <c r="G126" s="58">
        <v>43647</v>
      </c>
      <c r="H126" s="57" t="s">
        <v>53</v>
      </c>
    </row>
    <row r="127" spans="1:8" s="13" customFormat="1" ht="11.25" customHeight="1">
      <c r="A127" s="6" t="s">
        <v>29</v>
      </c>
      <c r="B127" s="6">
        <v>605515</v>
      </c>
      <c r="C127" s="6" t="s">
        <v>67</v>
      </c>
      <c r="D127" s="6" t="s">
        <v>81</v>
      </c>
      <c r="E127" s="6" t="s">
        <v>82</v>
      </c>
      <c r="F127" s="7">
        <v>3375</v>
      </c>
      <c r="G127" s="58">
        <v>43525</v>
      </c>
      <c r="H127" s="57" t="s">
        <v>877</v>
      </c>
    </row>
    <row r="128" spans="1:8" ht="11.25" customHeight="1">
      <c r="A128" s="12" t="s">
        <v>29</v>
      </c>
      <c r="B128" s="6">
        <v>605845</v>
      </c>
      <c r="C128" s="8" t="s">
        <v>585</v>
      </c>
      <c r="D128" s="12" t="s">
        <v>598</v>
      </c>
      <c r="E128" s="6" t="s">
        <v>589</v>
      </c>
      <c r="F128" s="7">
        <v>5292</v>
      </c>
      <c r="G128" s="58">
        <v>43617</v>
      </c>
      <c r="H128" s="57" t="s">
        <v>80</v>
      </c>
    </row>
    <row r="129" spans="1:8" s="13" customFormat="1" ht="11.25" customHeight="1">
      <c r="A129" s="51" t="s">
        <v>29</v>
      </c>
      <c r="B129" s="6">
        <v>605876</v>
      </c>
      <c r="C129" s="52" t="s">
        <v>643</v>
      </c>
      <c r="D129" s="52" t="s">
        <v>648</v>
      </c>
      <c r="E129" s="52" t="s">
        <v>645</v>
      </c>
      <c r="F129" s="52">
        <v>5270</v>
      </c>
      <c r="G129" s="58">
        <v>43709</v>
      </c>
      <c r="H129" s="57" t="s">
        <v>53</v>
      </c>
    </row>
    <row r="130" spans="1:8" ht="11.25" customHeight="1">
      <c r="A130" s="8" t="s">
        <v>29</v>
      </c>
      <c r="B130" s="6">
        <v>605798</v>
      </c>
      <c r="C130" s="8" t="s">
        <v>535</v>
      </c>
      <c r="D130" s="8" t="s">
        <v>540</v>
      </c>
      <c r="E130" s="8" t="s">
        <v>539</v>
      </c>
      <c r="F130" s="9">
        <v>3250</v>
      </c>
      <c r="G130" s="58">
        <v>43466</v>
      </c>
      <c r="H130" s="57" t="s">
        <v>877</v>
      </c>
    </row>
    <row r="131" spans="1:8" ht="11.25" customHeight="1">
      <c r="A131" s="52" t="s">
        <v>29</v>
      </c>
      <c r="B131" s="6">
        <v>606000</v>
      </c>
      <c r="C131" s="52" t="s">
        <v>839</v>
      </c>
      <c r="D131" s="52" t="s">
        <v>845</v>
      </c>
      <c r="E131" s="52" t="s">
        <v>846</v>
      </c>
      <c r="F131" s="52">
        <v>4637.5</v>
      </c>
      <c r="G131" s="58">
        <v>43678</v>
      </c>
      <c r="H131" s="57" t="s">
        <v>53</v>
      </c>
    </row>
    <row r="132" spans="1:8" s="13" customFormat="1" ht="11.25" customHeight="1">
      <c r="A132" s="12" t="s">
        <v>29</v>
      </c>
      <c r="B132" s="6">
        <v>605541</v>
      </c>
      <c r="C132" s="8" t="s">
        <v>104</v>
      </c>
      <c r="D132" s="12" t="s">
        <v>111</v>
      </c>
      <c r="E132" s="6" t="s">
        <v>112</v>
      </c>
      <c r="F132" s="7">
        <v>5950</v>
      </c>
      <c r="G132" s="58">
        <v>43617</v>
      </c>
      <c r="H132" s="57" t="s">
        <v>80</v>
      </c>
    </row>
    <row r="133" spans="1:8" ht="11.25" customHeight="1">
      <c r="A133" s="8" t="s">
        <v>29</v>
      </c>
      <c r="B133" s="6">
        <v>605516</v>
      </c>
      <c r="C133" s="8" t="s">
        <v>67</v>
      </c>
      <c r="D133" s="8" t="s">
        <v>83</v>
      </c>
      <c r="E133" s="8" t="s">
        <v>84</v>
      </c>
      <c r="F133" s="9">
        <v>4600</v>
      </c>
      <c r="G133" s="58">
        <v>43466</v>
      </c>
      <c r="H133" s="57" t="s">
        <v>877</v>
      </c>
    </row>
    <row r="134" spans="1:8" ht="11.25" customHeight="1">
      <c r="A134" s="8" t="s">
        <v>29</v>
      </c>
      <c r="B134" s="6">
        <v>605753</v>
      </c>
      <c r="C134" s="8" t="s">
        <v>464</v>
      </c>
      <c r="D134" s="8" t="s">
        <v>478</v>
      </c>
      <c r="E134" s="8" t="s">
        <v>466</v>
      </c>
      <c r="F134" s="9">
        <v>3000</v>
      </c>
      <c r="G134" s="58">
        <v>43466</v>
      </c>
      <c r="H134" s="57" t="s">
        <v>877</v>
      </c>
    </row>
    <row r="135" spans="1:8" s="31" customFormat="1" ht="11.25" customHeight="1">
      <c r="A135" s="6" t="s">
        <v>29</v>
      </c>
      <c r="B135" s="6">
        <v>605602</v>
      </c>
      <c r="C135" s="6" t="s">
        <v>215</v>
      </c>
      <c r="D135" s="6" t="s">
        <v>222</v>
      </c>
      <c r="E135" s="6" t="s">
        <v>223</v>
      </c>
      <c r="F135" s="7">
        <v>5625</v>
      </c>
      <c r="G135" s="58">
        <v>43525</v>
      </c>
      <c r="H135" s="59" t="s">
        <v>877</v>
      </c>
    </row>
    <row r="136" spans="1:8" ht="11.25" customHeight="1">
      <c r="A136" s="12" t="s">
        <v>29</v>
      </c>
      <c r="B136" s="6">
        <v>605988</v>
      </c>
      <c r="C136" s="8" t="s">
        <v>698</v>
      </c>
      <c r="D136" s="12" t="s">
        <v>823</v>
      </c>
      <c r="E136" s="6" t="s">
        <v>824</v>
      </c>
      <c r="F136" s="7">
        <v>3600</v>
      </c>
      <c r="G136" s="58">
        <v>43617</v>
      </c>
      <c r="H136" s="57" t="s">
        <v>80</v>
      </c>
    </row>
    <row r="137" spans="1:8" ht="11.25" customHeight="1">
      <c r="A137" s="8" t="s">
        <v>29</v>
      </c>
      <c r="B137" s="6">
        <v>605671</v>
      </c>
      <c r="C137" s="8" t="s">
        <v>334</v>
      </c>
      <c r="D137" s="8" t="s">
        <v>335</v>
      </c>
      <c r="E137" s="8" t="s">
        <v>336</v>
      </c>
      <c r="F137" s="9">
        <v>4650</v>
      </c>
      <c r="G137" s="58">
        <v>43466</v>
      </c>
      <c r="H137" s="57" t="s">
        <v>877</v>
      </c>
    </row>
    <row r="138" spans="1:8" ht="11.25" customHeight="1">
      <c r="A138" s="10" t="s">
        <v>29</v>
      </c>
      <c r="B138" s="6">
        <v>605925</v>
      </c>
      <c r="C138" s="10" t="s">
        <v>730</v>
      </c>
      <c r="D138" s="10" t="s">
        <v>731</v>
      </c>
      <c r="E138" s="10" t="s">
        <v>732</v>
      </c>
      <c r="F138" s="11">
        <v>4760</v>
      </c>
      <c r="G138" s="58">
        <v>43556</v>
      </c>
      <c r="H138" s="59" t="s">
        <v>80</v>
      </c>
    </row>
    <row r="139" spans="1:8" ht="11.25" customHeight="1">
      <c r="A139" s="12" t="s">
        <v>29</v>
      </c>
      <c r="B139" s="6">
        <v>605926</v>
      </c>
      <c r="C139" s="8" t="s">
        <v>730</v>
      </c>
      <c r="D139" s="12" t="s">
        <v>731</v>
      </c>
      <c r="E139" s="6" t="s">
        <v>732</v>
      </c>
      <c r="F139" s="7">
        <v>595</v>
      </c>
      <c r="G139" s="58">
        <v>43617</v>
      </c>
      <c r="H139" s="57" t="s">
        <v>80</v>
      </c>
    </row>
    <row r="140" spans="1:8" ht="11.25" customHeight="1">
      <c r="A140" s="6" t="s">
        <v>29</v>
      </c>
      <c r="B140" s="6">
        <v>605562</v>
      </c>
      <c r="C140" s="6" t="s">
        <v>144</v>
      </c>
      <c r="D140" s="6" t="s">
        <v>145</v>
      </c>
      <c r="E140" s="6" t="s">
        <v>146</v>
      </c>
      <c r="F140" s="7">
        <v>2841.84</v>
      </c>
      <c r="G140" s="58">
        <v>43525</v>
      </c>
      <c r="H140" s="61" t="s">
        <v>877</v>
      </c>
    </row>
    <row r="141" spans="1:8" ht="11.25" customHeight="1">
      <c r="A141" s="10" t="s">
        <v>29</v>
      </c>
      <c r="B141" s="6">
        <v>605667</v>
      </c>
      <c r="C141" s="10" t="s">
        <v>322</v>
      </c>
      <c r="D141" s="10" t="s">
        <v>326</v>
      </c>
      <c r="E141" s="10" t="s">
        <v>327</v>
      </c>
      <c r="F141" s="11">
        <v>2800</v>
      </c>
      <c r="G141" s="58">
        <v>43556</v>
      </c>
      <c r="H141" s="57" t="s">
        <v>80</v>
      </c>
    </row>
    <row r="142" spans="1:8" ht="11.25" customHeight="1">
      <c r="A142" s="17" t="s">
        <v>29</v>
      </c>
      <c r="B142" s="6">
        <v>605691</v>
      </c>
      <c r="C142" s="17" t="s">
        <v>367</v>
      </c>
      <c r="D142" s="17" t="s">
        <v>372</v>
      </c>
      <c r="E142" s="17" t="s">
        <v>373</v>
      </c>
      <c r="F142" s="18">
        <v>5320</v>
      </c>
      <c r="G142" s="58">
        <v>43647</v>
      </c>
      <c r="H142" s="57" t="s">
        <v>53</v>
      </c>
    </row>
    <row r="143" spans="1:8" s="22" customFormat="1" ht="11.25" customHeight="1">
      <c r="A143" s="10" t="s">
        <v>29</v>
      </c>
      <c r="B143" s="6">
        <v>605569</v>
      </c>
      <c r="C143" s="10" t="s">
        <v>155</v>
      </c>
      <c r="D143" s="10" t="s">
        <v>160</v>
      </c>
      <c r="E143" s="10" t="s">
        <v>161</v>
      </c>
      <c r="F143" s="11">
        <v>9000</v>
      </c>
      <c r="G143" s="58">
        <v>43556</v>
      </c>
      <c r="H143" s="57" t="s">
        <v>80</v>
      </c>
    </row>
    <row r="144" spans="1:8" ht="11.25" customHeight="1">
      <c r="A144" s="17" t="s">
        <v>29</v>
      </c>
      <c r="B144" s="6">
        <v>605754</v>
      </c>
      <c r="C144" s="17" t="s">
        <v>464</v>
      </c>
      <c r="D144" s="17" t="s">
        <v>479</v>
      </c>
      <c r="E144" s="17" t="s">
        <v>471</v>
      </c>
      <c r="F144" s="18">
        <v>7220</v>
      </c>
      <c r="G144" s="58">
        <v>43647</v>
      </c>
      <c r="H144" s="57" t="s">
        <v>53</v>
      </c>
    </row>
    <row r="145" spans="1:8" ht="11.25" customHeight="1">
      <c r="A145" s="8" t="s">
        <v>29</v>
      </c>
      <c r="B145" s="6">
        <v>605699</v>
      </c>
      <c r="C145" s="8" t="s">
        <v>382</v>
      </c>
      <c r="D145" s="8" t="s">
        <v>387</v>
      </c>
      <c r="E145" s="8" t="s">
        <v>388</v>
      </c>
      <c r="F145" s="9">
        <v>4140</v>
      </c>
      <c r="G145" s="58">
        <v>43497</v>
      </c>
      <c r="H145" s="57" t="s">
        <v>877</v>
      </c>
    </row>
    <row r="146" spans="1:8" ht="11.25" customHeight="1">
      <c r="A146" s="19" t="s">
        <v>29</v>
      </c>
      <c r="B146" s="6">
        <v>605723</v>
      </c>
      <c r="C146" s="12" t="s">
        <v>421</v>
      </c>
      <c r="D146" s="12" t="s">
        <v>424</v>
      </c>
      <c r="E146" s="19" t="s">
        <v>425</v>
      </c>
      <c r="F146" s="40">
        <v>4500</v>
      </c>
      <c r="G146" s="58">
        <v>43678</v>
      </c>
      <c r="H146" s="57" t="s">
        <v>53</v>
      </c>
    </row>
    <row r="147" spans="1:8" s="32" customFormat="1" ht="11.25" customHeight="1">
      <c r="A147" s="17" t="s">
        <v>29</v>
      </c>
      <c r="B147" s="6">
        <v>605861</v>
      </c>
      <c r="C147" s="17" t="s">
        <v>618</v>
      </c>
      <c r="D147" s="17" t="s">
        <v>626</v>
      </c>
      <c r="E147" s="17" t="s">
        <v>627</v>
      </c>
      <c r="F147" s="18">
        <v>7650</v>
      </c>
      <c r="G147" s="58">
        <v>43647</v>
      </c>
      <c r="H147" s="57" t="s">
        <v>53</v>
      </c>
    </row>
    <row r="148" spans="1:8" ht="11.25" customHeight="1">
      <c r="A148" s="17" t="s">
        <v>29</v>
      </c>
      <c r="B148" s="6">
        <v>605755</v>
      </c>
      <c r="C148" s="17" t="s">
        <v>464</v>
      </c>
      <c r="D148" s="17" t="s">
        <v>480</v>
      </c>
      <c r="E148" s="17" t="s">
        <v>481</v>
      </c>
      <c r="F148" s="18">
        <v>6511.05</v>
      </c>
      <c r="G148" s="58">
        <v>43647</v>
      </c>
      <c r="H148" s="57" t="s">
        <v>53</v>
      </c>
    </row>
    <row r="149" spans="1:8" ht="11.25" customHeight="1">
      <c r="A149" s="6" t="s">
        <v>29</v>
      </c>
      <c r="B149" s="6">
        <v>605877</v>
      </c>
      <c r="C149" s="6" t="s">
        <v>643</v>
      </c>
      <c r="D149" s="6" t="s">
        <v>649</v>
      </c>
      <c r="E149" s="6" t="s">
        <v>650</v>
      </c>
      <c r="F149" s="7">
        <v>13750</v>
      </c>
      <c r="G149" s="58">
        <v>43525</v>
      </c>
      <c r="H149" s="57" t="s">
        <v>877</v>
      </c>
    </row>
    <row r="150" spans="1:8" ht="11.25" customHeight="1">
      <c r="A150" s="8" t="s">
        <v>29</v>
      </c>
      <c r="B150" s="6">
        <v>605937</v>
      </c>
      <c r="C150" s="8" t="s">
        <v>745</v>
      </c>
      <c r="D150" s="8" t="s">
        <v>746</v>
      </c>
      <c r="E150" s="8" t="s">
        <v>747</v>
      </c>
      <c r="F150" s="9">
        <v>4800</v>
      </c>
      <c r="G150" s="73">
        <v>43466</v>
      </c>
      <c r="H150" s="74" t="s">
        <v>877</v>
      </c>
    </row>
    <row r="151" spans="1:8" ht="11.25" customHeight="1">
      <c r="A151" s="10" t="s">
        <v>29</v>
      </c>
      <c r="B151" s="6">
        <v>605799</v>
      </c>
      <c r="C151" s="10" t="s">
        <v>535</v>
      </c>
      <c r="D151" s="10" t="s">
        <v>541</v>
      </c>
      <c r="E151" s="10" t="s">
        <v>542</v>
      </c>
      <c r="F151" s="11">
        <v>4800</v>
      </c>
      <c r="G151" s="58">
        <v>43556</v>
      </c>
      <c r="H151" s="57" t="s">
        <v>80</v>
      </c>
    </row>
    <row r="152" spans="1:8" s="13" customFormat="1" ht="11.25" customHeight="1">
      <c r="A152" s="6" t="s">
        <v>29</v>
      </c>
      <c r="B152" s="6">
        <v>605672</v>
      </c>
      <c r="C152" s="6" t="s">
        <v>334</v>
      </c>
      <c r="D152" s="6" t="s">
        <v>337</v>
      </c>
      <c r="E152" s="6" t="s">
        <v>338</v>
      </c>
      <c r="F152" s="7">
        <v>8100</v>
      </c>
      <c r="G152" s="58">
        <v>43525</v>
      </c>
      <c r="H152" s="57" t="s">
        <v>877</v>
      </c>
    </row>
    <row r="153" spans="1:8" s="13" customFormat="1" ht="11.25" customHeight="1">
      <c r="A153" s="8" t="s">
        <v>29</v>
      </c>
      <c r="B153" s="6">
        <v>605756</v>
      </c>
      <c r="C153" s="8" t="s">
        <v>464</v>
      </c>
      <c r="D153" s="8" t="s">
        <v>482</v>
      </c>
      <c r="E153" s="8" t="s">
        <v>483</v>
      </c>
      <c r="F153" s="9">
        <v>5700</v>
      </c>
      <c r="G153" s="62">
        <v>43497</v>
      </c>
      <c r="H153" s="61" t="s">
        <v>877</v>
      </c>
    </row>
    <row r="154" spans="1:8" s="20" customFormat="1" ht="11.25" customHeight="1">
      <c r="A154" s="8" t="s">
        <v>29</v>
      </c>
      <c r="B154" s="6">
        <v>605728</v>
      </c>
      <c r="C154" s="8" t="s">
        <v>426</v>
      </c>
      <c r="D154" s="8" t="s">
        <v>435</v>
      </c>
      <c r="E154" s="8" t="s">
        <v>436</v>
      </c>
      <c r="F154" s="9">
        <v>4000</v>
      </c>
      <c r="G154" s="58">
        <v>43466</v>
      </c>
      <c r="H154" s="57" t="s">
        <v>877</v>
      </c>
    </row>
    <row r="155" spans="1:8" ht="11.25" customHeight="1">
      <c r="A155" s="12" t="s">
        <v>29</v>
      </c>
      <c r="B155" s="6">
        <v>605903</v>
      </c>
      <c r="C155" s="12" t="s">
        <v>691</v>
      </c>
      <c r="D155" s="12" t="s">
        <v>699</v>
      </c>
      <c r="E155" s="12" t="s">
        <v>700</v>
      </c>
      <c r="F155" s="21">
        <v>4708.3500000000004</v>
      </c>
      <c r="G155" s="58">
        <v>43617</v>
      </c>
      <c r="H155" s="61" t="s">
        <v>80</v>
      </c>
    </row>
    <row r="156" spans="1:8" ht="11.25" customHeight="1">
      <c r="A156" s="6" t="s">
        <v>29</v>
      </c>
      <c r="B156" s="6">
        <v>605603</v>
      </c>
      <c r="C156" s="6" t="s">
        <v>215</v>
      </c>
      <c r="D156" s="6" t="s">
        <v>224</v>
      </c>
      <c r="E156" s="6" t="s">
        <v>154</v>
      </c>
      <c r="F156" s="7">
        <v>3875</v>
      </c>
      <c r="G156" s="58">
        <v>43525</v>
      </c>
      <c r="H156" s="59" t="s">
        <v>877</v>
      </c>
    </row>
    <row r="157" spans="1:8" s="13" customFormat="1" ht="11.25" customHeight="1">
      <c r="A157" s="52" t="s">
        <v>29</v>
      </c>
      <c r="B157" s="6">
        <v>605961</v>
      </c>
      <c r="C157" s="52" t="s">
        <v>772</v>
      </c>
      <c r="D157" s="52" t="s">
        <v>786</v>
      </c>
      <c r="E157" s="52" t="s">
        <v>787</v>
      </c>
      <c r="F157" s="52">
        <v>3600</v>
      </c>
      <c r="G157" s="58">
        <v>43678</v>
      </c>
      <c r="H157" s="57" t="s">
        <v>53</v>
      </c>
    </row>
    <row r="158" spans="1:8" ht="11.25" customHeight="1">
      <c r="A158" s="8" t="s">
        <v>29</v>
      </c>
      <c r="B158" s="6">
        <v>605591</v>
      </c>
      <c r="C158" s="8" t="s">
        <v>194</v>
      </c>
      <c r="D158" s="8" t="s">
        <v>202</v>
      </c>
      <c r="E158" s="8" t="s">
        <v>203</v>
      </c>
      <c r="F158" s="9">
        <v>8000</v>
      </c>
      <c r="G158" s="58">
        <v>43586</v>
      </c>
      <c r="H158" s="57" t="s">
        <v>80</v>
      </c>
    </row>
    <row r="159" spans="1:8" ht="11.25" customHeight="1">
      <c r="A159" s="51" t="s">
        <v>29</v>
      </c>
      <c r="B159" s="6">
        <v>605828</v>
      </c>
      <c r="C159" s="52" t="s">
        <v>573</v>
      </c>
      <c r="D159" s="52" t="s">
        <v>575</v>
      </c>
      <c r="E159" s="52" t="s">
        <v>152</v>
      </c>
      <c r="F159" s="52">
        <v>2400</v>
      </c>
      <c r="G159" s="58">
        <v>43678</v>
      </c>
      <c r="H159" s="57" t="s">
        <v>53</v>
      </c>
    </row>
    <row r="160" spans="1:8" ht="11.25" customHeight="1">
      <c r="A160" s="51" t="s">
        <v>29</v>
      </c>
      <c r="B160" s="6">
        <v>605829</v>
      </c>
      <c r="C160" s="52" t="s">
        <v>573</v>
      </c>
      <c r="D160" s="52" t="s">
        <v>575</v>
      </c>
      <c r="E160" s="52" t="s">
        <v>152</v>
      </c>
      <c r="F160" s="52">
        <v>2400</v>
      </c>
      <c r="G160" s="58">
        <v>43678</v>
      </c>
      <c r="H160" s="57" t="s">
        <v>53</v>
      </c>
    </row>
    <row r="161" spans="1:8" ht="11.25" customHeight="1">
      <c r="A161" s="8" t="s">
        <v>29</v>
      </c>
      <c r="B161" s="6">
        <v>605989</v>
      </c>
      <c r="C161" s="8" t="s">
        <v>698</v>
      </c>
      <c r="D161" s="8" t="s">
        <v>825</v>
      </c>
      <c r="E161" s="8" t="s">
        <v>824</v>
      </c>
      <c r="F161" s="9">
        <v>5100</v>
      </c>
      <c r="G161" s="58">
        <v>43586</v>
      </c>
      <c r="H161" s="57" t="s">
        <v>80</v>
      </c>
    </row>
    <row r="162" spans="1:8" ht="11.25" customHeight="1">
      <c r="A162" s="12" t="s">
        <v>29</v>
      </c>
      <c r="B162" s="6">
        <v>605973</v>
      </c>
      <c r="C162" s="8" t="s">
        <v>798</v>
      </c>
      <c r="D162" s="12" t="s">
        <v>803</v>
      </c>
      <c r="E162" s="6" t="s">
        <v>623</v>
      </c>
      <c r="F162" s="7">
        <v>2550</v>
      </c>
      <c r="G162" s="58">
        <v>43617</v>
      </c>
      <c r="H162" s="57" t="s">
        <v>80</v>
      </c>
    </row>
    <row r="163" spans="1:8" s="20" customFormat="1" ht="11.25" customHeight="1">
      <c r="A163" s="17" t="s">
        <v>29</v>
      </c>
      <c r="B163" s="6">
        <v>605862</v>
      </c>
      <c r="C163" s="17" t="s">
        <v>618</v>
      </c>
      <c r="D163" s="17" t="s">
        <v>628</v>
      </c>
      <c r="E163" s="17" t="s">
        <v>620</v>
      </c>
      <c r="F163" s="18">
        <v>8075</v>
      </c>
      <c r="G163" s="58">
        <v>43647</v>
      </c>
      <c r="H163" s="57" t="s">
        <v>53</v>
      </c>
    </row>
    <row r="164" spans="1:8" ht="11.25" customHeight="1">
      <c r="A164" s="8" t="s">
        <v>29</v>
      </c>
      <c r="B164" s="6">
        <v>605629</v>
      </c>
      <c r="C164" s="8" t="s">
        <v>262</v>
      </c>
      <c r="D164" s="8" t="s">
        <v>267</v>
      </c>
      <c r="E164" s="8" t="s">
        <v>268</v>
      </c>
      <c r="F164" s="9">
        <v>1395</v>
      </c>
      <c r="G164" s="58">
        <v>43497</v>
      </c>
      <c r="H164" s="57" t="s">
        <v>877</v>
      </c>
    </row>
    <row r="165" spans="1:8" ht="11.25" customHeight="1">
      <c r="A165" s="8" t="s">
        <v>29</v>
      </c>
      <c r="B165" s="6">
        <v>605630</v>
      </c>
      <c r="C165" s="8" t="s">
        <v>262</v>
      </c>
      <c r="D165" s="8" t="s">
        <v>267</v>
      </c>
      <c r="E165" s="8" t="s">
        <v>268</v>
      </c>
      <c r="F165" s="9">
        <v>4185</v>
      </c>
      <c r="G165" s="58">
        <v>43586</v>
      </c>
      <c r="H165" s="59" t="s">
        <v>80</v>
      </c>
    </row>
    <row r="166" spans="1:8" ht="11.25" customHeight="1">
      <c r="A166" s="10" t="s">
        <v>29</v>
      </c>
      <c r="B166" s="6">
        <v>605938</v>
      </c>
      <c r="C166" s="10" t="s">
        <v>745</v>
      </c>
      <c r="D166" s="10" t="s">
        <v>748</v>
      </c>
      <c r="E166" s="10" t="s">
        <v>747</v>
      </c>
      <c r="F166" s="11">
        <v>4350</v>
      </c>
      <c r="G166" s="58">
        <v>43556</v>
      </c>
      <c r="H166" s="57" t="s">
        <v>80</v>
      </c>
    </row>
    <row r="167" spans="1:8" ht="11.25" customHeight="1">
      <c r="A167" s="10" t="s">
        <v>29</v>
      </c>
      <c r="B167" s="6">
        <v>605641</v>
      </c>
      <c r="C167" s="10" t="s">
        <v>276</v>
      </c>
      <c r="D167" s="10" t="s">
        <v>286</v>
      </c>
      <c r="E167" s="10" t="s">
        <v>193</v>
      </c>
      <c r="F167" s="11">
        <v>10980</v>
      </c>
      <c r="G167" s="58">
        <v>43556</v>
      </c>
      <c r="H167" s="57" t="s">
        <v>80</v>
      </c>
    </row>
    <row r="168" spans="1:8" ht="11.25" customHeight="1">
      <c r="A168" s="10" t="s">
        <v>29</v>
      </c>
      <c r="B168" s="6">
        <v>605570</v>
      </c>
      <c r="C168" s="10" t="s">
        <v>155</v>
      </c>
      <c r="D168" s="10" t="s">
        <v>162</v>
      </c>
      <c r="E168" s="10" t="s">
        <v>163</v>
      </c>
      <c r="F168" s="11">
        <v>4650</v>
      </c>
      <c r="G168" s="58">
        <v>43556</v>
      </c>
      <c r="H168" s="57" t="s">
        <v>80</v>
      </c>
    </row>
    <row r="169" spans="1:8" s="13" customFormat="1" ht="11.25" customHeight="1">
      <c r="A169" s="6" t="s">
        <v>29</v>
      </c>
      <c r="B169" s="6">
        <v>605692</v>
      </c>
      <c r="C169" s="6" t="s">
        <v>367</v>
      </c>
      <c r="D169" s="6" t="s">
        <v>374</v>
      </c>
      <c r="E169" s="6" t="s">
        <v>375</v>
      </c>
      <c r="F169" s="7">
        <v>3780</v>
      </c>
      <c r="G169" s="58">
        <v>43525</v>
      </c>
      <c r="H169" s="57" t="s">
        <v>877</v>
      </c>
    </row>
    <row r="170" spans="1:8" ht="11.25" customHeight="1">
      <c r="A170" s="8" t="s">
        <v>29</v>
      </c>
      <c r="B170" s="6">
        <v>605673</v>
      </c>
      <c r="C170" s="8" t="s">
        <v>334</v>
      </c>
      <c r="D170" s="8" t="s">
        <v>339</v>
      </c>
      <c r="E170" s="8" t="s">
        <v>340</v>
      </c>
      <c r="F170" s="9">
        <v>4000</v>
      </c>
      <c r="G170" s="58">
        <v>43525</v>
      </c>
      <c r="H170" s="57" t="s">
        <v>877</v>
      </c>
    </row>
    <row r="171" spans="1:8" ht="11.25" customHeight="1">
      <c r="A171" s="17" t="s">
        <v>29</v>
      </c>
      <c r="B171" s="6">
        <v>605951</v>
      </c>
      <c r="C171" s="17" t="s">
        <v>764</v>
      </c>
      <c r="D171" s="17" t="s">
        <v>767</v>
      </c>
      <c r="E171" s="17" t="s">
        <v>768</v>
      </c>
      <c r="F171" s="18">
        <v>5250</v>
      </c>
      <c r="G171" s="58">
        <v>43647</v>
      </c>
      <c r="H171" s="57" t="s">
        <v>53</v>
      </c>
    </row>
    <row r="172" spans="1:8" ht="11.25" customHeight="1">
      <c r="A172" s="6" t="s">
        <v>29</v>
      </c>
      <c r="B172" s="6">
        <v>605812</v>
      </c>
      <c r="C172" s="6" t="s">
        <v>551</v>
      </c>
      <c r="D172" s="6" t="s">
        <v>559</v>
      </c>
      <c r="E172" s="6" t="s">
        <v>129</v>
      </c>
      <c r="F172" s="7">
        <v>3330</v>
      </c>
      <c r="G172" s="58">
        <v>43525</v>
      </c>
      <c r="H172" s="59" t="s">
        <v>877</v>
      </c>
    </row>
    <row r="173" spans="1:8" ht="11.25" customHeight="1">
      <c r="A173" s="8" t="s">
        <v>29</v>
      </c>
      <c r="B173" s="6">
        <v>605800</v>
      </c>
      <c r="C173" s="8" t="s">
        <v>535</v>
      </c>
      <c r="D173" s="8" t="s">
        <v>543</v>
      </c>
      <c r="E173" s="8" t="s">
        <v>539</v>
      </c>
      <c r="F173" s="9">
        <v>3250</v>
      </c>
      <c r="G173" s="58">
        <v>43466</v>
      </c>
      <c r="H173" s="57" t="s">
        <v>877</v>
      </c>
    </row>
    <row r="174" spans="1:8" s="13" customFormat="1" ht="11.25" customHeight="1">
      <c r="A174" s="8" t="s">
        <v>29</v>
      </c>
      <c r="B174" s="6">
        <v>605962</v>
      </c>
      <c r="C174" s="8" t="s">
        <v>772</v>
      </c>
      <c r="D174" s="8" t="s">
        <v>788</v>
      </c>
      <c r="E174" s="8" t="s">
        <v>782</v>
      </c>
      <c r="F174" s="9">
        <v>4500</v>
      </c>
      <c r="G174" s="58">
        <v>43466</v>
      </c>
      <c r="H174" s="65" t="s">
        <v>877</v>
      </c>
    </row>
    <row r="175" spans="1:8" s="13" customFormat="1" ht="11.25" customHeight="1">
      <c r="A175" s="8" t="s">
        <v>29</v>
      </c>
      <c r="B175" s="6">
        <v>605927</v>
      </c>
      <c r="C175" s="8" t="s">
        <v>730</v>
      </c>
      <c r="D175" s="8" t="s">
        <v>733</v>
      </c>
      <c r="E175" s="8" t="s">
        <v>734</v>
      </c>
      <c r="F175" s="9">
        <v>7050</v>
      </c>
      <c r="G175" s="58">
        <v>43525</v>
      </c>
      <c r="H175" s="57" t="s">
        <v>877</v>
      </c>
    </row>
    <row r="176" spans="1:8" s="13" customFormat="1" ht="11.25" customHeight="1">
      <c r="A176" s="17" t="s">
        <v>29</v>
      </c>
      <c r="B176" s="6">
        <v>605813</v>
      </c>
      <c r="C176" s="17" t="s">
        <v>551</v>
      </c>
      <c r="D176" s="17" t="s">
        <v>560</v>
      </c>
      <c r="E176" s="17" t="s">
        <v>558</v>
      </c>
      <c r="F176" s="18">
        <v>5250</v>
      </c>
      <c r="G176" s="58">
        <v>43647</v>
      </c>
      <c r="H176" s="57" t="s">
        <v>53</v>
      </c>
    </row>
    <row r="177" spans="1:8" s="13" customFormat="1" ht="11.25" customHeight="1">
      <c r="A177" s="8" t="s">
        <v>29</v>
      </c>
      <c r="B177" s="6">
        <v>605604</v>
      </c>
      <c r="C177" s="8" t="s">
        <v>215</v>
      </c>
      <c r="D177" s="8" t="s">
        <v>225</v>
      </c>
      <c r="E177" s="8" t="s">
        <v>226</v>
      </c>
      <c r="F177" s="9">
        <v>3900</v>
      </c>
      <c r="G177" s="58">
        <v>43586</v>
      </c>
      <c r="H177" s="57" t="s">
        <v>80</v>
      </c>
    </row>
    <row r="178" spans="1:8" ht="11.25" customHeight="1">
      <c r="A178" s="10" t="s">
        <v>29</v>
      </c>
      <c r="B178" s="6">
        <v>605990</v>
      </c>
      <c r="C178" s="10" t="s">
        <v>698</v>
      </c>
      <c r="D178" s="10" t="s">
        <v>826</v>
      </c>
      <c r="E178" s="10" t="s">
        <v>827</v>
      </c>
      <c r="F178" s="11">
        <v>9000</v>
      </c>
      <c r="G178" s="58">
        <v>43556</v>
      </c>
      <c r="H178" s="57" t="s">
        <v>877</v>
      </c>
    </row>
    <row r="179" spans="1:8" s="25" customFormat="1" ht="11.25" customHeight="1">
      <c r="A179" s="8" t="s">
        <v>29</v>
      </c>
      <c r="B179" s="6">
        <v>605801</v>
      </c>
      <c r="C179" s="8" t="s">
        <v>535</v>
      </c>
      <c r="D179" s="8" t="s">
        <v>544</v>
      </c>
      <c r="E179" s="8" t="s">
        <v>539</v>
      </c>
      <c r="F179" s="9">
        <v>3250</v>
      </c>
      <c r="G179" s="58">
        <v>43466</v>
      </c>
      <c r="H179" s="57" t="s">
        <v>877</v>
      </c>
    </row>
    <row r="180" spans="1:8" ht="11.25" customHeight="1">
      <c r="A180" s="8" t="s">
        <v>29</v>
      </c>
      <c r="B180" s="6">
        <v>605928</v>
      </c>
      <c r="C180" s="8" t="s">
        <v>730</v>
      </c>
      <c r="D180" s="8" t="s">
        <v>735</v>
      </c>
      <c r="E180" s="8" t="s">
        <v>734</v>
      </c>
      <c r="F180" s="9">
        <v>5400</v>
      </c>
      <c r="G180" s="58">
        <v>43525</v>
      </c>
      <c r="H180" s="57" t="s">
        <v>877</v>
      </c>
    </row>
    <row r="181" spans="1:8" ht="11.25" customHeight="1">
      <c r="A181" s="17" t="s">
        <v>29</v>
      </c>
      <c r="B181" s="6">
        <v>605619</v>
      </c>
      <c r="C181" s="17" t="s">
        <v>243</v>
      </c>
      <c r="D181" s="17" t="s">
        <v>246</v>
      </c>
      <c r="E181" s="17" t="s">
        <v>247</v>
      </c>
      <c r="F181" s="18">
        <v>3150</v>
      </c>
      <c r="G181" s="58">
        <v>43647</v>
      </c>
      <c r="H181" s="59" t="s">
        <v>53</v>
      </c>
    </row>
    <row r="182" spans="1:8" ht="11.25" customHeight="1">
      <c r="A182" s="8" t="s">
        <v>29</v>
      </c>
      <c r="B182" s="6">
        <v>605974</v>
      </c>
      <c r="C182" s="8" t="s">
        <v>798</v>
      </c>
      <c r="D182" s="8" t="s">
        <v>804</v>
      </c>
      <c r="E182" s="8" t="s">
        <v>805</v>
      </c>
      <c r="F182" s="9">
        <v>7200</v>
      </c>
      <c r="G182" s="58">
        <v>43586</v>
      </c>
      <c r="H182" s="57" t="s">
        <v>80</v>
      </c>
    </row>
    <row r="183" spans="1:8" ht="11.25" customHeight="1">
      <c r="A183" s="51" t="s">
        <v>29</v>
      </c>
      <c r="B183" s="6">
        <v>605863</v>
      </c>
      <c r="C183" s="52" t="s">
        <v>618</v>
      </c>
      <c r="D183" s="52" t="s">
        <v>629</v>
      </c>
      <c r="E183" s="52" t="s">
        <v>620</v>
      </c>
      <c r="F183" s="52">
        <v>8415</v>
      </c>
      <c r="G183" s="58">
        <v>43647</v>
      </c>
      <c r="H183" s="57" t="s">
        <v>53</v>
      </c>
    </row>
    <row r="184" spans="1:8" ht="11.25" customHeight="1">
      <c r="A184" s="8" t="s">
        <v>29</v>
      </c>
      <c r="B184" s="6">
        <v>605620</v>
      </c>
      <c r="C184" s="8" t="s">
        <v>243</v>
      </c>
      <c r="D184" s="8" t="s">
        <v>248</v>
      </c>
      <c r="E184" s="8" t="s">
        <v>249</v>
      </c>
      <c r="F184" s="9">
        <v>4500</v>
      </c>
      <c r="G184" s="58">
        <v>43466</v>
      </c>
      <c r="H184" s="57" t="s">
        <v>877</v>
      </c>
    </row>
    <row r="185" spans="1:8" ht="11.25" customHeight="1">
      <c r="A185" s="12" t="s">
        <v>29</v>
      </c>
      <c r="B185" s="6">
        <v>605802</v>
      </c>
      <c r="C185" s="12" t="s">
        <v>535</v>
      </c>
      <c r="D185" s="12" t="s">
        <v>545</v>
      </c>
      <c r="E185" s="12" t="s">
        <v>546</v>
      </c>
      <c r="F185" s="21">
        <v>4650</v>
      </c>
      <c r="G185" s="58">
        <v>43617</v>
      </c>
      <c r="H185" s="68" t="s">
        <v>80</v>
      </c>
    </row>
    <row r="186" spans="1:8" ht="11.25" customHeight="1">
      <c r="A186" s="51" t="s">
        <v>29</v>
      </c>
      <c r="B186" s="6">
        <v>605963</v>
      </c>
      <c r="C186" s="52" t="s">
        <v>772</v>
      </c>
      <c r="D186" s="52" t="s">
        <v>789</v>
      </c>
      <c r="E186" s="52" t="s">
        <v>776</v>
      </c>
      <c r="F186" s="52">
        <v>2500</v>
      </c>
      <c r="G186" s="62">
        <v>43678</v>
      </c>
      <c r="H186" s="59" t="s">
        <v>53</v>
      </c>
    </row>
    <row r="187" spans="1:8" s="33" customFormat="1" ht="11.25" customHeight="1">
      <c r="A187" s="12" t="s">
        <v>29</v>
      </c>
      <c r="B187" s="6">
        <v>605964</v>
      </c>
      <c r="C187" s="8" t="s">
        <v>772</v>
      </c>
      <c r="D187" s="12" t="s">
        <v>790</v>
      </c>
      <c r="E187" s="6" t="s">
        <v>778</v>
      </c>
      <c r="F187" s="7">
        <v>8200</v>
      </c>
      <c r="G187" s="58">
        <v>43617</v>
      </c>
      <c r="H187" s="57" t="s">
        <v>80</v>
      </c>
    </row>
    <row r="188" spans="1:8" ht="11.25" customHeight="1">
      <c r="A188" s="10" t="s">
        <v>29</v>
      </c>
      <c r="B188" s="6">
        <v>606001</v>
      </c>
      <c r="C188" s="10" t="s">
        <v>839</v>
      </c>
      <c r="D188" s="10" t="s">
        <v>847</v>
      </c>
      <c r="E188" s="10" t="s">
        <v>848</v>
      </c>
      <c r="F188" s="11">
        <v>7050</v>
      </c>
      <c r="G188" s="58">
        <v>43556</v>
      </c>
      <c r="H188" s="57" t="s">
        <v>80</v>
      </c>
    </row>
    <row r="189" spans="1:8" s="20" customFormat="1" ht="11.25" customHeight="1">
      <c r="A189" s="10" t="s">
        <v>29</v>
      </c>
      <c r="B189" s="6">
        <v>605729</v>
      </c>
      <c r="C189" s="10" t="s">
        <v>426</v>
      </c>
      <c r="D189" s="10" t="s">
        <v>437</v>
      </c>
      <c r="E189" s="10" t="s">
        <v>438</v>
      </c>
      <c r="F189" s="11">
        <v>7200</v>
      </c>
      <c r="G189" s="58">
        <v>43556</v>
      </c>
      <c r="H189" s="57" t="s">
        <v>80</v>
      </c>
    </row>
    <row r="190" spans="1:8" s="13" customFormat="1" ht="11.25" customHeight="1">
      <c r="A190" s="6" t="s">
        <v>29</v>
      </c>
      <c r="B190" s="6">
        <v>605711</v>
      </c>
      <c r="C190" s="6" t="s">
        <v>401</v>
      </c>
      <c r="D190" s="6" t="s">
        <v>404</v>
      </c>
      <c r="E190" s="6" t="s">
        <v>405</v>
      </c>
      <c r="F190" s="7">
        <v>6150</v>
      </c>
      <c r="G190" s="58">
        <v>43525</v>
      </c>
      <c r="H190" s="57" t="s">
        <v>877</v>
      </c>
    </row>
    <row r="191" spans="1:8" ht="11.25" customHeight="1">
      <c r="A191" s="8" t="s">
        <v>29</v>
      </c>
      <c r="B191" s="6">
        <v>605975</v>
      </c>
      <c r="C191" s="8" t="s">
        <v>798</v>
      </c>
      <c r="D191" s="8" t="s">
        <v>806</v>
      </c>
      <c r="E191" s="8" t="s">
        <v>807</v>
      </c>
      <c r="F191" s="9">
        <v>5250</v>
      </c>
      <c r="G191" s="58">
        <v>43466</v>
      </c>
      <c r="H191" s="57" t="s">
        <v>877</v>
      </c>
    </row>
    <row r="192" spans="1:8" ht="11.25" customHeight="1">
      <c r="A192" s="8" t="s">
        <v>29</v>
      </c>
      <c r="B192" s="6">
        <v>605976</v>
      </c>
      <c r="C192" s="8" t="s">
        <v>798</v>
      </c>
      <c r="D192" s="8" t="s">
        <v>806</v>
      </c>
      <c r="E192" s="8" t="s">
        <v>807</v>
      </c>
      <c r="F192" s="9">
        <v>4950</v>
      </c>
      <c r="G192" s="58">
        <v>43497</v>
      </c>
      <c r="H192" s="57" t="s">
        <v>877</v>
      </c>
    </row>
    <row r="193" spans="1:8" ht="11.25" customHeight="1">
      <c r="A193" s="17" t="s">
        <v>29</v>
      </c>
      <c r="B193" s="6">
        <v>605913</v>
      </c>
      <c r="C193" s="17" t="s">
        <v>707</v>
      </c>
      <c r="D193" s="17" t="s">
        <v>714</v>
      </c>
      <c r="E193" s="17" t="s">
        <v>715</v>
      </c>
      <c r="F193" s="18">
        <v>15000</v>
      </c>
      <c r="G193" s="58">
        <v>43647</v>
      </c>
      <c r="H193" s="57" t="s">
        <v>53</v>
      </c>
    </row>
    <row r="194" spans="1:8" ht="11.25" customHeight="1">
      <c r="A194" s="12" t="s">
        <v>29</v>
      </c>
      <c r="B194" s="6">
        <v>605680</v>
      </c>
      <c r="C194" s="8" t="s">
        <v>346</v>
      </c>
      <c r="D194" s="12" t="s">
        <v>353</v>
      </c>
      <c r="E194" s="6" t="s">
        <v>354</v>
      </c>
      <c r="F194" s="7">
        <v>7875</v>
      </c>
      <c r="G194" s="58">
        <v>43617</v>
      </c>
      <c r="H194" s="57" t="s">
        <v>80</v>
      </c>
    </row>
    <row r="195" spans="1:8" ht="11.25" customHeight="1">
      <c r="A195" s="51" t="s">
        <v>29</v>
      </c>
      <c r="B195" s="6">
        <v>606002</v>
      </c>
      <c r="C195" s="52" t="s">
        <v>839</v>
      </c>
      <c r="D195" s="52" t="s">
        <v>849</v>
      </c>
      <c r="E195" s="52" t="s">
        <v>850</v>
      </c>
      <c r="F195" s="52">
        <v>5250</v>
      </c>
      <c r="G195" s="58">
        <v>43678</v>
      </c>
      <c r="H195" s="57" t="s">
        <v>53</v>
      </c>
    </row>
    <row r="196" spans="1:8" ht="11.25" customHeight="1">
      <c r="A196" s="8" t="s">
        <v>29</v>
      </c>
      <c r="B196" s="6">
        <v>605779</v>
      </c>
      <c r="C196" s="8" t="s">
        <v>315</v>
      </c>
      <c r="D196" s="8" t="s">
        <v>511</v>
      </c>
      <c r="E196" s="8" t="s">
        <v>152</v>
      </c>
      <c r="F196" s="9">
        <v>6500</v>
      </c>
      <c r="G196" s="62">
        <v>43497</v>
      </c>
      <c r="H196" s="57" t="s">
        <v>877</v>
      </c>
    </row>
    <row r="197" spans="1:8" ht="11.25" customHeight="1">
      <c r="A197" s="6" t="s">
        <v>29</v>
      </c>
      <c r="B197" s="6">
        <v>605757</v>
      </c>
      <c r="C197" s="6" t="s">
        <v>464</v>
      </c>
      <c r="D197" s="6" t="s">
        <v>484</v>
      </c>
      <c r="E197" s="6" t="s">
        <v>468</v>
      </c>
      <c r="F197" s="7">
        <v>7942.9</v>
      </c>
      <c r="G197" s="58">
        <v>43525</v>
      </c>
      <c r="H197" s="57" t="s">
        <v>877</v>
      </c>
    </row>
    <row r="198" spans="1:8" ht="11.25" customHeight="1">
      <c r="A198" s="8" t="s">
        <v>29</v>
      </c>
      <c r="B198" s="6">
        <v>605890</v>
      </c>
      <c r="C198" s="8" t="s">
        <v>669</v>
      </c>
      <c r="D198" s="8" t="s">
        <v>674</v>
      </c>
      <c r="E198" s="8" t="s">
        <v>675</v>
      </c>
      <c r="F198" s="9">
        <v>4812.5</v>
      </c>
      <c r="G198" s="58">
        <v>43466</v>
      </c>
      <c r="H198" s="57" t="s">
        <v>877</v>
      </c>
    </row>
    <row r="199" spans="1:8" ht="11.25" customHeight="1">
      <c r="A199" s="8" t="s">
        <v>29</v>
      </c>
      <c r="B199" s="6">
        <v>605891</v>
      </c>
      <c r="C199" s="8" t="s">
        <v>669</v>
      </c>
      <c r="D199" s="8" t="s">
        <v>676</v>
      </c>
      <c r="E199" s="8" t="s">
        <v>677</v>
      </c>
      <c r="F199" s="9">
        <v>5550</v>
      </c>
      <c r="G199" s="58">
        <v>43586</v>
      </c>
      <c r="H199" s="57" t="s">
        <v>80</v>
      </c>
    </row>
    <row r="200" spans="1:8" ht="11.25" customHeight="1">
      <c r="A200" s="6" t="s">
        <v>29</v>
      </c>
      <c r="B200" s="6">
        <v>605700</v>
      </c>
      <c r="C200" s="6" t="s">
        <v>382</v>
      </c>
      <c r="D200" s="6" t="s">
        <v>389</v>
      </c>
      <c r="E200" s="6" t="s">
        <v>388</v>
      </c>
      <c r="F200" s="7">
        <v>4500</v>
      </c>
      <c r="G200" s="58">
        <v>43525</v>
      </c>
      <c r="H200" s="57" t="s">
        <v>877</v>
      </c>
    </row>
    <row r="201" spans="1:8" s="30" customFormat="1" ht="11.25" customHeight="1">
      <c r="A201" s="6" t="s">
        <v>29</v>
      </c>
      <c r="B201" s="6">
        <v>605991</v>
      </c>
      <c r="C201" s="6" t="s">
        <v>698</v>
      </c>
      <c r="D201" s="6" t="s">
        <v>828</v>
      </c>
      <c r="E201" s="6" t="s">
        <v>820</v>
      </c>
      <c r="F201" s="7">
        <v>4367</v>
      </c>
      <c r="G201" s="58">
        <v>43525</v>
      </c>
      <c r="H201" s="57" t="s">
        <v>877</v>
      </c>
    </row>
    <row r="202" spans="1:8" ht="11.25" customHeight="1">
      <c r="A202" s="8" t="s">
        <v>29</v>
      </c>
      <c r="B202" s="6">
        <v>605681</v>
      </c>
      <c r="C202" s="8" t="s">
        <v>346</v>
      </c>
      <c r="D202" s="8" t="s">
        <v>355</v>
      </c>
      <c r="E202" s="8" t="s">
        <v>356</v>
      </c>
      <c r="F202" s="9">
        <v>1687.5</v>
      </c>
      <c r="G202" s="58">
        <v>43586</v>
      </c>
      <c r="H202" s="57" t="s">
        <v>80</v>
      </c>
    </row>
    <row r="203" spans="1:8" ht="11.25" customHeight="1">
      <c r="A203" s="17" t="s">
        <v>29</v>
      </c>
      <c r="B203" s="6">
        <v>605517</v>
      </c>
      <c r="C203" s="17" t="s">
        <v>67</v>
      </c>
      <c r="D203" s="17" t="s">
        <v>85</v>
      </c>
      <c r="E203" s="17" t="s">
        <v>79</v>
      </c>
      <c r="F203" s="18">
        <v>13000</v>
      </c>
      <c r="G203" s="58">
        <v>43647</v>
      </c>
      <c r="H203" s="57" t="s">
        <v>53</v>
      </c>
    </row>
    <row r="204" spans="1:8" ht="11.25" customHeight="1">
      <c r="A204" s="51" t="s">
        <v>29</v>
      </c>
      <c r="B204" s="6">
        <v>605518</v>
      </c>
      <c r="C204" s="52" t="s">
        <v>67</v>
      </c>
      <c r="D204" s="52" t="s">
        <v>85</v>
      </c>
      <c r="E204" s="52" t="s">
        <v>86</v>
      </c>
      <c r="F204" s="52">
        <v>13000</v>
      </c>
      <c r="G204" s="58">
        <v>43678</v>
      </c>
      <c r="H204" s="57" t="s">
        <v>53</v>
      </c>
    </row>
    <row r="205" spans="1:8" s="13" customFormat="1" ht="11.25" customHeight="1">
      <c r="A205" s="8" t="s">
        <v>29</v>
      </c>
      <c r="B205" s="6">
        <v>605586</v>
      </c>
      <c r="C205" s="8" t="s">
        <v>191</v>
      </c>
      <c r="D205" s="8" t="s">
        <v>192</v>
      </c>
      <c r="E205" s="8" t="s">
        <v>193</v>
      </c>
      <c r="F205" s="9">
        <v>17280</v>
      </c>
      <c r="G205" s="58">
        <v>43497</v>
      </c>
      <c r="H205" s="59" t="s">
        <v>877</v>
      </c>
    </row>
    <row r="206" spans="1:8" s="20" customFormat="1" ht="11.25" customHeight="1">
      <c r="A206" s="51" t="s">
        <v>29</v>
      </c>
      <c r="B206" s="6">
        <v>605730</v>
      </c>
      <c r="C206" s="52" t="s">
        <v>426</v>
      </c>
      <c r="D206" s="52" t="s">
        <v>439</v>
      </c>
      <c r="E206" s="52" t="s">
        <v>440</v>
      </c>
      <c r="F206" s="52">
        <v>2700</v>
      </c>
      <c r="G206" s="58">
        <v>43709</v>
      </c>
      <c r="H206" s="57" t="s">
        <v>53</v>
      </c>
    </row>
    <row r="207" spans="1:8" ht="11.25" customHeight="1">
      <c r="A207" s="12" t="s">
        <v>29</v>
      </c>
      <c r="B207" s="6">
        <v>605914</v>
      </c>
      <c r="C207" s="12" t="s">
        <v>707</v>
      </c>
      <c r="D207" s="12" t="s">
        <v>716</v>
      </c>
      <c r="E207" s="12" t="s">
        <v>711</v>
      </c>
      <c r="F207" s="21">
        <v>17000</v>
      </c>
      <c r="G207" s="58">
        <v>43617</v>
      </c>
      <c r="H207" s="57" t="s">
        <v>80</v>
      </c>
    </row>
    <row r="208" spans="1:8" ht="11.25" customHeight="1">
      <c r="A208" s="12" t="s">
        <v>29</v>
      </c>
      <c r="B208" s="6">
        <v>605846</v>
      </c>
      <c r="C208" s="8" t="s">
        <v>585</v>
      </c>
      <c r="D208" s="12" t="s">
        <v>599</v>
      </c>
      <c r="E208" s="6" t="s">
        <v>600</v>
      </c>
      <c r="F208" s="7">
        <v>6800</v>
      </c>
      <c r="G208" s="58">
        <v>43617</v>
      </c>
      <c r="H208" s="57" t="s">
        <v>80</v>
      </c>
    </row>
    <row r="209" spans="1:8" ht="11.25" customHeight="1">
      <c r="A209" s="6" t="s">
        <v>29</v>
      </c>
      <c r="B209" s="6">
        <v>605592</v>
      </c>
      <c r="C209" s="6" t="s">
        <v>194</v>
      </c>
      <c r="D209" s="6" t="s">
        <v>204</v>
      </c>
      <c r="E209" s="6" t="s">
        <v>198</v>
      </c>
      <c r="F209" s="7">
        <v>7600</v>
      </c>
      <c r="G209" s="58">
        <v>43525</v>
      </c>
      <c r="H209" s="57" t="s">
        <v>877</v>
      </c>
    </row>
    <row r="210" spans="1:8" ht="11.25" customHeight="1">
      <c r="A210" s="6" t="s">
        <v>29</v>
      </c>
      <c r="B210" s="6">
        <v>605814</v>
      </c>
      <c r="C210" s="6" t="s">
        <v>551</v>
      </c>
      <c r="D210" s="6" t="s">
        <v>561</v>
      </c>
      <c r="E210" s="6" t="s">
        <v>129</v>
      </c>
      <c r="F210" s="7">
        <v>3240</v>
      </c>
      <c r="G210" s="58">
        <v>43525</v>
      </c>
      <c r="H210" s="57" t="s">
        <v>877</v>
      </c>
    </row>
    <row r="211" spans="1:8" s="13" customFormat="1" ht="11.25" customHeight="1">
      <c r="A211" s="12" t="s">
        <v>29</v>
      </c>
      <c r="B211" s="6">
        <v>605682</v>
      </c>
      <c r="C211" s="8" t="s">
        <v>346</v>
      </c>
      <c r="D211" s="12" t="s">
        <v>357</v>
      </c>
      <c r="E211" s="6" t="s">
        <v>358</v>
      </c>
      <c r="F211" s="7">
        <v>15300</v>
      </c>
      <c r="G211" s="58">
        <v>43617</v>
      </c>
      <c r="H211" s="57" t="s">
        <v>80</v>
      </c>
    </row>
    <row r="212" spans="1:8" s="13" customFormat="1" ht="11.25" customHeight="1">
      <c r="A212" s="8" t="s">
        <v>29</v>
      </c>
      <c r="B212" s="6">
        <v>605758</v>
      </c>
      <c r="C212" s="8" t="s">
        <v>464</v>
      </c>
      <c r="D212" s="8" t="s">
        <v>485</v>
      </c>
      <c r="E212" s="8" t="s">
        <v>486</v>
      </c>
      <c r="F212" s="9">
        <v>1162.5</v>
      </c>
      <c r="G212" s="58">
        <v>43586</v>
      </c>
      <c r="H212" s="57" t="s">
        <v>80</v>
      </c>
    </row>
    <row r="213" spans="1:8" ht="11.25" customHeight="1">
      <c r="A213" s="8" t="s">
        <v>29</v>
      </c>
      <c r="B213" s="6">
        <v>605939</v>
      </c>
      <c r="C213" s="8" t="s">
        <v>745</v>
      </c>
      <c r="D213" s="8" t="s">
        <v>485</v>
      </c>
      <c r="E213" s="8" t="s">
        <v>486</v>
      </c>
      <c r="F213" s="9">
        <v>3487.5</v>
      </c>
      <c r="G213" s="58">
        <v>43586</v>
      </c>
      <c r="H213" s="57" t="s">
        <v>80</v>
      </c>
    </row>
    <row r="214" spans="1:8" ht="11.25" customHeight="1">
      <c r="A214" s="51" t="s">
        <v>29</v>
      </c>
      <c r="B214" s="6">
        <v>605830</v>
      </c>
      <c r="C214" s="52" t="s">
        <v>573</v>
      </c>
      <c r="D214" s="52" t="s">
        <v>576</v>
      </c>
      <c r="E214" s="52" t="s">
        <v>152</v>
      </c>
      <c r="F214" s="52">
        <v>4600</v>
      </c>
      <c r="G214" s="62">
        <v>43678</v>
      </c>
      <c r="H214" s="59" t="s">
        <v>53</v>
      </c>
    </row>
    <row r="215" spans="1:8" ht="11.25" customHeight="1">
      <c r="A215" s="8" t="s">
        <v>29</v>
      </c>
      <c r="B215" s="6">
        <v>605550</v>
      </c>
      <c r="C215" s="8" t="s">
        <v>120</v>
      </c>
      <c r="D215" s="8" t="s">
        <v>128</v>
      </c>
      <c r="E215" s="8" t="s">
        <v>129</v>
      </c>
      <c r="F215" s="9">
        <v>1728</v>
      </c>
      <c r="G215" s="58">
        <v>43466</v>
      </c>
      <c r="H215" s="57" t="s">
        <v>877</v>
      </c>
    </row>
    <row r="216" spans="1:8" ht="11.25" customHeight="1">
      <c r="A216" s="8" t="s">
        <v>29</v>
      </c>
      <c r="B216" s="6">
        <v>605815</v>
      </c>
      <c r="C216" s="8" t="s">
        <v>551</v>
      </c>
      <c r="D216" s="8" t="s">
        <v>128</v>
      </c>
      <c r="E216" s="8" t="s">
        <v>129</v>
      </c>
      <c r="F216" s="9">
        <v>4032</v>
      </c>
      <c r="G216" s="58">
        <v>43466</v>
      </c>
      <c r="H216" s="57" t="s">
        <v>877</v>
      </c>
    </row>
    <row r="217" spans="1:8" ht="11.25" customHeight="1">
      <c r="A217" s="8" t="s">
        <v>29</v>
      </c>
      <c r="B217" s="6">
        <v>605803</v>
      </c>
      <c r="C217" s="8" t="s">
        <v>535</v>
      </c>
      <c r="D217" s="8" t="s">
        <v>547</v>
      </c>
      <c r="E217" s="8" t="s">
        <v>539</v>
      </c>
      <c r="F217" s="9">
        <v>3250</v>
      </c>
      <c r="G217" s="58">
        <v>43466</v>
      </c>
      <c r="H217" s="57" t="s">
        <v>877</v>
      </c>
    </row>
    <row r="218" spans="1:8" ht="11.25" customHeight="1">
      <c r="A218" s="12" t="s">
        <v>29</v>
      </c>
      <c r="B218" s="6">
        <v>605605</v>
      </c>
      <c r="C218" s="12" t="s">
        <v>215</v>
      </c>
      <c r="D218" s="12" t="s">
        <v>227</v>
      </c>
      <c r="E218" s="12" t="s">
        <v>228</v>
      </c>
      <c r="F218" s="21">
        <v>6460</v>
      </c>
      <c r="G218" s="58">
        <v>43617</v>
      </c>
      <c r="H218" s="57" t="s">
        <v>80</v>
      </c>
    </row>
    <row r="219" spans="1:8" s="13" customFormat="1" ht="11.25" customHeight="1">
      <c r="A219" s="51" t="s">
        <v>29</v>
      </c>
      <c r="B219" s="6">
        <v>605606</v>
      </c>
      <c r="C219" s="52" t="s">
        <v>215</v>
      </c>
      <c r="D219" s="52" t="s">
        <v>227</v>
      </c>
      <c r="E219" s="52" t="s">
        <v>219</v>
      </c>
      <c r="F219" s="52">
        <v>6460</v>
      </c>
      <c r="G219" s="58">
        <v>43647</v>
      </c>
      <c r="H219" s="57" t="s">
        <v>80</v>
      </c>
    </row>
    <row r="220" spans="1:8" ht="11.25" customHeight="1">
      <c r="A220" s="8" t="s">
        <v>29</v>
      </c>
      <c r="B220" s="6">
        <v>605977</v>
      </c>
      <c r="C220" s="8" t="s">
        <v>798</v>
      </c>
      <c r="D220" s="8" t="s">
        <v>808</v>
      </c>
      <c r="E220" s="8" t="s">
        <v>805</v>
      </c>
      <c r="F220" s="9">
        <v>4680</v>
      </c>
      <c r="G220" s="58">
        <v>43586</v>
      </c>
      <c r="H220" s="59" t="s">
        <v>80</v>
      </c>
    </row>
    <row r="221" spans="1:8" ht="11.25" customHeight="1">
      <c r="A221" s="8" t="s">
        <v>29</v>
      </c>
      <c r="B221" s="6">
        <v>605816</v>
      </c>
      <c r="C221" s="8" t="s">
        <v>551</v>
      </c>
      <c r="D221" s="8" t="s">
        <v>562</v>
      </c>
      <c r="E221" s="8" t="s">
        <v>129</v>
      </c>
      <c r="F221" s="9">
        <v>5220</v>
      </c>
      <c r="G221" s="58">
        <v>43525</v>
      </c>
      <c r="H221" s="57" t="s">
        <v>877</v>
      </c>
    </row>
    <row r="222" spans="1:8" s="31" customFormat="1" ht="11.25" customHeight="1">
      <c r="A222" s="12" t="s">
        <v>29</v>
      </c>
      <c r="B222" s="6">
        <v>605571</v>
      </c>
      <c r="C222" s="8" t="s">
        <v>155</v>
      </c>
      <c r="D222" s="12" t="s">
        <v>164</v>
      </c>
      <c r="E222" s="6" t="s">
        <v>165</v>
      </c>
      <c r="F222" s="7">
        <v>9000</v>
      </c>
      <c r="G222" s="58">
        <v>43617</v>
      </c>
      <c r="H222" s="57" t="s">
        <v>80</v>
      </c>
    </row>
    <row r="223" spans="1:8" ht="11.25" customHeight="1">
      <c r="A223" s="17" t="s">
        <v>29</v>
      </c>
      <c r="B223" s="6">
        <v>606017</v>
      </c>
      <c r="C223" s="17" t="s">
        <v>864</v>
      </c>
      <c r="D223" s="17" t="s">
        <v>869</v>
      </c>
      <c r="E223" s="17" t="s">
        <v>870</v>
      </c>
      <c r="F223" s="18">
        <v>4200</v>
      </c>
      <c r="G223" s="58">
        <v>43647</v>
      </c>
      <c r="H223" s="59" t="s">
        <v>53</v>
      </c>
    </row>
    <row r="224" spans="1:8" ht="11.25" customHeight="1">
      <c r="A224" s="17" t="s">
        <v>29</v>
      </c>
      <c r="B224" s="6">
        <v>605831</v>
      </c>
      <c r="C224" s="17" t="s">
        <v>573</v>
      </c>
      <c r="D224" s="17" t="s">
        <v>577</v>
      </c>
      <c r="E224" s="17" t="s">
        <v>578</v>
      </c>
      <c r="F224" s="18">
        <v>8888</v>
      </c>
      <c r="G224" s="58">
        <v>43647</v>
      </c>
      <c r="H224" s="57" t="s">
        <v>53</v>
      </c>
    </row>
    <row r="225" spans="1:8" s="22" customFormat="1" ht="11.25" customHeight="1">
      <c r="A225" s="8" t="s">
        <v>29</v>
      </c>
      <c r="B225" s="6">
        <v>605607</v>
      </c>
      <c r="C225" s="8" t="s">
        <v>215</v>
      </c>
      <c r="D225" s="8" t="s">
        <v>229</v>
      </c>
      <c r="E225" s="8" t="s">
        <v>219</v>
      </c>
      <c r="F225" s="9">
        <v>4500</v>
      </c>
      <c r="G225" s="58">
        <v>43586</v>
      </c>
      <c r="H225" s="57" t="s">
        <v>80</v>
      </c>
    </row>
    <row r="226" spans="1:8" ht="11.25" customHeight="1">
      <c r="A226" s="8" t="s">
        <v>29</v>
      </c>
      <c r="B226" s="6">
        <v>606018</v>
      </c>
      <c r="C226" s="8" t="s">
        <v>864</v>
      </c>
      <c r="D226" s="8" t="s">
        <v>871</v>
      </c>
      <c r="E226" s="8" t="s">
        <v>870</v>
      </c>
      <c r="F226" s="9">
        <v>4400</v>
      </c>
      <c r="G226" s="58">
        <v>43586</v>
      </c>
      <c r="H226" s="57" t="s">
        <v>80</v>
      </c>
    </row>
    <row r="227" spans="1:8" ht="11.25" customHeight="1">
      <c r="A227" s="51" t="s">
        <v>29</v>
      </c>
      <c r="B227" s="6">
        <v>605712</v>
      </c>
      <c r="C227" s="52" t="s">
        <v>401</v>
      </c>
      <c r="D227" s="52" t="s">
        <v>406</v>
      </c>
      <c r="E227" s="52" t="s">
        <v>407</v>
      </c>
      <c r="F227" s="52">
        <v>3840</v>
      </c>
      <c r="G227" s="58">
        <v>43647</v>
      </c>
      <c r="H227" s="57" t="s">
        <v>53</v>
      </c>
    </row>
    <row r="228" spans="1:8" ht="11.25" customHeight="1">
      <c r="A228" s="51" t="s">
        <v>29</v>
      </c>
      <c r="B228" s="6">
        <v>605978</v>
      </c>
      <c r="C228" s="52" t="s">
        <v>798</v>
      </c>
      <c r="D228" s="52" t="s">
        <v>406</v>
      </c>
      <c r="E228" s="52" t="s">
        <v>407</v>
      </c>
      <c r="F228" s="52">
        <v>3840</v>
      </c>
      <c r="G228" s="62">
        <v>43647</v>
      </c>
      <c r="H228" s="59" t="s">
        <v>53</v>
      </c>
    </row>
    <row r="229" spans="1:8" ht="11.25" customHeight="1">
      <c r="A229" s="10" t="s">
        <v>29</v>
      </c>
      <c r="B229" s="6">
        <v>605657</v>
      </c>
      <c r="C229" s="10" t="s">
        <v>305</v>
      </c>
      <c r="D229" s="10" t="s">
        <v>309</v>
      </c>
      <c r="E229" s="10" t="s">
        <v>310</v>
      </c>
      <c r="F229" s="11">
        <v>5250</v>
      </c>
      <c r="G229" s="58">
        <v>43556</v>
      </c>
      <c r="H229" s="57" t="s">
        <v>80</v>
      </c>
    </row>
    <row r="230" spans="1:8" ht="11.25" customHeight="1">
      <c r="A230" s="51" t="s">
        <v>29</v>
      </c>
      <c r="B230" s="6">
        <v>605625</v>
      </c>
      <c r="C230" s="52" t="s">
        <v>257</v>
      </c>
      <c r="D230" s="52" t="s">
        <v>258</v>
      </c>
      <c r="E230" s="52" t="s">
        <v>259</v>
      </c>
      <c r="F230" s="52">
        <v>6387.5</v>
      </c>
      <c r="G230" s="58">
        <v>43678</v>
      </c>
      <c r="H230" s="57" t="s">
        <v>53</v>
      </c>
    </row>
    <row r="231" spans="1:8" ht="11.25" customHeight="1">
      <c r="A231" s="6" t="s">
        <v>29</v>
      </c>
      <c r="B231" s="6">
        <v>605892</v>
      </c>
      <c r="C231" s="6" t="s">
        <v>669</v>
      </c>
      <c r="D231" s="6" t="s">
        <v>678</v>
      </c>
      <c r="E231" s="6" t="s">
        <v>146</v>
      </c>
      <c r="F231" s="7">
        <v>4964</v>
      </c>
      <c r="G231" s="58">
        <v>43525</v>
      </c>
      <c r="H231" s="57" t="s">
        <v>877</v>
      </c>
    </row>
    <row r="232" spans="1:8" ht="11.25" customHeight="1">
      <c r="A232" s="12" t="s">
        <v>29</v>
      </c>
      <c r="B232" s="6">
        <v>605683</v>
      </c>
      <c r="C232" s="12" t="s">
        <v>346</v>
      </c>
      <c r="D232" s="12" t="s">
        <v>359</v>
      </c>
      <c r="E232" s="12" t="s">
        <v>350</v>
      </c>
      <c r="F232" s="21">
        <v>2295</v>
      </c>
      <c r="G232" s="58">
        <v>43617</v>
      </c>
      <c r="H232" s="57" t="s">
        <v>80</v>
      </c>
    </row>
    <row r="233" spans="1:8" ht="11.25" customHeight="1">
      <c r="A233" s="6" t="s">
        <v>29</v>
      </c>
      <c r="B233" s="6">
        <v>606019</v>
      </c>
      <c r="C233" s="6" t="s">
        <v>864</v>
      </c>
      <c r="D233" s="6" t="s">
        <v>872</v>
      </c>
      <c r="E233" s="6" t="s">
        <v>146</v>
      </c>
      <c r="F233" s="7">
        <v>13650</v>
      </c>
      <c r="G233" s="60">
        <v>43525</v>
      </c>
      <c r="H233" s="61" t="s">
        <v>877</v>
      </c>
    </row>
    <row r="234" spans="1:8" ht="11.25" customHeight="1">
      <c r="A234" s="12" t="s">
        <v>29</v>
      </c>
      <c r="B234" s="6">
        <v>606020</v>
      </c>
      <c r="C234" s="8" t="s">
        <v>864</v>
      </c>
      <c r="D234" s="12" t="s">
        <v>872</v>
      </c>
      <c r="E234" s="6" t="s">
        <v>196</v>
      </c>
      <c r="F234" s="7">
        <v>13650</v>
      </c>
      <c r="G234" s="60">
        <v>43586</v>
      </c>
      <c r="H234" s="61" t="s">
        <v>877</v>
      </c>
    </row>
    <row r="235" spans="1:8" ht="11.25" customHeight="1">
      <c r="A235" s="12" t="s">
        <v>29</v>
      </c>
      <c r="B235" s="6">
        <v>606021</v>
      </c>
      <c r="C235" s="8" t="s">
        <v>864</v>
      </c>
      <c r="D235" s="12" t="s">
        <v>872</v>
      </c>
      <c r="E235" s="6" t="s">
        <v>196</v>
      </c>
      <c r="F235" s="7">
        <v>13650</v>
      </c>
      <c r="G235" s="60">
        <v>43617</v>
      </c>
      <c r="H235" s="61" t="s">
        <v>877</v>
      </c>
    </row>
    <row r="236" spans="1:8" ht="11.25" customHeight="1">
      <c r="A236" s="8" t="s">
        <v>29</v>
      </c>
      <c r="B236" s="6">
        <v>605965</v>
      </c>
      <c r="C236" s="8" t="s">
        <v>772</v>
      </c>
      <c r="D236" s="8" t="s">
        <v>791</v>
      </c>
      <c r="E236" s="8" t="s">
        <v>782</v>
      </c>
      <c r="F236" s="9">
        <v>5025</v>
      </c>
      <c r="G236" s="58">
        <v>43466</v>
      </c>
      <c r="H236" s="57" t="s">
        <v>877</v>
      </c>
    </row>
    <row r="237" spans="1:8" s="20" customFormat="1" ht="11.25" customHeight="1">
      <c r="A237" s="10" t="s">
        <v>29</v>
      </c>
      <c r="B237" s="6">
        <v>605731</v>
      </c>
      <c r="C237" s="10" t="s">
        <v>426</v>
      </c>
      <c r="D237" s="10" t="s">
        <v>441</v>
      </c>
      <c r="E237" s="10" t="s">
        <v>442</v>
      </c>
      <c r="F237" s="11">
        <v>7800</v>
      </c>
      <c r="G237" s="58">
        <v>43556</v>
      </c>
      <c r="H237" s="57" t="s">
        <v>80</v>
      </c>
    </row>
    <row r="238" spans="1:8" ht="11.25" customHeight="1">
      <c r="A238" s="6" t="s">
        <v>29</v>
      </c>
      <c r="B238" s="6">
        <v>605847</v>
      </c>
      <c r="C238" s="6" t="s">
        <v>585</v>
      </c>
      <c r="D238" s="6" t="s">
        <v>601</v>
      </c>
      <c r="E238" s="6" t="s">
        <v>602</v>
      </c>
      <c r="F238" s="7">
        <v>2000</v>
      </c>
      <c r="G238" s="58">
        <v>43525</v>
      </c>
      <c r="H238" s="57" t="s">
        <v>877</v>
      </c>
    </row>
    <row r="239" spans="1:8" ht="11.25" customHeight="1">
      <c r="A239" s="8" t="s">
        <v>29</v>
      </c>
      <c r="B239" s="6">
        <v>605915</v>
      </c>
      <c r="C239" s="8" t="s">
        <v>707</v>
      </c>
      <c r="D239" s="8" t="s">
        <v>717</v>
      </c>
      <c r="E239" s="8" t="s">
        <v>713</v>
      </c>
      <c r="F239" s="9">
        <v>12705</v>
      </c>
      <c r="G239" s="58">
        <v>43466</v>
      </c>
      <c r="H239" s="57" t="s">
        <v>877</v>
      </c>
    </row>
    <row r="240" spans="1:8" ht="11.25" customHeight="1">
      <c r="A240" s="12" t="s">
        <v>29</v>
      </c>
      <c r="B240" s="6">
        <v>605519</v>
      </c>
      <c r="C240" s="8" t="s">
        <v>67</v>
      </c>
      <c r="D240" s="12" t="s">
        <v>87</v>
      </c>
      <c r="E240" s="6" t="s">
        <v>75</v>
      </c>
      <c r="F240" s="7">
        <v>5775</v>
      </c>
      <c r="G240" s="58">
        <v>43617</v>
      </c>
      <c r="H240" s="57" t="s">
        <v>80</v>
      </c>
    </row>
    <row r="241" spans="1:8" s="13" customFormat="1" ht="11.25" customHeight="1">
      <c r="A241" s="8" t="s">
        <v>29</v>
      </c>
      <c r="B241" s="6">
        <v>605642</v>
      </c>
      <c r="C241" s="8" t="s">
        <v>276</v>
      </c>
      <c r="D241" s="8" t="s">
        <v>287</v>
      </c>
      <c r="E241" s="8" t="s">
        <v>288</v>
      </c>
      <c r="F241" s="9">
        <v>8600</v>
      </c>
      <c r="G241" s="58">
        <v>43497</v>
      </c>
      <c r="H241" s="57" t="s">
        <v>877</v>
      </c>
    </row>
    <row r="242" spans="1:8" ht="11.25" customHeight="1">
      <c r="A242" s="12" t="s">
        <v>29</v>
      </c>
      <c r="B242" s="6">
        <v>605593</v>
      </c>
      <c r="C242" s="12" t="s">
        <v>194</v>
      </c>
      <c r="D242" s="12" t="s">
        <v>205</v>
      </c>
      <c r="E242" s="12" t="s">
        <v>206</v>
      </c>
      <c r="F242" s="21">
        <v>4200</v>
      </c>
      <c r="G242" s="58">
        <v>43617</v>
      </c>
      <c r="H242" s="57" t="s">
        <v>80</v>
      </c>
    </row>
    <row r="243" spans="1:8" ht="11.25" customHeight="1">
      <c r="A243" s="6" t="s">
        <v>29</v>
      </c>
      <c r="B243" s="6">
        <v>605864</v>
      </c>
      <c r="C243" s="6" t="s">
        <v>618</v>
      </c>
      <c r="D243" s="6" t="s">
        <v>630</v>
      </c>
      <c r="E243" s="6" t="s">
        <v>623</v>
      </c>
      <c r="F243" s="7">
        <v>7200</v>
      </c>
      <c r="G243" s="58">
        <v>43525</v>
      </c>
      <c r="H243" s="57" t="s">
        <v>877</v>
      </c>
    </row>
    <row r="244" spans="1:8" s="13" customFormat="1" ht="11.25" customHeight="1">
      <c r="A244" s="12" t="s">
        <v>29</v>
      </c>
      <c r="B244" s="6">
        <v>605520</v>
      </c>
      <c r="C244" s="8" t="s">
        <v>67</v>
      </c>
      <c r="D244" s="12" t="s">
        <v>88</v>
      </c>
      <c r="E244" s="6" t="s">
        <v>89</v>
      </c>
      <c r="F244" s="7">
        <v>8730</v>
      </c>
      <c r="G244" s="58">
        <v>43617</v>
      </c>
      <c r="H244" s="57" t="s">
        <v>80</v>
      </c>
    </row>
    <row r="245" spans="1:8" s="20" customFormat="1" ht="11.25" customHeight="1">
      <c r="A245" s="51" t="s">
        <v>29</v>
      </c>
      <c r="B245" s="6">
        <v>605521</v>
      </c>
      <c r="C245" s="52" t="s">
        <v>67</v>
      </c>
      <c r="D245" s="52" t="s">
        <v>88</v>
      </c>
      <c r="E245" s="52" t="s">
        <v>89</v>
      </c>
      <c r="F245" s="52">
        <v>8640</v>
      </c>
      <c r="G245" s="58">
        <v>43678</v>
      </c>
      <c r="H245" s="57" t="s">
        <v>80</v>
      </c>
    </row>
    <row r="246" spans="1:8" ht="11.25" customHeight="1">
      <c r="A246" s="6" t="s">
        <v>29</v>
      </c>
      <c r="B246" s="6">
        <v>605759</v>
      </c>
      <c r="C246" s="6" t="s">
        <v>464</v>
      </c>
      <c r="D246" s="6" t="s">
        <v>487</v>
      </c>
      <c r="E246" s="6" t="s">
        <v>466</v>
      </c>
      <c r="F246" s="7">
        <v>3000</v>
      </c>
      <c r="G246" s="58">
        <v>43525</v>
      </c>
      <c r="H246" s="57" t="s">
        <v>877</v>
      </c>
    </row>
    <row r="247" spans="1:8" ht="11.25" customHeight="1">
      <c r="A247" s="51" t="s">
        <v>29</v>
      </c>
      <c r="B247" s="6">
        <v>606003</v>
      </c>
      <c r="C247" s="52" t="s">
        <v>839</v>
      </c>
      <c r="D247" s="52" t="s">
        <v>851</v>
      </c>
      <c r="E247" s="52" t="s">
        <v>852</v>
      </c>
      <c r="F247" s="52">
        <v>4140</v>
      </c>
      <c r="G247" s="62">
        <v>43678</v>
      </c>
      <c r="H247" s="59" t="s">
        <v>53</v>
      </c>
    </row>
    <row r="248" spans="1:8" ht="11.25" customHeight="1">
      <c r="A248" s="10" t="s">
        <v>29</v>
      </c>
      <c r="B248" s="6">
        <v>605878</v>
      </c>
      <c r="C248" s="10" t="s">
        <v>643</v>
      </c>
      <c r="D248" s="10" t="s">
        <v>651</v>
      </c>
      <c r="E248" s="10" t="s">
        <v>652</v>
      </c>
      <c r="F248" s="11">
        <v>5250</v>
      </c>
      <c r="G248" s="58">
        <v>43556</v>
      </c>
      <c r="H248" s="57" t="s">
        <v>80</v>
      </c>
    </row>
    <row r="249" spans="1:8" s="13" customFormat="1" ht="11.25" customHeight="1">
      <c r="A249" s="10" t="s">
        <v>29</v>
      </c>
      <c r="B249" s="6">
        <v>605643</v>
      </c>
      <c r="C249" s="10" t="s">
        <v>276</v>
      </c>
      <c r="D249" s="10" t="s">
        <v>289</v>
      </c>
      <c r="E249" s="10" t="s">
        <v>193</v>
      </c>
      <c r="F249" s="11">
        <v>9180</v>
      </c>
      <c r="G249" s="58">
        <v>43556</v>
      </c>
      <c r="H249" s="57" t="s">
        <v>80</v>
      </c>
    </row>
    <row r="250" spans="1:8" ht="11.25" customHeight="1">
      <c r="A250" s="10" t="s">
        <v>29</v>
      </c>
      <c r="B250" s="6">
        <v>605693</v>
      </c>
      <c r="C250" s="10" t="s">
        <v>367</v>
      </c>
      <c r="D250" s="10" t="s">
        <v>376</v>
      </c>
      <c r="E250" s="10" t="s">
        <v>375</v>
      </c>
      <c r="F250" s="11">
        <v>3750</v>
      </c>
      <c r="G250" s="58">
        <v>43556</v>
      </c>
      <c r="H250" s="57" t="s">
        <v>80</v>
      </c>
    </row>
    <row r="251" spans="1:8" ht="11.25" customHeight="1">
      <c r="A251" s="12" t="s">
        <v>29</v>
      </c>
      <c r="B251" s="6">
        <v>605904</v>
      </c>
      <c r="C251" s="8" t="s">
        <v>691</v>
      </c>
      <c r="D251" s="12" t="s">
        <v>701</v>
      </c>
      <c r="E251" s="6" t="s">
        <v>695</v>
      </c>
      <c r="F251" s="7">
        <v>7740</v>
      </c>
      <c r="G251" s="58">
        <v>43617</v>
      </c>
      <c r="H251" s="57" t="s">
        <v>80</v>
      </c>
    </row>
    <row r="252" spans="1:8" ht="11.25" customHeight="1">
      <c r="A252" s="6" t="s">
        <v>29</v>
      </c>
      <c r="B252" s="6">
        <v>605644</v>
      </c>
      <c r="C252" s="6" t="s">
        <v>276</v>
      </c>
      <c r="D252" s="6" t="s">
        <v>290</v>
      </c>
      <c r="E252" s="6" t="s">
        <v>291</v>
      </c>
      <c r="F252" s="7">
        <v>11000</v>
      </c>
      <c r="G252" s="58">
        <v>43525</v>
      </c>
      <c r="H252" s="57" t="s">
        <v>877</v>
      </c>
    </row>
    <row r="253" spans="1:8" ht="11.25" customHeight="1">
      <c r="A253" s="8" t="s">
        <v>29</v>
      </c>
      <c r="B253" s="6">
        <v>605760</v>
      </c>
      <c r="C253" s="8" t="s">
        <v>464</v>
      </c>
      <c r="D253" s="8" t="s">
        <v>488</v>
      </c>
      <c r="E253" s="8" t="s">
        <v>466</v>
      </c>
      <c r="F253" s="9">
        <v>3000</v>
      </c>
      <c r="G253" s="62">
        <v>43497</v>
      </c>
      <c r="H253" s="57" t="s">
        <v>877</v>
      </c>
    </row>
    <row r="254" spans="1:8" ht="11.25" customHeight="1">
      <c r="A254" s="10" t="s">
        <v>29</v>
      </c>
      <c r="B254" s="6">
        <v>605701</v>
      </c>
      <c r="C254" s="10" t="s">
        <v>382</v>
      </c>
      <c r="D254" s="10" t="s">
        <v>390</v>
      </c>
      <c r="E254" s="10" t="s">
        <v>391</v>
      </c>
      <c r="F254" s="11">
        <v>7875</v>
      </c>
      <c r="G254" s="58">
        <v>43556</v>
      </c>
      <c r="H254" s="57" t="s">
        <v>80</v>
      </c>
    </row>
    <row r="255" spans="1:8" s="32" customFormat="1" ht="11.25" customHeight="1">
      <c r="A255" s="12" t="s">
        <v>29</v>
      </c>
      <c r="B255" s="6">
        <v>605865</v>
      </c>
      <c r="C255" s="12" t="s">
        <v>618</v>
      </c>
      <c r="D255" s="12" t="s">
        <v>631</v>
      </c>
      <c r="E255" s="12" t="s">
        <v>632</v>
      </c>
      <c r="F255" s="21">
        <v>8500</v>
      </c>
      <c r="G255" s="58">
        <v>43617</v>
      </c>
      <c r="H255" s="57" t="s">
        <v>80</v>
      </c>
    </row>
    <row r="256" spans="1:8" ht="11.25" customHeight="1">
      <c r="A256" s="12" t="s">
        <v>29</v>
      </c>
      <c r="B256" s="6">
        <v>605866</v>
      </c>
      <c r="C256" s="12" t="s">
        <v>618</v>
      </c>
      <c r="D256" s="12" t="s">
        <v>633</v>
      </c>
      <c r="E256" s="12" t="s">
        <v>632</v>
      </c>
      <c r="F256" s="21">
        <v>7990</v>
      </c>
      <c r="G256" s="58">
        <v>43617</v>
      </c>
      <c r="H256" s="57" t="s">
        <v>80</v>
      </c>
    </row>
    <row r="257" spans="1:8" s="13" customFormat="1" ht="11.25" customHeight="1">
      <c r="A257" s="12" t="s">
        <v>29</v>
      </c>
      <c r="B257" s="6">
        <v>605572</v>
      </c>
      <c r="C257" s="8" t="s">
        <v>155</v>
      </c>
      <c r="D257" s="12" t="s">
        <v>166</v>
      </c>
      <c r="E257" s="6" t="s">
        <v>167</v>
      </c>
      <c r="F257" s="7">
        <v>1300</v>
      </c>
      <c r="G257" s="58">
        <v>43617</v>
      </c>
      <c r="H257" s="57" t="s">
        <v>80</v>
      </c>
    </row>
    <row r="258" spans="1:8" ht="11.25" customHeight="1">
      <c r="A258" s="91" t="s">
        <v>29</v>
      </c>
      <c r="B258" s="6">
        <v>605848</v>
      </c>
      <c r="C258" s="52" t="s">
        <v>585</v>
      </c>
      <c r="D258" s="52" t="s">
        <v>603</v>
      </c>
      <c r="E258" s="52" t="s">
        <v>604</v>
      </c>
      <c r="F258" s="52">
        <v>6000</v>
      </c>
      <c r="G258" s="58">
        <v>43678</v>
      </c>
      <c r="H258" s="57" t="s">
        <v>53</v>
      </c>
    </row>
    <row r="259" spans="1:8" ht="11.25" customHeight="1">
      <c r="A259" s="8" t="s">
        <v>29</v>
      </c>
      <c r="B259" s="6">
        <v>605504</v>
      </c>
      <c r="C259" s="8" t="s">
        <v>58</v>
      </c>
      <c r="D259" s="8" t="s">
        <v>59</v>
      </c>
      <c r="E259" s="8" t="s">
        <v>60</v>
      </c>
      <c r="F259" s="9">
        <v>12240</v>
      </c>
      <c r="G259" s="58">
        <v>43497</v>
      </c>
      <c r="H259" s="57" t="s">
        <v>877</v>
      </c>
    </row>
    <row r="260" spans="1:8" ht="11.25" customHeight="1">
      <c r="A260" s="6" t="s">
        <v>29</v>
      </c>
      <c r="B260" s="6">
        <v>605505</v>
      </c>
      <c r="C260" s="6" t="s">
        <v>58</v>
      </c>
      <c r="D260" s="6" t="s">
        <v>59</v>
      </c>
      <c r="E260" s="6" t="s">
        <v>60</v>
      </c>
      <c r="F260" s="7">
        <v>11900</v>
      </c>
      <c r="G260" s="58">
        <v>43525</v>
      </c>
      <c r="H260" s="59" t="s">
        <v>877</v>
      </c>
    </row>
    <row r="261" spans="1:8" ht="11.25" customHeight="1">
      <c r="A261" s="6" t="s">
        <v>29</v>
      </c>
      <c r="B261" s="6">
        <v>605992</v>
      </c>
      <c r="C261" s="6" t="s">
        <v>698</v>
      </c>
      <c r="D261" s="6" t="s">
        <v>829</v>
      </c>
      <c r="E261" s="6" t="s">
        <v>830</v>
      </c>
      <c r="F261" s="7">
        <v>5100</v>
      </c>
      <c r="G261" s="58">
        <v>43525</v>
      </c>
      <c r="H261" s="57" t="s">
        <v>877</v>
      </c>
    </row>
    <row r="262" spans="1:8" ht="11.25" customHeight="1">
      <c r="A262" s="8" t="s">
        <v>29</v>
      </c>
      <c r="B262" s="6">
        <v>605825</v>
      </c>
      <c r="C262" s="8" t="s">
        <v>570</v>
      </c>
      <c r="D262" s="8" t="s">
        <v>571</v>
      </c>
      <c r="E262" s="8" t="s">
        <v>572</v>
      </c>
      <c r="F262" s="9">
        <v>16150</v>
      </c>
      <c r="G262" s="71">
        <v>43497</v>
      </c>
      <c r="H262" s="72" t="s">
        <v>877</v>
      </c>
    </row>
    <row r="263" spans="1:8" s="33" customFormat="1" ht="11.25" customHeight="1">
      <c r="A263" s="6" t="s">
        <v>29</v>
      </c>
      <c r="B263" s="6">
        <v>605940</v>
      </c>
      <c r="C263" s="6" t="s">
        <v>745</v>
      </c>
      <c r="D263" s="6" t="s">
        <v>749</v>
      </c>
      <c r="E263" s="6" t="s">
        <v>750</v>
      </c>
      <c r="F263" s="7">
        <v>5600</v>
      </c>
      <c r="G263" s="58">
        <v>43525</v>
      </c>
      <c r="H263" s="57" t="s">
        <v>877</v>
      </c>
    </row>
    <row r="264" spans="1:8" ht="11.25" customHeight="1">
      <c r="A264" s="8" t="s">
        <v>29</v>
      </c>
      <c r="B264" s="6">
        <v>605573</v>
      </c>
      <c r="C264" s="8" t="s">
        <v>155</v>
      </c>
      <c r="D264" s="8" t="s">
        <v>168</v>
      </c>
      <c r="E264" s="8" t="s">
        <v>169</v>
      </c>
      <c r="F264" s="9">
        <v>5600</v>
      </c>
      <c r="G264" s="58">
        <v>43586</v>
      </c>
      <c r="H264" s="57" t="s">
        <v>80</v>
      </c>
    </row>
    <row r="265" spans="1:8" ht="11.25" customHeight="1">
      <c r="A265" s="17" t="s">
        <v>29</v>
      </c>
      <c r="B265" s="6">
        <v>605522</v>
      </c>
      <c r="C265" s="17" t="s">
        <v>67</v>
      </c>
      <c r="D265" s="17" t="s">
        <v>90</v>
      </c>
      <c r="E265" s="17" t="s">
        <v>91</v>
      </c>
      <c r="F265" s="18">
        <v>6100</v>
      </c>
      <c r="G265" s="58">
        <v>43647</v>
      </c>
      <c r="H265" s="59" t="s">
        <v>53</v>
      </c>
    </row>
    <row r="266" spans="1:8" s="13" customFormat="1" ht="11.25" customHeight="1">
      <c r="A266" s="8" t="s">
        <v>29</v>
      </c>
      <c r="B266" s="6">
        <v>605684</v>
      </c>
      <c r="C266" s="8" t="s">
        <v>346</v>
      </c>
      <c r="D266" s="8" t="s">
        <v>360</v>
      </c>
      <c r="E266" s="8" t="s">
        <v>64</v>
      </c>
      <c r="F266" s="9">
        <v>7990</v>
      </c>
      <c r="G266" s="58">
        <v>43466</v>
      </c>
      <c r="H266" s="57" t="s">
        <v>877</v>
      </c>
    </row>
    <row r="267" spans="1:8" ht="11.25" customHeight="1">
      <c r="A267" s="51" t="s">
        <v>29</v>
      </c>
      <c r="B267" s="6">
        <v>605506</v>
      </c>
      <c r="C267" s="52" t="s">
        <v>58</v>
      </c>
      <c r="D267" s="52" t="s">
        <v>61</v>
      </c>
      <c r="E267" s="52" t="s">
        <v>62</v>
      </c>
      <c r="F267" s="52">
        <v>7200</v>
      </c>
      <c r="G267" s="58">
        <v>43678</v>
      </c>
      <c r="H267" s="57" t="s">
        <v>53</v>
      </c>
    </row>
    <row r="268" spans="1:8" s="13" customFormat="1" ht="11.25" customHeight="1">
      <c r="A268" s="17" t="s">
        <v>29</v>
      </c>
      <c r="B268" s="6">
        <v>605542</v>
      </c>
      <c r="C268" s="17" t="s">
        <v>104</v>
      </c>
      <c r="D268" s="17" t="s">
        <v>113</v>
      </c>
      <c r="E268" s="17" t="s">
        <v>114</v>
      </c>
      <c r="F268" s="18">
        <v>4000</v>
      </c>
      <c r="G268" s="58">
        <v>43647</v>
      </c>
      <c r="H268" s="57" t="s">
        <v>53</v>
      </c>
    </row>
    <row r="269" spans="1:8" s="30" customFormat="1" ht="11.25" customHeight="1">
      <c r="A269" s="17" t="s">
        <v>29</v>
      </c>
      <c r="B269" s="6">
        <v>605608</v>
      </c>
      <c r="C269" s="17" t="s">
        <v>215</v>
      </c>
      <c r="D269" s="17" t="s">
        <v>231</v>
      </c>
      <c r="E269" s="17" t="s">
        <v>150</v>
      </c>
      <c r="F269" s="18">
        <v>7400</v>
      </c>
      <c r="G269" s="58">
        <v>43647</v>
      </c>
      <c r="H269" s="57" t="s">
        <v>53</v>
      </c>
    </row>
    <row r="270" spans="1:8" ht="11.25" customHeight="1">
      <c r="A270" s="12" t="s">
        <v>29</v>
      </c>
      <c r="B270" s="6">
        <v>606004</v>
      </c>
      <c r="C270" s="8" t="s">
        <v>839</v>
      </c>
      <c r="D270" s="12" t="s">
        <v>853</v>
      </c>
      <c r="E270" s="6" t="s">
        <v>841</v>
      </c>
      <c r="F270" s="7">
        <v>9000</v>
      </c>
      <c r="G270" s="58">
        <v>43617</v>
      </c>
      <c r="H270" s="57" t="s">
        <v>80</v>
      </c>
    </row>
    <row r="271" spans="1:8" ht="11.25" customHeight="1">
      <c r="A271" s="17" t="s">
        <v>29</v>
      </c>
      <c r="B271" s="6">
        <v>605916</v>
      </c>
      <c r="C271" s="17" t="s">
        <v>707</v>
      </c>
      <c r="D271" s="17" t="s">
        <v>718</v>
      </c>
      <c r="E271" s="17" t="s">
        <v>715</v>
      </c>
      <c r="F271" s="18">
        <v>11000</v>
      </c>
      <c r="G271" s="58">
        <v>43647</v>
      </c>
      <c r="H271" s="59" t="s">
        <v>53</v>
      </c>
    </row>
    <row r="272" spans="1:8" ht="11.25" customHeight="1">
      <c r="A272" s="8" t="s">
        <v>29</v>
      </c>
      <c r="B272" s="6">
        <v>605966</v>
      </c>
      <c r="C272" s="8" t="s">
        <v>772</v>
      </c>
      <c r="D272" s="8" t="s">
        <v>792</v>
      </c>
      <c r="E272" s="8" t="s">
        <v>793</v>
      </c>
      <c r="F272" s="9">
        <v>4550</v>
      </c>
      <c r="G272" s="58">
        <v>43466</v>
      </c>
      <c r="H272" s="57" t="s">
        <v>877</v>
      </c>
    </row>
    <row r="273" spans="1:8" ht="11.25" customHeight="1">
      <c r="A273" s="51" t="s">
        <v>29</v>
      </c>
      <c r="B273" s="6">
        <v>605924</v>
      </c>
      <c r="C273" s="52" t="s">
        <v>728</v>
      </c>
      <c r="D273" s="52" t="s">
        <v>729</v>
      </c>
      <c r="E273" s="52" t="s">
        <v>261</v>
      </c>
      <c r="F273" s="52">
        <v>5200</v>
      </c>
      <c r="G273" s="58">
        <v>43678</v>
      </c>
      <c r="H273" s="57" t="s">
        <v>53</v>
      </c>
    </row>
    <row r="274" spans="1:8" ht="11.25" customHeight="1">
      <c r="A274" s="8" t="s">
        <v>29</v>
      </c>
      <c r="B274" s="6">
        <v>605713</v>
      </c>
      <c r="C274" s="8" t="s">
        <v>401</v>
      </c>
      <c r="D274" s="8" t="s">
        <v>408</v>
      </c>
      <c r="E274" s="8" t="s">
        <v>409</v>
      </c>
      <c r="F274" s="9">
        <v>4500</v>
      </c>
      <c r="G274" s="58">
        <v>43586</v>
      </c>
      <c r="H274" s="57" t="s">
        <v>80</v>
      </c>
    </row>
    <row r="275" spans="1:8" ht="11.25" customHeight="1">
      <c r="A275" s="8" t="s">
        <v>29</v>
      </c>
      <c r="B275" s="6">
        <v>605668</v>
      </c>
      <c r="C275" s="8" t="s">
        <v>322</v>
      </c>
      <c r="D275" s="8" t="s">
        <v>328</v>
      </c>
      <c r="E275" s="8" t="s">
        <v>329</v>
      </c>
      <c r="F275" s="9">
        <v>4000</v>
      </c>
      <c r="G275" s="58">
        <v>43497</v>
      </c>
      <c r="H275" s="57" t="s">
        <v>877</v>
      </c>
    </row>
    <row r="276" spans="1:8" ht="11.25" customHeight="1">
      <c r="A276" s="8" t="s">
        <v>29</v>
      </c>
      <c r="B276" s="6">
        <v>606005</v>
      </c>
      <c r="C276" s="8" t="s">
        <v>839</v>
      </c>
      <c r="D276" s="8" t="s">
        <v>854</v>
      </c>
      <c r="E276" s="8" t="s">
        <v>345</v>
      </c>
      <c r="F276" s="9">
        <v>7400</v>
      </c>
      <c r="G276" s="58">
        <v>43466</v>
      </c>
      <c r="H276" s="57" t="s">
        <v>877</v>
      </c>
    </row>
    <row r="277" spans="1:8" ht="11.25" customHeight="1">
      <c r="A277" s="6" t="s">
        <v>29</v>
      </c>
      <c r="B277" s="6">
        <v>605563</v>
      </c>
      <c r="C277" s="6" t="s">
        <v>144</v>
      </c>
      <c r="D277" s="6" t="s">
        <v>147</v>
      </c>
      <c r="E277" s="6" t="s">
        <v>148</v>
      </c>
      <c r="F277" s="7">
        <v>4140</v>
      </c>
      <c r="G277" s="58">
        <v>43525</v>
      </c>
      <c r="H277" s="57" t="s">
        <v>877</v>
      </c>
    </row>
    <row r="278" spans="1:8" ht="11.25" customHeight="1">
      <c r="A278" s="8" t="s">
        <v>29</v>
      </c>
      <c r="B278" s="6">
        <v>605645</v>
      </c>
      <c r="C278" s="8" t="s">
        <v>276</v>
      </c>
      <c r="D278" s="8" t="s">
        <v>292</v>
      </c>
      <c r="E278" s="8" t="s">
        <v>193</v>
      </c>
      <c r="F278" s="9">
        <v>9000</v>
      </c>
      <c r="G278" s="58">
        <v>43586</v>
      </c>
      <c r="H278" s="57" t="s">
        <v>80</v>
      </c>
    </row>
    <row r="279" spans="1:8" ht="11.25" customHeight="1">
      <c r="A279" s="12" t="s">
        <v>29</v>
      </c>
      <c r="B279" s="6">
        <v>605893</v>
      </c>
      <c r="C279" s="8" t="s">
        <v>669</v>
      </c>
      <c r="D279" s="12" t="s">
        <v>679</v>
      </c>
      <c r="E279" s="6" t="s">
        <v>680</v>
      </c>
      <c r="F279" s="7">
        <v>7380</v>
      </c>
      <c r="G279" s="58">
        <v>43617</v>
      </c>
      <c r="H279" s="57" t="s">
        <v>80</v>
      </c>
    </row>
    <row r="280" spans="1:8" ht="11.25" customHeight="1">
      <c r="A280" s="6" t="s">
        <v>29</v>
      </c>
      <c r="B280" s="6">
        <v>605658</v>
      </c>
      <c r="C280" s="6" t="s">
        <v>305</v>
      </c>
      <c r="D280" s="6" t="s">
        <v>311</v>
      </c>
      <c r="E280" s="6" t="s">
        <v>312</v>
      </c>
      <c r="F280" s="7">
        <v>7200</v>
      </c>
      <c r="G280" s="58">
        <v>43525</v>
      </c>
      <c r="H280" s="57" t="s">
        <v>877</v>
      </c>
    </row>
    <row r="281" spans="1:8" ht="11.25" customHeight="1">
      <c r="A281" s="8" t="s">
        <v>29</v>
      </c>
      <c r="B281" s="6">
        <v>605674</v>
      </c>
      <c r="C281" s="8" t="s">
        <v>334</v>
      </c>
      <c r="D281" s="8" t="s">
        <v>341</v>
      </c>
      <c r="E281" s="8" t="s">
        <v>336</v>
      </c>
      <c r="F281" s="9">
        <v>4731.8999999999996</v>
      </c>
      <c r="G281" s="58">
        <v>43466</v>
      </c>
      <c r="H281" s="57" t="s">
        <v>877</v>
      </c>
    </row>
    <row r="282" spans="1:8" ht="11.25" customHeight="1">
      <c r="A282" s="6" t="s">
        <v>29</v>
      </c>
      <c r="B282" s="6">
        <v>605993</v>
      </c>
      <c r="C282" s="6" t="s">
        <v>698</v>
      </c>
      <c r="D282" s="6" t="s">
        <v>831</v>
      </c>
      <c r="E282" s="6" t="s">
        <v>832</v>
      </c>
      <c r="F282" s="7">
        <v>5760</v>
      </c>
      <c r="G282" s="58">
        <v>43525</v>
      </c>
      <c r="H282" s="59" t="s">
        <v>877</v>
      </c>
    </row>
    <row r="283" spans="1:8" ht="11.25" customHeight="1">
      <c r="A283" s="6" t="s">
        <v>29</v>
      </c>
      <c r="B283" s="6">
        <v>605761</v>
      </c>
      <c r="C283" s="6" t="s">
        <v>464</v>
      </c>
      <c r="D283" s="6" t="s">
        <v>489</v>
      </c>
      <c r="E283" s="6" t="s">
        <v>468</v>
      </c>
      <c r="F283" s="7">
        <v>2254.8200000000002</v>
      </c>
      <c r="G283" s="58">
        <v>43525</v>
      </c>
      <c r="H283" s="57" t="s">
        <v>877</v>
      </c>
    </row>
    <row r="284" spans="1:8" ht="11.25" customHeight="1">
      <c r="A284" s="17" t="s">
        <v>29</v>
      </c>
      <c r="B284" s="6">
        <v>605867</v>
      </c>
      <c r="C284" s="17" t="s">
        <v>618</v>
      </c>
      <c r="D284" s="17" t="s">
        <v>634</v>
      </c>
      <c r="E284" s="17" t="s">
        <v>623</v>
      </c>
      <c r="F284" s="18">
        <v>4500</v>
      </c>
      <c r="G284" s="58">
        <v>43647</v>
      </c>
      <c r="H284" s="57" t="s">
        <v>53</v>
      </c>
    </row>
    <row r="285" spans="1:8" ht="11.25" customHeight="1">
      <c r="A285" s="52" t="s">
        <v>29</v>
      </c>
      <c r="B285" s="6">
        <v>605832</v>
      </c>
      <c r="C285" s="52" t="s">
        <v>573</v>
      </c>
      <c r="D285" s="52" t="s">
        <v>579</v>
      </c>
      <c r="E285" s="52" t="s">
        <v>580</v>
      </c>
      <c r="F285" s="52">
        <v>10500</v>
      </c>
      <c r="G285" s="58">
        <v>43678</v>
      </c>
      <c r="H285" s="57" t="s">
        <v>53</v>
      </c>
    </row>
    <row r="286" spans="1:8" ht="11.25" customHeight="1">
      <c r="A286" s="8" t="s">
        <v>29</v>
      </c>
      <c r="B286" s="6">
        <v>605941</v>
      </c>
      <c r="C286" s="8" t="s">
        <v>745</v>
      </c>
      <c r="D286" s="8" t="s">
        <v>751</v>
      </c>
      <c r="E286" s="8" t="s">
        <v>752</v>
      </c>
      <c r="F286" s="9">
        <v>6300</v>
      </c>
      <c r="G286" s="58">
        <v>43586</v>
      </c>
      <c r="H286" s="57" t="s">
        <v>80</v>
      </c>
    </row>
    <row r="287" spans="1:8" ht="11.25" customHeight="1">
      <c r="A287" s="17" t="s">
        <v>29</v>
      </c>
      <c r="B287" s="6">
        <v>606006</v>
      </c>
      <c r="C287" s="17" t="s">
        <v>839</v>
      </c>
      <c r="D287" s="17" t="s">
        <v>855</v>
      </c>
      <c r="E287" s="17" t="s">
        <v>856</v>
      </c>
      <c r="F287" s="18">
        <v>8662.5</v>
      </c>
      <c r="G287" s="58">
        <v>43647</v>
      </c>
      <c r="H287" s="59" t="s">
        <v>53</v>
      </c>
    </row>
    <row r="288" spans="1:8" ht="11.25" customHeight="1">
      <c r="A288" s="51" t="s">
        <v>29</v>
      </c>
      <c r="B288" s="6">
        <v>606007</v>
      </c>
      <c r="C288" s="52" t="s">
        <v>839</v>
      </c>
      <c r="D288" s="52" t="s">
        <v>855</v>
      </c>
      <c r="E288" s="52" t="s">
        <v>230</v>
      </c>
      <c r="F288" s="52">
        <v>8662.5</v>
      </c>
      <c r="G288" s="58">
        <v>43678</v>
      </c>
      <c r="H288" s="57" t="s">
        <v>53</v>
      </c>
    </row>
    <row r="289" spans="1:8" ht="11.25" customHeight="1">
      <c r="A289" s="8" t="s">
        <v>29</v>
      </c>
      <c r="B289" s="6">
        <v>605804</v>
      </c>
      <c r="C289" s="8" t="s">
        <v>535</v>
      </c>
      <c r="D289" s="8" t="s">
        <v>548</v>
      </c>
      <c r="E289" s="8" t="s">
        <v>539</v>
      </c>
      <c r="F289" s="9">
        <v>3250</v>
      </c>
      <c r="G289" s="58">
        <v>43586</v>
      </c>
      <c r="H289" s="59" t="s">
        <v>80</v>
      </c>
    </row>
    <row r="290" spans="1:8" s="13" customFormat="1" ht="11.25" customHeight="1">
      <c r="A290" s="51" t="s">
        <v>29</v>
      </c>
      <c r="B290" s="6">
        <v>605594</v>
      </c>
      <c r="C290" s="52" t="s">
        <v>194</v>
      </c>
      <c r="D290" s="52" t="s">
        <v>207</v>
      </c>
      <c r="E290" s="52" t="s">
        <v>201</v>
      </c>
      <c r="F290" s="52">
        <v>8000</v>
      </c>
      <c r="G290" s="58">
        <v>43678</v>
      </c>
      <c r="H290" s="57" t="s">
        <v>53</v>
      </c>
    </row>
    <row r="291" spans="1:8" ht="11.25" customHeight="1">
      <c r="A291" s="8" t="s">
        <v>29</v>
      </c>
      <c r="B291" s="6">
        <v>605732</v>
      </c>
      <c r="C291" s="8" t="s">
        <v>426</v>
      </c>
      <c r="D291" s="8" t="s">
        <v>443</v>
      </c>
      <c r="E291" s="8" t="s">
        <v>444</v>
      </c>
      <c r="F291" s="9">
        <v>6726</v>
      </c>
      <c r="G291" s="58">
        <v>43466</v>
      </c>
      <c r="H291" s="57" t="s">
        <v>877</v>
      </c>
    </row>
    <row r="292" spans="1:8" s="22" customFormat="1" ht="11.25" customHeight="1">
      <c r="A292" s="12" t="s">
        <v>29</v>
      </c>
      <c r="B292" s="6">
        <v>605952</v>
      </c>
      <c r="C292" s="8" t="s">
        <v>764</v>
      </c>
      <c r="D292" s="12" t="s">
        <v>769</v>
      </c>
      <c r="E292" s="6" t="s">
        <v>768</v>
      </c>
      <c r="F292" s="7">
        <v>6750</v>
      </c>
      <c r="G292" s="58">
        <v>43617</v>
      </c>
      <c r="H292" s="57" t="s">
        <v>80</v>
      </c>
    </row>
    <row r="293" spans="1:8" ht="11.25" customHeight="1">
      <c r="A293" s="12" t="s">
        <v>29</v>
      </c>
      <c r="B293" s="6">
        <v>605523</v>
      </c>
      <c r="C293" s="12" t="s">
        <v>67</v>
      </c>
      <c r="D293" s="12" t="s">
        <v>92</v>
      </c>
      <c r="E293" s="12" t="s">
        <v>93</v>
      </c>
      <c r="F293" s="21">
        <v>3000</v>
      </c>
      <c r="G293" s="58">
        <v>43617</v>
      </c>
      <c r="H293" s="59" t="s">
        <v>80</v>
      </c>
    </row>
    <row r="294" spans="1:8" ht="11.25" customHeight="1">
      <c r="A294" s="51" t="s">
        <v>29</v>
      </c>
      <c r="B294" s="6">
        <v>605994</v>
      </c>
      <c r="C294" s="52" t="s">
        <v>698</v>
      </c>
      <c r="D294" s="52" t="s">
        <v>833</v>
      </c>
      <c r="E294" s="52" t="s">
        <v>834</v>
      </c>
      <c r="F294" s="52">
        <v>6460</v>
      </c>
      <c r="G294" s="58">
        <v>43678</v>
      </c>
      <c r="H294" s="57" t="s">
        <v>53</v>
      </c>
    </row>
    <row r="295" spans="1:8" ht="11.25" customHeight="1">
      <c r="A295" s="23" t="s">
        <v>29</v>
      </c>
      <c r="B295" s="6">
        <v>605733</v>
      </c>
      <c r="C295" s="23" t="s">
        <v>426</v>
      </c>
      <c r="D295" s="24" t="s">
        <v>445</v>
      </c>
      <c r="E295" s="23" t="s">
        <v>446</v>
      </c>
      <c r="F295" s="55">
        <v>4375</v>
      </c>
      <c r="G295" s="66">
        <v>43678</v>
      </c>
      <c r="H295" s="67" t="s">
        <v>53</v>
      </c>
    </row>
    <row r="296" spans="1:8" s="30" customFormat="1" ht="11.25" customHeight="1">
      <c r="A296" s="24" t="s">
        <v>29</v>
      </c>
      <c r="B296" s="6">
        <v>605856</v>
      </c>
      <c r="C296" s="24" t="s">
        <v>616</v>
      </c>
      <c r="D296" s="24" t="s">
        <v>617</v>
      </c>
      <c r="E296" s="24"/>
      <c r="F296" s="34">
        <v>0</v>
      </c>
      <c r="G296" s="58">
        <v>43466</v>
      </c>
      <c r="H296" s="57" t="s">
        <v>877</v>
      </c>
    </row>
    <row r="297" spans="1:8" s="13" customFormat="1" ht="11.25" customHeight="1">
      <c r="A297" s="24" t="s">
        <v>29</v>
      </c>
      <c r="B297" s="6">
        <v>605908</v>
      </c>
      <c r="C297" s="24" t="s">
        <v>706</v>
      </c>
      <c r="D297" s="24" t="s">
        <v>617</v>
      </c>
      <c r="E297" s="24"/>
      <c r="F297" s="34">
        <v>0</v>
      </c>
      <c r="G297" s="58">
        <v>43466</v>
      </c>
      <c r="H297" s="57" t="s">
        <v>877</v>
      </c>
    </row>
    <row r="298" spans="1:8" s="13" customFormat="1" ht="11.25" customHeight="1">
      <c r="A298" s="8" t="s">
        <v>29</v>
      </c>
      <c r="B298" s="6">
        <v>605646</v>
      </c>
      <c r="C298" s="8" t="s">
        <v>276</v>
      </c>
      <c r="D298" s="8" t="s">
        <v>293</v>
      </c>
      <c r="E298" s="8" t="s">
        <v>193</v>
      </c>
      <c r="F298" s="9">
        <v>9000</v>
      </c>
      <c r="G298" s="58">
        <v>43586</v>
      </c>
      <c r="H298" s="57" t="s">
        <v>80</v>
      </c>
    </row>
    <row r="299" spans="1:8" ht="11.25" customHeight="1">
      <c r="A299" s="8" t="s">
        <v>29</v>
      </c>
      <c r="B299" s="6">
        <v>605495</v>
      </c>
      <c r="C299" s="8" t="s">
        <v>36</v>
      </c>
      <c r="D299" s="8" t="s">
        <v>42</v>
      </c>
      <c r="E299" s="8" t="s">
        <v>43</v>
      </c>
      <c r="F299" s="9">
        <v>6300</v>
      </c>
      <c r="G299" s="58">
        <v>43497</v>
      </c>
      <c r="H299" s="57" t="s">
        <v>877</v>
      </c>
    </row>
    <row r="300" spans="1:8" ht="11.25" customHeight="1">
      <c r="A300" s="12" t="s">
        <v>29</v>
      </c>
      <c r="B300" s="6">
        <v>605929</v>
      </c>
      <c r="C300" s="8" t="s">
        <v>730</v>
      </c>
      <c r="D300" s="12" t="s">
        <v>736</v>
      </c>
      <c r="E300" s="6" t="s">
        <v>734</v>
      </c>
      <c r="F300" s="7">
        <v>6300</v>
      </c>
      <c r="G300" s="58">
        <v>43617</v>
      </c>
      <c r="H300" s="57" t="s">
        <v>80</v>
      </c>
    </row>
    <row r="301" spans="1:8" ht="11.25" customHeight="1">
      <c r="A301" s="17" t="s">
        <v>29</v>
      </c>
      <c r="B301" s="6">
        <v>605930</v>
      </c>
      <c r="C301" s="17" t="s">
        <v>730</v>
      </c>
      <c r="D301" s="17" t="s">
        <v>736</v>
      </c>
      <c r="E301" s="17" t="s">
        <v>737</v>
      </c>
      <c r="F301" s="18">
        <v>6300</v>
      </c>
      <c r="G301" s="58">
        <v>43647</v>
      </c>
      <c r="H301" s="57" t="s">
        <v>80</v>
      </c>
    </row>
    <row r="302" spans="1:8" s="30" customFormat="1" ht="11.25" customHeight="1">
      <c r="A302" s="8" t="s">
        <v>29</v>
      </c>
      <c r="B302" s="6">
        <v>605609</v>
      </c>
      <c r="C302" s="8" t="s">
        <v>215</v>
      </c>
      <c r="D302" s="8" t="s">
        <v>232</v>
      </c>
      <c r="E302" s="8" t="s">
        <v>233</v>
      </c>
      <c r="F302" s="9">
        <v>4080</v>
      </c>
      <c r="G302" s="58">
        <v>43466</v>
      </c>
      <c r="H302" s="57" t="s">
        <v>877</v>
      </c>
    </row>
    <row r="303" spans="1:8" ht="11.25" customHeight="1">
      <c r="A303" s="8" t="s">
        <v>29</v>
      </c>
      <c r="B303" s="6">
        <v>605610</v>
      </c>
      <c r="C303" s="8" t="s">
        <v>215</v>
      </c>
      <c r="D303" s="8" t="s">
        <v>232</v>
      </c>
      <c r="E303" s="8" t="s">
        <v>233</v>
      </c>
      <c r="F303" s="9">
        <v>4080</v>
      </c>
      <c r="G303" s="58">
        <v>43497</v>
      </c>
      <c r="H303" s="57" t="s">
        <v>877</v>
      </c>
    </row>
    <row r="304" spans="1:8" ht="11.25" customHeight="1">
      <c r="A304" s="52" t="s">
        <v>29</v>
      </c>
      <c r="B304" s="6">
        <v>605626</v>
      </c>
      <c r="C304" s="51" t="s">
        <v>257</v>
      </c>
      <c r="D304" s="52" t="s">
        <v>260</v>
      </c>
      <c r="E304" s="52" t="s">
        <v>261</v>
      </c>
      <c r="F304" s="52">
        <v>5000</v>
      </c>
      <c r="G304" s="58">
        <v>43678</v>
      </c>
      <c r="H304" s="57" t="s">
        <v>53</v>
      </c>
    </row>
    <row r="305" spans="1:8" s="13" customFormat="1" ht="11.25" customHeight="1">
      <c r="A305" s="6" t="s">
        <v>29</v>
      </c>
      <c r="B305" s="6">
        <v>605647</v>
      </c>
      <c r="C305" s="6" t="s">
        <v>276</v>
      </c>
      <c r="D305" s="6" t="s">
        <v>294</v>
      </c>
      <c r="E305" s="6" t="s">
        <v>193</v>
      </c>
      <c r="F305" s="7">
        <v>16200</v>
      </c>
      <c r="G305" s="58">
        <v>43525</v>
      </c>
      <c r="H305" s="57" t="s">
        <v>877</v>
      </c>
    </row>
    <row r="306" spans="1:8" ht="11.25" customHeight="1">
      <c r="A306" s="6" t="s">
        <v>29</v>
      </c>
      <c r="B306" s="6">
        <v>605621</v>
      </c>
      <c r="C306" s="6" t="s">
        <v>243</v>
      </c>
      <c r="D306" s="6" t="s">
        <v>250</v>
      </c>
      <c r="E306" s="6" t="s">
        <v>251</v>
      </c>
      <c r="F306" s="7">
        <v>3975</v>
      </c>
      <c r="G306" s="58">
        <v>43525</v>
      </c>
      <c r="H306" s="57" t="s">
        <v>877</v>
      </c>
    </row>
    <row r="307" spans="1:8" ht="11.25" customHeight="1">
      <c r="A307" s="51" t="s">
        <v>29</v>
      </c>
      <c r="B307" s="6">
        <v>605622</v>
      </c>
      <c r="C307" s="52" t="s">
        <v>243</v>
      </c>
      <c r="D307" s="52" t="s">
        <v>252</v>
      </c>
      <c r="E307" s="52" t="s">
        <v>253</v>
      </c>
      <c r="F307" s="52">
        <v>5250</v>
      </c>
      <c r="G307" s="58">
        <v>43678</v>
      </c>
      <c r="H307" s="57" t="s">
        <v>53</v>
      </c>
    </row>
    <row r="308" spans="1:8" ht="11.25" customHeight="1">
      <c r="A308" s="51" t="s">
        <v>29</v>
      </c>
      <c r="B308" s="6">
        <v>605762</v>
      </c>
      <c r="C308" s="52" t="s">
        <v>464</v>
      </c>
      <c r="D308" s="52" t="s">
        <v>490</v>
      </c>
      <c r="E308" s="52" t="s">
        <v>473</v>
      </c>
      <c r="F308" s="52">
        <v>4500</v>
      </c>
      <c r="G308" s="58">
        <v>43678</v>
      </c>
      <c r="H308" s="57" t="s">
        <v>53</v>
      </c>
    </row>
    <row r="309" spans="1:8" ht="11.25" customHeight="1">
      <c r="A309" s="8" t="s">
        <v>29</v>
      </c>
      <c r="B309" s="6">
        <v>605879</v>
      </c>
      <c r="C309" s="8" t="s">
        <v>643</v>
      </c>
      <c r="D309" s="8" t="s">
        <v>653</v>
      </c>
      <c r="E309" s="8" t="s">
        <v>650</v>
      </c>
      <c r="F309" s="9">
        <v>11250</v>
      </c>
      <c r="G309" s="58">
        <v>43497</v>
      </c>
      <c r="H309" s="57" t="s">
        <v>877</v>
      </c>
    </row>
    <row r="310" spans="1:8" ht="11.25" customHeight="1">
      <c r="A310" s="12" t="s">
        <v>29</v>
      </c>
      <c r="B310" s="6">
        <v>605780</v>
      </c>
      <c r="C310" s="8" t="s">
        <v>315</v>
      </c>
      <c r="D310" s="12" t="s">
        <v>512</v>
      </c>
      <c r="E310" s="6" t="s">
        <v>510</v>
      </c>
      <c r="F310" s="7">
        <v>4500</v>
      </c>
      <c r="G310" s="58">
        <v>43617</v>
      </c>
      <c r="H310" s="57" t="s">
        <v>80</v>
      </c>
    </row>
    <row r="311" spans="1:8" s="13" customFormat="1" ht="11.25" customHeight="1">
      <c r="A311" s="10" t="s">
        <v>29</v>
      </c>
      <c r="B311" s="6">
        <v>605623</v>
      </c>
      <c r="C311" s="10" t="s">
        <v>243</v>
      </c>
      <c r="D311" s="10" t="s">
        <v>254</v>
      </c>
      <c r="E311" s="10" t="s">
        <v>245</v>
      </c>
      <c r="F311" s="11">
        <v>4860</v>
      </c>
      <c r="G311" s="58">
        <v>43556</v>
      </c>
      <c r="H311" s="57" t="s">
        <v>80</v>
      </c>
    </row>
    <row r="312" spans="1:8" ht="11.25" customHeight="1">
      <c r="A312" s="10" t="s">
        <v>29</v>
      </c>
      <c r="B312" s="6">
        <v>605763</v>
      </c>
      <c r="C312" s="10" t="s">
        <v>464</v>
      </c>
      <c r="D312" s="10" t="s">
        <v>491</v>
      </c>
      <c r="E312" s="10" t="s">
        <v>466</v>
      </c>
      <c r="F312" s="11">
        <v>4100</v>
      </c>
      <c r="G312" s="58">
        <v>43556</v>
      </c>
      <c r="H312" s="57" t="s">
        <v>80</v>
      </c>
    </row>
    <row r="313" spans="1:8" ht="11.25" customHeight="1">
      <c r="A313" s="10" t="s">
        <v>29</v>
      </c>
      <c r="B313" s="6">
        <v>605764</v>
      </c>
      <c r="C313" s="10" t="s">
        <v>464</v>
      </c>
      <c r="D313" s="10" t="s">
        <v>492</v>
      </c>
      <c r="E313" s="10" t="s">
        <v>466</v>
      </c>
      <c r="F313" s="11">
        <v>7600</v>
      </c>
      <c r="G313" s="58">
        <v>43556</v>
      </c>
      <c r="H313" s="57" t="s">
        <v>80</v>
      </c>
    </row>
    <row r="314" spans="1:8" ht="11.25" customHeight="1">
      <c r="A314" s="10" t="s">
        <v>29</v>
      </c>
      <c r="B314" s="6">
        <v>605931</v>
      </c>
      <c r="C314" s="10" t="s">
        <v>730</v>
      </c>
      <c r="D314" s="10" t="s">
        <v>738</v>
      </c>
      <c r="E314" s="10" t="s">
        <v>703</v>
      </c>
      <c r="F314" s="11">
        <v>2500</v>
      </c>
      <c r="G314" s="58">
        <v>43556</v>
      </c>
      <c r="H314" s="59" t="s">
        <v>80</v>
      </c>
    </row>
    <row r="315" spans="1:8" s="13" customFormat="1" ht="11.25" customHeight="1">
      <c r="A315" s="8" t="s">
        <v>29</v>
      </c>
      <c r="B315" s="6">
        <v>605564</v>
      </c>
      <c r="C315" s="8" t="s">
        <v>144</v>
      </c>
      <c r="D315" s="8" t="s">
        <v>149</v>
      </c>
      <c r="E315" s="8" t="s">
        <v>150</v>
      </c>
      <c r="F315" s="9">
        <v>3000</v>
      </c>
      <c r="G315" s="58">
        <v>43497</v>
      </c>
      <c r="H315" s="57" t="s">
        <v>877</v>
      </c>
    </row>
    <row r="316" spans="1:8" s="22" customFormat="1" ht="11.25" customHeight="1">
      <c r="A316" s="8" t="s">
        <v>29</v>
      </c>
      <c r="B316" s="6">
        <v>605611</v>
      </c>
      <c r="C316" s="8" t="s">
        <v>215</v>
      </c>
      <c r="D316" s="8" t="s">
        <v>149</v>
      </c>
      <c r="E316" s="8" t="s">
        <v>150</v>
      </c>
      <c r="F316" s="9">
        <v>7000</v>
      </c>
      <c r="G316" s="58">
        <v>43497</v>
      </c>
      <c r="H316" s="57" t="s">
        <v>877</v>
      </c>
    </row>
    <row r="317" spans="1:8" ht="11.25" customHeight="1">
      <c r="A317" s="51" t="s">
        <v>29</v>
      </c>
      <c r="B317" s="6">
        <v>606008</v>
      </c>
      <c r="C317" s="52" t="s">
        <v>839</v>
      </c>
      <c r="D317" s="52" t="s">
        <v>857</v>
      </c>
      <c r="E317" s="52" t="s">
        <v>858</v>
      </c>
      <c r="F317" s="52">
        <v>3400</v>
      </c>
      <c r="G317" s="58">
        <v>43678</v>
      </c>
      <c r="H317" s="57" t="s">
        <v>53</v>
      </c>
    </row>
    <row r="318" spans="1:8" ht="11.25" customHeight="1">
      <c r="A318" s="10" t="s">
        <v>29</v>
      </c>
      <c r="B318" s="6">
        <v>606009</v>
      </c>
      <c r="C318" s="10" t="s">
        <v>839</v>
      </c>
      <c r="D318" s="10" t="s">
        <v>859</v>
      </c>
      <c r="E318" s="10" t="s">
        <v>860</v>
      </c>
      <c r="F318" s="11">
        <v>2970</v>
      </c>
      <c r="G318" s="58">
        <v>43556</v>
      </c>
      <c r="H318" s="57" t="s">
        <v>80</v>
      </c>
    </row>
    <row r="319" spans="1:8" s="13" customFormat="1" ht="11.25" customHeight="1">
      <c r="A319" s="6" t="s">
        <v>29</v>
      </c>
      <c r="B319" s="6">
        <v>605685</v>
      </c>
      <c r="C319" s="6" t="s">
        <v>346</v>
      </c>
      <c r="D319" s="6" t="s">
        <v>361</v>
      </c>
      <c r="E319" s="6" t="s">
        <v>60</v>
      </c>
      <c r="F319" s="7">
        <v>6650</v>
      </c>
      <c r="G319" s="58">
        <v>43525</v>
      </c>
      <c r="H319" s="57" t="s">
        <v>877</v>
      </c>
    </row>
    <row r="320" spans="1:8" ht="11.25" customHeight="1">
      <c r="A320" s="8" t="s">
        <v>29</v>
      </c>
      <c r="B320" s="6">
        <v>605942</v>
      </c>
      <c r="C320" s="8" t="s">
        <v>745</v>
      </c>
      <c r="D320" s="8" t="s">
        <v>753</v>
      </c>
      <c r="E320" s="8" t="s">
        <v>752</v>
      </c>
      <c r="F320" s="9">
        <v>5040</v>
      </c>
      <c r="G320" s="58">
        <v>43586</v>
      </c>
      <c r="H320" s="57" t="s">
        <v>80</v>
      </c>
    </row>
    <row r="321" spans="1:8" ht="11.25" customHeight="1">
      <c r="A321" s="6" t="s">
        <v>29</v>
      </c>
      <c r="B321" s="6">
        <v>605489</v>
      </c>
      <c r="C321" s="6" t="s">
        <v>30</v>
      </c>
      <c r="D321" s="6" t="s">
        <v>31</v>
      </c>
      <c r="E321" s="6" t="s">
        <v>32</v>
      </c>
      <c r="F321" s="7">
        <v>7875</v>
      </c>
      <c r="G321" s="58">
        <v>43525</v>
      </c>
      <c r="H321" s="57" t="s">
        <v>877</v>
      </c>
    </row>
    <row r="322" spans="1:8" ht="11.25" customHeight="1">
      <c r="A322" s="8" t="s">
        <v>29</v>
      </c>
      <c r="B322" s="6">
        <v>606010</v>
      </c>
      <c r="C322" s="8" t="s">
        <v>839</v>
      </c>
      <c r="D322" s="8" t="s">
        <v>861</v>
      </c>
      <c r="E322" s="8" t="s">
        <v>843</v>
      </c>
      <c r="F322" s="9">
        <v>5100</v>
      </c>
      <c r="G322" s="58">
        <v>43497</v>
      </c>
      <c r="H322" s="57" t="s">
        <v>877</v>
      </c>
    </row>
    <row r="323" spans="1:8" ht="11.25" customHeight="1">
      <c r="A323" s="12" t="s">
        <v>29</v>
      </c>
      <c r="B323" s="6">
        <v>605612</v>
      </c>
      <c r="C323" s="12" t="s">
        <v>215</v>
      </c>
      <c r="D323" s="12" t="s">
        <v>234</v>
      </c>
      <c r="E323" s="12" t="s">
        <v>235</v>
      </c>
      <c r="F323" s="21">
        <v>10850</v>
      </c>
      <c r="G323" s="58">
        <v>43617</v>
      </c>
      <c r="H323" s="57" t="s">
        <v>80</v>
      </c>
    </row>
    <row r="324" spans="1:8" s="25" customFormat="1" ht="11.25" customHeight="1">
      <c r="A324" s="51" t="s">
        <v>29</v>
      </c>
      <c r="B324" s="6">
        <v>605873</v>
      </c>
      <c r="C324" s="52" t="s">
        <v>640</v>
      </c>
      <c r="D324" s="52" t="s">
        <v>641</v>
      </c>
      <c r="E324" s="52" t="s">
        <v>642</v>
      </c>
      <c r="F324" s="52">
        <v>5000</v>
      </c>
      <c r="G324" s="58">
        <v>43678</v>
      </c>
      <c r="H324" s="57" t="s">
        <v>53</v>
      </c>
    </row>
    <row r="325" spans="1:8" ht="11.25" customHeight="1">
      <c r="A325" s="17" t="s">
        <v>29</v>
      </c>
      <c r="B325" s="6">
        <v>605648</v>
      </c>
      <c r="C325" s="17" t="s">
        <v>276</v>
      </c>
      <c r="D325" s="17" t="s">
        <v>295</v>
      </c>
      <c r="E325" s="17" t="s">
        <v>296</v>
      </c>
      <c r="F325" s="18">
        <v>8000</v>
      </c>
      <c r="G325" s="58">
        <v>43647</v>
      </c>
      <c r="H325" s="57" t="s">
        <v>53</v>
      </c>
    </row>
    <row r="326" spans="1:8" ht="11.25" customHeight="1">
      <c r="A326" s="28" t="s">
        <v>29</v>
      </c>
      <c r="B326" s="6">
        <v>605551</v>
      </c>
      <c r="C326" s="28" t="s">
        <v>120</v>
      </c>
      <c r="D326" s="28" t="s">
        <v>130</v>
      </c>
      <c r="E326" s="28" t="s">
        <v>131</v>
      </c>
      <c r="F326" s="29">
        <v>2016</v>
      </c>
      <c r="G326" s="62">
        <v>43647</v>
      </c>
      <c r="H326" s="63" t="s">
        <v>80</v>
      </c>
    </row>
    <row r="327" spans="1:8" ht="11.25" customHeight="1">
      <c r="A327" s="12" t="s">
        <v>29</v>
      </c>
      <c r="B327" s="6">
        <v>605817</v>
      </c>
      <c r="C327" s="12" t="s">
        <v>551</v>
      </c>
      <c r="D327" s="12" t="s">
        <v>563</v>
      </c>
      <c r="E327" s="12" t="s">
        <v>564</v>
      </c>
      <c r="F327" s="21">
        <v>5250</v>
      </c>
      <c r="G327" s="58">
        <v>43617</v>
      </c>
      <c r="H327" s="57" t="s">
        <v>80</v>
      </c>
    </row>
    <row r="328" spans="1:8" ht="11.25" customHeight="1">
      <c r="A328" s="17" t="s">
        <v>29</v>
      </c>
      <c r="B328" s="6">
        <v>605849</v>
      </c>
      <c r="C328" s="17" t="s">
        <v>585</v>
      </c>
      <c r="D328" s="17" t="s">
        <v>605</v>
      </c>
      <c r="E328" s="17" t="s">
        <v>606</v>
      </c>
      <c r="F328" s="18">
        <v>4050</v>
      </c>
      <c r="G328" s="58">
        <v>43647</v>
      </c>
      <c r="H328" s="57" t="s">
        <v>53</v>
      </c>
    </row>
    <row r="329" spans="1:8" s="30" customFormat="1" ht="13.5" customHeight="1">
      <c r="A329" s="26" t="s">
        <v>29</v>
      </c>
      <c r="B329" s="6">
        <v>605552</v>
      </c>
      <c r="C329" s="26" t="s">
        <v>120</v>
      </c>
      <c r="D329" s="26" t="s">
        <v>132</v>
      </c>
      <c r="E329" s="26" t="s">
        <v>122</v>
      </c>
      <c r="F329" s="27">
        <v>2835</v>
      </c>
      <c r="G329" s="62">
        <v>43647</v>
      </c>
      <c r="H329" s="63" t="s">
        <v>80</v>
      </c>
    </row>
    <row r="330" spans="1:8" ht="11.25" customHeight="1">
      <c r="A330" s="10" t="s">
        <v>29</v>
      </c>
      <c r="B330" s="6">
        <v>605595</v>
      </c>
      <c r="C330" s="10" t="s">
        <v>194</v>
      </c>
      <c r="D330" s="10" t="s">
        <v>208</v>
      </c>
      <c r="E330" s="10" t="s">
        <v>209</v>
      </c>
      <c r="F330" s="11">
        <v>3900</v>
      </c>
      <c r="G330" s="58">
        <v>43556</v>
      </c>
      <c r="H330" s="57" t="s">
        <v>80</v>
      </c>
    </row>
    <row r="331" spans="1:8" s="13" customFormat="1" ht="11.25" customHeight="1">
      <c r="A331" s="10" t="s">
        <v>29</v>
      </c>
      <c r="B331" s="6">
        <v>605714</v>
      </c>
      <c r="C331" s="10" t="s">
        <v>401</v>
      </c>
      <c r="D331" s="10" t="s">
        <v>208</v>
      </c>
      <c r="E331" s="10" t="s">
        <v>209</v>
      </c>
      <c r="F331" s="11">
        <v>3900</v>
      </c>
      <c r="G331" s="58">
        <v>43556</v>
      </c>
      <c r="H331" s="57" t="s">
        <v>80</v>
      </c>
    </row>
    <row r="332" spans="1:8" ht="11.25" customHeight="1">
      <c r="A332" s="12" t="s">
        <v>29</v>
      </c>
      <c r="B332" s="6">
        <v>605894</v>
      </c>
      <c r="C332" s="12" t="s">
        <v>669</v>
      </c>
      <c r="D332" s="12" t="s">
        <v>681</v>
      </c>
      <c r="E332" s="12" t="s">
        <v>682</v>
      </c>
      <c r="F332" s="21">
        <v>4800</v>
      </c>
      <c r="G332" s="58">
        <v>43617</v>
      </c>
      <c r="H332" s="57" t="s">
        <v>80</v>
      </c>
    </row>
    <row r="333" spans="1:8" s="13" customFormat="1" ht="11.25" customHeight="1">
      <c r="A333" s="10" t="s">
        <v>29</v>
      </c>
      <c r="B333" s="6">
        <v>605917</v>
      </c>
      <c r="C333" s="10" t="s">
        <v>707</v>
      </c>
      <c r="D333" s="10" t="s">
        <v>719</v>
      </c>
      <c r="E333" s="10" t="s">
        <v>720</v>
      </c>
      <c r="F333" s="11">
        <v>17000</v>
      </c>
      <c r="G333" s="58">
        <v>43556</v>
      </c>
      <c r="H333" s="57" t="s">
        <v>80</v>
      </c>
    </row>
    <row r="334" spans="1:8" ht="11.25" customHeight="1">
      <c r="A334" s="12" t="s">
        <v>29</v>
      </c>
      <c r="B334" s="6">
        <v>605932</v>
      </c>
      <c r="C334" s="8" t="s">
        <v>730</v>
      </c>
      <c r="D334" s="12" t="s">
        <v>739</v>
      </c>
      <c r="E334" s="6" t="s">
        <v>703</v>
      </c>
      <c r="F334" s="7">
        <v>1400</v>
      </c>
      <c r="G334" s="58">
        <v>43617</v>
      </c>
      <c r="H334" s="57" t="s">
        <v>80</v>
      </c>
    </row>
    <row r="335" spans="1:8" ht="11.25" customHeight="1">
      <c r="A335" s="8" t="s">
        <v>29</v>
      </c>
      <c r="B335" s="6">
        <v>605524</v>
      </c>
      <c r="C335" s="8" t="s">
        <v>67</v>
      </c>
      <c r="D335" s="8" t="s">
        <v>94</v>
      </c>
      <c r="E335" s="8" t="s">
        <v>95</v>
      </c>
      <c r="F335" s="9">
        <v>3400</v>
      </c>
      <c r="G335" s="58">
        <v>43497</v>
      </c>
      <c r="H335" s="61" t="s">
        <v>877</v>
      </c>
    </row>
    <row r="336" spans="1:8" s="13" customFormat="1" ht="11.25" customHeight="1">
      <c r="A336" s="8" t="s">
        <v>29</v>
      </c>
      <c r="B336" s="6">
        <v>605734</v>
      </c>
      <c r="C336" s="8" t="s">
        <v>426</v>
      </c>
      <c r="D336" s="8" t="s">
        <v>447</v>
      </c>
      <c r="E336" s="8" t="s">
        <v>434</v>
      </c>
      <c r="F336" s="9">
        <v>7200</v>
      </c>
      <c r="G336" s="58">
        <v>43466</v>
      </c>
      <c r="H336" s="57" t="s">
        <v>877</v>
      </c>
    </row>
    <row r="337" spans="1:8" ht="11.25" customHeight="1">
      <c r="A337" s="8" t="s">
        <v>29</v>
      </c>
      <c r="B337" s="6">
        <v>605496</v>
      </c>
      <c r="C337" s="8" t="s">
        <v>36</v>
      </c>
      <c r="D337" s="8" t="s">
        <v>44</v>
      </c>
      <c r="E337" s="8" t="s">
        <v>38</v>
      </c>
      <c r="F337" s="9">
        <v>6240</v>
      </c>
      <c r="G337" s="58">
        <v>43466</v>
      </c>
      <c r="H337" s="57" t="s">
        <v>877</v>
      </c>
    </row>
    <row r="338" spans="1:8" ht="11.25" customHeight="1">
      <c r="A338" s="12" t="s">
        <v>29</v>
      </c>
      <c r="B338" s="6">
        <v>605675</v>
      </c>
      <c r="C338" s="8" t="s">
        <v>334</v>
      </c>
      <c r="D338" s="12" t="s">
        <v>342</v>
      </c>
      <c r="E338" s="6" t="s">
        <v>343</v>
      </c>
      <c r="F338" s="7">
        <v>7800</v>
      </c>
      <c r="G338" s="58">
        <v>43617</v>
      </c>
      <c r="H338" s="57" t="s">
        <v>80</v>
      </c>
    </row>
    <row r="339" spans="1:8" ht="11.25" customHeight="1">
      <c r="A339" s="10" t="s">
        <v>29</v>
      </c>
      <c r="B339" s="6">
        <v>605790</v>
      </c>
      <c r="C339" s="10" t="s">
        <v>522</v>
      </c>
      <c r="D339" s="10" t="s">
        <v>525</v>
      </c>
      <c r="E339" s="10" t="s">
        <v>526</v>
      </c>
      <c r="F339" s="11">
        <v>4350</v>
      </c>
      <c r="G339" s="58">
        <v>43556</v>
      </c>
      <c r="H339" s="57" t="s">
        <v>877</v>
      </c>
    </row>
    <row r="340" spans="1:8" ht="11.25" customHeight="1">
      <c r="A340" s="6" t="s">
        <v>29</v>
      </c>
      <c r="B340" s="6">
        <v>605490</v>
      </c>
      <c r="C340" s="6" t="s">
        <v>30</v>
      </c>
      <c r="D340" s="6" t="s">
        <v>33</v>
      </c>
      <c r="E340" s="6" t="s">
        <v>34</v>
      </c>
      <c r="F340" s="7">
        <v>3750</v>
      </c>
      <c r="G340" s="58">
        <v>43525</v>
      </c>
      <c r="H340" s="57" t="s">
        <v>877</v>
      </c>
    </row>
    <row r="341" spans="1:8" ht="11.25" customHeight="1">
      <c r="A341" s="8" t="s">
        <v>29</v>
      </c>
      <c r="B341" s="6">
        <v>605868</v>
      </c>
      <c r="C341" s="8" t="s">
        <v>618</v>
      </c>
      <c r="D341" s="8" t="s">
        <v>635</v>
      </c>
      <c r="E341" s="8" t="s">
        <v>620</v>
      </c>
      <c r="F341" s="9">
        <v>8840</v>
      </c>
      <c r="G341" s="58">
        <v>43497</v>
      </c>
      <c r="H341" s="57" t="s">
        <v>877</v>
      </c>
    </row>
    <row r="342" spans="1:8" ht="11.25" customHeight="1">
      <c r="A342" s="17" t="s">
        <v>29</v>
      </c>
      <c r="B342" s="6">
        <v>605596</v>
      </c>
      <c r="C342" s="17" t="s">
        <v>194</v>
      </c>
      <c r="D342" s="17" t="s">
        <v>210</v>
      </c>
      <c r="E342" s="17" t="s">
        <v>211</v>
      </c>
      <c r="F342" s="18">
        <v>2000</v>
      </c>
      <c r="G342" s="58">
        <v>43647</v>
      </c>
      <c r="H342" s="57" t="s">
        <v>53</v>
      </c>
    </row>
    <row r="343" spans="1:8" ht="11.25" customHeight="1">
      <c r="A343" s="8" t="s">
        <v>29</v>
      </c>
      <c r="B343" s="6">
        <v>605967</v>
      </c>
      <c r="C343" s="8" t="s">
        <v>772</v>
      </c>
      <c r="D343" s="8" t="s">
        <v>794</v>
      </c>
      <c r="E343" s="8" t="s">
        <v>776</v>
      </c>
      <c r="F343" s="9">
        <v>2500</v>
      </c>
      <c r="G343" s="69">
        <v>43466</v>
      </c>
      <c r="H343" s="70" t="s">
        <v>877</v>
      </c>
    </row>
    <row r="344" spans="1:8" ht="11.25" customHeight="1">
      <c r="A344" s="8" t="s">
        <v>29</v>
      </c>
      <c r="B344" s="6">
        <v>605765</v>
      </c>
      <c r="C344" s="8" t="s">
        <v>464</v>
      </c>
      <c r="D344" s="8" t="s">
        <v>493</v>
      </c>
      <c r="E344" s="8" t="s">
        <v>466</v>
      </c>
      <c r="F344" s="9">
        <v>3000</v>
      </c>
      <c r="G344" s="62">
        <v>43497</v>
      </c>
      <c r="H344" s="57" t="s">
        <v>877</v>
      </c>
    </row>
    <row r="345" spans="1:8" ht="11.25" customHeight="1">
      <c r="A345" s="8" t="s">
        <v>29</v>
      </c>
      <c r="B345" s="6">
        <v>605895</v>
      </c>
      <c r="C345" s="8" t="s">
        <v>669</v>
      </c>
      <c r="D345" s="8" t="s">
        <v>683</v>
      </c>
      <c r="E345" s="8" t="s">
        <v>677</v>
      </c>
      <c r="F345" s="9">
        <v>5250</v>
      </c>
      <c r="G345" s="58">
        <v>43586</v>
      </c>
      <c r="H345" s="57" t="s">
        <v>80</v>
      </c>
    </row>
    <row r="346" spans="1:8" ht="11.25" customHeight="1">
      <c r="A346" s="12" t="s">
        <v>29</v>
      </c>
      <c r="B346" s="6">
        <v>605818</v>
      </c>
      <c r="C346" s="12" t="s">
        <v>551</v>
      </c>
      <c r="D346" s="12" t="s">
        <v>565</v>
      </c>
      <c r="E346" s="12" t="s">
        <v>564</v>
      </c>
      <c r="F346" s="21">
        <v>5250</v>
      </c>
      <c r="G346" s="58">
        <v>43617</v>
      </c>
      <c r="H346" s="57" t="s">
        <v>80</v>
      </c>
    </row>
    <row r="347" spans="1:8" s="13" customFormat="1" ht="11.25" customHeight="1">
      <c r="A347" s="12" t="s">
        <v>29</v>
      </c>
      <c r="B347" s="6">
        <v>605497</v>
      </c>
      <c r="C347" s="8" t="s">
        <v>36</v>
      </c>
      <c r="D347" s="12" t="s">
        <v>45</v>
      </c>
      <c r="E347" s="6" t="s">
        <v>46</v>
      </c>
      <c r="F347" s="7">
        <v>4500</v>
      </c>
      <c r="G347" s="58">
        <v>43617</v>
      </c>
      <c r="H347" s="57" t="s">
        <v>80</v>
      </c>
    </row>
    <row r="348" spans="1:8" s="13" customFormat="1" ht="11.25" customHeight="1">
      <c r="A348" s="8" t="s">
        <v>29</v>
      </c>
      <c r="B348" s="6">
        <v>605525</v>
      </c>
      <c r="C348" s="8" t="s">
        <v>67</v>
      </c>
      <c r="D348" s="8" t="s">
        <v>96</v>
      </c>
      <c r="E348" s="8" t="s">
        <v>77</v>
      </c>
      <c r="F348" s="9">
        <v>5300</v>
      </c>
      <c r="G348" s="58">
        <v>43466</v>
      </c>
      <c r="H348" s="57" t="s">
        <v>877</v>
      </c>
    </row>
    <row r="349" spans="1:8" s="13" customFormat="1" ht="11.25" customHeight="1">
      <c r="A349" s="8" t="s">
        <v>29</v>
      </c>
      <c r="B349" s="6">
        <v>605526</v>
      </c>
      <c r="C349" s="8" t="s">
        <v>67</v>
      </c>
      <c r="D349" s="8" t="s">
        <v>96</v>
      </c>
      <c r="E349" s="8" t="s">
        <v>77</v>
      </c>
      <c r="F349" s="9">
        <v>200</v>
      </c>
      <c r="G349" s="58">
        <v>43497</v>
      </c>
      <c r="H349" s="57" t="s">
        <v>877</v>
      </c>
    </row>
    <row r="350" spans="1:8" ht="11.25" customHeight="1">
      <c r="A350" s="6" t="s">
        <v>29</v>
      </c>
      <c r="B350" s="6">
        <v>605498</v>
      </c>
      <c r="C350" s="6" t="s">
        <v>36</v>
      </c>
      <c r="D350" s="6" t="s">
        <v>48</v>
      </c>
      <c r="E350" s="6" t="s">
        <v>49</v>
      </c>
      <c r="F350" s="7">
        <v>8600</v>
      </c>
      <c r="G350" s="58">
        <v>43525</v>
      </c>
      <c r="H350" s="59" t="s">
        <v>877</v>
      </c>
    </row>
    <row r="351" spans="1:8" s="13" customFormat="1" ht="11.25" customHeight="1">
      <c r="A351" s="10" t="s">
        <v>29</v>
      </c>
      <c r="B351" s="6">
        <v>605613</v>
      </c>
      <c r="C351" s="10" t="s">
        <v>215</v>
      </c>
      <c r="D351" s="10" t="s">
        <v>236</v>
      </c>
      <c r="E351" s="10" t="s">
        <v>237</v>
      </c>
      <c r="F351" s="11">
        <v>5400</v>
      </c>
      <c r="G351" s="58">
        <v>43556</v>
      </c>
      <c r="H351" s="57" t="s">
        <v>80</v>
      </c>
    </row>
    <row r="352" spans="1:8" ht="11.25" customHeight="1">
      <c r="A352" s="6" t="s">
        <v>29</v>
      </c>
      <c r="B352" s="6">
        <v>605741</v>
      </c>
      <c r="C352" s="6" t="s">
        <v>456</v>
      </c>
      <c r="D352" s="6" t="s">
        <v>236</v>
      </c>
      <c r="E352" s="6" t="s">
        <v>237</v>
      </c>
      <c r="F352" s="7">
        <v>3600</v>
      </c>
      <c r="G352" s="58">
        <v>43556</v>
      </c>
      <c r="H352" s="59" t="s">
        <v>80</v>
      </c>
    </row>
    <row r="353" spans="1:8" ht="11.25" customHeight="1">
      <c r="A353" s="17" t="s">
        <v>29</v>
      </c>
      <c r="B353" s="6">
        <v>605659</v>
      </c>
      <c r="C353" s="17" t="s">
        <v>305</v>
      </c>
      <c r="D353" s="17" t="s">
        <v>313</v>
      </c>
      <c r="E353" s="17" t="s">
        <v>314</v>
      </c>
      <c r="F353" s="18">
        <v>9350</v>
      </c>
      <c r="G353" s="58">
        <v>43647</v>
      </c>
      <c r="H353" s="57" t="s">
        <v>53</v>
      </c>
    </row>
    <row r="354" spans="1:8" ht="11.25" customHeight="1">
      <c r="A354" s="35" t="s">
        <v>29</v>
      </c>
      <c r="B354" s="6">
        <v>605660</v>
      </c>
      <c r="C354" s="35" t="s">
        <v>305</v>
      </c>
      <c r="D354" s="35" t="s">
        <v>313</v>
      </c>
      <c r="E354" s="35" t="s">
        <v>314</v>
      </c>
      <c r="F354" s="36">
        <v>8800</v>
      </c>
      <c r="G354" s="58">
        <v>43647</v>
      </c>
      <c r="H354" s="57" t="s">
        <v>53</v>
      </c>
    </row>
    <row r="355" spans="1:8" ht="11.25" customHeight="1">
      <c r="A355" s="8" t="s">
        <v>29</v>
      </c>
      <c r="B355" s="6">
        <v>605979</v>
      </c>
      <c r="C355" s="8" t="s">
        <v>798</v>
      </c>
      <c r="D355" s="8" t="s">
        <v>809</v>
      </c>
      <c r="E355" s="8" t="s">
        <v>623</v>
      </c>
      <c r="F355" s="9">
        <v>9000</v>
      </c>
      <c r="G355" s="58">
        <v>43586</v>
      </c>
      <c r="H355" s="57" t="s">
        <v>80</v>
      </c>
    </row>
    <row r="356" spans="1:8" s="13" customFormat="1" ht="11.25" customHeight="1">
      <c r="A356" s="8" t="s">
        <v>29</v>
      </c>
      <c r="B356" s="6">
        <v>605781</v>
      </c>
      <c r="C356" s="8" t="s">
        <v>315</v>
      </c>
      <c r="D356" s="8" t="s">
        <v>513</v>
      </c>
      <c r="E356" s="8" t="s">
        <v>510</v>
      </c>
      <c r="F356" s="9">
        <v>4500</v>
      </c>
      <c r="G356" s="58">
        <v>43586</v>
      </c>
      <c r="H356" s="57" t="s">
        <v>80</v>
      </c>
    </row>
    <row r="357" spans="1:8" ht="11.25" customHeight="1">
      <c r="A357" s="8" t="s">
        <v>29</v>
      </c>
      <c r="B357" s="6">
        <v>605850</v>
      </c>
      <c r="C357" s="8" t="s">
        <v>585</v>
      </c>
      <c r="D357" s="8" t="s">
        <v>607</v>
      </c>
      <c r="E357" s="8" t="s">
        <v>600</v>
      </c>
      <c r="F357" s="9">
        <v>5200</v>
      </c>
      <c r="G357" s="62">
        <v>43466</v>
      </c>
      <c r="H357" s="59" t="s">
        <v>877</v>
      </c>
    </row>
    <row r="358" spans="1:8" s="13" customFormat="1" ht="11.25" customHeight="1">
      <c r="A358" s="17" t="s">
        <v>29</v>
      </c>
      <c r="B358" s="6">
        <v>605918</v>
      </c>
      <c r="C358" s="17" t="s">
        <v>707</v>
      </c>
      <c r="D358" s="17" t="s">
        <v>721</v>
      </c>
      <c r="E358" s="17" t="s">
        <v>715</v>
      </c>
      <c r="F358" s="18">
        <v>12000</v>
      </c>
      <c r="G358" s="58">
        <v>43647</v>
      </c>
      <c r="H358" s="57" t="s">
        <v>53</v>
      </c>
    </row>
    <row r="359" spans="1:8" ht="11.25" customHeight="1">
      <c r="A359" s="6" t="s">
        <v>29</v>
      </c>
      <c r="B359" s="6">
        <v>605661</v>
      </c>
      <c r="C359" s="6" t="s">
        <v>305</v>
      </c>
      <c r="D359" s="6" t="s">
        <v>316</v>
      </c>
      <c r="E359" s="6" t="s">
        <v>146</v>
      </c>
      <c r="F359" s="7">
        <v>4940</v>
      </c>
      <c r="G359" s="58">
        <v>43525</v>
      </c>
      <c r="H359" s="57" t="s">
        <v>877</v>
      </c>
    </row>
    <row r="360" spans="1:8" ht="11.25" customHeight="1">
      <c r="A360" s="6" t="s">
        <v>29</v>
      </c>
      <c r="B360" s="6">
        <v>605631</v>
      </c>
      <c r="C360" s="6" t="s">
        <v>262</v>
      </c>
      <c r="D360" s="6" t="s">
        <v>269</v>
      </c>
      <c r="E360" s="6" t="s">
        <v>264</v>
      </c>
      <c r="F360" s="7">
        <v>670</v>
      </c>
      <c r="G360" s="58">
        <v>43525</v>
      </c>
      <c r="H360" s="59" t="s">
        <v>877</v>
      </c>
    </row>
    <row r="361" spans="1:8" ht="11.25" customHeight="1">
      <c r="A361" s="6" t="s">
        <v>29</v>
      </c>
      <c r="B361" s="6">
        <v>605632</v>
      </c>
      <c r="C361" s="6" t="s">
        <v>262</v>
      </c>
      <c r="D361" s="6" t="s">
        <v>269</v>
      </c>
      <c r="E361" s="6" t="s">
        <v>264</v>
      </c>
      <c r="F361" s="7">
        <v>1300</v>
      </c>
      <c r="G361" s="58">
        <v>43525</v>
      </c>
      <c r="H361" s="57" t="s">
        <v>877</v>
      </c>
    </row>
    <row r="362" spans="1:8" ht="11.25" customHeight="1">
      <c r="A362" s="12" t="s">
        <v>29</v>
      </c>
      <c r="B362" s="6">
        <v>605597</v>
      </c>
      <c r="C362" s="8" t="s">
        <v>194</v>
      </c>
      <c r="D362" s="12" t="s">
        <v>212</v>
      </c>
      <c r="E362" s="6" t="s">
        <v>201</v>
      </c>
      <c r="F362" s="7">
        <v>6000</v>
      </c>
      <c r="G362" s="58">
        <v>43617</v>
      </c>
      <c r="H362" s="57" t="s">
        <v>80</v>
      </c>
    </row>
    <row r="363" spans="1:8" ht="11.25" customHeight="1">
      <c r="A363" s="8" t="s">
        <v>29</v>
      </c>
      <c r="B363" s="6">
        <v>605968</v>
      </c>
      <c r="C363" s="8" t="s">
        <v>772</v>
      </c>
      <c r="D363" s="8" t="s">
        <v>795</v>
      </c>
      <c r="E363" s="8" t="s">
        <v>782</v>
      </c>
      <c r="F363" s="9">
        <v>4500</v>
      </c>
      <c r="G363" s="58">
        <v>43466</v>
      </c>
      <c r="H363" s="57" t="s">
        <v>877</v>
      </c>
    </row>
    <row r="364" spans="1:8" s="13" customFormat="1" ht="11.25" customHeight="1">
      <c r="A364" s="51" t="s">
        <v>29</v>
      </c>
      <c r="B364" s="6">
        <v>605694</v>
      </c>
      <c r="C364" s="52" t="s">
        <v>367</v>
      </c>
      <c r="D364" s="52" t="s">
        <v>377</v>
      </c>
      <c r="E364" s="52" t="s">
        <v>378</v>
      </c>
      <c r="F364" s="52">
        <v>6101.1</v>
      </c>
      <c r="G364" s="58">
        <v>43678</v>
      </c>
      <c r="H364" s="57" t="s">
        <v>53</v>
      </c>
    </row>
    <row r="365" spans="1:8" ht="11.25" customHeight="1">
      <c r="A365" s="12" t="s">
        <v>29</v>
      </c>
      <c r="B365" s="6">
        <v>605782</v>
      </c>
      <c r="C365" s="12" t="s">
        <v>315</v>
      </c>
      <c r="D365" s="12" t="s">
        <v>514</v>
      </c>
      <c r="E365" s="12" t="s">
        <v>515</v>
      </c>
      <c r="F365" s="21">
        <v>5400</v>
      </c>
      <c r="G365" s="58">
        <v>43617</v>
      </c>
      <c r="H365" s="57" t="s">
        <v>80</v>
      </c>
    </row>
    <row r="366" spans="1:8" ht="11.25" customHeight="1">
      <c r="A366" s="8" t="s">
        <v>29</v>
      </c>
      <c r="B366" s="6">
        <v>605702</v>
      </c>
      <c r="C366" s="8" t="s">
        <v>382</v>
      </c>
      <c r="D366" s="8" t="s">
        <v>392</v>
      </c>
      <c r="E366" s="8" t="s">
        <v>393</v>
      </c>
      <c r="F366" s="9">
        <v>5400</v>
      </c>
      <c r="G366" s="58">
        <v>43466</v>
      </c>
      <c r="H366" s="57" t="s">
        <v>877</v>
      </c>
    </row>
    <row r="367" spans="1:8" ht="11.25" customHeight="1">
      <c r="A367" s="6" t="s">
        <v>29</v>
      </c>
      <c r="B367" s="6">
        <v>605851</v>
      </c>
      <c r="C367" s="6" t="s">
        <v>585</v>
      </c>
      <c r="D367" s="6" t="s">
        <v>608</v>
      </c>
      <c r="E367" s="6" t="s">
        <v>587</v>
      </c>
      <c r="F367" s="7">
        <v>7000</v>
      </c>
      <c r="G367" s="58">
        <v>43525</v>
      </c>
      <c r="H367" s="57" t="s">
        <v>877</v>
      </c>
    </row>
    <row r="368" spans="1:8" ht="11.25" customHeight="1">
      <c r="A368" s="8" t="s">
        <v>29</v>
      </c>
      <c r="B368" s="6">
        <v>605649</v>
      </c>
      <c r="C368" s="8" t="s">
        <v>276</v>
      </c>
      <c r="D368" s="8" t="s">
        <v>297</v>
      </c>
      <c r="E368" s="8" t="s">
        <v>193</v>
      </c>
      <c r="F368" s="9">
        <v>9360</v>
      </c>
      <c r="G368" s="58">
        <v>43586</v>
      </c>
      <c r="H368" s="57" t="s">
        <v>80</v>
      </c>
    </row>
    <row r="369" spans="1:8" s="22" customFormat="1" ht="11.25" customHeight="1">
      <c r="A369" s="51" t="s">
        <v>29</v>
      </c>
      <c r="B369" s="6">
        <v>605650</v>
      </c>
      <c r="C369" s="52" t="s">
        <v>276</v>
      </c>
      <c r="D369" s="52" t="s">
        <v>298</v>
      </c>
      <c r="E369" s="52" t="s">
        <v>278</v>
      </c>
      <c r="F369" s="52">
        <v>2340</v>
      </c>
      <c r="G369" s="58">
        <v>43678</v>
      </c>
      <c r="H369" s="57" t="s">
        <v>53</v>
      </c>
    </row>
    <row r="370" spans="1:8" s="30" customFormat="1" ht="11.25" customHeight="1">
      <c r="A370" s="8" t="s">
        <v>29</v>
      </c>
      <c r="B370" s="6">
        <v>605553</v>
      </c>
      <c r="C370" s="8" t="s">
        <v>120</v>
      </c>
      <c r="D370" s="8" t="s">
        <v>133</v>
      </c>
      <c r="E370" s="8" t="s">
        <v>134</v>
      </c>
      <c r="F370" s="9">
        <v>8500</v>
      </c>
      <c r="G370" s="58">
        <v>43586</v>
      </c>
      <c r="H370" s="57" t="s">
        <v>80</v>
      </c>
    </row>
    <row r="371" spans="1:8" s="13" customFormat="1" ht="11.25" customHeight="1">
      <c r="A371" s="6" t="s">
        <v>29</v>
      </c>
      <c r="B371" s="6">
        <v>605715</v>
      </c>
      <c r="C371" s="6" t="s">
        <v>401</v>
      </c>
      <c r="D371" s="6" t="s">
        <v>410</v>
      </c>
      <c r="E371" s="6" t="s">
        <v>411</v>
      </c>
      <c r="F371" s="7">
        <v>3000</v>
      </c>
      <c r="G371" s="58">
        <v>43525</v>
      </c>
      <c r="H371" s="57" t="s">
        <v>877</v>
      </c>
    </row>
    <row r="372" spans="1:8" s="13" customFormat="1" ht="11.25" customHeight="1">
      <c r="A372" s="10" t="s">
        <v>29</v>
      </c>
      <c r="B372" s="6">
        <v>605716</v>
      </c>
      <c r="C372" s="10" t="s">
        <v>401</v>
      </c>
      <c r="D372" s="10" t="s">
        <v>410</v>
      </c>
      <c r="E372" s="10" t="s">
        <v>412</v>
      </c>
      <c r="F372" s="11">
        <v>3000</v>
      </c>
      <c r="G372" s="58">
        <v>43556</v>
      </c>
      <c r="H372" s="57" t="s">
        <v>877</v>
      </c>
    </row>
    <row r="373" spans="1:8" ht="11.25" customHeight="1">
      <c r="A373" s="8" t="s">
        <v>29</v>
      </c>
      <c r="B373" s="6">
        <v>605507</v>
      </c>
      <c r="C373" s="8" t="s">
        <v>58</v>
      </c>
      <c r="D373" s="8" t="s">
        <v>63</v>
      </c>
      <c r="E373" s="8" t="s">
        <v>64</v>
      </c>
      <c r="F373" s="9">
        <v>2600</v>
      </c>
      <c r="G373" s="58">
        <v>43497</v>
      </c>
      <c r="H373" s="57" t="s">
        <v>877</v>
      </c>
    </row>
    <row r="374" spans="1:8" ht="11.25" customHeight="1">
      <c r="A374" s="51" t="s">
        <v>29</v>
      </c>
      <c r="B374" s="6">
        <v>605886</v>
      </c>
      <c r="C374" s="52" t="s">
        <v>660</v>
      </c>
      <c r="D374" s="52" t="s">
        <v>666</v>
      </c>
      <c r="E374" s="52" t="s">
        <v>662</v>
      </c>
      <c r="F374" s="52">
        <v>6750</v>
      </c>
      <c r="G374" s="62">
        <v>43678</v>
      </c>
      <c r="H374" s="59" t="s">
        <v>53</v>
      </c>
    </row>
    <row r="375" spans="1:8" ht="11.25" customHeight="1">
      <c r="A375" s="51" t="s">
        <v>29</v>
      </c>
      <c r="B375" s="6">
        <v>605651</v>
      </c>
      <c r="C375" s="52" t="s">
        <v>276</v>
      </c>
      <c r="D375" s="52" t="s">
        <v>299</v>
      </c>
      <c r="E375" s="52" t="s">
        <v>300</v>
      </c>
      <c r="F375" s="52">
        <v>3600</v>
      </c>
      <c r="G375" s="58">
        <v>43678</v>
      </c>
      <c r="H375" s="57" t="s">
        <v>80</v>
      </c>
    </row>
    <row r="376" spans="1:8" ht="11.25" customHeight="1">
      <c r="A376" s="12" t="s">
        <v>29</v>
      </c>
      <c r="B376" s="6">
        <v>605652</v>
      </c>
      <c r="C376" s="8" t="s">
        <v>276</v>
      </c>
      <c r="D376" s="12" t="s">
        <v>299</v>
      </c>
      <c r="E376" s="6" t="s">
        <v>300</v>
      </c>
      <c r="F376" s="7">
        <v>4080</v>
      </c>
      <c r="G376" s="58">
        <v>43617</v>
      </c>
      <c r="H376" s="57" t="s">
        <v>80</v>
      </c>
    </row>
    <row r="377" spans="1:8" ht="11.25" customHeight="1">
      <c r="A377" s="12" t="s">
        <v>29</v>
      </c>
      <c r="B377" s="6">
        <v>605980</v>
      </c>
      <c r="C377" s="8" t="s">
        <v>798</v>
      </c>
      <c r="D377" s="12" t="s">
        <v>810</v>
      </c>
      <c r="E377" s="6" t="s">
        <v>811</v>
      </c>
      <c r="F377" s="7">
        <v>4500</v>
      </c>
      <c r="G377" s="58">
        <v>43617</v>
      </c>
      <c r="H377" s="57" t="s">
        <v>80</v>
      </c>
    </row>
    <row r="378" spans="1:8" ht="11.25" customHeight="1">
      <c r="A378" s="17" t="s">
        <v>29</v>
      </c>
      <c r="B378" s="6">
        <v>605981</v>
      </c>
      <c r="C378" s="17" t="s">
        <v>798</v>
      </c>
      <c r="D378" s="17" t="s">
        <v>810</v>
      </c>
      <c r="E378" s="17" t="s">
        <v>811</v>
      </c>
      <c r="F378" s="18">
        <v>3000</v>
      </c>
      <c r="G378" s="58">
        <v>43647</v>
      </c>
      <c r="H378" s="57" t="s">
        <v>80</v>
      </c>
    </row>
    <row r="379" spans="1:8" ht="11.25" customHeight="1">
      <c r="A379" s="6" t="s">
        <v>29</v>
      </c>
      <c r="B379" s="6">
        <v>605633</v>
      </c>
      <c r="C379" s="6" t="s">
        <v>262</v>
      </c>
      <c r="D379" s="6" t="s">
        <v>270</v>
      </c>
      <c r="E379" s="6" t="s">
        <v>271</v>
      </c>
      <c r="F379" s="7">
        <v>9868.4</v>
      </c>
      <c r="G379" s="58">
        <v>43525</v>
      </c>
      <c r="H379" s="57" t="s">
        <v>877</v>
      </c>
    </row>
    <row r="380" spans="1:8" ht="11.25" customHeight="1">
      <c r="A380" s="26" t="s">
        <v>29</v>
      </c>
      <c r="B380" s="6">
        <v>605554</v>
      </c>
      <c r="C380" s="26" t="s">
        <v>120</v>
      </c>
      <c r="D380" s="26" t="s">
        <v>135</v>
      </c>
      <c r="E380" s="26" t="s">
        <v>122</v>
      </c>
      <c r="F380" s="27">
        <v>1548.75</v>
      </c>
      <c r="G380" s="62">
        <v>43647</v>
      </c>
      <c r="H380" s="57" t="s">
        <v>80</v>
      </c>
    </row>
    <row r="381" spans="1:8" ht="11.25" customHeight="1">
      <c r="A381" s="26" t="s">
        <v>29</v>
      </c>
      <c r="B381" s="6">
        <v>605819</v>
      </c>
      <c r="C381" s="26" t="s">
        <v>551</v>
      </c>
      <c r="D381" s="26" t="s">
        <v>135</v>
      </c>
      <c r="E381" s="26" t="s">
        <v>122</v>
      </c>
      <c r="F381" s="27">
        <v>1548.75</v>
      </c>
      <c r="G381" s="62">
        <v>43647</v>
      </c>
      <c r="H381" s="63" t="s">
        <v>80</v>
      </c>
    </row>
    <row r="382" spans="1:8" ht="11.25" customHeight="1">
      <c r="A382" s="8" t="s">
        <v>29</v>
      </c>
      <c r="B382" s="6">
        <v>605869</v>
      </c>
      <c r="C382" s="8" t="s">
        <v>618</v>
      </c>
      <c r="D382" s="8" t="s">
        <v>636</v>
      </c>
      <c r="E382" s="8" t="s">
        <v>619</v>
      </c>
      <c r="F382" s="9">
        <v>5100</v>
      </c>
      <c r="G382" s="58">
        <v>43466</v>
      </c>
      <c r="H382" s="57" t="s">
        <v>877</v>
      </c>
    </row>
    <row r="383" spans="1:8" s="33" customFormat="1" ht="11.25" customHeight="1">
      <c r="A383" s="17" t="s">
        <v>29</v>
      </c>
      <c r="B383" s="6">
        <v>605585</v>
      </c>
      <c r="C383" s="17" t="s">
        <v>185</v>
      </c>
      <c r="D383" s="17" t="s">
        <v>189</v>
      </c>
      <c r="E383" s="17" t="s">
        <v>190</v>
      </c>
      <c r="F383" s="18">
        <v>12149.77</v>
      </c>
      <c r="G383" s="58">
        <v>43647</v>
      </c>
      <c r="H383" s="59" t="s">
        <v>53</v>
      </c>
    </row>
    <row r="384" spans="1:8" ht="11.25" customHeight="1">
      <c r="A384" s="12" t="s">
        <v>29</v>
      </c>
      <c r="B384" s="6">
        <v>605933</v>
      </c>
      <c r="C384" s="8" t="s">
        <v>730</v>
      </c>
      <c r="D384" s="12" t="s">
        <v>189</v>
      </c>
      <c r="E384" s="6" t="s">
        <v>740</v>
      </c>
      <c r="F384" s="7">
        <v>13500</v>
      </c>
      <c r="G384" s="58">
        <v>43617</v>
      </c>
      <c r="H384" s="57" t="s">
        <v>80</v>
      </c>
    </row>
    <row r="385" spans="1:8" s="20" customFormat="1" ht="11.25" customHeight="1">
      <c r="A385" s="8" t="s">
        <v>29</v>
      </c>
      <c r="B385" s="6">
        <v>605614</v>
      </c>
      <c r="C385" s="8" t="s">
        <v>215</v>
      </c>
      <c r="D385" s="8" t="s">
        <v>238</v>
      </c>
      <c r="E385" s="8" t="s">
        <v>221</v>
      </c>
      <c r="F385" s="9">
        <v>5950</v>
      </c>
      <c r="G385" s="58">
        <v>43466</v>
      </c>
      <c r="H385" s="57" t="s">
        <v>877</v>
      </c>
    </row>
    <row r="386" spans="1:8" ht="11.25" customHeight="1">
      <c r="A386" s="17" t="s">
        <v>29</v>
      </c>
      <c r="B386" s="6">
        <v>605703</v>
      </c>
      <c r="C386" s="17" t="s">
        <v>382</v>
      </c>
      <c r="D386" s="17" t="s">
        <v>394</v>
      </c>
      <c r="E386" s="17" t="s">
        <v>395</v>
      </c>
      <c r="F386" s="18">
        <v>7875</v>
      </c>
      <c r="G386" s="58">
        <v>43647</v>
      </c>
      <c r="H386" s="63" t="s">
        <v>53</v>
      </c>
    </row>
    <row r="387" spans="1:8" ht="11.25" customHeight="1">
      <c r="A387" s="12" t="s">
        <v>29</v>
      </c>
      <c r="B387" s="6">
        <v>605555</v>
      </c>
      <c r="C387" s="12" t="s">
        <v>120</v>
      </c>
      <c r="D387" s="12" t="s">
        <v>136</v>
      </c>
      <c r="E387" s="12" t="s">
        <v>137</v>
      </c>
      <c r="F387" s="21">
        <v>13600</v>
      </c>
      <c r="G387" s="58">
        <v>43617</v>
      </c>
      <c r="H387" s="61" t="s">
        <v>80</v>
      </c>
    </row>
    <row r="388" spans="1:8" ht="11.25" customHeight="1">
      <c r="A388" s="10" t="s">
        <v>29</v>
      </c>
      <c r="B388" s="6">
        <v>605943</v>
      </c>
      <c r="C388" s="10" t="s">
        <v>745</v>
      </c>
      <c r="D388" s="10" t="s">
        <v>754</v>
      </c>
      <c r="E388" s="10" t="s">
        <v>752</v>
      </c>
      <c r="F388" s="11">
        <v>5400</v>
      </c>
      <c r="G388" s="58">
        <v>43556</v>
      </c>
      <c r="H388" s="57" t="s">
        <v>80</v>
      </c>
    </row>
    <row r="389" spans="1:8" ht="11.25" customHeight="1">
      <c r="A389" s="12" t="s">
        <v>29</v>
      </c>
      <c r="B389" s="6">
        <v>605880</v>
      </c>
      <c r="C389" s="8" t="s">
        <v>643</v>
      </c>
      <c r="D389" s="12" t="s">
        <v>654</v>
      </c>
      <c r="E389" s="6" t="s">
        <v>655</v>
      </c>
      <c r="F389" s="7">
        <v>6000</v>
      </c>
      <c r="G389" s="58">
        <v>43617</v>
      </c>
      <c r="H389" s="57" t="s">
        <v>80</v>
      </c>
    </row>
    <row r="390" spans="1:8" ht="11.25" customHeight="1">
      <c r="A390" s="12" t="s">
        <v>29</v>
      </c>
      <c r="B390" s="6">
        <v>605905</v>
      </c>
      <c r="C390" s="8" t="s">
        <v>691</v>
      </c>
      <c r="D390" s="12" t="s">
        <v>702</v>
      </c>
      <c r="E390" s="6" t="s">
        <v>703</v>
      </c>
      <c r="F390" s="7">
        <v>1400</v>
      </c>
      <c r="G390" s="58">
        <v>43617</v>
      </c>
      <c r="H390" s="57" t="s">
        <v>80</v>
      </c>
    </row>
    <row r="391" spans="1:8" s="13" customFormat="1" ht="11.25" customHeight="1">
      <c r="A391" s="12" t="s">
        <v>29</v>
      </c>
      <c r="B391" s="6">
        <v>605783</v>
      </c>
      <c r="C391" s="8" t="s">
        <v>315</v>
      </c>
      <c r="D391" s="12" t="s">
        <v>516</v>
      </c>
      <c r="E391" s="6" t="s">
        <v>510</v>
      </c>
      <c r="F391" s="7">
        <v>4500</v>
      </c>
      <c r="G391" s="58">
        <v>43617</v>
      </c>
      <c r="H391" s="57" t="s">
        <v>80</v>
      </c>
    </row>
    <row r="392" spans="1:8" ht="11.25" customHeight="1">
      <c r="A392" s="12" t="s">
        <v>29</v>
      </c>
      <c r="B392" s="6">
        <v>605934</v>
      </c>
      <c r="C392" s="8" t="s">
        <v>730</v>
      </c>
      <c r="D392" s="12" t="s">
        <v>741</v>
      </c>
      <c r="E392" s="6" t="s">
        <v>703</v>
      </c>
      <c r="F392" s="7">
        <v>4950</v>
      </c>
      <c r="G392" s="58">
        <v>43617</v>
      </c>
      <c r="H392" s="57" t="s">
        <v>80</v>
      </c>
    </row>
    <row r="393" spans="1:8" ht="11.25" customHeight="1">
      <c r="A393" s="6" t="s">
        <v>29</v>
      </c>
      <c r="B393" s="6">
        <v>605969</v>
      </c>
      <c r="C393" s="6" t="s">
        <v>772</v>
      </c>
      <c r="D393" s="6" t="s">
        <v>796</v>
      </c>
      <c r="E393" s="6" t="s">
        <v>787</v>
      </c>
      <c r="F393" s="7">
        <v>5600</v>
      </c>
      <c r="G393" s="58">
        <v>43525</v>
      </c>
      <c r="H393" s="57" t="s">
        <v>877</v>
      </c>
    </row>
    <row r="394" spans="1:8" ht="11.25" customHeight="1">
      <c r="A394" s="10" t="s">
        <v>29</v>
      </c>
      <c r="B394" s="6">
        <v>605982</v>
      </c>
      <c r="C394" s="10" t="s">
        <v>798</v>
      </c>
      <c r="D394" s="10" t="s">
        <v>812</v>
      </c>
      <c r="E394" s="10" t="s">
        <v>813</v>
      </c>
      <c r="F394" s="11">
        <v>5250</v>
      </c>
      <c r="G394" s="58">
        <v>43556</v>
      </c>
      <c r="H394" s="57" t="s">
        <v>80</v>
      </c>
    </row>
    <row r="395" spans="1:8" s="13" customFormat="1" ht="11.25" customHeight="1">
      <c r="A395" s="10" t="s">
        <v>29</v>
      </c>
      <c r="B395" s="6">
        <v>605615</v>
      </c>
      <c r="C395" s="10" t="s">
        <v>215</v>
      </c>
      <c r="D395" s="10" t="s">
        <v>239</v>
      </c>
      <c r="E395" s="10" t="s">
        <v>240</v>
      </c>
      <c r="F395" s="11">
        <v>3600</v>
      </c>
      <c r="G395" s="58">
        <v>43556</v>
      </c>
      <c r="H395" s="57" t="s">
        <v>80</v>
      </c>
    </row>
    <row r="396" spans="1:8" s="13" customFormat="1" ht="11.25" customHeight="1">
      <c r="A396" s="10" t="s">
        <v>29</v>
      </c>
      <c r="B396" s="6">
        <v>605574</v>
      </c>
      <c r="C396" s="10" t="s">
        <v>155</v>
      </c>
      <c r="D396" s="10" t="s">
        <v>170</v>
      </c>
      <c r="E396" s="10" t="s">
        <v>167</v>
      </c>
      <c r="F396" s="11">
        <v>2700</v>
      </c>
      <c r="G396" s="58">
        <v>43556</v>
      </c>
      <c r="H396" s="59" t="s">
        <v>80</v>
      </c>
    </row>
    <row r="397" spans="1:8" ht="11.25" customHeight="1">
      <c r="A397" s="8" t="s">
        <v>29</v>
      </c>
      <c r="B397" s="6">
        <v>605704</v>
      </c>
      <c r="C397" s="8" t="s">
        <v>382</v>
      </c>
      <c r="D397" s="8" t="s">
        <v>396</v>
      </c>
      <c r="E397" s="8" t="s">
        <v>397</v>
      </c>
      <c r="F397" s="9">
        <v>2600</v>
      </c>
      <c r="G397" s="58">
        <v>43586</v>
      </c>
      <c r="H397" s="57" t="s">
        <v>80</v>
      </c>
    </row>
    <row r="398" spans="1:8" s="13" customFormat="1" ht="11.25" customHeight="1">
      <c r="A398" s="8" t="s">
        <v>29</v>
      </c>
      <c r="B398" s="6">
        <v>605784</v>
      </c>
      <c r="C398" s="8" t="s">
        <v>315</v>
      </c>
      <c r="D398" s="8" t="s">
        <v>517</v>
      </c>
      <c r="E398" s="8" t="s">
        <v>146</v>
      </c>
      <c r="F398" s="9">
        <v>7200</v>
      </c>
      <c r="G398" s="58">
        <v>43466</v>
      </c>
      <c r="H398" s="57" t="s">
        <v>877</v>
      </c>
    </row>
    <row r="399" spans="1:8" s="13" customFormat="1" ht="11.25" customHeight="1">
      <c r="A399" s="8" t="s">
        <v>29</v>
      </c>
      <c r="B399" s="6">
        <v>605785</v>
      </c>
      <c r="C399" s="8" t="s">
        <v>315</v>
      </c>
      <c r="D399" s="8" t="s">
        <v>517</v>
      </c>
      <c r="E399" s="8" t="s">
        <v>146</v>
      </c>
      <c r="F399" s="9">
        <v>6240</v>
      </c>
      <c r="G399" s="69">
        <v>43497</v>
      </c>
      <c r="H399" s="70" t="s">
        <v>877</v>
      </c>
    </row>
    <row r="400" spans="1:8" s="20" customFormat="1" ht="11.25" customHeight="1">
      <c r="A400" s="10" t="s">
        <v>29</v>
      </c>
      <c r="B400" s="6">
        <v>605575</v>
      </c>
      <c r="C400" s="10" t="s">
        <v>155</v>
      </c>
      <c r="D400" s="10" t="s">
        <v>171</v>
      </c>
      <c r="E400" s="10" t="s">
        <v>161</v>
      </c>
      <c r="F400" s="11">
        <v>9000</v>
      </c>
      <c r="G400" s="58">
        <v>43556</v>
      </c>
      <c r="H400" s="57" t="s">
        <v>80</v>
      </c>
    </row>
    <row r="401" spans="1:8" ht="11.25" customHeight="1">
      <c r="A401" s="17" t="s">
        <v>29</v>
      </c>
      <c r="B401" s="6">
        <v>605576</v>
      </c>
      <c r="C401" s="17" t="s">
        <v>155</v>
      </c>
      <c r="D401" s="17" t="s">
        <v>172</v>
      </c>
      <c r="E401" s="17" t="s">
        <v>173</v>
      </c>
      <c r="F401" s="18">
        <v>2760</v>
      </c>
      <c r="G401" s="58">
        <v>43647</v>
      </c>
      <c r="H401" s="57" t="s">
        <v>53</v>
      </c>
    </row>
    <row r="402" spans="1:8" ht="11.25" customHeight="1">
      <c r="A402" s="10" t="s">
        <v>29</v>
      </c>
      <c r="B402" s="6">
        <v>605791</v>
      </c>
      <c r="C402" s="10" t="s">
        <v>522</v>
      </c>
      <c r="D402" s="10" t="s">
        <v>527</v>
      </c>
      <c r="E402" s="10" t="s">
        <v>528</v>
      </c>
      <c r="F402" s="11">
        <v>8550</v>
      </c>
      <c r="G402" s="58">
        <v>43556</v>
      </c>
      <c r="H402" s="57" t="s">
        <v>80</v>
      </c>
    </row>
    <row r="403" spans="1:8" ht="11.25" customHeight="1">
      <c r="A403" s="17" t="s">
        <v>29</v>
      </c>
      <c r="B403" s="6">
        <v>605766</v>
      </c>
      <c r="C403" s="17" t="s">
        <v>464</v>
      </c>
      <c r="D403" s="17" t="s">
        <v>494</v>
      </c>
      <c r="E403" s="17" t="s">
        <v>495</v>
      </c>
      <c r="F403" s="18">
        <v>5180</v>
      </c>
      <c r="G403" s="58">
        <v>43647</v>
      </c>
      <c r="H403" s="59" t="s">
        <v>877</v>
      </c>
    </row>
    <row r="404" spans="1:8" ht="11.25" customHeight="1">
      <c r="A404" s="10" t="s">
        <v>29</v>
      </c>
      <c r="B404" s="6">
        <v>605653</v>
      </c>
      <c r="C404" s="10" t="s">
        <v>276</v>
      </c>
      <c r="D404" s="10" t="s">
        <v>301</v>
      </c>
      <c r="E404" s="10" t="s">
        <v>193</v>
      </c>
      <c r="F404" s="11">
        <v>10980</v>
      </c>
      <c r="G404" s="58">
        <v>43556</v>
      </c>
      <c r="H404" s="57" t="s">
        <v>80</v>
      </c>
    </row>
    <row r="405" spans="1:8" s="13" customFormat="1" ht="11.25" customHeight="1">
      <c r="A405" s="12" t="s">
        <v>29</v>
      </c>
      <c r="B405" s="6">
        <v>605527</v>
      </c>
      <c r="C405" s="8" t="s">
        <v>67</v>
      </c>
      <c r="D405" s="12" t="s">
        <v>97</v>
      </c>
      <c r="E405" s="6" t="s">
        <v>79</v>
      </c>
      <c r="F405" s="7">
        <v>7800</v>
      </c>
      <c r="G405" s="58">
        <v>43617</v>
      </c>
      <c r="H405" s="57" t="s">
        <v>80</v>
      </c>
    </row>
    <row r="406" spans="1:8" s="13" customFormat="1" ht="11.25" customHeight="1">
      <c r="A406" s="51" t="s">
        <v>29</v>
      </c>
      <c r="B406" s="6">
        <v>605528</v>
      </c>
      <c r="C406" s="52" t="s">
        <v>67</v>
      </c>
      <c r="D406" s="52" t="s">
        <v>97</v>
      </c>
      <c r="E406" s="52" t="s">
        <v>86</v>
      </c>
      <c r="F406" s="52">
        <v>7800</v>
      </c>
      <c r="G406" s="58">
        <v>43678</v>
      </c>
      <c r="H406" s="57" t="s">
        <v>80</v>
      </c>
    </row>
    <row r="407" spans="1:8" ht="11.25" customHeight="1">
      <c r="A407" s="17" t="s">
        <v>29</v>
      </c>
      <c r="B407" s="6">
        <v>605944</v>
      </c>
      <c r="C407" s="17" t="s">
        <v>745</v>
      </c>
      <c r="D407" s="17" t="s">
        <v>755</v>
      </c>
      <c r="E407" s="17" t="s">
        <v>752</v>
      </c>
      <c r="F407" s="18">
        <v>5320</v>
      </c>
      <c r="G407" s="58">
        <v>43647</v>
      </c>
      <c r="H407" s="57" t="s">
        <v>53</v>
      </c>
    </row>
    <row r="408" spans="1:8" ht="11.25" customHeight="1">
      <c r="A408" s="51" t="s">
        <v>29</v>
      </c>
      <c r="B408" s="6">
        <v>605953</v>
      </c>
      <c r="C408" s="52" t="s">
        <v>764</v>
      </c>
      <c r="D408" s="52" t="s">
        <v>770</v>
      </c>
      <c r="E408" s="52" t="s">
        <v>771</v>
      </c>
      <c r="F408" s="52">
        <v>4200</v>
      </c>
      <c r="G408" s="58">
        <v>43678</v>
      </c>
      <c r="H408" s="57" t="s">
        <v>53</v>
      </c>
    </row>
    <row r="409" spans="1:8" ht="11.25" customHeight="1">
      <c r="A409" s="10" t="s">
        <v>29</v>
      </c>
      <c r="B409" s="6">
        <v>605945</v>
      </c>
      <c r="C409" s="10" t="s">
        <v>745</v>
      </c>
      <c r="D409" s="10" t="s">
        <v>756</v>
      </c>
      <c r="E409" s="10" t="s">
        <v>757</v>
      </c>
      <c r="F409" s="11">
        <v>4000</v>
      </c>
      <c r="G409" s="58">
        <v>43556</v>
      </c>
      <c r="H409" s="59" t="s">
        <v>80</v>
      </c>
    </row>
    <row r="410" spans="1:8" ht="11.25" customHeight="1">
      <c r="A410" s="51" t="s">
        <v>29</v>
      </c>
      <c r="B410" s="6">
        <v>605742</v>
      </c>
      <c r="C410" s="52" t="s">
        <v>456</v>
      </c>
      <c r="D410" s="52" t="s">
        <v>460</v>
      </c>
      <c r="E410" s="52" t="s">
        <v>461</v>
      </c>
      <c r="F410" s="52">
        <v>10000</v>
      </c>
      <c r="G410" s="58">
        <v>43678</v>
      </c>
      <c r="H410" s="57" t="s">
        <v>53</v>
      </c>
    </row>
    <row r="411" spans="1:8" ht="11.25" customHeight="1">
      <c r="A411" s="8" t="s">
        <v>29</v>
      </c>
      <c r="B411" s="6">
        <v>605786</v>
      </c>
      <c r="C411" s="8" t="s">
        <v>315</v>
      </c>
      <c r="D411" s="8" t="s">
        <v>518</v>
      </c>
      <c r="E411" s="8" t="s">
        <v>146</v>
      </c>
      <c r="F411" s="9">
        <v>4550</v>
      </c>
      <c r="G411" s="58">
        <v>43497</v>
      </c>
      <c r="H411" s="57" t="s">
        <v>877</v>
      </c>
    </row>
    <row r="412" spans="1:8" ht="11.25" customHeight="1">
      <c r="A412" s="8" t="s">
        <v>29</v>
      </c>
      <c r="B412" s="6">
        <v>605805</v>
      </c>
      <c r="C412" s="8" t="s">
        <v>535</v>
      </c>
      <c r="D412" s="8" t="s">
        <v>549</v>
      </c>
      <c r="E412" s="8" t="s">
        <v>539</v>
      </c>
      <c r="F412" s="9">
        <v>3250</v>
      </c>
      <c r="G412" s="58">
        <v>43466</v>
      </c>
      <c r="H412" s="57" t="s">
        <v>877</v>
      </c>
    </row>
    <row r="413" spans="1:8" ht="11.25" customHeight="1">
      <c r="A413" s="8" t="s">
        <v>29</v>
      </c>
      <c r="B413" s="6">
        <v>605896</v>
      </c>
      <c r="C413" s="8" t="s">
        <v>669</v>
      </c>
      <c r="D413" s="8" t="s">
        <v>684</v>
      </c>
      <c r="E413" s="8" t="s">
        <v>685</v>
      </c>
      <c r="F413" s="9">
        <v>15200</v>
      </c>
      <c r="G413" s="58">
        <v>43466</v>
      </c>
      <c r="H413" s="57" t="s">
        <v>877</v>
      </c>
    </row>
    <row r="414" spans="1:8" s="13" customFormat="1" ht="11.25" customHeight="1">
      <c r="A414" s="12" t="s">
        <v>29</v>
      </c>
      <c r="B414" s="6">
        <v>605616</v>
      </c>
      <c r="C414" s="12" t="s">
        <v>215</v>
      </c>
      <c r="D414" s="12" t="s">
        <v>241</v>
      </c>
      <c r="E414" s="12" t="s">
        <v>228</v>
      </c>
      <c r="F414" s="21">
        <v>6800</v>
      </c>
      <c r="G414" s="58">
        <v>43617</v>
      </c>
      <c r="H414" s="57" t="s">
        <v>80</v>
      </c>
    </row>
    <row r="415" spans="1:8" ht="11.25" customHeight="1">
      <c r="A415" s="8" t="s">
        <v>29</v>
      </c>
      <c r="B415" s="6">
        <v>605935</v>
      </c>
      <c r="C415" s="8" t="s">
        <v>730</v>
      </c>
      <c r="D415" s="8" t="s">
        <v>742</v>
      </c>
      <c r="E415" s="8" t="s">
        <v>734</v>
      </c>
      <c r="F415" s="9">
        <v>5400</v>
      </c>
      <c r="G415" s="58">
        <v>43525</v>
      </c>
      <c r="H415" s="68" t="s">
        <v>877</v>
      </c>
    </row>
    <row r="416" spans="1:8" ht="11.25" customHeight="1">
      <c r="A416" s="12" t="s">
        <v>29</v>
      </c>
      <c r="B416" s="6">
        <v>605529</v>
      </c>
      <c r="C416" s="8" t="s">
        <v>67</v>
      </c>
      <c r="D416" s="12" t="s">
        <v>98</v>
      </c>
      <c r="E416" s="6" t="s">
        <v>79</v>
      </c>
      <c r="F416" s="7">
        <v>11000</v>
      </c>
      <c r="G416" s="58">
        <v>43617</v>
      </c>
      <c r="H416" s="57" t="s">
        <v>80</v>
      </c>
    </row>
    <row r="417" spans="1:8" s="22" customFormat="1" ht="11.25" customHeight="1">
      <c r="A417" s="51" t="s">
        <v>29</v>
      </c>
      <c r="B417" s="6">
        <v>605530</v>
      </c>
      <c r="C417" s="52" t="s">
        <v>67</v>
      </c>
      <c r="D417" s="52" t="s">
        <v>98</v>
      </c>
      <c r="E417" s="52" t="s">
        <v>86</v>
      </c>
      <c r="F417" s="52">
        <v>11000</v>
      </c>
      <c r="G417" s="58">
        <v>43678</v>
      </c>
      <c r="H417" s="57" t="s">
        <v>80</v>
      </c>
    </row>
    <row r="418" spans="1:8" ht="11.25" customHeight="1">
      <c r="A418" s="8" t="s">
        <v>29</v>
      </c>
      <c r="B418" s="6">
        <v>605833</v>
      </c>
      <c r="C418" s="8" t="s">
        <v>573</v>
      </c>
      <c r="D418" s="8" t="s">
        <v>581</v>
      </c>
      <c r="E418" s="8" t="s">
        <v>146</v>
      </c>
      <c r="F418" s="9">
        <v>7200</v>
      </c>
      <c r="G418" s="62">
        <v>43466</v>
      </c>
      <c r="H418" s="59" t="s">
        <v>877</v>
      </c>
    </row>
    <row r="419" spans="1:8" ht="11.25" customHeight="1">
      <c r="A419" s="8" t="s">
        <v>29</v>
      </c>
      <c r="B419" s="6">
        <v>606022</v>
      </c>
      <c r="C419" s="8" t="s">
        <v>864</v>
      </c>
      <c r="D419" s="8" t="s">
        <v>873</v>
      </c>
      <c r="E419" s="8" t="s">
        <v>146</v>
      </c>
      <c r="F419" s="9">
        <v>9490</v>
      </c>
      <c r="G419" s="58">
        <v>43466</v>
      </c>
      <c r="H419" s="57" t="s">
        <v>877</v>
      </c>
    </row>
    <row r="420" spans="1:8" ht="11.25" customHeight="1">
      <c r="A420" s="12" t="s">
        <v>29</v>
      </c>
      <c r="B420" s="6">
        <v>605717</v>
      </c>
      <c r="C420" s="8" t="s">
        <v>401</v>
      </c>
      <c r="D420" s="12" t="s">
        <v>413</v>
      </c>
      <c r="E420" s="6" t="s">
        <v>414</v>
      </c>
      <c r="F420" s="7">
        <v>11400</v>
      </c>
      <c r="G420" s="58">
        <v>43617</v>
      </c>
      <c r="H420" s="57" t="s">
        <v>80</v>
      </c>
    </row>
    <row r="421" spans="1:8" ht="11.25" customHeight="1">
      <c r="A421" s="12" t="s">
        <v>29</v>
      </c>
      <c r="B421" s="6">
        <v>606023</v>
      </c>
      <c r="C421" s="8" t="s">
        <v>864</v>
      </c>
      <c r="D421" s="12" t="s">
        <v>874</v>
      </c>
      <c r="E421" s="6" t="s">
        <v>867</v>
      </c>
      <c r="F421" s="7">
        <v>6000</v>
      </c>
      <c r="G421" s="58">
        <v>43586</v>
      </c>
      <c r="H421" s="57" t="s">
        <v>80</v>
      </c>
    </row>
    <row r="422" spans="1:8" ht="11.25" customHeight="1">
      <c r="A422" s="12" t="s">
        <v>29</v>
      </c>
      <c r="B422" s="6">
        <v>606024</v>
      </c>
      <c r="C422" s="8" t="s">
        <v>864</v>
      </c>
      <c r="D422" s="12" t="s">
        <v>874</v>
      </c>
      <c r="E422" s="6" t="s">
        <v>868</v>
      </c>
      <c r="F422" s="7">
        <v>6000</v>
      </c>
      <c r="G422" s="58">
        <v>43617</v>
      </c>
      <c r="H422" s="57" t="s">
        <v>80</v>
      </c>
    </row>
    <row r="423" spans="1:8" ht="11.25" customHeight="1">
      <c r="A423" s="12" t="s">
        <v>29</v>
      </c>
      <c r="B423" s="6">
        <v>605820</v>
      </c>
      <c r="C423" s="12" t="s">
        <v>551</v>
      </c>
      <c r="D423" s="12" t="s">
        <v>566</v>
      </c>
      <c r="E423" s="12" t="s">
        <v>556</v>
      </c>
      <c r="F423" s="21">
        <v>4515</v>
      </c>
      <c r="G423" s="58">
        <v>43617</v>
      </c>
      <c r="H423" s="57" t="s">
        <v>80</v>
      </c>
    </row>
    <row r="424" spans="1:8" ht="11.25" customHeight="1">
      <c r="A424" s="12" t="s">
        <v>29</v>
      </c>
      <c r="B424" s="6">
        <v>605669</v>
      </c>
      <c r="C424" s="8" t="s">
        <v>322</v>
      </c>
      <c r="D424" s="12" t="s">
        <v>330</v>
      </c>
      <c r="E424" s="6" t="s">
        <v>331</v>
      </c>
      <c r="F424" s="7">
        <v>6300</v>
      </c>
      <c r="G424" s="58">
        <v>43617</v>
      </c>
      <c r="H424" s="57" t="s">
        <v>80</v>
      </c>
    </row>
    <row r="425" spans="1:8" ht="11.25" customHeight="1">
      <c r="A425" s="10" t="s">
        <v>29</v>
      </c>
      <c r="B425" s="6">
        <v>605662</v>
      </c>
      <c r="C425" s="10" t="s">
        <v>305</v>
      </c>
      <c r="D425" s="10" t="s">
        <v>317</v>
      </c>
      <c r="E425" s="10" t="s">
        <v>318</v>
      </c>
      <c r="F425" s="11">
        <v>8100</v>
      </c>
      <c r="G425" s="58">
        <v>43556</v>
      </c>
      <c r="H425" s="57" t="s">
        <v>80</v>
      </c>
    </row>
    <row r="426" spans="1:8" ht="11.25" customHeight="1">
      <c r="A426" s="8" t="s">
        <v>29</v>
      </c>
      <c r="B426" s="6">
        <v>605767</v>
      </c>
      <c r="C426" s="8" t="s">
        <v>464</v>
      </c>
      <c r="D426" s="8" t="s">
        <v>496</v>
      </c>
      <c r="E426" s="8" t="s">
        <v>466</v>
      </c>
      <c r="F426" s="9">
        <v>3000</v>
      </c>
      <c r="G426" s="62">
        <v>43497</v>
      </c>
      <c r="H426" s="68" t="s">
        <v>877</v>
      </c>
    </row>
    <row r="427" spans="1:8" ht="11.25" customHeight="1">
      <c r="A427" s="51" t="s">
        <v>29</v>
      </c>
      <c r="B427" s="6">
        <v>605577</v>
      </c>
      <c r="C427" s="52" t="s">
        <v>155</v>
      </c>
      <c r="D427" s="52" t="s">
        <v>174</v>
      </c>
      <c r="E427" s="52" t="s">
        <v>175</v>
      </c>
      <c r="F427" s="52">
        <v>5250</v>
      </c>
      <c r="G427" s="60">
        <v>43678</v>
      </c>
      <c r="H427" s="61" t="s">
        <v>53</v>
      </c>
    </row>
    <row r="428" spans="1:8" ht="11.25" customHeight="1">
      <c r="A428" s="6" t="s">
        <v>29</v>
      </c>
      <c r="B428" s="6">
        <v>605735</v>
      </c>
      <c r="C428" s="6" t="s">
        <v>426</v>
      </c>
      <c r="D428" s="6" t="s">
        <v>448</v>
      </c>
      <c r="E428" s="6" t="s">
        <v>449</v>
      </c>
      <c r="F428" s="7">
        <v>4700</v>
      </c>
      <c r="G428" s="58">
        <v>43525</v>
      </c>
      <c r="H428" s="57" t="s">
        <v>877</v>
      </c>
    </row>
    <row r="429" spans="1:8" ht="11.25" customHeight="1">
      <c r="A429" s="200" t="s">
        <v>29</v>
      </c>
      <c r="B429" s="6">
        <v>605897</v>
      </c>
      <c r="C429" s="200" t="s">
        <v>669</v>
      </c>
      <c r="D429" s="200" t="s">
        <v>686</v>
      </c>
      <c r="E429" s="200" t="s">
        <v>687</v>
      </c>
      <c r="F429" s="208">
        <v>15000</v>
      </c>
      <c r="G429" s="58">
        <v>43617</v>
      </c>
      <c r="H429" s="59" t="s">
        <v>80</v>
      </c>
    </row>
    <row r="430" spans="1:8" s="25" customFormat="1" ht="11.25" customHeight="1">
      <c r="A430" s="8" t="s">
        <v>29</v>
      </c>
      <c r="B430" s="6">
        <v>605556</v>
      </c>
      <c r="C430" s="8" t="s">
        <v>120</v>
      </c>
      <c r="D430" s="8" t="s">
        <v>138</v>
      </c>
      <c r="E430" s="8" t="s">
        <v>122</v>
      </c>
      <c r="F430" s="9">
        <v>3534.2</v>
      </c>
      <c r="G430" s="58">
        <v>43497</v>
      </c>
      <c r="H430" s="57" t="s">
        <v>877</v>
      </c>
    </row>
    <row r="431" spans="1:8" s="22" customFormat="1" ht="11.25" customHeight="1">
      <c r="A431" s="12" t="s">
        <v>29</v>
      </c>
      <c r="B431" s="6">
        <v>605531</v>
      </c>
      <c r="C431" s="8" t="s">
        <v>67</v>
      </c>
      <c r="D431" s="12" t="s">
        <v>99</v>
      </c>
      <c r="E431" s="6" t="s">
        <v>100</v>
      </c>
      <c r="F431" s="7">
        <v>4930</v>
      </c>
      <c r="G431" s="58">
        <v>43617</v>
      </c>
      <c r="H431" s="57" t="s">
        <v>80</v>
      </c>
    </row>
    <row r="432" spans="1:8" ht="11.25" customHeight="1">
      <c r="A432" s="8" t="s">
        <v>29</v>
      </c>
      <c r="B432" s="6">
        <v>605578</v>
      </c>
      <c r="C432" s="8" t="s">
        <v>155</v>
      </c>
      <c r="D432" s="8" t="s">
        <v>176</v>
      </c>
      <c r="E432" s="8" t="s">
        <v>167</v>
      </c>
      <c r="F432" s="9">
        <v>2550</v>
      </c>
      <c r="G432" s="58">
        <v>43497</v>
      </c>
      <c r="H432" s="57" t="s">
        <v>877</v>
      </c>
    </row>
    <row r="433" spans="1:8" ht="11.25" customHeight="1">
      <c r="A433" s="8" t="s">
        <v>29</v>
      </c>
      <c r="B433" s="6">
        <v>605768</v>
      </c>
      <c r="C433" s="8" t="s">
        <v>464</v>
      </c>
      <c r="D433" s="8" t="s">
        <v>497</v>
      </c>
      <c r="E433" s="8" t="s">
        <v>466</v>
      </c>
      <c r="F433" s="9">
        <v>3000</v>
      </c>
      <c r="G433" s="62">
        <v>43497</v>
      </c>
      <c r="H433" s="57" t="s">
        <v>877</v>
      </c>
    </row>
    <row r="434" spans="1:8" s="13" customFormat="1" ht="11.25" customHeight="1">
      <c r="A434" s="8" t="s">
        <v>29</v>
      </c>
      <c r="B434" s="6">
        <v>605624</v>
      </c>
      <c r="C434" s="8" t="s">
        <v>243</v>
      </c>
      <c r="D434" s="8" t="s">
        <v>255</v>
      </c>
      <c r="E434" s="8" t="s">
        <v>256</v>
      </c>
      <c r="F434" s="9">
        <v>3150</v>
      </c>
      <c r="G434" s="58">
        <v>43586</v>
      </c>
      <c r="H434" s="57" t="s">
        <v>80</v>
      </c>
    </row>
    <row r="435" spans="1:8" s="32" customFormat="1" ht="11.25" customHeight="1">
      <c r="A435" s="6" t="s">
        <v>29</v>
      </c>
      <c r="B435" s="6">
        <v>605870</v>
      </c>
      <c r="C435" s="6" t="s">
        <v>618</v>
      </c>
      <c r="D435" s="6" t="s">
        <v>637</v>
      </c>
      <c r="E435" s="6" t="s">
        <v>623</v>
      </c>
      <c r="F435" s="7">
        <v>4500</v>
      </c>
      <c r="G435" s="58">
        <v>43525</v>
      </c>
      <c r="H435" s="57" t="s">
        <v>877</v>
      </c>
    </row>
    <row r="436" spans="1:8" ht="11.25" customHeight="1">
      <c r="A436" s="6" t="s">
        <v>29</v>
      </c>
      <c r="B436" s="6">
        <v>605565</v>
      </c>
      <c r="C436" s="6" t="s">
        <v>144</v>
      </c>
      <c r="D436" s="6" t="s">
        <v>151</v>
      </c>
      <c r="E436" s="6" t="s">
        <v>152</v>
      </c>
      <c r="F436" s="7">
        <v>2841.84</v>
      </c>
      <c r="G436" s="58">
        <v>43525</v>
      </c>
      <c r="H436" s="61" t="s">
        <v>877</v>
      </c>
    </row>
    <row r="437" spans="1:8" ht="11.25" customHeight="1">
      <c r="A437" s="8" t="s">
        <v>29</v>
      </c>
      <c r="B437" s="6">
        <v>605769</v>
      </c>
      <c r="C437" s="8" t="s">
        <v>464</v>
      </c>
      <c r="D437" s="8" t="s">
        <v>498</v>
      </c>
      <c r="E437" s="8" t="s">
        <v>466</v>
      </c>
      <c r="F437" s="9">
        <v>3000</v>
      </c>
      <c r="G437" s="62">
        <v>43497</v>
      </c>
      <c r="H437" s="57" t="s">
        <v>877</v>
      </c>
    </row>
    <row r="438" spans="1:8" ht="11.25" customHeight="1">
      <c r="A438" s="8" t="s">
        <v>29</v>
      </c>
      <c r="B438" s="6">
        <v>605792</v>
      </c>
      <c r="C438" s="8" t="s">
        <v>522</v>
      </c>
      <c r="D438" s="8" t="s">
        <v>529</v>
      </c>
      <c r="E438" s="8" t="s">
        <v>530</v>
      </c>
      <c r="F438" s="9">
        <v>3600</v>
      </c>
      <c r="G438" s="58">
        <v>43586</v>
      </c>
      <c r="H438" s="57" t="s">
        <v>80</v>
      </c>
    </row>
    <row r="439" spans="1:8" s="16" customFormat="1" ht="11.25" customHeight="1">
      <c r="A439" s="8" t="s">
        <v>29</v>
      </c>
      <c r="B439" s="6">
        <v>605499</v>
      </c>
      <c r="C439" s="8" t="s">
        <v>36</v>
      </c>
      <c r="D439" s="8" t="s">
        <v>50</v>
      </c>
      <c r="E439" s="8" t="s">
        <v>43</v>
      </c>
      <c r="F439" s="9">
        <v>6000</v>
      </c>
      <c r="G439" s="58">
        <v>43497</v>
      </c>
      <c r="H439" s="57" t="s">
        <v>877</v>
      </c>
    </row>
    <row r="440" spans="1:8" ht="11.25" customHeight="1">
      <c r="A440" s="6" t="s">
        <v>29</v>
      </c>
      <c r="B440" s="6">
        <v>605634</v>
      </c>
      <c r="C440" s="6" t="s">
        <v>262</v>
      </c>
      <c r="D440" s="6" t="s">
        <v>272</v>
      </c>
      <c r="E440" s="6" t="s">
        <v>273</v>
      </c>
      <c r="F440" s="7">
        <v>6460</v>
      </c>
      <c r="G440" s="58">
        <v>43525</v>
      </c>
      <c r="H440" s="57" t="s">
        <v>877</v>
      </c>
    </row>
    <row r="441" spans="1:8" ht="11.25" customHeight="1">
      <c r="A441" s="8" t="s">
        <v>29</v>
      </c>
      <c r="B441" s="6">
        <v>605793</v>
      </c>
      <c r="C441" s="8" t="s">
        <v>522</v>
      </c>
      <c r="D441" s="8" t="s">
        <v>531</v>
      </c>
      <c r="E441" s="8" t="s">
        <v>528</v>
      </c>
      <c r="F441" s="9">
        <v>8550</v>
      </c>
      <c r="G441" s="60">
        <v>43497</v>
      </c>
      <c r="H441" s="61" t="s">
        <v>877</v>
      </c>
    </row>
    <row r="442" spans="1:8" ht="11.25" customHeight="1">
      <c r="A442" s="8" t="s">
        <v>29</v>
      </c>
      <c r="B442" s="6">
        <v>605770</v>
      </c>
      <c r="C442" s="8" t="s">
        <v>464</v>
      </c>
      <c r="D442" s="8" t="s">
        <v>499</v>
      </c>
      <c r="E442" s="8" t="s">
        <v>466</v>
      </c>
      <c r="F442" s="9">
        <v>3000</v>
      </c>
      <c r="G442" s="62">
        <v>43497</v>
      </c>
      <c r="H442" s="61" t="s">
        <v>877</v>
      </c>
    </row>
    <row r="443" spans="1:8" s="13" customFormat="1" ht="11.25" customHeight="1">
      <c r="A443" s="17" t="s">
        <v>29</v>
      </c>
      <c r="B443" s="6">
        <v>605500</v>
      </c>
      <c r="C443" s="17" t="s">
        <v>36</v>
      </c>
      <c r="D443" s="17" t="s">
        <v>51</v>
      </c>
      <c r="E443" s="17" t="s">
        <v>52</v>
      </c>
      <c r="F443" s="18">
        <v>5760</v>
      </c>
      <c r="G443" s="58">
        <v>43647</v>
      </c>
      <c r="H443" s="57" t="s">
        <v>53</v>
      </c>
    </row>
    <row r="444" spans="1:8" ht="11.25" customHeight="1">
      <c r="A444" s="6" t="s">
        <v>29</v>
      </c>
      <c r="B444" s="6">
        <v>605794</v>
      </c>
      <c r="C444" s="6" t="s">
        <v>522</v>
      </c>
      <c r="D444" s="6" t="s">
        <v>532</v>
      </c>
      <c r="E444" s="6" t="s">
        <v>533</v>
      </c>
      <c r="F444" s="7">
        <v>4500</v>
      </c>
      <c r="G444" s="58">
        <v>43525</v>
      </c>
      <c r="H444" s="57" t="s">
        <v>877</v>
      </c>
    </row>
    <row r="445" spans="1:8" ht="11.25" customHeight="1">
      <c r="A445" s="12" t="s">
        <v>29</v>
      </c>
      <c r="B445" s="6">
        <v>605852</v>
      </c>
      <c r="C445" s="8" t="s">
        <v>585</v>
      </c>
      <c r="D445" s="12" t="s">
        <v>609</v>
      </c>
      <c r="E445" s="6" t="s">
        <v>610</v>
      </c>
      <c r="F445" s="7">
        <v>2925</v>
      </c>
      <c r="G445" s="58">
        <v>43617</v>
      </c>
      <c r="H445" s="57" t="s">
        <v>80</v>
      </c>
    </row>
    <row r="446" spans="1:8" ht="11.25" customHeight="1">
      <c r="A446" s="51" t="s">
        <v>29</v>
      </c>
      <c r="B446" s="6">
        <v>605771</v>
      </c>
      <c r="C446" s="52" t="s">
        <v>464</v>
      </c>
      <c r="D446" s="52" t="s">
        <v>500</v>
      </c>
      <c r="E446" s="52" t="s">
        <v>486</v>
      </c>
      <c r="F446" s="52">
        <v>3900</v>
      </c>
      <c r="G446" s="58">
        <v>43678</v>
      </c>
      <c r="H446" s="57" t="s">
        <v>53</v>
      </c>
    </row>
    <row r="447" spans="1:8" ht="11.25" customHeight="1">
      <c r="A447" s="8" t="s">
        <v>29</v>
      </c>
      <c r="B447" s="6">
        <v>605806</v>
      </c>
      <c r="C447" s="8" t="s">
        <v>535</v>
      </c>
      <c r="D447" s="8" t="s">
        <v>550</v>
      </c>
      <c r="E447" s="8" t="s">
        <v>539</v>
      </c>
      <c r="F447" s="9">
        <v>3250</v>
      </c>
      <c r="G447" s="58">
        <v>43466</v>
      </c>
      <c r="H447" s="57" t="s">
        <v>877</v>
      </c>
    </row>
    <row r="448" spans="1:8" s="13" customFormat="1" ht="11.25" customHeight="1">
      <c r="A448" s="12" t="s">
        <v>29</v>
      </c>
      <c r="B448" s="6">
        <v>605663</v>
      </c>
      <c r="C448" s="12" t="s">
        <v>305</v>
      </c>
      <c r="D448" s="12" t="s">
        <v>319</v>
      </c>
      <c r="E448" s="12" t="s">
        <v>320</v>
      </c>
      <c r="F448" s="21">
        <v>6900</v>
      </c>
      <c r="G448" s="58">
        <v>43617</v>
      </c>
      <c r="H448" s="57" t="s">
        <v>80</v>
      </c>
    </row>
    <row r="449" spans="1:8" ht="11.25" customHeight="1">
      <c r="A449" s="53" t="s">
        <v>29</v>
      </c>
      <c r="B449" s="6">
        <v>605834</v>
      </c>
      <c r="C449" s="54" t="s">
        <v>573</v>
      </c>
      <c r="D449" s="53" t="s">
        <v>582</v>
      </c>
      <c r="E449" s="54" t="s">
        <v>583</v>
      </c>
      <c r="F449" s="54">
        <v>4500</v>
      </c>
      <c r="G449" s="58">
        <v>43678</v>
      </c>
      <c r="H449" s="57" t="s">
        <v>53</v>
      </c>
    </row>
    <row r="450" spans="1:8" ht="11.25" customHeight="1">
      <c r="A450" s="10" t="s">
        <v>29</v>
      </c>
      <c r="B450" s="6">
        <v>605919</v>
      </c>
      <c r="C450" s="10" t="s">
        <v>707</v>
      </c>
      <c r="D450" s="10" t="s">
        <v>722</v>
      </c>
      <c r="E450" s="10" t="s">
        <v>720</v>
      </c>
      <c r="F450" s="11">
        <v>9000</v>
      </c>
      <c r="G450" s="58">
        <v>43556</v>
      </c>
      <c r="H450" s="57" t="s">
        <v>80</v>
      </c>
    </row>
    <row r="451" spans="1:8" s="13" customFormat="1" ht="11.25" customHeight="1">
      <c r="A451" s="6" t="s">
        <v>29</v>
      </c>
      <c r="B451" s="6">
        <v>605686</v>
      </c>
      <c r="C451" s="6" t="s">
        <v>346</v>
      </c>
      <c r="D451" s="6" t="s">
        <v>362</v>
      </c>
      <c r="E451" s="6" t="s">
        <v>358</v>
      </c>
      <c r="F451" s="7">
        <v>7200</v>
      </c>
      <c r="G451" s="58">
        <v>43525</v>
      </c>
      <c r="H451" s="61" t="s">
        <v>877</v>
      </c>
    </row>
    <row r="452" spans="1:8" s="13" customFormat="1" ht="11.25" customHeight="1">
      <c r="A452" s="8" t="s">
        <v>29</v>
      </c>
      <c r="B452" s="6">
        <v>605543</v>
      </c>
      <c r="C452" s="8" t="s">
        <v>104</v>
      </c>
      <c r="D452" s="8" t="s">
        <v>115</v>
      </c>
      <c r="E452" s="8" t="s">
        <v>116</v>
      </c>
      <c r="F452" s="9">
        <v>8500</v>
      </c>
      <c r="G452" s="58">
        <v>43586</v>
      </c>
      <c r="H452" s="57" t="s">
        <v>80</v>
      </c>
    </row>
    <row r="453" spans="1:8" ht="11.25" customHeight="1">
      <c r="A453" s="51" t="s">
        <v>29</v>
      </c>
      <c r="B453" s="6">
        <v>605501</v>
      </c>
      <c r="C453" s="52" t="s">
        <v>36</v>
      </c>
      <c r="D453" s="52" t="s">
        <v>54</v>
      </c>
      <c r="E453" s="52" t="s">
        <v>55</v>
      </c>
      <c r="F453" s="52">
        <v>4500</v>
      </c>
      <c r="G453" s="58">
        <v>43678</v>
      </c>
      <c r="H453" s="57" t="s">
        <v>53</v>
      </c>
    </row>
    <row r="454" spans="1:8" ht="11.25" customHeight="1">
      <c r="A454" s="12" t="s">
        <v>29</v>
      </c>
      <c r="B454" s="6">
        <v>605532</v>
      </c>
      <c r="C454" s="12" t="s">
        <v>67</v>
      </c>
      <c r="D454" s="12" t="s">
        <v>101</v>
      </c>
      <c r="E454" s="12" t="s">
        <v>102</v>
      </c>
      <c r="F454" s="21">
        <v>10000</v>
      </c>
      <c r="G454" s="58">
        <v>43586</v>
      </c>
      <c r="H454" s="57" t="s">
        <v>80</v>
      </c>
    </row>
    <row r="455" spans="1:8" ht="11.25" customHeight="1">
      <c r="A455" s="12" t="s">
        <v>29</v>
      </c>
      <c r="B455" s="6">
        <v>605533</v>
      </c>
      <c r="C455" s="8" t="s">
        <v>67</v>
      </c>
      <c r="D455" s="12" t="s">
        <v>101</v>
      </c>
      <c r="E455" s="6" t="s">
        <v>79</v>
      </c>
      <c r="F455" s="7">
        <v>10000</v>
      </c>
      <c r="G455" s="58">
        <v>43617</v>
      </c>
      <c r="H455" s="57" t="s">
        <v>80</v>
      </c>
    </row>
    <row r="456" spans="1:8" s="13" customFormat="1" ht="11.25" customHeight="1">
      <c r="A456" s="51" t="s">
        <v>29</v>
      </c>
      <c r="B456" s="6">
        <v>605534</v>
      </c>
      <c r="C456" s="52" t="s">
        <v>67</v>
      </c>
      <c r="D456" s="52" t="s">
        <v>101</v>
      </c>
      <c r="E456" s="52" t="s">
        <v>86</v>
      </c>
      <c r="F456" s="52">
        <v>10000</v>
      </c>
      <c r="G456" s="58">
        <v>43678</v>
      </c>
      <c r="H456" s="57" t="s">
        <v>80</v>
      </c>
    </row>
    <row r="457" spans="1:8" ht="11.25" customHeight="1">
      <c r="A457" s="8" t="s">
        <v>29</v>
      </c>
      <c r="B457" s="6">
        <v>605687</v>
      </c>
      <c r="C457" s="8" t="s">
        <v>346</v>
      </c>
      <c r="D457" s="8" t="s">
        <v>363</v>
      </c>
      <c r="E457" s="8" t="s">
        <v>364</v>
      </c>
      <c r="F457" s="9">
        <v>4875</v>
      </c>
      <c r="G457" s="58">
        <v>43466</v>
      </c>
      <c r="H457" s="57" t="s">
        <v>877</v>
      </c>
    </row>
    <row r="458" spans="1:8" ht="11.25" customHeight="1">
      <c r="A458" s="8" t="s">
        <v>29</v>
      </c>
      <c r="B458" s="6">
        <v>605617</v>
      </c>
      <c r="C458" s="8" t="s">
        <v>215</v>
      </c>
      <c r="D458" s="8" t="s">
        <v>242</v>
      </c>
      <c r="E458" s="8" t="s">
        <v>221</v>
      </c>
      <c r="F458" s="9">
        <v>6125</v>
      </c>
      <c r="G458" s="58">
        <v>43586</v>
      </c>
      <c r="H458" s="57" t="s">
        <v>80</v>
      </c>
    </row>
    <row r="459" spans="1:8" s="30" customFormat="1" ht="11.25" customHeight="1">
      <c r="A459" s="51" t="s">
        <v>29</v>
      </c>
      <c r="B459" s="6">
        <v>605995</v>
      </c>
      <c r="C459" s="52" t="s">
        <v>698</v>
      </c>
      <c r="D459" s="52" t="s">
        <v>835</v>
      </c>
      <c r="E459" s="52" t="s">
        <v>836</v>
      </c>
      <c r="F459" s="52">
        <v>7920</v>
      </c>
      <c r="G459" s="58">
        <v>43678</v>
      </c>
      <c r="H459" s="57" t="s">
        <v>53</v>
      </c>
    </row>
    <row r="460" spans="1:8" s="32" customFormat="1" ht="11.25" customHeight="1">
      <c r="A460" s="12" t="s">
        <v>29</v>
      </c>
      <c r="B460" s="6">
        <v>605853</v>
      </c>
      <c r="C460" s="8" t="s">
        <v>585</v>
      </c>
      <c r="D460" s="12" t="s">
        <v>611</v>
      </c>
      <c r="E460" s="6" t="s">
        <v>589</v>
      </c>
      <c r="F460" s="7">
        <v>5220</v>
      </c>
      <c r="G460" s="58">
        <v>43617</v>
      </c>
      <c r="H460" s="57" t="s">
        <v>80</v>
      </c>
    </row>
    <row r="461" spans="1:8" s="13" customFormat="1" ht="11.25" customHeight="1">
      <c r="A461" s="51" t="s">
        <v>29</v>
      </c>
      <c r="B461" s="6">
        <v>605743</v>
      </c>
      <c r="C461" s="52" t="s">
        <v>456</v>
      </c>
      <c r="D461" s="52" t="s">
        <v>462</v>
      </c>
      <c r="E461" s="52" t="s">
        <v>463</v>
      </c>
      <c r="F461" s="52">
        <v>9600</v>
      </c>
      <c r="G461" s="58">
        <v>43678</v>
      </c>
      <c r="H461" s="57" t="s">
        <v>53</v>
      </c>
    </row>
    <row r="462" spans="1:8" ht="11.25" customHeight="1">
      <c r="A462" s="10" t="s">
        <v>29</v>
      </c>
      <c r="B462" s="6">
        <v>605920</v>
      </c>
      <c r="C462" s="10" t="s">
        <v>707</v>
      </c>
      <c r="D462" s="10" t="s">
        <v>723</v>
      </c>
      <c r="E462" s="10" t="s">
        <v>724</v>
      </c>
      <c r="F462" s="11">
        <v>6750</v>
      </c>
      <c r="G462" s="58">
        <v>43556</v>
      </c>
      <c r="H462" s="57" t="s">
        <v>877</v>
      </c>
    </row>
    <row r="463" spans="1:8" ht="11.25" customHeight="1">
      <c r="A463" s="8" t="s">
        <v>29</v>
      </c>
      <c r="B463" s="6">
        <v>605718</v>
      </c>
      <c r="C463" s="8" t="s">
        <v>401</v>
      </c>
      <c r="D463" s="8" t="s">
        <v>415</v>
      </c>
      <c r="E463" s="8" t="s">
        <v>416</v>
      </c>
      <c r="F463" s="9">
        <v>4050</v>
      </c>
      <c r="G463" s="58">
        <v>43586</v>
      </c>
      <c r="H463" s="57" t="s">
        <v>80</v>
      </c>
    </row>
    <row r="464" spans="1:8" ht="11.25" customHeight="1">
      <c r="A464" s="6" t="s">
        <v>29</v>
      </c>
      <c r="B464" s="6">
        <v>605502</v>
      </c>
      <c r="C464" s="6" t="s">
        <v>36</v>
      </c>
      <c r="D464" s="6" t="s">
        <v>56</v>
      </c>
      <c r="E464" s="6" t="s">
        <v>38</v>
      </c>
      <c r="F464" s="7">
        <v>273</v>
      </c>
      <c r="G464" s="58">
        <v>43525</v>
      </c>
      <c r="H464" s="57" t="s">
        <v>877</v>
      </c>
    </row>
    <row r="465" spans="1:8" ht="11.25" customHeight="1">
      <c r="A465" s="17" t="s">
        <v>29</v>
      </c>
      <c r="B465" s="6">
        <v>605946</v>
      </c>
      <c r="C465" s="17" t="s">
        <v>745</v>
      </c>
      <c r="D465" s="17" t="s">
        <v>758</v>
      </c>
      <c r="E465" s="17" t="s">
        <v>759</v>
      </c>
      <c r="F465" s="18">
        <v>5100</v>
      </c>
      <c r="G465" s="58">
        <v>43647</v>
      </c>
      <c r="H465" s="59" t="s">
        <v>53</v>
      </c>
    </row>
    <row r="466" spans="1:8" s="13" customFormat="1" ht="11.25" customHeight="1">
      <c r="A466" s="6" t="s">
        <v>29</v>
      </c>
      <c r="B466" s="6">
        <v>605695</v>
      </c>
      <c r="C466" s="6" t="s">
        <v>367</v>
      </c>
      <c r="D466" s="6" t="s">
        <v>379</v>
      </c>
      <c r="E466" s="6" t="s">
        <v>380</v>
      </c>
      <c r="F466" s="7">
        <v>5100</v>
      </c>
      <c r="G466" s="58">
        <v>43525</v>
      </c>
      <c r="H466" s="57" t="s">
        <v>877</v>
      </c>
    </row>
    <row r="467" spans="1:8" s="13" customFormat="1" ht="11.25" customHeight="1">
      <c r="A467" s="12" t="s">
        <v>29</v>
      </c>
      <c r="B467" s="6">
        <v>605772</v>
      </c>
      <c r="C467" s="8" t="s">
        <v>464</v>
      </c>
      <c r="D467" s="12" t="s">
        <v>501</v>
      </c>
      <c r="E467" s="6" t="s">
        <v>471</v>
      </c>
      <c r="F467" s="7">
        <v>6650</v>
      </c>
      <c r="G467" s="58">
        <v>43617</v>
      </c>
      <c r="H467" s="57" t="s">
        <v>80</v>
      </c>
    </row>
    <row r="468" spans="1:8" ht="11.25" customHeight="1">
      <c r="A468" s="8" t="s">
        <v>29</v>
      </c>
      <c r="B468" s="6">
        <v>605635</v>
      </c>
      <c r="C468" s="8" t="s">
        <v>262</v>
      </c>
      <c r="D468" s="8" t="s">
        <v>274</v>
      </c>
      <c r="E468" s="8" t="s">
        <v>275</v>
      </c>
      <c r="F468" s="9">
        <v>18000</v>
      </c>
      <c r="G468" s="64">
        <v>43466</v>
      </c>
      <c r="H468" s="63" t="s">
        <v>877</v>
      </c>
    </row>
    <row r="469" spans="1:8" ht="11.25" customHeight="1">
      <c r="A469" s="8" t="s">
        <v>29</v>
      </c>
      <c r="B469" s="6">
        <v>605544</v>
      </c>
      <c r="C469" s="8" t="s">
        <v>104</v>
      </c>
      <c r="D469" s="8" t="s">
        <v>117</v>
      </c>
      <c r="E469" s="8" t="s">
        <v>112</v>
      </c>
      <c r="F469" s="9">
        <v>4250</v>
      </c>
      <c r="G469" s="58">
        <v>43586</v>
      </c>
      <c r="H469" s="57" t="s">
        <v>80</v>
      </c>
    </row>
    <row r="470" spans="1:8" ht="11.25" customHeight="1">
      <c r="A470" s="12" t="s">
        <v>29</v>
      </c>
      <c r="B470" s="6">
        <v>605705</v>
      </c>
      <c r="C470" s="8" t="s">
        <v>382</v>
      </c>
      <c r="D470" s="12" t="s">
        <v>398</v>
      </c>
      <c r="E470" s="6" t="s">
        <v>395</v>
      </c>
      <c r="F470" s="7">
        <v>4162.5</v>
      </c>
      <c r="G470" s="58">
        <v>43617</v>
      </c>
      <c r="H470" s="57" t="s">
        <v>80</v>
      </c>
    </row>
    <row r="471" spans="1:8" ht="11.25" customHeight="1">
      <c r="A471" s="8" t="s">
        <v>29</v>
      </c>
      <c r="B471" s="6">
        <v>605670</v>
      </c>
      <c r="C471" s="8" t="s">
        <v>322</v>
      </c>
      <c r="D471" s="8" t="s">
        <v>332</v>
      </c>
      <c r="E471" s="8" t="s">
        <v>333</v>
      </c>
      <c r="F471" s="9">
        <v>3450</v>
      </c>
      <c r="G471" s="58">
        <v>43497</v>
      </c>
      <c r="H471" s="59" t="s">
        <v>877</v>
      </c>
    </row>
    <row r="472" spans="1:8" ht="11.25" customHeight="1">
      <c r="A472" s="10" t="s">
        <v>29</v>
      </c>
      <c r="B472" s="6">
        <v>605906</v>
      </c>
      <c r="C472" s="10" t="s">
        <v>691</v>
      </c>
      <c r="D472" s="10" t="s">
        <v>704</v>
      </c>
      <c r="E472" s="10" t="s">
        <v>697</v>
      </c>
      <c r="F472" s="11">
        <v>3000</v>
      </c>
      <c r="G472" s="58">
        <v>43556</v>
      </c>
      <c r="H472" s="59" t="s">
        <v>80</v>
      </c>
    </row>
    <row r="473" spans="1:8" s="13" customFormat="1" ht="11.25" customHeight="1">
      <c r="A473" s="8" t="s">
        <v>29</v>
      </c>
      <c r="B473" s="6">
        <v>605719</v>
      </c>
      <c r="C473" s="8" t="s">
        <v>401</v>
      </c>
      <c r="D473" s="8" t="s">
        <v>417</v>
      </c>
      <c r="E473" s="8" t="s">
        <v>324</v>
      </c>
      <c r="F473" s="9">
        <v>3375</v>
      </c>
      <c r="G473" s="58">
        <v>43466</v>
      </c>
      <c r="H473" s="57" t="s">
        <v>877</v>
      </c>
    </row>
    <row r="474" spans="1:8" ht="11.25" customHeight="1">
      <c r="A474" s="8" t="s">
        <v>29</v>
      </c>
      <c r="B474" s="6">
        <v>605835</v>
      </c>
      <c r="C474" s="8" t="s">
        <v>573</v>
      </c>
      <c r="D474" s="8" t="s">
        <v>417</v>
      </c>
      <c r="E474" s="8" t="s">
        <v>324</v>
      </c>
      <c r="F474" s="9">
        <v>3375</v>
      </c>
      <c r="G474" s="58">
        <v>43466</v>
      </c>
      <c r="H474" s="57" t="s">
        <v>877</v>
      </c>
    </row>
    <row r="475" spans="1:8" ht="11.25" customHeight="1">
      <c r="A475" s="12" t="s">
        <v>29</v>
      </c>
      <c r="B475" s="6">
        <v>605921</v>
      </c>
      <c r="C475" s="12" t="s">
        <v>707</v>
      </c>
      <c r="D475" s="12" t="s">
        <v>725</v>
      </c>
      <c r="E475" s="12" t="s">
        <v>711</v>
      </c>
      <c r="F475" s="21">
        <v>8000</v>
      </c>
      <c r="G475" s="58">
        <v>43617</v>
      </c>
      <c r="H475" s="57" t="s">
        <v>80</v>
      </c>
    </row>
    <row r="476" spans="1:8" ht="11.25" customHeight="1">
      <c r="A476" s="8" t="s">
        <v>29</v>
      </c>
      <c r="B476" s="6">
        <v>605983</v>
      </c>
      <c r="C476" s="8" t="s">
        <v>814</v>
      </c>
      <c r="D476" s="8" t="s">
        <v>815</v>
      </c>
      <c r="E476" s="8" t="s">
        <v>816</v>
      </c>
      <c r="F476" s="9">
        <v>4692.18</v>
      </c>
      <c r="G476" s="58">
        <v>43466</v>
      </c>
      <c r="H476" s="57" t="s">
        <v>877</v>
      </c>
    </row>
    <row r="477" spans="1:8" ht="11.25" customHeight="1">
      <c r="A477" s="12" t="s">
        <v>29</v>
      </c>
      <c r="B477" s="6">
        <v>605598</v>
      </c>
      <c r="C477" s="12" t="s">
        <v>194</v>
      </c>
      <c r="D477" s="12" t="s">
        <v>213</v>
      </c>
      <c r="E477" s="12" t="s">
        <v>214</v>
      </c>
      <c r="F477" s="21">
        <v>2992.6</v>
      </c>
      <c r="G477" s="58">
        <v>43617</v>
      </c>
      <c r="H477" s="57" t="s">
        <v>80</v>
      </c>
    </row>
    <row r="478" spans="1:8" ht="11.25" customHeight="1">
      <c r="A478" s="12" t="s">
        <v>29</v>
      </c>
      <c r="B478" s="6">
        <v>605836</v>
      </c>
      <c r="C478" s="8" t="s">
        <v>573</v>
      </c>
      <c r="D478" s="12" t="s">
        <v>213</v>
      </c>
      <c r="E478" s="6" t="s">
        <v>584</v>
      </c>
      <c r="F478" s="7">
        <v>2992.59</v>
      </c>
      <c r="G478" s="58">
        <v>43617</v>
      </c>
      <c r="H478" s="57" t="s">
        <v>80</v>
      </c>
    </row>
    <row r="479" spans="1:8" s="13" customFormat="1" ht="11.25" customHeight="1">
      <c r="A479" s="12" t="s">
        <v>29</v>
      </c>
      <c r="B479" s="6">
        <v>605535</v>
      </c>
      <c r="C479" s="12" t="s">
        <v>67</v>
      </c>
      <c r="D479" s="12" t="s">
        <v>103</v>
      </c>
      <c r="E479" s="12" t="s">
        <v>102</v>
      </c>
      <c r="F479" s="21">
        <v>7600</v>
      </c>
      <c r="G479" s="58">
        <v>43586</v>
      </c>
      <c r="H479" s="57" t="s">
        <v>80</v>
      </c>
    </row>
    <row r="480" spans="1:8" ht="11.25" customHeight="1">
      <c r="A480" s="12" t="s">
        <v>29</v>
      </c>
      <c r="B480" s="6">
        <v>605536</v>
      </c>
      <c r="C480" s="8" t="s">
        <v>67</v>
      </c>
      <c r="D480" s="12" t="s">
        <v>103</v>
      </c>
      <c r="E480" s="6" t="s">
        <v>79</v>
      </c>
      <c r="F480" s="7">
        <v>7600</v>
      </c>
      <c r="G480" s="58">
        <v>43617</v>
      </c>
      <c r="H480" s="57" t="s">
        <v>80</v>
      </c>
    </row>
    <row r="481" spans="1:8" s="13" customFormat="1" ht="11.25" customHeight="1">
      <c r="A481" s="199" t="s">
        <v>29</v>
      </c>
      <c r="B481" s="6">
        <v>605537</v>
      </c>
      <c r="C481" s="204" t="s">
        <v>67</v>
      </c>
      <c r="D481" s="204" t="s">
        <v>103</v>
      </c>
      <c r="E481" s="204" t="s">
        <v>86</v>
      </c>
      <c r="F481" s="204">
        <v>7600</v>
      </c>
      <c r="G481" s="58">
        <v>43678</v>
      </c>
      <c r="H481" s="57" t="s">
        <v>80</v>
      </c>
    </row>
    <row r="482" spans="1:8" ht="11.25" customHeight="1">
      <c r="A482" s="201" t="s">
        <v>29</v>
      </c>
      <c r="B482" s="6">
        <v>605720</v>
      </c>
      <c r="C482" s="201" t="s">
        <v>401</v>
      </c>
      <c r="D482" s="201" t="s">
        <v>418</v>
      </c>
      <c r="E482" s="201" t="s">
        <v>419</v>
      </c>
      <c r="F482" s="209">
        <v>8550</v>
      </c>
      <c r="G482" s="58">
        <v>43586</v>
      </c>
      <c r="H482" s="57" t="s">
        <v>80</v>
      </c>
    </row>
    <row r="483" spans="1:8" ht="11.25" customHeight="1">
      <c r="A483" s="201" t="s">
        <v>29</v>
      </c>
      <c r="B483" s="6">
        <v>605821</v>
      </c>
      <c r="C483" s="201" t="s">
        <v>551</v>
      </c>
      <c r="D483" s="201" t="s">
        <v>567</v>
      </c>
      <c r="E483" s="201" t="s">
        <v>129</v>
      </c>
      <c r="F483" s="209">
        <v>4320</v>
      </c>
      <c r="G483" s="58">
        <v>43497</v>
      </c>
      <c r="H483" s="57" t="s">
        <v>877</v>
      </c>
    </row>
    <row r="484" spans="1:8" ht="11.25" customHeight="1">
      <c r="A484" s="201" t="s">
        <v>29</v>
      </c>
      <c r="B484" s="6">
        <v>605736</v>
      </c>
      <c r="C484" s="201" t="s">
        <v>426</v>
      </c>
      <c r="D484" s="201" t="s">
        <v>450</v>
      </c>
      <c r="E484" s="201" t="s">
        <v>451</v>
      </c>
      <c r="F484" s="209">
        <v>9000</v>
      </c>
      <c r="G484" s="58">
        <v>43586</v>
      </c>
      <c r="H484" s="57" t="s">
        <v>80</v>
      </c>
    </row>
    <row r="485" spans="1:8" ht="11.25" customHeight="1">
      <c r="A485" s="200" t="s">
        <v>29</v>
      </c>
      <c r="B485" s="6">
        <v>605947</v>
      </c>
      <c r="C485" s="201" t="s">
        <v>745</v>
      </c>
      <c r="D485" s="200" t="s">
        <v>760</v>
      </c>
      <c r="E485" s="198" t="s">
        <v>752</v>
      </c>
      <c r="F485" s="207">
        <v>7500</v>
      </c>
      <c r="G485" s="58">
        <v>43617</v>
      </c>
      <c r="H485" s="57" t="s">
        <v>80</v>
      </c>
    </row>
    <row r="486" spans="1:8" ht="11.25" customHeight="1">
      <c r="A486" s="202" t="s">
        <v>29</v>
      </c>
      <c r="B486" s="6">
        <v>605773</v>
      </c>
      <c r="C486" s="202" t="s">
        <v>464</v>
      </c>
      <c r="D486" s="202" t="s">
        <v>502</v>
      </c>
      <c r="E486" s="202" t="s">
        <v>503</v>
      </c>
      <c r="F486" s="210">
        <v>3300</v>
      </c>
      <c r="G486" s="58">
        <v>43556</v>
      </c>
      <c r="H486" s="57" t="s">
        <v>80</v>
      </c>
    </row>
    <row r="487" spans="1:8" ht="11.25" customHeight="1">
      <c r="A487" s="201" t="s">
        <v>29</v>
      </c>
      <c r="B487" s="6">
        <v>605491</v>
      </c>
      <c r="C487" s="201" t="s">
        <v>30</v>
      </c>
      <c r="D487" s="201" t="s">
        <v>35</v>
      </c>
      <c r="E487" s="201" t="s">
        <v>34</v>
      </c>
      <c r="F487" s="209">
        <v>6750</v>
      </c>
      <c r="G487" s="58">
        <v>43466</v>
      </c>
      <c r="H487" s="57" t="s">
        <v>877</v>
      </c>
    </row>
    <row r="488" spans="1:8" ht="11.25" customHeight="1">
      <c r="A488" s="201" t="s">
        <v>29</v>
      </c>
      <c r="B488" s="6">
        <v>605871</v>
      </c>
      <c r="C488" s="201" t="s">
        <v>618</v>
      </c>
      <c r="D488" s="201" t="s">
        <v>638</v>
      </c>
      <c r="E488" s="201" t="s">
        <v>620</v>
      </c>
      <c r="F488" s="209">
        <v>8160</v>
      </c>
      <c r="G488" s="58">
        <v>43497</v>
      </c>
      <c r="H488" s="57" t="s">
        <v>877</v>
      </c>
    </row>
    <row r="489" spans="1:8" s="13" customFormat="1" ht="11.25" customHeight="1">
      <c r="A489" s="200" t="s">
        <v>29</v>
      </c>
      <c r="B489" s="6">
        <v>605907</v>
      </c>
      <c r="C489" s="201" t="s">
        <v>691</v>
      </c>
      <c r="D489" s="200" t="s">
        <v>705</v>
      </c>
      <c r="E489" s="198" t="s">
        <v>695</v>
      </c>
      <c r="F489" s="207">
        <v>8460</v>
      </c>
      <c r="G489" s="58">
        <v>43617</v>
      </c>
      <c r="H489" s="57" t="s">
        <v>80</v>
      </c>
    </row>
    <row r="490" spans="1:8" ht="11.25" customHeight="1">
      <c r="A490" s="201" t="s">
        <v>29</v>
      </c>
      <c r="B490" s="6">
        <v>605872</v>
      </c>
      <c r="C490" s="201" t="s">
        <v>618</v>
      </c>
      <c r="D490" s="201" t="s">
        <v>639</v>
      </c>
      <c r="E490" s="201" t="s">
        <v>620</v>
      </c>
      <c r="F490" s="209">
        <v>7310</v>
      </c>
      <c r="G490" s="58">
        <v>43466</v>
      </c>
      <c r="H490" s="57" t="s">
        <v>877</v>
      </c>
    </row>
    <row r="491" spans="1:8" ht="11.25" customHeight="1">
      <c r="A491" s="198" t="s">
        <v>29</v>
      </c>
      <c r="B491" s="6">
        <v>605996</v>
      </c>
      <c r="C491" s="198" t="s">
        <v>698</v>
      </c>
      <c r="D491" s="198" t="s">
        <v>837</v>
      </c>
      <c r="E491" s="198" t="s">
        <v>838</v>
      </c>
      <c r="F491" s="207">
        <v>5920</v>
      </c>
      <c r="G491" s="58">
        <v>43525</v>
      </c>
      <c r="H491" s="59" t="s">
        <v>877</v>
      </c>
    </row>
    <row r="492" spans="1:8" ht="11.25" customHeight="1">
      <c r="A492" s="199" t="s">
        <v>29</v>
      </c>
      <c r="B492" s="6">
        <v>605508</v>
      </c>
      <c r="C492" s="204" t="s">
        <v>58</v>
      </c>
      <c r="D492" s="204" t="s">
        <v>65</v>
      </c>
      <c r="E492" s="204" t="s">
        <v>66</v>
      </c>
      <c r="F492" s="204">
        <v>5550</v>
      </c>
      <c r="G492" s="60">
        <v>43678</v>
      </c>
      <c r="H492" s="61" t="s">
        <v>53</v>
      </c>
    </row>
    <row r="493" spans="1:8" ht="11.25" customHeight="1">
      <c r="A493" s="200" t="s">
        <v>29</v>
      </c>
      <c r="B493" s="6">
        <v>605654</v>
      </c>
      <c r="C493" s="200" t="s">
        <v>276</v>
      </c>
      <c r="D493" s="200" t="s">
        <v>302</v>
      </c>
      <c r="E493" s="200" t="s">
        <v>303</v>
      </c>
      <c r="F493" s="208">
        <v>3450</v>
      </c>
      <c r="G493" s="58">
        <v>43617</v>
      </c>
      <c r="H493" s="57" t="s">
        <v>80</v>
      </c>
    </row>
    <row r="494" spans="1:8" ht="11.25" customHeight="1">
      <c r="A494" s="202" t="s">
        <v>29</v>
      </c>
      <c r="B494" s="6">
        <v>605579</v>
      </c>
      <c r="C494" s="202" t="s">
        <v>155</v>
      </c>
      <c r="D494" s="202" t="s">
        <v>177</v>
      </c>
      <c r="E494" s="202" t="s">
        <v>163</v>
      </c>
      <c r="F494" s="210">
        <v>4650</v>
      </c>
      <c r="G494" s="58">
        <v>43556</v>
      </c>
      <c r="H494" s="57" t="s">
        <v>80</v>
      </c>
    </row>
    <row r="495" spans="1:8" s="20" customFormat="1" ht="11.25" customHeight="1">
      <c r="A495" s="200" t="s">
        <v>29</v>
      </c>
      <c r="B495" s="6">
        <v>605721</v>
      </c>
      <c r="C495" s="200" t="s">
        <v>401</v>
      </c>
      <c r="D495" s="200" t="s">
        <v>420</v>
      </c>
      <c r="E495" s="200" t="s">
        <v>416</v>
      </c>
      <c r="F495" s="208">
        <v>5700</v>
      </c>
      <c r="G495" s="58">
        <v>43617</v>
      </c>
      <c r="H495" s="57" t="s">
        <v>80</v>
      </c>
    </row>
    <row r="496" spans="1:8" ht="11.25" customHeight="1">
      <c r="A496" s="200" t="s">
        <v>29</v>
      </c>
      <c r="B496" s="6">
        <v>605557</v>
      </c>
      <c r="C496" s="200" t="s">
        <v>120</v>
      </c>
      <c r="D496" s="200" t="s">
        <v>139</v>
      </c>
      <c r="E496" s="200" t="s">
        <v>137</v>
      </c>
      <c r="F496" s="208">
        <v>8200</v>
      </c>
      <c r="G496" s="58">
        <v>43617</v>
      </c>
      <c r="H496" s="57" t="s">
        <v>80</v>
      </c>
    </row>
    <row r="497" spans="1:8" ht="11.25" customHeight="1">
      <c r="A497" s="203" t="s">
        <v>29</v>
      </c>
      <c r="B497" s="6">
        <v>605558</v>
      </c>
      <c r="C497" s="203" t="s">
        <v>120</v>
      </c>
      <c r="D497" s="203" t="s">
        <v>140</v>
      </c>
      <c r="E497" s="203" t="s">
        <v>122</v>
      </c>
      <c r="F497" s="211">
        <v>3643.5</v>
      </c>
      <c r="G497" s="62">
        <v>43647</v>
      </c>
      <c r="H497" s="57" t="s">
        <v>80</v>
      </c>
    </row>
    <row r="498" spans="1:8" s="32" customFormat="1" ht="11.25" customHeight="1">
      <c r="A498" s="201" t="s">
        <v>29</v>
      </c>
      <c r="B498" s="6">
        <v>605854</v>
      </c>
      <c r="C498" s="201" t="s">
        <v>585</v>
      </c>
      <c r="D498" s="201" t="s">
        <v>612</v>
      </c>
      <c r="E498" s="201" t="s">
        <v>613</v>
      </c>
      <c r="F498" s="209">
        <v>3500</v>
      </c>
      <c r="G498" s="58">
        <v>43466</v>
      </c>
      <c r="H498" s="57" t="s">
        <v>877</v>
      </c>
    </row>
    <row r="499" spans="1:8" s="13" customFormat="1" ht="11.25" customHeight="1">
      <c r="A499" s="201" t="s">
        <v>29</v>
      </c>
      <c r="B499" s="6">
        <v>605582</v>
      </c>
      <c r="C499" s="201" t="s">
        <v>180</v>
      </c>
      <c r="D499" s="201" t="s">
        <v>183</v>
      </c>
      <c r="E499" s="201" t="s">
        <v>184</v>
      </c>
      <c r="F499" s="209">
        <v>3600</v>
      </c>
      <c r="G499" s="58">
        <v>43497</v>
      </c>
      <c r="H499" s="57" t="s">
        <v>877</v>
      </c>
    </row>
    <row r="500" spans="1:8" ht="11.25" customHeight="1">
      <c r="A500" s="202" t="s">
        <v>29</v>
      </c>
      <c r="B500" s="6">
        <v>605559</v>
      </c>
      <c r="C500" s="202" t="s">
        <v>120</v>
      </c>
      <c r="D500" s="202" t="s">
        <v>141</v>
      </c>
      <c r="E500" s="202" t="s">
        <v>134</v>
      </c>
      <c r="F500" s="210">
        <v>1960</v>
      </c>
      <c r="G500" s="58">
        <v>43556</v>
      </c>
      <c r="H500" s="57" t="s">
        <v>80</v>
      </c>
    </row>
    <row r="501" spans="1:8" s="25" customFormat="1" ht="11.25" customHeight="1">
      <c r="A501" s="202" t="s">
        <v>29</v>
      </c>
      <c r="B501" s="6">
        <v>606025</v>
      </c>
      <c r="C501" s="202" t="s">
        <v>864</v>
      </c>
      <c r="D501" s="202" t="s">
        <v>141</v>
      </c>
      <c r="E501" s="202" t="s">
        <v>134</v>
      </c>
      <c r="F501" s="210">
        <v>7840</v>
      </c>
      <c r="G501" s="58">
        <v>43556</v>
      </c>
      <c r="H501" s="59" t="s">
        <v>80</v>
      </c>
    </row>
    <row r="502" spans="1:8" ht="11.25" customHeight="1">
      <c r="A502" s="201" t="s">
        <v>29</v>
      </c>
      <c r="B502" s="6">
        <v>605822</v>
      </c>
      <c r="C502" s="201" t="s">
        <v>551</v>
      </c>
      <c r="D502" s="201" t="s">
        <v>568</v>
      </c>
      <c r="E502" s="201" t="s">
        <v>558</v>
      </c>
      <c r="F502" s="209">
        <v>8640</v>
      </c>
      <c r="G502" s="58">
        <v>43586</v>
      </c>
      <c r="H502" s="57" t="s">
        <v>80</v>
      </c>
    </row>
    <row r="503" spans="1:8" ht="11.25" customHeight="1">
      <c r="A503" s="200" t="s">
        <v>29</v>
      </c>
      <c r="B503" s="6">
        <v>605823</v>
      </c>
      <c r="C503" s="200" t="s">
        <v>551</v>
      </c>
      <c r="D503" s="200" t="s">
        <v>569</v>
      </c>
      <c r="E503" s="200" t="s">
        <v>555</v>
      </c>
      <c r="F503" s="208">
        <v>5490</v>
      </c>
      <c r="G503" s="58">
        <v>43617</v>
      </c>
      <c r="H503" s="68" t="s">
        <v>80</v>
      </c>
    </row>
    <row r="504" spans="1:8" ht="11.25" customHeight="1">
      <c r="A504" s="212" t="s">
        <v>29</v>
      </c>
      <c r="B504" s="6">
        <v>605936</v>
      </c>
      <c r="C504" s="212" t="s">
        <v>730</v>
      </c>
      <c r="D504" s="205" t="s">
        <v>743</v>
      </c>
      <c r="E504" s="212" t="s">
        <v>744</v>
      </c>
      <c r="F504" s="213">
        <v>7500</v>
      </c>
      <c r="G504" s="66">
        <v>43678</v>
      </c>
      <c r="H504" s="67" t="s">
        <v>53</v>
      </c>
    </row>
    <row r="505" spans="1:8" ht="11.25" customHeight="1">
      <c r="A505" s="197" t="s">
        <v>29</v>
      </c>
      <c r="B505" s="6">
        <v>605737</v>
      </c>
      <c r="C505" s="197" t="s">
        <v>426</v>
      </c>
      <c r="D505" s="197" t="s">
        <v>452</v>
      </c>
      <c r="E505" s="197" t="s">
        <v>453</v>
      </c>
      <c r="F505" s="206">
        <v>3900</v>
      </c>
      <c r="G505" s="58">
        <v>43647</v>
      </c>
      <c r="H505" s="57" t="s">
        <v>53</v>
      </c>
    </row>
    <row r="506" spans="1:8" ht="11.25" customHeight="1">
      <c r="A506" s="202" t="s">
        <v>29</v>
      </c>
      <c r="B506" s="6">
        <v>605948</v>
      </c>
      <c r="C506" s="202" t="s">
        <v>745</v>
      </c>
      <c r="D506" s="202" t="s">
        <v>761</v>
      </c>
      <c r="E506" s="202" t="s">
        <v>762</v>
      </c>
      <c r="F506" s="210">
        <v>200</v>
      </c>
      <c r="G506" s="58">
        <v>43556</v>
      </c>
      <c r="H506" s="59" t="s">
        <v>80</v>
      </c>
    </row>
    <row r="507" spans="1:8" ht="11.25" customHeight="1">
      <c r="A507" s="201" t="s">
        <v>29</v>
      </c>
      <c r="B507" s="6">
        <v>605566</v>
      </c>
      <c r="C507" s="201" t="s">
        <v>144</v>
      </c>
      <c r="D507" s="201" t="s">
        <v>153</v>
      </c>
      <c r="E507" s="201" t="s">
        <v>154</v>
      </c>
      <c r="F507" s="209">
        <v>15000</v>
      </c>
      <c r="G507" s="58">
        <v>43466</v>
      </c>
      <c r="H507" s="57" t="s">
        <v>877</v>
      </c>
    </row>
    <row r="508" spans="1:8" ht="11.25" customHeight="1">
      <c r="A508" s="197" t="s">
        <v>29</v>
      </c>
      <c r="B508" s="6">
        <v>605855</v>
      </c>
      <c r="C508" s="197" t="s">
        <v>585</v>
      </c>
      <c r="D508" s="197" t="s">
        <v>614</v>
      </c>
      <c r="E508" s="197" t="s">
        <v>615</v>
      </c>
      <c r="F508" s="206">
        <v>3910</v>
      </c>
      <c r="G508" s="58">
        <v>43647</v>
      </c>
      <c r="H508" s="57" t="s">
        <v>53</v>
      </c>
    </row>
    <row r="509" spans="1:8" ht="11.25" customHeight="1">
      <c r="A509" s="200" t="s">
        <v>29</v>
      </c>
      <c r="B509" s="6">
        <v>605774</v>
      </c>
      <c r="C509" s="201" t="s">
        <v>464</v>
      </c>
      <c r="D509" s="200" t="s">
        <v>504</v>
      </c>
      <c r="E509" s="198" t="s">
        <v>505</v>
      </c>
      <c r="F509" s="207">
        <v>5250</v>
      </c>
      <c r="G509" s="58">
        <v>43617</v>
      </c>
      <c r="H509" s="57" t="s">
        <v>80</v>
      </c>
    </row>
    <row r="510" spans="1:8" ht="11.25" customHeight="1">
      <c r="A510" s="197" t="s">
        <v>29</v>
      </c>
      <c r="B510" s="6">
        <v>605706</v>
      </c>
      <c r="C510" s="197" t="s">
        <v>382</v>
      </c>
      <c r="D510" s="197" t="s">
        <v>399</v>
      </c>
      <c r="E510" s="197" t="s">
        <v>395</v>
      </c>
      <c r="F510" s="206">
        <v>5625</v>
      </c>
      <c r="G510" s="58">
        <v>43647</v>
      </c>
      <c r="H510" s="57" t="s">
        <v>53</v>
      </c>
    </row>
    <row r="511" spans="1:8" ht="11.25" customHeight="1">
      <c r="A511" s="201" t="s">
        <v>29</v>
      </c>
      <c r="B511" s="6">
        <v>605795</v>
      </c>
      <c r="C511" s="201" t="s">
        <v>522</v>
      </c>
      <c r="D511" s="201" t="s">
        <v>534</v>
      </c>
      <c r="E511" s="201" t="s">
        <v>528</v>
      </c>
      <c r="F511" s="209">
        <v>9405</v>
      </c>
      <c r="G511" s="58">
        <v>43586</v>
      </c>
      <c r="H511" s="57" t="s">
        <v>80</v>
      </c>
    </row>
    <row r="512" spans="1:8" ht="11.25" customHeight="1">
      <c r="A512" s="200" t="s">
        <v>29</v>
      </c>
      <c r="B512" s="6">
        <v>605922</v>
      </c>
      <c r="C512" s="200" t="s">
        <v>707</v>
      </c>
      <c r="D512" s="200" t="s">
        <v>726</v>
      </c>
      <c r="E512" s="200" t="s">
        <v>711</v>
      </c>
      <c r="F512" s="208">
        <v>12000</v>
      </c>
      <c r="G512" s="58">
        <v>43617</v>
      </c>
      <c r="H512" s="70" t="s">
        <v>80</v>
      </c>
    </row>
    <row r="513" spans="1:8" ht="11.25" customHeight="1">
      <c r="A513" s="202" t="s">
        <v>29</v>
      </c>
      <c r="B513" s="6">
        <v>606011</v>
      </c>
      <c r="C513" s="202" t="s">
        <v>839</v>
      </c>
      <c r="D513" s="202" t="s">
        <v>862</v>
      </c>
      <c r="E513" s="202" t="s">
        <v>848</v>
      </c>
      <c r="F513" s="210">
        <v>6000</v>
      </c>
      <c r="G513" s="58">
        <v>43556</v>
      </c>
      <c r="H513" s="57" t="s">
        <v>80</v>
      </c>
    </row>
    <row r="514" spans="1:8" ht="11.25" customHeight="1">
      <c r="A514" s="200" t="s">
        <v>29</v>
      </c>
      <c r="B514" s="6">
        <v>605970</v>
      </c>
      <c r="C514" s="201" t="s">
        <v>772</v>
      </c>
      <c r="D514" s="200" t="s">
        <v>797</v>
      </c>
      <c r="E514" s="198" t="s">
        <v>778</v>
      </c>
      <c r="F514" s="207">
        <v>8400</v>
      </c>
      <c r="G514" s="58">
        <v>43617</v>
      </c>
      <c r="H514" s="57" t="s">
        <v>80</v>
      </c>
    </row>
    <row r="515" spans="1:8" ht="11.25" customHeight="1">
      <c r="A515" s="201" t="s">
        <v>29</v>
      </c>
      <c r="B515" s="6">
        <v>605676</v>
      </c>
      <c r="C515" s="201" t="s">
        <v>334</v>
      </c>
      <c r="D515" s="201" t="s">
        <v>344</v>
      </c>
      <c r="E515" s="201" t="s">
        <v>345</v>
      </c>
      <c r="F515" s="209">
        <v>8000</v>
      </c>
      <c r="G515" s="58">
        <v>43525</v>
      </c>
      <c r="H515" s="57" t="s">
        <v>877</v>
      </c>
    </row>
    <row r="516" spans="1:8" ht="11.25" customHeight="1">
      <c r="A516" s="197" t="s">
        <v>29</v>
      </c>
      <c r="B516" s="6">
        <v>605560</v>
      </c>
      <c r="C516" s="197" t="s">
        <v>120</v>
      </c>
      <c r="D516" s="197" t="s">
        <v>142</v>
      </c>
      <c r="E516" s="197" t="s">
        <v>126</v>
      </c>
      <c r="F516" s="206">
        <v>6600</v>
      </c>
      <c r="G516" s="58">
        <v>43647</v>
      </c>
      <c r="H516" s="59" t="s">
        <v>53</v>
      </c>
    </row>
    <row r="517" spans="1:8" ht="11.25" customHeight="1">
      <c r="A517" s="200" t="s">
        <v>29</v>
      </c>
      <c r="B517" s="6">
        <v>605787</v>
      </c>
      <c r="C517" s="201" t="s">
        <v>315</v>
      </c>
      <c r="D517" s="200" t="s">
        <v>519</v>
      </c>
      <c r="E517" s="198" t="s">
        <v>510</v>
      </c>
      <c r="F517" s="207">
        <v>4500</v>
      </c>
      <c r="G517" s="58">
        <v>43617</v>
      </c>
      <c r="H517" s="57" t="s">
        <v>80</v>
      </c>
    </row>
    <row r="518" spans="1:8" s="13" customFormat="1" ht="11.25" customHeight="1">
      <c r="A518" s="201" t="s">
        <v>29</v>
      </c>
      <c r="B518" s="6">
        <v>605707</v>
      </c>
      <c r="C518" s="201" t="s">
        <v>382</v>
      </c>
      <c r="D518" s="201" t="s">
        <v>400</v>
      </c>
      <c r="E518" s="201" t="s">
        <v>384</v>
      </c>
      <c r="F518" s="209">
        <v>7500</v>
      </c>
      <c r="G518" s="58">
        <v>43497</v>
      </c>
      <c r="H518" s="57" t="s">
        <v>877</v>
      </c>
    </row>
    <row r="519" spans="1:8" ht="11.25" customHeight="1">
      <c r="A519" s="198" t="s">
        <v>29</v>
      </c>
      <c r="B519" s="6">
        <v>606012</v>
      </c>
      <c r="C519" s="198" t="s">
        <v>839</v>
      </c>
      <c r="D519" s="198" t="s">
        <v>863</v>
      </c>
      <c r="E519" s="198" t="s">
        <v>860</v>
      </c>
      <c r="F519" s="207">
        <v>6840</v>
      </c>
      <c r="G519" s="58">
        <v>43525</v>
      </c>
      <c r="H519" s="57" t="s">
        <v>877</v>
      </c>
    </row>
    <row r="520" spans="1:8" ht="11.25" customHeight="1">
      <c r="A520" s="201" t="s">
        <v>29</v>
      </c>
      <c r="B520" s="6">
        <v>605923</v>
      </c>
      <c r="C520" s="201" t="s">
        <v>707</v>
      </c>
      <c r="D520" s="201" t="s">
        <v>727</v>
      </c>
      <c r="E520" s="201" t="s">
        <v>720</v>
      </c>
      <c r="F520" s="209">
        <v>10500</v>
      </c>
      <c r="G520" s="58">
        <v>43586</v>
      </c>
      <c r="H520" s="57" t="s">
        <v>80</v>
      </c>
    </row>
    <row r="521" spans="1:8" ht="11.25" customHeight="1">
      <c r="A521" s="201" t="s">
        <v>29</v>
      </c>
      <c r="B521" s="6">
        <v>605881</v>
      </c>
      <c r="C521" s="201" t="s">
        <v>643</v>
      </c>
      <c r="D521" s="201" t="s">
        <v>656</v>
      </c>
      <c r="E521" s="201" t="s">
        <v>657</v>
      </c>
      <c r="F521" s="209">
        <v>3450</v>
      </c>
      <c r="G521" s="58">
        <v>43497</v>
      </c>
      <c r="H521" s="57" t="s">
        <v>877</v>
      </c>
    </row>
    <row r="522" spans="1:8" s="13" customFormat="1" ht="11.25" customHeight="1">
      <c r="A522" s="199" t="s">
        <v>29</v>
      </c>
      <c r="B522" s="6">
        <v>605696</v>
      </c>
      <c r="C522" s="204" t="s">
        <v>367</v>
      </c>
      <c r="D522" s="204" t="s">
        <v>381</v>
      </c>
      <c r="E522" s="204" t="s">
        <v>375</v>
      </c>
      <c r="F522" s="204">
        <v>4140</v>
      </c>
      <c r="G522" s="58">
        <v>43678</v>
      </c>
      <c r="H522" s="57" t="s">
        <v>53</v>
      </c>
    </row>
    <row r="523" spans="1:8" ht="11.25" customHeight="1">
      <c r="A523" s="197" t="s">
        <v>29</v>
      </c>
      <c r="B523" s="6">
        <v>605580</v>
      </c>
      <c r="C523" s="197" t="s">
        <v>155</v>
      </c>
      <c r="D523" s="197" t="s">
        <v>178</v>
      </c>
      <c r="E523" s="197" t="s">
        <v>179</v>
      </c>
      <c r="F523" s="206">
        <v>6450</v>
      </c>
      <c r="G523" s="58">
        <v>43647</v>
      </c>
      <c r="H523" s="59" t="s">
        <v>53</v>
      </c>
    </row>
    <row r="524" spans="1:8" s="13" customFormat="1" ht="11.25" customHeight="1">
      <c r="A524" s="201" t="s">
        <v>29</v>
      </c>
      <c r="B524" s="6">
        <v>605655</v>
      </c>
      <c r="C524" s="201" t="s">
        <v>276</v>
      </c>
      <c r="D524" s="201" t="s">
        <v>304</v>
      </c>
      <c r="E524" s="201" t="s">
        <v>193</v>
      </c>
      <c r="F524" s="209">
        <v>9360</v>
      </c>
      <c r="G524" s="58">
        <v>43497</v>
      </c>
      <c r="H524" s="59" t="s">
        <v>877</v>
      </c>
    </row>
    <row r="525" spans="1:8" ht="11.25" customHeight="1">
      <c r="A525" s="201" t="s">
        <v>29</v>
      </c>
      <c r="B525" s="6">
        <v>605664</v>
      </c>
      <c r="C525" s="201" t="s">
        <v>305</v>
      </c>
      <c r="D525" s="201" t="s">
        <v>321</v>
      </c>
      <c r="E525" s="201" t="s">
        <v>306</v>
      </c>
      <c r="F525" s="209">
        <v>13650</v>
      </c>
      <c r="G525" s="58">
        <v>43586</v>
      </c>
      <c r="H525" s="59" t="s">
        <v>80</v>
      </c>
    </row>
    <row r="526" spans="1:8" ht="11.25" customHeight="1">
      <c r="A526" s="198" t="s">
        <v>29</v>
      </c>
      <c r="B526" s="6">
        <v>605882</v>
      </c>
      <c r="C526" s="198" t="s">
        <v>643</v>
      </c>
      <c r="D526" s="198" t="s">
        <v>658</v>
      </c>
      <c r="E526" s="198" t="s">
        <v>659</v>
      </c>
      <c r="F526" s="207">
        <v>10200</v>
      </c>
      <c r="G526" s="58">
        <v>43525</v>
      </c>
      <c r="H526" s="61" t="s">
        <v>877</v>
      </c>
    </row>
    <row r="527" spans="1:8" ht="11.25" customHeight="1">
      <c r="A527" s="199" t="s">
        <v>29</v>
      </c>
      <c r="B527" s="6">
        <v>605887</v>
      </c>
      <c r="C527" s="204" t="s">
        <v>660</v>
      </c>
      <c r="D527" s="204" t="s">
        <v>667</v>
      </c>
      <c r="E527" s="204" t="s">
        <v>668</v>
      </c>
      <c r="F527" s="204">
        <v>1950</v>
      </c>
      <c r="G527" s="58">
        <v>43678</v>
      </c>
      <c r="H527" s="57" t="s">
        <v>53</v>
      </c>
    </row>
    <row r="528" spans="1:8" s="30" customFormat="1" ht="11.25" customHeight="1">
      <c r="A528" s="201" t="s">
        <v>29</v>
      </c>
      <c r="B528" s="6">
        <v>605949</v>
      </c>
      <c r="C528" s="201" t="s">
        <v>745</v>
      </c>
      <c r="D528" s="201" t="s">
        <v>763</v>
      </c>
      <c r="E528" s="201" t="s">
        <v>752</v>
      </c>
      <c r="F528" s="209">
        <v>7500</v>
      </c>
      <c r="G528" s="58">
        <v>43497</v>
      </c>
      <c r="H528" s="57" t="s">
        <v>877</v>
      </c>
    </row>
    <row r="529" spans="1:8" ht="11.25" customHeight="1">
      <c r="A529" s="204" t="s">
        <v>29</v>
      </c>
      <c r="B529" s="6">
        <v>605898</v>
      </c>
      <c r="C529" s="204" t="s">
        <v>669</v>
      </c>
      <c r="D529" s="204" t="s">
        <v>688</v>
      </c>
      <c r="E529" s="204" t="s">
        <v>689</v>
      </c>
      <c r="F529" s="204">
        <v>5100</v>
      </c>
      <c r="G529" s="58">
        <v>43678</v>
      </c>
      <c r="H529" s="57" t="s">
        <v>53</v>
      </c>
    </row>
    <row r="530" spans="1:8" s="13" customFormat="1" ht="11.25" customHeight="1">
      <c r="A530" s="198" t="s">
        <v>29</v>
      </c>
      <c r="B530" s="6">
        <v>605503</v>
      </c>
      <c r="C530" s="198" t="s">
        <v>36</v>
      </c>
      <c r="D530" s="198" t="s">
        <v>57</v>
      </c>
      <c r="E530" s="198" t="s">
        <v>43</v>
      </c>
      <c r="F530" s="207">
        <v>5250</v>
      </c>
      <c r="G530" s="58">
        <v>43525</v>
      </c>
      <c r="H530" s="57" t="s">
        <v>877</v>
      </c>
    </row>
    <row r="531" spans="1:8" ht="11.25" customHeight="1">
      <c r="A531" s="201" t="s">
        <v>29</v>
      </c>
      <c r="B531" s="6">
        <v>605788</v>
      </c>
      <c r="C531" s="201" t="s">
        <v>315</v>
      </c>
      <c r="D531" s="201" t="s">
        <v>520</v>
      </c>
      <c r="E531" s="201" t="s">
        <v>521</v>
      </c>
      <c r="F531" s="209">
        <v>4680</v>
      </c>
      <c r="G531" s="58">
        <v>43586</v>
      </c>
      <c r="H531" s="57" t="s">
        <v>80</v>
      </c>
    </row>
    <row r="532" spans="1:8" s="13" customFormat="1" ht="11.25" customHeight="1">
      <c r="A532" s="199" t="s">
        <v>29</v>
      </c>
      <c r="B532" s="6">
        <v>605545</v>
      </c>
      <c r="C532" s="204" t="s">
        <v>104</v>
      </c>
      <c r="D532" s="204" t="s">
        <v>118</v>
      </c>
      <c r="E532" s="204" t="s">
        <v>119</v>
      </c>
      <c r="F532" s="204">
        <v>4050</v>
      </c>
      <c r="G532" s="58">
        <v>43678</v>
      </c>
      <c r="H532" s="57" t="s">
        <v>53</v>
      </c>
    </row>
    <row r="533" spans="1:8" ht="11.25" customHeight="1">
      <c r="A533" s="201" t="s">
        <v>29</v>
      </c>
      <c r="B533" s="6">
        <v>605984</v>
      </c>
      <c r="C533" s="201" t="s">
        <v>814</v>
      </c>
      <c r="D533" s="201" t="s">
        <v>817</v>
      </c>
      <c r="E533" s="201" t="s">
        <v>818</v>
      </c>
      <c r="F533" s="209">
        <v>7600</v>
      </c>
      <c r="G533" s="58">
        <v>43497</v>
      </c>
      <c r="H533" s="57" t="s">
        <v>877</v>
      </c>
    </row>
    <row r="534" spans="1:8" s="16" customFormat="1" ht="11.25" customHeight="1">
      <c r="A534" s="198" t="s">
        <v>29</v>
      </c>
      <c r="B534" s="6">
        <v>605688</v>
      </c>
      <c r="C534" s="198" t="s">
        <v>346</v>
      </c>
      <c r="D534" s="198" t="s">
        <v>365</v>
      </c>
      <c r="E534" s="198" t="s">
        <v>366</v>
      </c>
      <c r="F534" s="207">
        <v>5000</v>
      </c>
      <c r="G534" s="58">
        <v>43525</v>
      </c>
      <c r="H534" s="57" t="s">
        <v>877</v>
      </c>
    </row>
    <row r="535" spans="1:8" ht="11.25" customHeight="1">
      <c r="A535" s="12" t="s">
        <v>29</v>
      </c>
      <c r="B535" s="6">
        <v>605561</v>
      </c>
      <c r="C535" s="12" t="s">
        <v>120</v>
      </c>
      <c r="D535" s="12" t="s">
        <v>143</v>
      </c>
      <c r="E535" s="12" t="s">
        <v>137</v>
      </c>
      <c r="F535" s="21">
        <v>6400</v>
      </c>
      <c r="G535" s="58">
        <v>43617</v>
      </c>
      <c r="H535" s="59" t="s">
        <v>80</v>
      </c>
    </row>
    <row r="536" spans="1:8" s="25" customFormat="1" ht="11.25" customHeight="1">
      <c r="A536" s="8" t="s">
        <v>29</v>
      </c>
      <c r="B536" s="6">
        <v>606026</v>
      </c>
      <c r="C536" s="8" t="s">
        <v>864</v>
      </c>
      <c r="D536" s="8" t="s">
        <v>875</v>
      </c>
      <c r="E536" s="8" t="s">
        <v>876</v>
      </c>
      <c r="F536" s="9">
        <v>11000</v>
      </c>
      <c r="G536" s="58">
        <v>43586</v>
      </c>
      <c r="H536" s="57" t="s">
        <v>80</v>
      </c>
    </row>
    <row r="537" spans="1:8" ht="11.25" customHeight="1">
      <c r="A537" s="197" t="s">
        <v>29</v>
      </c>
      <c r="B537" s="6">
        <v>605899</v>
      </c>
      <c r="C537" s="197" t="s">
        <v>669</v>
      </c>
      <c r="D537" s="197" t="s">
        <v>690</v>
      </c>
      <c r="E537" s="197" t="s">
        <v>671</v>
      </c>
      <c r="F537" s="206">
        <v>9750</v>
      </c>
      <c r="G537" s="58">
        <v>43647</v>
      </c>
      <c r="H537" s="57" t="s">
        <v>53</v>
      </c>
    </row>
    <row r="538" spans="1:8" ht="11.25" customHeight="1">
      <c r="A538" s="51" t="s">
        <v>29</v>
      </c>
      <c r="B538" s="6">
        <v>605738</v>
      </c>
      <c r="C538" s="52" t="s">
        <v>426</v>
      </c>
      <c r="D538" s="204" t="s">
        <v>454</v>
      </c>
      <c r="E538" s="52" t="s">
        <v>455</v>
      </c>
      <c r="F538" s="52">
        <v>4375</v>
      </c>
      <c r="G538" s="58">
        <v>43709</v>
      </c>
      <c r="H538" s="57" t="s">
        <v>53</v>
      </c>
    </row>
    <row r="539" spans="1:8" ht="11.25" customHeight="1">
      <c r="A539" s="92" t="s">
        <v>29</v>
      </c>
      <c r="B539" s="6">
        <v>605775</v>
      </c>
      <c r="C539" s="75" t="s">
        <v>464</v>
      </c>
      <c r="D539" s="200" t="s">
        <v>506</v>
      </c>
      <c r="E539" s="93" t="s">
        <v>466</v>
      </c>
      <c r="F539" s="94">
        <v>4500</v>
      </c>
      <c r="G539" s="58">
        <v>43617</v>
      </c>
      <c r="H539" s="57" t="s">
        <v>80</v>
      </c>
    </row>
    <row r="540" spans="1:8" ht="11.25" customHeight="1">
      <c r="A540" s="37"/>
      <c r="B540" s="37"/>
      <c r="C540" s="37"/>
      <c r="D540" s="37"/>
      <c r="E540" s="37"/>
      <c r="F540" s="41"/>
      <c r="G540" s="76"/>
      <c r="H540" s="77" t="s">
        <v>47</v>
      </c>
    </row>
    <row r="541" spans="1:8" ht="11.25" customHeight="1">
      <c r="A541" s="37"/>
      <c r="B541" s="37"/>
      <c r="C541" s="37"/>
      <c r="D541" s="37"/>
      <c r="E541" s="37"/>
      <c r="F541" s="41"/>
      <c r="G541" s="76"/>
      <c r="H541" s="77" t="s">
        <v>47</v>
      </c>
    </row>
    <row r="542" spans="1:8" ht="11.25" customHeight="1">
      <c r="A542" s="37"/>
      <c r="B542" s="37"/>
      <c r="C542" s="37"/>
      <c r="D542" s="37"/>
      <c r="E542" s="37"/>
      <c r="F542" s="41"/>
      <c r="G542" s="76"/>
      <c r="H542" s="77" t="s">
        <v>47</v>
      </c>
    </row>
    <row r="543" spans="1:8" ht="11.25" customHeight="1">
      <c r="A543" s="37"/>
      <c r="B543" s="37"/>
      <c r="C543" s="37"/>
      <c r="D543" s="37"/>
      <c r="E543" s="37"/>
      <c r="F543" s="41"/>
      <c r="G543" s="78"/>
      <c r="H543" s="79" t="s">
        <v>47</v>
      </c>
    </row>
    <row r="544" spans="1:8" s="13" customFormat="1" ht="11.25" customHeight="1">
      <c r="A544" s="37"/>
      <c r="B544" s="37"/>
      <c r="C544" s="37"/>
      <c r="D544" s="37"/>
      <c r="E544" s="37"/>
      <c r="F544" s="41"/>
      <c r="G544" s="76"/>
      <c r="H544" s="77" t="s">
        <v>47</v>
      </c>
    </row>
    <row r="545" spans="1:8" ht="11.25" customHeight="1">
      <c r="A545" s="37"/>
      <c r="B545" s="37"/>
      <c r="C545" s="37"/>
      <c r="D545" s="37"/>
      <c r="E545" s="37"/>
      <c r="F545" s="41"/>
      <c r="G545" s="76"/>
      <c r="H545" s="77" t="s">
        <v>47</v>
      </c>
    </row>
    <row r="546" spans="1:8" ht="11.25" customHeight="1">
      <c r="A546" s="37"/>
      <c r="B546" s="37"/>
      <c r="C546" s="37"/>
      <c r="D546" s="37"/>
      <c r="E546" s="37"/>
      <c r="F546" s="41"/>
      <c r="G546" s="76"/>
      <c r="H546" s="77" t="s">
        <v>47</v>
      </c>
    </row>
    <row r="547" spans="1:8" s="13" customFormat="1" ht="11.25" customHeight="1">
      <c r="A547" s="37"/>
      <c r="B547" s="37"/>
      <c r="C547" s="37"/>
      <c r="D547" s="37"/>
      <c r="E547" s="37"/>
      <c r="F547" s="41"/>
      <c r="G547" s="80"/>
      <c r="H547" s="81" t="s">
        <v>47</v>
      </c>
    </row>
    <row r="548" spans="1:8" s="13" customFormat="1" ht="11.25" customHeight="1">
      <c r="A548" s="37"/>
      <c r="B548" s="37"/>
      <c r="C548" s="37"/>
      <c r="D548" s="37"/>
      <c r="E548" s="37"/>
      <c r="F548" s="41"/>
      <c r="G548" s="80"/>
      <c r="H548" s="81" t="s">
        <v>47</v>
      </c>
    </row>
    <row r="549" spans="1:8" ht="11.25" customHeight="1">
      <c r="A549" s="37"/>
      <c r="B549" s="37"/>
      <c r="C549" s="37"/>
      <c r="D549" s="37"/>
      <c r="E549" s="37"/>
      <c r="F549" s="41"/>
      <c r="G549" s="76"/>
      <c r="H549" s="77" t="s">
        <v>47</v>
      </c>
    </row>
    <row r="550" spans="1:8" ht="11.25" customHeight="1">
      <c r="A550" s="37"/>
      <c r="B550" s="37"/>
      <c r="C550" s="37"/>
      <c r="D550" s="37"/>
      <c r="E550" s="37"/>
      <c r="F550" s="41"/>
      <c r="G550" s="76"/>
      <c r="H550" s="77" t="s">
        <v>47</v>
      </c>
    </row>
    <row r="551" spans="1:8" ht="11.25" customHeight="1">
      <c r="A551" s="37"/>
      <c r="B551" s="37"/>
      <c r="C551" s="37"/>
      <c r="D551" s="37"/>
      <c r="E551" s="37"/>
      <c r="F551" s="41"/>
      <c r="G551" s="76"/>
      <c r="H551" s="77" t="s">
        <v>47</v>
      </c>
    </row>
    <row r="552" spans="1:8" ht="11.25" customHeight="1">
      <c r="A552" s="37"/>
      <c r="B552" s="37"/>
      <c r="C552" s="37"/>
      <c r="D552" s="37"/>
      <c r="E552" s="37"/>
      <c r="F552" s="41"/>
      <c r="G552" s="76"/>
      <c r="H552" s="77" t="s">
        <v>47</v>
      </c>
    </row>
    <row r="553" spans="1:8" ht="11.25" customHeight="1">
      <c r="A553" s="37"/>
      <c r="B553" s="37"/>
      <c r="C553" s="37"/>
      <c r="D553" s="37"/>
      <c r="E553" s="37"/>
      <c r="F553" s="41"/>
      <c r="G553" s="76"/>
      <c r="H553" s="77" t="s">
        <v>47</v>
      </c>
    </row>
    <row r="554" spans="1:8" ht="11.25" customHeight="1">
      <c r="A554" s="37"/>
      <c r="B554" s="37"/>
      <c r="C554" s="37"/>
      <c r="D554" s="37"/>
      <c r="E554" s="37"/>
      <c r="F554" s="41"/>
      <c r="G554" s="76"/>
      <c r="H554" s="77" t="s">
        <v>47</v>
      </c>
    </row>
    <row r="555" spans="1:8" ht="11.25" customHeight="1">
      <c r="A555" s="37"/>
      <c r="B555" s="37"/>
      <c r="C555" s="37"/>
      <c r="D555" s="37"/>
      <c r="E555" s="37"/>
      <c r="F555" s="41"/>
      <c r="G555" s="80"/>
      <c r="H555" s="81" t="s">
        <v>47</v>
      </c>
    </row>
    <row r="556" spans="1:8" ht="11.25" customHeight="1">
      <c r="A556" s="37"/>
      <c r="B556" s="37"/>
      <c r="C556" s="37"/>
      <c r="D556" s="37"/>
      <c r="E556" s="37"/>
      <c r="F556" s="41"/>
      <c r="G556" s="76"/>
      <c r="H556" s="77" t="s">
        <v>47</v>
      </c>
    </row>
    <row r="557" spans="1:8" ht="11.25" customHeight="1">
      <c r="A557" s="37"/>
      <c r="B557" s="37"/>
      <c r="C557" s="37"/>
      <c r="D557" s="37"/>
      <c r="E557" s="37"/>
      <c r="F557" s="41"/>
      <c r="G557" s="76"/>
      <c r="H557" s="77" t="s">
        <v>47</v>
      </c>
    </row>
    <row r="558" spans="1:8" ht="11.25" customHeight="1">
      <c r="A558" s="37"/>
      <c r="B558" s="37"/>
      <c r="C558" s="37"/>
      <c r="D558" s="37"/>
      <c r="E558" s="37"/>
      <c r="F558" s="41"/>
      <c r="G558" s="80"/>
      <c r="H558" s="81" t="s">
        <v>47</v>
      </c>
    </row>
    <row r="559" spans="1:8" ht="11.25" customHeight="1">
      <c r="A559" s="37"/>
      <c r="B559" s="37"/>
      <c r="C559" s="37"/>
      <c r="D559" s="37"/>
      <c r="E559" s="37"/>
      <c r="F559" s="41"/>
      <c r="G559" s="76"/>
      <c r="H559" s="77" t="s">
        <v>47</v>
      </c>
    </row>
    <row r="560" spans="1:8" ht="11.25" customHeight="1">
      <c r="A560" s="37"/>
      <c r="B560" s="37"/>
      <c r="C560" s="37"/>
      <c r="D560" s="37"/>
      <c r="E560" s="37"/>
      <c r="F560" s="41"/>
      <c r="G560" s="76"/>
      <c r="H560" s="77" t="s">
        <v>47</v>
      </c>
    </row>
    <row r="561" spans="1:8" ht="11.25" customHeight="1">
      <c r="A561" s="37"/>
      <c r="B561" s="37"/>
      <c r="C561" s="37"/>
      <c r="D561" s="37"/>
      <c r="E561" s="37"/>
      <c r="F561" s="41"/>
      <c r="G561" s="76"/>
      <c r="H561" s="77" t="s">
        <v>47</v>
      </c>
    </row>
    <row r="562" spans="1:8" ht="11.25" customHeight="1">
      <c r="A562" s="37"/>
      <c r="B562" s="37"/>
      <c r="C562" s="37"/>
      <c r="D562" s="37"/>
      <c r="E562" s="37"/>
      <c r="F562" s="41"/>
      <c r="G562" s="76"/>
      <c r="H562" s="77" t="s">
        <v>47</v>
      </c>
    </row>
    <row r="563" spans="1:8" ht="11.25" customHeight="1">
      <c r="A563" s="37"/>
      <c r="B563" s="37"/>
      <c r="C563" s="37"/>
      <c r="D563" s="37"/>
      <c r="E563" s="37"/>
      <c r="F563" s="41"/>
      <c r="G563" s="76"/>
      <c r="H563" s="77" t="s">
        <v>47</v>
      </c>
    </row>
    <row r="564" spans="1:8" ht="11.25" customHeight="1">
      <c r="A564" s="37"/>
      <c r="B564" s="37"/>
      <c r="C564" s="37"/>
      <c r="D564" s="37"/>
      <c r="E564" s="37"/>
      <c r="F564" s="41"/>
      <c r="G564" s="76"/>
      <c r="H564" s="77" t="s">
        <v>47</v>
      </c>
    </row>
    <row r="565" spans="1:8" ht="11.25" customHeight="1">
      <c r="A565" s="37"/>
      <c r="B565" s="37"/>
      <c r="C565" s="37"/>
      <c r="D565" s="37"/>
      <c r="E565" s="37"/>
      <c r="F565" s="41"/>
      <c r="G565" s="76"/>
      <c r="H565" s="77" t="s">
        <v>47</v>
      </c>
    </row>
    <row r="566" spans="1:8" ht="11.25" customHeight="1">
      <c r="A566" s="37"/>
      <c r="B566" s="37"/>
      <c r="C566" s="37"/>
      <c r="D566" s="37"/>
      <c r="E566" s="37"/>
      <c r="F566" s="41"/>
      <c r="G566" s="76"/>
      <c r="H566" s="77" t="s">
        <v>47</v>
      </c>
    </row>
    <row r="567" spans="1:8" s="13" customFormat="1" ht="11.25" customHeight="1">
      <c r="A567" s="37"/>
      <c r="B567" s="37"/>
      <c r="C567" s="37"/>
      <c r="D567" s="37"/>
      <c r="E567" s="37"/>
      <c r="F567" s="41"/>
      <c r="G567" s="76"/>
      <c r="H567" s="77" t="s">
        <v>47</v>
      </c>
    </row>
    <row r="568" spans="1:8" ht="11.25" customHeight="1">
      <c r="A568" s="37"/>
      <c r="B568" s="37"/>
      <c r="C568" s="37"/>
      <c r="D568" s="37"/>
      <c r="E568" s="37"/>
      <c r="F568" s="41"/>
      <c r="G568" s="76"/>
      <c r="H568" s="77" t="s">
        <v>47</v>
      </c>
    </row>
    <row r="569" spans="1:8" ht="11.25" customHeight="1">
      <c r="A569" s="37"/>
      <c r="B569" s="37"/>
      <c r="C569" s="37"/>
      <c r="D569" s="37"/>
      <c r="E569" s="37"/>
      <c r="F569" s="41"/>
      <c r="G569" s="76"/>
      <c r="H569" s="77" t="s">
        <v>47</v>
      </c>
    </row>
    <row r="570" spans="1:8" ht="11.25" customHeight="1">
      <c r="A570" s="37"/>
      <c r="B570" s="37"/>
      <c r="C570" s="37"/>
      <c r="D570" s="37"/>
      <c r="E570" s="37"/>
      <c r="F570" s="41"/>
      <c r="G570" s="76"/>
      <c r="H570" s="77" t="s">
        <v>47</v>
      </c>
    </row>
    <row r="571" spans="1:8" ht="11.25" customHeight="1">
      <c r="A571" s="37"/>
      <c r="B571" s="37"/>
      <c r="C571" s="37"/>
      <c r="D571" s="37"/>
      <c r="E571" s="37"/>
      <c r="F571" s="41"/>
      <c r="G571" s="76"/>
      <c r="H571" s="77" t="s">
        <v>47</v>
      </c>
    </row>
    <row r="572" spans="1:8" ht="11.25" customHeight="1">
      <c r="A572" s="37"/>
      <c r="B572" s="37"/>
      <c r="C572" s="37"/>
      <c r="D572" s="37"/>
      <c r="E572" s="37"/>
      <c r="F572" s="41"/>
      <c r="G572" s="76"/>
      <c r="H572" s="77" t="s">
        <v>47</v>
      </c>
    </row>
    <row r="573" spans="1:8" ht="11.25" customHeight="1">
      <c r="A573" s="37"/>
      <c r="B573" s="37"/>
      <c r="C573" s="37"/>
      <c r="D573" s="37"/>
      <c r="E573" s="37"/>
      <c r="F573" s="41"/>
      <c r="G573" s="76"/>
      <c r="H573" s="77" t="s">
        <v>47</v>
      </c>
    </row>
    <row r="574" spans="1:8" ht="11.25" customHeight="1">
      <c r="A574" s="37"/>
      <c r="B574" s="37"/>
      <c r="C574" s="37"/>
      <c r="D574" s="37"/>
      <c r="E574" s="37"/>
      <c r="F574" s="41"/>
      <c r="G574" s="76"/>
      <c r="H574" s="77" t="s">
        <v>47</v>
      </c>
    </row>
    <row r="575" spans="1:8" ht="11.25" customHeight="1">
      <c r="A575" s="37"/>
      <c r="B575" s="37"/>
      <c r="C575" s="37"/>
      <c r="D575" s="37"/>
      <c r="E575" s="37"/>
      <c r="F575" s="41"/>
      <c r="G575" s="76"/>
      <c r="H575" s="77" t="s">
        <v>47</v>
      </c>
    </row>
    <row r="576" spans="1:8" ht="11.25" customHeight="1">
      <c r="A576" s="37"/>
      <c r="B576" s="37"/>
      <c r="C576" s="37"/>
      <c r="D576" s="37"/>
      <c r="E576" s="37"/>
      <c r="F576" s="41"/>
      <c r="G576" s="76"/>
      <c r="H576" s="77" t="s">
        <v>47</v>
      </c>
    </row>
    <row r="577" spans="1:8" ht="11.25" customHeight="1">
      <c r="A577" s="37"/>
      <c r="B577" s="37"/>
      <c r="C577" s="37"/>
      <c r="D577" s="37"/>
      <c r="E577" s="37"/>
      <c r="F577" s="41"/>
      <c r="G577" s="76"/>
      <c r="H577" s="77" t="s">
        <v>47</v>
      </c>
    </row>
    <row r="578" spans="1:8" ht="11.25" customHeight="1">
      <c r="A578" s="37"/>
      <c r="B578" s="37"/>
      <c r="C578" s="37"/>
      <c r="D578" s="37"/>
      <c r="E578" s="37"/>
      <c r="F578" s="41"/>
      <c r="G578" s="80"/>
      <c r="H578" s="81" t="s">
        <v>47</v>
      </c>
    </row>
    <row r="579" spans="1:8" ht="11.25" customHeight="1">
      <c r="A579" s="37"/>
      <c r="B579" s="37"/>
      <c r="C579" s="37"/>
      <c r="D579" s="37"/>
      <c r="E579" s="37"/>
      <c r="F579" s="41"/>
      <c r="G579" s="76"/>
      <c r="H579" s="77" t="s">
        <v>47</v>
      </c>
    </row>
    <row r="580" spans="1:8" ht="11.25" customHeight="1">
      <c r="A580" s="37"/>
      <c r="B580" s="37"/>
      <c r="C580" s="37"/>
      <c r="D580" s="37"/>
      <c r="E580" s="37"/>
      <c r="F580" s="41"/>
      <c r="G580" s="76"/>
      <c r="H580" s="77" t="s">
        <v>47</v>
      </c>
    </row>
    <row r="581" spans="1:8" ht="11.25" customHeight="1">
      <c r="A581" s="37"/>
      <c r="B581" s="37"/>
      <c r="C581" s="37"/>
      <c r="D581" s="37"/>
      <c r="E581" s="37"/>
      <c r="F581" s="41"/>
      <c r="G581" s="80"/>
      <c r="H581" s="81" t="s">
        <v>47</v>
      </c>
    </row>
    <row r="582" spans="1:8" ht="11.25" customHeight="1">
      <c r="A582" s="37"/>
      <c r="B582" s="37"/>
      <c r="C582" s="37"/>
      <c r="D582" s="37"/>
      <c r="E582" s="37"/>
      <c r="F582" s="41"/>
      <c r="G582" s="76"/>
      <c r="H582" s="77" t="s">
        <v>47</v>
      </c>
    </row>
    <row r="583" spans="1:8" ht="11.25" customHeight="1">
      <c r="A583" s="37"/>
      <c r="B583" s="37"/>
      <c r="C583" s="37"/>
      <c r="D583" s="37"/>
      <c r="E583" s="37"/>
      <c r="F583" s="41"/>
      <c r="G583" s="76"/>
      <c r="H583" s="77" t="s">
        <v>47</v>
      </c>
    </row>
    <row r="584" spans="1:8" ht="11.25" customHeight="1">
      <c r="A584" s="37"/>
      <c r="B584" s="37"/>
      <c r="C584" s="37"/>
      <c r="D584" s="37"/>
      <c r="E584" s="37"/>
      <c r="F584" s="41"/>
      <c r="G584" s="76"/>
      <c r="H584" s="77" t="s">
        <v>47</v>
      </c>
    </row>
    <row r="585" spans="1:8" ht="11.25" customHeight="1">
      <c r="A585" s="37"/>
      <c r="B585" s="37"/>
      <c r="C585" s="37"/>
      <c r="D585" s="37"/>
      <c r="E585" s="37"/>
      <c r="F585" s="41"/>
      <c r="G585" s="80"/>
      <c r="H585" s="81" t="s">
        <v>47</v>
      </c>
    </row>
    <row r="586" spans="1:8" ht="11.25" customHeight="1">
      <c r="A586" s="37"/>
      <c r="B586" s="37"/>
      <c r="C586" s="37"/>
      <c r="D586" s="37"/>
      <c r="E586" s="37"/>
      <c r="F586" s="41"/>
      <c r="G586" s="76"/>
      <c r="H586" s="77" t="s">
        <v>47</v>
      </c>
    </row>
    <row r="587" spans="1:8" ht="11.25" customHeight="1">
      <c r="A587" s="37"/>
      <c r="B587" s="37"/>
      <c r="C587" s="37"/>
      <c r="D587" s="37"/>
      <c r="E587" s="37"/>
      <c r="F587" s="41"/>
      <c r="G587" s="76"/>
      <c r="H587" s="77" t="s">
        <v>47</v>
      </c>
    </row>
    <row r="588" spans="1:8" ht="11.25" customHeight="1">
      <c r="A588" s="37"/>
      <c r="B588" s="37"/>
      <c r="C588" s="37"/>
      <c r="D588" s="37"/>
      <c r="E588" s="37"/>
      <c r="F588" s="41"/>
      <c r="G588" s="80"/>
      <c r="H588" s="81" t="s">
        <v>47</v>
      </c>
    </row>
    <row r="589" spans="1:8" ht="11.25" customHeight="1">
      <c r="A589" s="37"/>
      <c r="B589" s="37"/>
      <c r="C589" s="37"/>
      <c r="D589" s="37"/>
      <c r="E589" s="37"/>
      <c r="F589" s="41"/>
      <c r="G589" s="80"/>
      <c r="H589" s="81" t="s">
        <v>47</v>
      </c>
    </row>
    <row r="590" spans="1:8" ht="11.25" customHeight="1">
      <c r="A590" s="37"/>
      <c r="B590" s="37"/>
      <c r="C590" s="37"/>
      <c r="D590" s="37"/>
      <c r="E590" s="37"/>
      <c r="F590" s="41"/>
      <c r="G590" s="76"/>
      <c r="H590" s="77" t="s">
        <v>47</v>
      </c>
    </row>
    <row r="591" spans="1:8" ht="11.25" customHeight="1">
      <c r="A591" s="37"/>
      <c r="B591" s="37"/>
      <c r="C591" s="37"/>
      <c r="D591" s="37"/>
      <c r="E591" s="37"/>
      <c r="F591" s="41"/>
      <c r="G591" s="76"/>
      <c r="H591" s="77" t="s">
        <v>47</v>
      </c>
    </row>
    <row r="592" spans="1:8" ht="11.25" customHeight="1">
      <c r="A592" s="37"/>
      <c r="B592" s="37"/>
      <c r="C592" s="37"/>
      <c r="D592" s="37"/>
      <c r="E592" s="37"/>
      <c r="F592" s="41"/>
      <c r="G592" s="76"/>
      <c r="H592" s="77" t="s">
        <v>47</v>
      </c>
    </row>
    <row r="593" spans="1:8" ht="11.25" customHeight="1">
      <c r="A593" s="37"/>
      <c r="B593" s="37"/>
      <c r="C593" s="37"/>
      <c r="D593" s="37"/>
      <c r="E593" s="37"/>
      <c r="F593" s="41"/>
      <c r="G593" s="76"/>
      <c r="H593" s="77" t="s">
        <v>47</v>
      </c>
    </row>
    <row r="594" spans="1:8" ht="11.25" customHeight="1">
      <c r="A594" s="37"/>
      <c r="B594" s="37"/>
      <c r="C594" s="37"/>
      <c r="D594" s="37"/>
      <c r="E594" s="37"/>
      <c r="F594" s="41"/>
      <c r="G594" s="76"/>
      <c r="H594" s="77" t="s">
        <v>47</v>
      </c>
    </row>
    <row r="595" spans="1:8" ht="11.25" customHeight="1">
      <c r="A595" s="37"/>
      <c r="B595" s="37"/>
      <c r="C595" s="37"/>
      <c r="D595" s="37"/>
      <c r="E595" s="37"/>
      <c r="F595" s="41"/>
      <c r="G595" s="76"/>
      <c r="H595" s="77" t="s">
        <v>47</v>
      </c>
    </row>
    <row r="596" spans="1:8" ht="11.25" customHeight="1">
      <c r="A596" s="37"/>
      <c r="B596" s="37"/>
      <c r="C596" s="37"/>
      <c r="D596" s="37"/>
      <c r="E596" s="37"/>
      <c r="F596" s="41"/>
      <c r="G596" s="76"/>
      <c r="H596" s="77" t="s">
        <v>47</v>
      </c>
    </row>
    <row r="597" spans="1:8" ht="11.25" customHeight="1">
      <c r="A597" s="37"/>
      <c r="B597" s="37"/>
      <c r="C597" s="37"/>
      <c r="D597" s="37"/>
      <c r="E597" s="37"/>
      <c r="F597" s="41"/>
      <c r="G597" s="76"/>
      <c r="H597" s="77" t="s">
        <v>47</v>
      </c>
    </row>
    <row r="598" spans="1:8" ht="11.25" customHeight="1">
      <c r="A598" s="37"/>
      <c r="B598" s="37"/>
      <c r="C598" s="37"/>
      <c r="D598" s="37"/>
      <c r="E598" s="37"/>
      <c r="F598" s="41"/>
      <c r="G598" s="80"/>
      <c r="H598" s="81" t="s">
        <v>47</v>
      </c>
    </row>
    <row r="599" spans="1:8" ht="11.25" customHeight="1">
      <c r="A599" s="37"/>
      <c r="B599" s="37"/>
      <c r="C599" s="37"/>
      <c r="D599" s="37"/>
      <c r="E599" s="37"/>
      <c r="F599" s="41"/>
      <c r="G599" s="76"/>
      <c r="H599" s="77" t="s">
        <v>47</v>
      </c>
    </row>
    <row r="600" spans="1:8" ht="11.25" customHeight="1">
      <c r="A600" s="37"/>
      <c r="B600" s="37"/>
      <c r="C600" s="37"/>
      <c r="D600" s="37"/>
      <c r="E600" s="37"/>
      <c r="F600" s="41"/>
      <c r="G600" s="76"/>
      <c r="H600" s="77" t="s">
        <v>47</v>
      </c>
    </row>
    <row r="601" spans="1:8" ht="11.25" customHeight="1">
      <c r="A601" s="37"/>
      <c r="B601" s="37"/>
      <c r="C601" s="37"/>
      <c r="D601" s="37"/>
      <c r="E601" s="37"/>
      <c r="F601" s="41"/>
      <c r="G601" s="76"/>
      <c r="H601" s="77" t="s">
        <v>47</v>
      </c>
    </row>
    <row r="602" spans="1:8" ht="11.25" customHeight="1">
      <c r="A602" s="37"/>
      <c r="B602" s="37"/>
      <c r="C602" s="37"/>
      <c r="D602" s="37"/>
      <c r="E602" s="37"/>
      <c r="F602" s="41"/>
      <c r="G602" s="76"/>
      <c r="H602" s="77" t="s">
        <v>47</v>
      </c>
    </row>
    <row r="603" spans="1:8" ht="11.25" customHeight="1">
      <c r="A603" s="37"/>
      <c r="B603" s="37"/>
      <c r="C603" s="37"/>
      <c r="D603" s="37"/>
      <c r="E603" s="37"/>
      <c r="F603" s="41"/>
      <c r="G603" s="76"/>
      <c r="H603" s="77" t="s">
        <v>47</v>
      </c>
    </row>
    <row r="604" spans="1:8" ht="11.25" customHeight="1">
      <c r="A604" s="37"/>
      <c r="B604" s="37"/>
      <c r="C604" s="37"/>
      <c r="D604" s="37"/>
      <c r="E604" s="37"/>
      <c r="F604" s="41"/>
      <c r="G604" s="76"/>
      <c r="H604" s="77" t="s">
        <v>47</v>
      </c>
    </row>
    <row r="605" spans="1:8" ht="11.25" customHeight="1">
      <c r="A605" s="37"/>
      <c r="B605" s="37"/>
      <c r="C605" s="37"/>
      <c r="D605" s="37"/>
      <c r="E605" s="37"/>
      <c r="F605" s="41"/>
      <c r="G605" s="76"/>
      <c r="H605" s="77" t="s">
        <v>47</v>
      </c>
    </row>
    <row r="606" spans="1:8" ht="11.25" customHeight="1">
      <c r="A606" s="37"/>
      <c r="B606" s="37"/>
      <c r="C606" s="37"/>
      <c r="D606" s="37"/>
      <c r="E606" s="37"/>
      <c r="F606" s="41"/>
      <c r="G606" s="80"/>
      <c r="H606" s="81" t="s">
        <v>47</v>
      </c>
    </row>
    <row r="607" spans="1:8" ht="11.25" customHeight="1">
      <c r="A607" s="37"/>
      <c r="B607" s="37"/>
      <c r="C607" s="37"/>
      <c r="D607" s="37"/>
      <c r="E607" s="37"/>
      <c r="F607" s="41"/>
      <c r="G607" s="76"/>
      <c r="H607" s="77" t="s">
        <v>47</v>
      </c>
    </row>
    <row r="608" spans="1:8" ht="11.25" customHeight="1">
      <c r="A608" s="37"/>
      <c r="B608" s="37"/>
      <c r="C608" s="37"/>
      <c r="D608" s="37"/>
      <c r="E608" s="37"/>
      <c r="F608" s="41"/>
      <c r="G608" s="76"/>
      <c r="H608" s="77" t="s">
        <v>47</v>
      </c>
    </row>
    <row r="609" spans="1:8" s="13" customFormat="1" ht="11.25" customHeight="1">
      <c r="A609" s="37"/>
      <c r="B609" s="37"/>
      <c r="C609" s="37"/>
      <c r="D609" s="37"/>
      <c r="E609" s="37"/>
      <c r="F609" s="41"/>
      <c r="G609" s="76"/>
      <c r="H609" s="77" t="s">
        <v>47</v>
      </c>
    </row>
    <row r="610" spans="1:8" ht="11.25" customHeight="1">
      <c r="A610" s="37"/>
      <c r="B610" s="37"/>
      <c r="C610" s="37"/>
      <c r="D610" s="37"/>
      <c r="E610" s="37"/>
      <c r="F610" s="41"/>
      <c r="G610" s="76"/>
      <c r="H610" s="77" t="s">
        <v>47</v>
      </c>
    </row>
    <row r="611" spans="1:8" ht="11.25" customHeight="1">
      <c r="A611" s="37"/>
      <c r="B611" s="37"/>
      <c r="C611" s="37"/>
      <c r="D611" s="37"/>
      <c r="E611" s="37"/>
      <c r="F611" s="41"/>
      <c r="G611" s="80"/>
      <c r="H611" s="81" t="s">
        <v>47</v>
      </c>
    </row>
    <row r="612" spans="1:8" ht="11.25" customHeight="1">
      <c r="A612" s="37"/>
      <c r="B612" s="37"/>
      <c r="C612" s="37"/>
      <c r="D612" s="37"/>
      <c r="E612" s="37"/>
      <c r="F612" s="41"/>
      <c r="G612" s="76"/>
      <c r="H612" s="77" t="s">
        <v>47</v>
      </c>
    </row>
    <row r="613" spans="1:8" ht="11.25" customHeight="1">
      <c r="A613" s="37"/>
      <c r="B613" s="37"/>
      <c r="C613" s="37"/>
      <c r="D613" s="37"/>
      <c r="E613" s="37"/>
      <c r="F613" s="41"/>
      <c r="G613" s="76"/>
      <c r="H613" s="77" t="s">
        <v>47</v>
      </c>
    </row>
    <row r="614" spans="1:8" ht="11.25" customHeight="1">
      <c r="A614" s="37"/>
      <c r="B614" s="37"/>
      <c r="C614" s="37"/>
      <c r="D614" s="37"/>
      <c r="E614" s="37"/>
      <c r="F614" s="41"/>
      <c r="G614" s="76"/>
      <c r="H614" s="77" t="s">
        <v>47</v>
      </c>
    </row>
    <row r="615" spans="1:8" ht="11.25" customHeight="1">
      <c r="A615" s="37"/>
      <c r="B615" s="37"/>
      <c r="C615" s="37"/>
      <c r="D615" s="37"/>
      <c r="E615" s="37"/>
      <c r="F615" s="41"/>
      <c r="G615" s="76"/>
      <c r="H615" s="77" t="s">
        <v>47</v>
      </c>
    </row>
    <row r="616" spans="1:8" ht="11.25" customHeight="1">
      <c r="A616" s="37"/>
      <c r="B616" s="37"/>
      <c r="C616" s="37"/>
      <c r="D616" s="37"/>
      <c r="E616" s="37"/>
      <c r="F616" s="41"/>
      <c r="G616" s="80"/>
      <c r="H616" s="81" t="s">
        <v>47</v>
      </c>
    </row>
    <row r="617" spans="1:8" ht="11.25" customHeight="1">
      <c r="A617" s="37"/>
      <c r="B617" s="37"/>
      <c r="C617" s="37"/>
      <c r="D617" s="37"/>
      <c r="E617" s="37"/>
      <c r="F617" s="41"/>
      <c r="G617" s="76"/>
      <c r="H617" s="77" t="s">
        <v>47</v>
      </c>
    </row>
    <row r="618" spans="1:8" ht="11.25" customHeight="1">
      <c r="A618" s="37"/>
      <c r="B618" s="37"/>
      <c r="C618" s="37"/>
      <c r="D618" s="37"/>
      <c r="E618" s="37"/>
      <c r="F618" s="41"/>
      <c r="G618" s="76"/>
      <c r="H618" s="77" t="s">
        <v>47</v>
      </c>
    </row>
    <row r="619" spans="1:8" ht="11.25" customHeight="1">
      <c r="A619" s="37"/>
      <c r="B619" s="37"/>
      <c r="C619" s="37"/>
      <c r="D619" s="37"/>
      <c r="E619" s="37"/>
      <c r="F619" s="41"/>
      <c r="G619" s="76"/>
      <c r="H619" s="77" t="s">
        <v>47</v>
      </c>
    </row>
    <row r="620" spans="1:8" ht="11.25" customHeight="1">
      <c r="A620" s="37"/>
      <c r="B620" s="37"/>
      <c r="C620" s="37"/>
      <c r="D620" s="37"/>
      <c r="E620" s="37"/>
      <c r="F620" s="41"/>
      <c r="G620" s="80"/>
      <c r="H620" s="81" t="s">
        <v>47</v>
      </c>
    </row>
    <row r="621" spans="1:8" ht="11.25" customHeight="1">
      <c r="A621" s="37"/>
      <c r="B621" s="37"/>
      <c r="C621" s="37"/>
      <c r="D621" s="37"/>
      <c r="E621" s="37"/>
      <c r="F621" s="41"/>
      <c r="G621" s="76"/>
      <c r="H621" s="77" t="s">
        <v>47</v>
      </c>
    </row>
    <row r="622" spans="1:8" ht="11.25" customHeight="1">
      <c r="A622" s="37"/>
      <c r="B622" s="37"/>
      <c r="C622" s="37"/>
      <c r="D622" s="37"/>
      <c r="E622" s="37"/>
      <c r="F622" s="41"/>
      <c r="G622" s="80"/>
      <c r="H622" s="81" t="s">
        <v>47</v>
      </c>
    </row>
    <row r="623" spans="1:8" ht="11.25" customHeight="1">
      <c r="A623" s="37"/>
      <c r="B623" s="37"/>
      <c r="C623" s="37"/>
      <c r="D623" s="37"/>
      <c r="E623" s="37"/>
      <c r="F623" s="41"/>
      <c r="G623" s="76"/>
      <c r="H623" s="77" t="s">
        <v>47</v>
      </c>
    </row>
    <row r="624" spans="1:8" ht="11.25" customHeight="1">
      <c r="A624" s="37"/>
      <c r="B624" s="37"/>
      <c r="C624" s="37"/>
      <c r="D624" s="37"/>
      <c r="E624" s="37"/>
      <c r="F624" s="41"/>
      <c r="G624" s="82"/>
      <c r="H624" s="83" t="s">
        <v>47</v>
      </c>
    </row>
    <row r="625" spans="1:8" ht="11.25" customHeight="1">
      <c r="A625" s="37"/>
      <c r="B625" s="37"/>
      <c r="C625" s="37"/>
      <c r="D625" s="37"/>
      <c r="E625" s="37"/>
      <c r="F625" s="41"/>
      <c r="G625" s="76"/>
      <c r="H625" s="77" t="s">
        <v>47</v>
      </c>
    </row>
    <row r="626" spans="1:8" ht="11.25" customHeight="1">
      <c r="A626" s="37"/>
      <c r="B626" s="37"/>
      <c r="C626" s="37"/>
      <c r="D626" s="37"/>
      <c r="E626" s="37"/>
      <c r="F626" s="41"/>
      <c r="G626" s="76"/>
      <c r="H626" s="77" t="s">
        <v>47</v>
      </c>
    </row>
    <row r="627" spans="1:8" ht="11.25" customHeight="1">
      <c r="A627" s="37"/>
      <c r="B627" s="37"/>
      <c r="C627" s="37"/>
      <c r="D627" s="37"/>
      <c r="E627" s="37"/>
      <c r="F627" s="41"/>
      <c r="G627" s="76"/>
      <c r="H627" s="77" t="s">
        <v>47</v>
      </c>
    </row>
    <row r="628" spans="1:8" ht="11.25" customHeight="1">
      <c r="A628" s="37"/>
      <c r="B628" s="37"/>
      <c r="C628" s="37"/>
      <c r="D628" s="37"/>
      <c r="E628" s="37"/>
      <c r="F628" s="41"/>
      <c r="G628" s="76"/>
      <c r="H628" s="77" t="s">
        <v>47</v>
      </c>
    </row>
    <row r="629" spans="1:8" ht="11.25" customHeight="1">
      <c r="A629" s="37"/>
      <c r="B629" s="37"/>
      <c r="C629" s="37"/>
      <c r="D629" s="37"/>
      <c r="E629" s="37"/>
      <c r="F629" s="41"/>
      <c r="G629" s="76"/>
      <c r="H629" s="77" t="s">
        <v>47</v>
      </c>
    </row>
    <row r="630" spans="1:8" ht="11.25" customHeight="1">
      <c r="A630" s="37"/>
      <c r="B630" s="37"/>
      <c r="C630" s="37"/>
      <c r="D630" s="37"/>
      <c r="E630" s="37"/>
      <c r="F630" s="41"/>
      <c r="G630" s="76"/>
      <c r="H630" s="77" t="s">
        <v>47</v>
      </c>
    </row>
    <row r="631" spans="1:8" ht="11.25" customHeight="1">
      <c r="A631" s="37"/>
      <c r="B631" s="37"/>
      <c r="C631" s="37"/>
      <c r="D631" s="37"/>
      <c r="E631" s="37"/>
      <c r="F631" s="41"/>
      <c r="G631" s="76"/>
      <c r="H631" s="77" t="s">
        <v>47</v>
      </c>
    </row>
    <row r="632" spans="1:8" ht="11.25" customHeight="1">
      <c r="A632" s="37"/>
      <c r="B632" s="37"/>
      <c r="C632" s="37"/>
      <c r="D632" s="37"/>
      <c r="E632" s="37"/>
      <c r="F632" s="41"/>
      <c r="G632" s="76"/>
      <c r="H632" s="77" t="s">
        <v>47</v>
      </c>
    </row>
    <row r="633" spans="1:8" ht="11.25" customHeight="1">
      <c r="A633" s="37"/>
      <c r="B633" s="37"/>
      <c r="C633" s="37"/>
      <c r="D633" s="37"/>
      <c r="E633" s="37"/>
      <c r="F633" s="41"/>
      <c r="G633" s="76"/>
      <c r="H633" s="77" t="s">
        <v>47</v>
      </c>
    </row>
    <row r="634" spans="1:8" ht="11.25" customHeight="1">
      <c r="A634" s="37"/>
      <c r="B634" s="37"/>
      <c r="C634" s="37"/>
      <c r="D634" s="37"/>
      <c r="E634" s="37"/>
      <c r="F634" s="41"/>
      <c r="G634" s="76"/>
      <c r="H634" s="77" t="s">
        <v>47</v>
      </c>
    </row>
    <row r="635" spans="1:8" ht="11.25" customHeight="1">
      <c r="A635" s="37"/>
      <c r="B635" s="37"/>
      <c r="C635" s="37"/>
      <c r="D635" s="37"/>
      <c r="E635" s="37"/>
      <c r="F635" s="41"/>
      <c r="G635" s="76"/>
      <c r="H635" s="77" t="s">
        <v>47</v>
      </c>
    </row>
    <row r="636" spans="1:8" ht="11.25" customHeight="1">
      <c r="A636" s="37"/>
      <c r="B636" s="37"/>
      <c r="C636" s="37"/>
      <c r="D636" s="37"/>
      <c r="E636" s="37"/>
      <c r="F636" s="41"/>
      <c r="G636" s="80"/>
      <c r="H636" s="81" t="s">
        <v>47</v>
      </c>
    </row>
    <row r="637" spans="1:8" ht="11.25" customHeight="1">
      <c r="A637" s="37"/>
      <c r="B637" s="37"/>
      <c r="C637" s="37"/>
      <c r="D637" s="37"/>
      <c r="E637" s="37"/>
      <c r="F637" s="41"/>
      <c r="G637" s="76"/>
      <c r="H637" s="77" t="s">
        <v>47</v>
      </c>
    </row>
    <row r="638" spans="1:8" ht="11.25" customHeight="1">
      <c r="A638" s="37"/>
      <c r="B638" s="37"/>
      <c r="C638" s="37"/>
      <c r="D638" s="37"/>
      <c r="E638" s="37"/>
      <c r="F638" s="41"/>
      <c r="G638" s="80"/>
      <c r="H638" s="81" t="s">
        <v>47</v>
      </c>
    </row>
    <row r="639" spans="1:8" ht="11.25" customHeight="1">
      <c r="A639" s="37"/>
      <c r="B639" s="37"/>
      <c r="C639" s="37"/>
      <c r="D639" s="37"/>
      <c r="E639" s="37"/>
      <c r="F639" s="41"/>
      <c r="G639" s="78"/>
      <c r="H639" s="79" t="s">
        <v>47</v>
      </c>
    </row>
    <row r="640" spans="1:8" ht="11.25" customHeight="1">
      <c r="A640" s="37"/>
      <c r="B640" s="37"/>
      <c r="C640" s="37"/>
      <c r="D640" s="37"/>
      <c r="E640" s="37"/>
      <c r="F640" s="41"/>
      <c r="G640" s="76"/>
      <c r="H640" s="77" t="s">
        <v>47</v>
      </c>
    </row>
    <row r="641" spans="1:8" ht="11.25" customHeight="1">
      <c r="A641" s="37"/>
      <c r="B641" s="37"/>
      <c r="C641" s="37"/>
      <c r="D641" s="37"/>
      <c r="E641" s="37"/>
      <c r="F641" s="41"/>
      <c r="G641" s="76"/>
      <c r="H641" s="77" t="s">
        <v>47</v>
      </c>
    </row>
    <row r="642" spans="1:8" ht="11.25" customHeight="1">
      <c r="A642" s="37"/>
      <c r="B642" s="37"/>
      <c r="C642" s="37"/>
      <c r="D642" s="37"/>
      <c r="E642" s="37"/>
      <c r="F642" s="41"/>
      <c r="G642" s="76"/>
      <c r="H642" s="77" t="s">
        <v>47</v>
      </c>
    </row>
    <row r="643" spans="1:8" ht="11.25" customHeight="1">
      <c r="A643" s="37"/>
      <c r="B643" s="37"/>
      <c r="C643" s="37"/>
      <c r="D643" s="37"/>
      <c r="E643" s="37"/>
      <c r="F643" s="41"/>
      <c r="G643" s="76"/>
      <c r="H643" s="77" t="s">
        <v>47</v>
      </c>
    </row>
    <row r="644" spans="1:8" ht="11.25" customHeight="1">
      <c r="A644" s="37"/>
      <c r="B644" s="37"/>
      <c r="C644" s="37"/>
      <c r="D644" s="37"/>
      <c r="E644" s="37"/>
      <c r="F644" s="41"/>
      <c r="G644" s="76"/>
      <c r="H644" s="77" t="s">
        <v>47</v>
      </c>
    </row>
    <row r="645" spans="1:8" ht="11.25" customHeight="1">
      <c r="A645" s="37"/>
      <c r="B645" s="37"/>
      <c r="C645" s="37"/>
      <c r="D645" s="37"/>
      <c r="E645" s="37"/>
      <c r="F645" s="41"/>
      <c r="G645" s="76"/>
      <c r="H645" s="77" t="s">
        <v>47</v>
      </c>
    </row>
    <row r="646" spans="1:8" ht="11.25" customHeight="1">
      <c r="A646" s="37"/>
      <c r="B646" s="37"/>
      <c r="C646" s="37"/>
      <c r="D646" s="37"/>
      <c r="E646" s="37"/>
      <c r="F646" s="41"/>
      <c r="G646" s="76"/>
      <c r="H646" s="77" t="s">
        <v>47</v>
      </c>
    </row>
    <row r="647" spans="1:8" ht="11.25" customHeight="1">
      <c r="A647" s="37"/>
      <c r="B647" s="37"/>
      <c r="C647" s="37"/>
      <c r="D647" s="37"/>
      <c r="E647" s="37"/>
      <c r="F647" s="41"/>
      <c r="G647" s="76"/>
      <c r="H647" s="77" t="s">
        <v>47</v>
      </c>
    </row>
    <row r="648" spans="1:8" ht="11.25" customHeight="1">
      <c r="A648" s="37"/>
      <c r="B648" s="37"/>
      <c r="C648" s="37"/>
      <c r="D648" s="37"/>
      <c r="E648" s="37"/>
      <c r="F648" s="41"/>
      <c r="G648" s="76"/>
      <c r="H648" s="77" t="s">
        <v>47</v>
      </c>
    </row>
    <row r="649" spans="1:8" ht="11.25" customHeight="1">
      <c r="A649" s="37"/>
      <c r="B649" s="37"/>
      <c r="C649" s="37"/>
      <c r="D649" s="37"/>
      <c r="E649" s="37"/>
      <c r="F649" s="41"/>
      <c r="G649" s="76"/>
      <c r="H649" s="77" t="s">
        <v>47</v>
      </c>
    </row>
    <row r="650" spans="1:8" ht="11.25" customHeight="1">
      <c r="A650" s="37"/>
      <c r="B650" s="37"/>
      <c r="C650" s="37"/>
      <c r="D650" s="37"/>
      <c r="E650" s="37"/>
      <c r="F650" s="41"/>
      <c r="G650" s="76"/>
      <c r="H650" s="77" t="s">
        <v>47</v>
      </c>
    </row>
    <row r="651" spans="1:8" ht="11.25" customHeight="1">
      <c r="A651" s="37"/>
      <c r="B651" s="37"/>
      <c r="C651" s="37"/>
      <c r="D651" s="37"/>
      <c r="E651" s="37"/>
      <c r="F651" s="41"/>
      <c r="G651" s="80"/>
      <c r="H651" s="81" t="s">
        <v>47</v>
      </c>
    </row>
    <row r="652" spans="1:8" ht="11.25" customHeight="1">
      <c r="A652" s="37"/>
      <c r="B652" s="37"/>
      <c r="C652" s="37"/>
      <c r="D652" s="37"/>
      <c r="E652" s="37"/>
      <c r="F652" s="41"/>
      <c r="G652" s="76"/>
      <c r="H652" s="77" t="s">
        <v>47</v>
      </c>
    </row>
    <row r="653" spans="1:8" ht="11.25" customHeight="1">
      <c r="A653" s="37"/>
      <c r="B653" s="37"/>
      <c r="C653" s="37"/>
      <c r="D653" s="37"/>
      <c r="E653" s="37"/>
      <c r="F653" s="41"/>
      <c r="G653" s="76"/>
      <c r="H653" s="77" t="s">
        <v>47</v>
      </c>
    </row>
    <row r="654" spans="1:8" ht="11.25" customHeight="1">
      <c r="A654" s="37"/>
      <c r="B654" s="37"/>
      <c r="C654" s="37"/>
      <c r="D654" s="37"/>
      <c r="E654" s="37"/>
      <c r="F654" s="41"/>
      <c r="G654" s="80"/>
      <c r="H654" s="81" t="s">
        <v>47</v>
      </c>
    </row>
    <row r="655" spans="1:8" ht="11.25" customHeight="1">
      <c r="A655" s="37"/>
      <c r="B655" s="37"/>
      <c r="C655" s="37"/>
      <c r="D655" s="37"/>
      <c r="E655" s="37"/>
      <c r="F655" s="41"/>
      <c r="G655" s="80"/>
      <c r="H655" s="81" t="s">
        <v>47</v>
      </c>
    </row>
    <row r="656" spans="1:8" ht="11.25" customHeight="1">
      <c r="A656" s="37"/>
      <c r="B656" s="37"/>
      <c r="C656" s="37"/>
      <c r="D656" s="37"/>
      <c r="E656" s="37"/>
      <c r="F656" s="41"/>
      <c r="G656" s="76"/>
      <c r="H656" s="77" t="s">
        <v>47</v>
      </c>
    </row>
    <row r="657" spans="1:8" ht="11.25" customHeight="1">
      <c r="A657" s="37"/>
      <c r="B657" s="37"/>
      <c r="C657" s="37"/>
      <c r="D657" s="37"/>
      <c r="E657" s="37"/>
      <c r="F657" s="41"/>
      <c r="G657" s="76"/>
      <c r="H657" s="77" t="s">
        <v>47</v>
      </c>
    </row>
    <row r="658" spans="1:8" s="13" customFormat="1" ht="11.25" customHeight="1">
      <c r="A658" s="37"/>
      <c r="B658" s="37"/>
      <c r="C658" s="37"/>
      <c r="D658" s="37"/>
      <c r="E658" s="37"/>
      <c r="F658" s="41"/>
      <c r="G658" s="80"/>
      <c r="H658" s="81" t="s">
        <v>47</v>
      </c>
    </row>
    <row r="659" spans="1:8" s="13" customFormat="1" ht="11.25" customHeight="1">
      <c r="A659" s="37"/>
      <c r="B659" s="37"/>
      <c r="C659" s="37"/>
      <c r="D659" s="37"/>
      <c r="E659" s="37"/>
      <c r="F659" s="41"/>
      <c r="G659" s="80"/>
      <c r="H659" s="81" t="s">
        <v>47</v>
      </c>
    </row>
    <row r="660" spans="1:8" ht="11.25" customHeight="1">
      <c r="A660" s="37"/>
      <c r="B660" s="37"/>
      <c r="C660" s="37"/>
      <c r="D660" s="37"/>
      <c r="E660" s="37"/>
      <c r="F660" s="41"/>
      <c r="G660" s="76"/>
      <c r="H660" s="77" t="s">
        <v>47</v>
      </c>
    </row>
    <row r="661" spans="1:8" ht="11.25" customHeight="1">
      <c r="A661" s="37"/>
      <c r="B661" s="37"/>
      <c r="C661" s="37"/>
      <c r="D661" s="37"/>
      <c r="E661" s="37"/>
      <c r="F661" s="41"/>
      <c r="G661" s="80"/>
      <c r="H661" s="81" t="s">
        <v>47</v>
      </c>
    </row>
    <row r="662" spans="1:8" ht="11.25" customHeight="1">
      <c r="A662" s="37"/>
      <c r="B662" s="37"/>
      <c r="C662" s="37"/>
      <c r="D662" s="37"/>
      <c r="E662" s="37"/>
      <c r="F662" s="41"/>
      <c r="G662" s="76"/>
      <c r="H662" s="77" t="s">
        <v>47</v>
      </c>
    </row>
    <row r="663" spans="1:8" ht="11.25" customHeight="1">
      <c r="A663" s="37"/>
      <c r="B663" s="37"/>
      <c r="C663" s="37"/>
      <c r="D663" s="37"/>
      <c r="E663" s="37"/>
      <c r="F663" s="41"/>
      <c r="G663" s="76"/>
      <c r="H663" s="77" t="s">
        <v>47</v>
      </c>
    </row>
    <row r="664" spans="1:8" ht="11.25" customHeight="1">
      <c r="A664" s="37"/>
      <c r="B664" s="37"/>
      <c r="C664" s="37"/>
      <c r="D664" s="37"/>
      <c r="E664" s="37"/>
      <c r="F664" s="41"/>
      <c r="G664" s="76"/>
      <c r="H664" s="77" t="s">
        <v>47</v>
      </c>
    </row>
    <row r="665" spans="1:8" ht="11.25" customHeight="1">
      <c r="A665" s="37"/>
      <c r="B665" s="37"/>
      <c r="C665" s="37"/>
      <c r="D665" s="37"/>
      <c r="E665" s="37"/>
      <c r="F665" s="41"/>
      <c r="G665" s="76"/>
      <c r="H665" s="77" t="s">
        <v>47</v>
      </c>
    </row>
    <row r="666" spans="1:8" ht="11.25" customHeight="1">
      <c r="A666" s="37"/>
      <c r="B666" s="37"/>
      <c r="C666" s="37"/>
      <c r="D666" s="37"/>
      <c r="E666" s="37"/>
      <c r="F666" s="41"/>
      <c r="G666" s="76"/>
      <c r="H666" s="77" t="s">
        <v>47</v>
      </c>
    </row>
    <row r="667" spans="1:8" ht="11.25" customHeight="1">
      <c r="A667" s="37"/>
      <c r="B667" s="37"/>
      <c r="C667" s="37"/>
      <c r="D667" s="37"/>
      <c r="E667" s="37"/>
      <c r="F667" s="41"/>
      <c r="G667" s="76"/>
      <c r="H667" s="77" t="s">
        <v>47</v>
      </c>
    </row>
    <row r="668" spans="1:8" ht="11.25" customHeight="1">
      <c r="A668" s="37"/>
      <c r="B668" s="37"/>
      <c r="C668" s="37"/>
      <c r="D668" s="37"/>
      <c r="E668" s="37"/>
      <c r="F668" s="41"/>
      <c r="G668" s="84"/>
      <c r="H668" s="85" t="s">
        <v>47</v>
      </c>
    </row>
    <row r="669" spans="1:8" ht="11.25" customHeight="1">
      <c r="A669" s="37"/>
      <c r="B669" s="37"/>
      <c r="C669" s="37"/>
      <c r="D669" s="37"/>
      <c r="E669" s="37"/>
      <c r="F669" s="41"/>
      <c r="G669" s="76"/>
      <c r="H669" s="77" t="s">
        <v>47</v>
      </c>
    </row>
    <row r="670" spans="1:8" ht="11.25" customHeight="1">
      <c r="A670" s="37"/>
      <c r="B670" s="37"/>
      <c r="C670" s="37"/>
      <c r="D670" s="37"/>
      <c r="E670" s="37"/>
      <c r="F670" s="41"/>
      <c r="G670" s="76"/>
      <c r="H670" s="77" t="s">
        <v>47</v>
      </c>
    </row>
    <row r="671" spans="1:8" ht="11.25" customHeight="1">
      <c r="A671" s="37"/>
      <c r="B671" s="37"/>
      <c r="C671" s="37"/>
      <c r="D671" s="37"/>
      <c r="E671" s="37"/>
      <c r="F671" s="41"/>
      <c r="G671" s="76"/>
      <c r="H671" s="77" t="s">
        <v>47</v>
      </c>
    </row>
    <row r="672" spans="1:8" ht="11.25" customHeight="1">
      <c r="A672" s="37"/>
      <c r="B672" s="37"/>
      <c r="C672" s="37"/>
      <c r="D672" s="37"/>
      <c r="E672" s="37"/>
      <c r="F672" s="41"/>
      <c r="G672" s="80"/>
      <c r="H672" s="81" t="s">
        <v>47</v>
      </c>
    </row>
    <row r="673" spans="1:8" ht="11.25" customHeight="1">
      <c r="A673" s="37"/>
      <c r="B673" s="37"/>
      <c r="C673" s="37"/>
      <c r="D673" s="37"/>
      <c r="E673" s="37"/>
      <c r="F673" s="41"/>
      <c r="G673" s="76"/>
      <c r="H673" s="77" t="s">
        <v>47</v>
      </c>
    </row>
    <row r="674" spans="1:8" ht="11.25" customHeight="1">
      <c r="A674" s="37"/>
      <c r="B674" s="37"/>
      <c r="C674" s="37"/>
      <c r="D674" s="37"/>
      <c r="E674" s="37"/>
      <c r="F674" s="41"/>
      <c r="G674" s="76"/>
      <c r="H674" s="77" t="s">
        <v>47</v>
      </c>
    </row>
    <row r="675" spans="1:8" ht="11.25" customHeight="1">
      <c r="A675" s="37"/>
      <c r="B675" s="37"/>
      <c r="C675" s="37"/>
      <c r="D675" s="37"/>
      <c r="E675" s="37"/>
      <c r="F675" s="41"/>
      <c r="G675" s="76"/>
      <c r="H675" s="77" t="s">
        <v>47</v>
      </c>
    </row>
    <row r="676" spans="1:8" ht="11.25" customHeight="1">
      <c r="A676" s="37"/>
      <c r="B676" s="37"/>
      <c r="C676" s="37"/>
      <c r="D676" s="37"/>
      <c r="E676" s="37"/>
      <c r="F676" s="41"/>
      <c r="G676" s="76"/>
      <c r="H676" s="77" t="s">
        <v>47</v>
      </c>
    </row>
    <row r="677" spans="1:8" ht="11.25" customHeight="1">
      <c r="A677" s="37"/>
      <c r="B677" s="37"/>
      <c r="C677" s="37"/>
      <c r="D677" s="37"/>
      <c r="E677" s="37"/>
      <c r="F677" s="41"/>
      <c r="G677" s="76"/>
      <c r="H677" s="77" t="s">
        <v>47</v>
      </c>
    </row>
    <row r="678" spans="1:8" ht="11.25" customHeight="1">
      <c r="A678" s="37"/>
      <c r="B678" s="37"/>
      <c r="C678" s="37"/>
      <c r="D678" s="37"/>
      <c r="E678" s="37"/>
      <c r="F678" s="41"/>
      <c r="G678" s="76"/>
      <c r="H678" s="77" t="s">
        <v>47</v>
      </c>
    </row>
    <row r="679" spans="1:8" ht="11.25" customHeight="1">
      <c r="A679" s="37"/>
      <c r="B679" s="37"/>
      <c r="C679" s="37"/>
      <c r="D679" s="37"/>
      <c r="E679" s="37"/>
      <c r="F679" s="41"/>
      <c r="G679" s="76"/>
      <c r="H679" s="77" t="s">
        <v>47</v>
      </c>
    </row>
    <row r="680" spans="1:8" ht="11.25" customHeight="1">
      <c r="A680" s="37"/>
      <c r="B680" s="37"/>
      <c r="C680" s="37"/>
      <c r="D680" s="37"/>
      <c r="E680" s="37"/>
      <c r="F680" s="41"/>
      <c r="G680" s="76"/>
      <c r="H680" s="77" t="s">
        <v>47</v>
      </c>
    </row>
    <row r="681" spans="1:8" ht="11.25" customHeight="1">
      <c r="A681" s="37"/>
      <c r="B681" s="37"/>
      <c r="C681" s="37"/>
      <c r="D681" s="37"/>
      <c r="E681" s="37"/>
      <c r="F681" s="41"/>
      <c r="G681" s="80"/>
      <c r="H681" s="81" t="s">
        <v>47</v>
      </c>
    </row>
    <row r="682" spans="1:8" ht="11.25" customHeight="1">
      <c r="A682" s="37"/>
      <c r="B682" s="37"/>
      <c r="C682" s="37"/>
      <c r="D682" s="37"/>
      <c r="E682" s="37"/>
      <c r="F682" s="41"/>
      <c r="G682" s="76"/>
      <c r="H682" s="77" t="s">
        <v>47</v>
      </c>
    </row>
    <row r="683" spans="1:8" ht="11.25" customHeight="1">
      <c r="A683" s="37"/>
      <c r="B683" s="37"/>
      <c r="C683" s="37"/>
      <c r="D683" s="37"/>
      <c r="E683" s="37"/>
      <c r="F683" s="41"/>
      <c r="G683" s="82"/>
      <c r="H683" s="83" t="s">
        <v>47</v>
      </c>
    </row>
    <row r="684" spans="1:8" ht="11.25" customHeight="1">
      <c r="A684" s="37"/>
      <c r="B684" s="37"/>
      <c r="C684" s="37"/>
      <c r="D684" s="37"/>
      <c r="E684" s="37"/>
      <c r="F684" s="41"/>
      <c r="G684" s="76"/>
      <c r="H684" s="77" t="s">
        <v>47</v>
      </c>
    </row>
    <row r="685" spans="1:8" ht="11.25" customHeight="1">
      <c r="A685" s="37"/>
      <c r="B685" s="37"/>
      <c r="C685" s="37"/>
      <c r="D685" s="37"/>
      <c r="E685" s="37"/>
      <c r="F685" s="41"/>
      <c r="G685" s="76"/>
      <c r="H685" s="77" t="s">
        <v>47</v>
      </c>
    </row>
    <row r="686" spans="1:8" ht="11.25" customHeight="1">
      <c r="A686" s="37"/>
      <c r="B686" s="37"/>
      <c r="C686" s="37"/>
      <c r="D686" s="37"/>
      <c r="E686" s="37"/>
      <c r="F686" s="41"/>
      <c r="G686" s="76"/>
      <c r="H686" s="77" t="s">
        <v>47</v>
      </c>
    </row>
    <row r="687" spans="1:8" ht="11.25" customHeight="1">
      <c r="A687" s="37"/>
      <c r="B687" s="37"/>
      <c r="C687" s="37"/>
      <c r="D687" s="37"/>
      <c r="E687" s="37"/>
      <c r="F687" s="41"/>
      <c r="G687" s="76"/>
      <c r="H687" s="77" t="s">
        <v>47</v>
      </c>
    </row>
    <row r="688" spans="1:8" ht="11.25" customHeight="1">
      <c r="A688" s="37"/>
      <c r="B688" s="37"/>
      <c r="C688" s="37"/>
      <c r="D688" s="37"/>
      <c r="E688" s="37"/>
      <c r="F688" s="41"/>
      <c r="G688" s="80"/>
      <c r="H688" s="81" t="s">
        <v>47</v>
      </c>
    </row>
    <row r="689" spans="1:8" ht="11.25" customHeight="1">
      <c r="A689" s="37"/>
      <c r="B689" s="37"/>
      <c r="C689" s="37"/>
      <c r="D689" s="37"/>
      <c r="E689" s="37"/>
      <c r="F689" s="41"/>
      <c r="G689" s="76"/>
      <c r="H689" s="77" t="s">
        <v>47</v>
      </c>
    </row>
    <row r="690" spans="1:8" ht="11.25" customHeight="1">
      <c r="A690" s="37"/>
      <c r="B690" s="37"/>
      <c r="C690" s="37"/>
      <c r="D690" s="37"/>
      <c r="E690" s="37"/>
      <c r="F690" s="41"/>
      <c r="G690" s="76"/>
      <c r="H690" s="77" t="s">
        <v>47</v>
      </c>
    </row>
    <row r="691" spans="1:8" ht="11.25" customHeight="1">
      <c r="A691" s="37"/>
      <c r="B691" s="37"/>
      <c r="C691" s="37"/>
      <c r="D691" s="37"/>
      <c r="E691" s="37"/>
      <c r="F691" s="41"/>
      <c r="G691" s="80"/>
      <c r="H691" s="81" t="s">
        <v>47</v>
      </c>
    </row>
    <row r="692" spans="1:8" ht="11.25" customHeight="1">
      <c r="A692" s="37"/>
      <c r="B692" s="37"/>
      <c r="C692" s="37"/>
      <c r="D692" s="37"/>
      <c r="E692" s="37"/>
      <c r="F692" s="41"/>
      <c r="G692" s="76"/>
      <c r="H692" s="77" t="s">
        <v>47</v>
      </c>
    </row>
    <row r="693" spans="1:8" ht="11.25" customHeight="1">
      <c r="A693" s="37"/>
      <c r="B693" s="37"/>
      <c r="C693" s="37"/>
      <c r="D693" s="37"/>
      <c r="E693" s="37"/>
      <c r="F693" s="41"/>
      <c r="G693" s="76"/>
      <c r="H693" s="77" t="s">
        <v>47</v>
      </c>
    </row>
    <row r="694" spans="1:8" ht="11.25" customHeight="1">
      <c r="A694" s="37"/>
      <c r="B694" s="37"/>
      <c r="C694" s="37"/>
      <c r="D694" s="37"/>
      <c r="E694" s="37"/>
      <c r="F694" s="41"/>
      <c r="G694" s="76"/>
      <c r="H694" s="77" t="s">
        <v>47</v>
      </c>
    </row>
    <row r="695" spans="1:8" ht="11.25" customHeight="1">
      <c r="A695" s="37"/>
      <c r="B695" s="37"/>
      <c r="C695" s="37"/>
      <c r="D695" s="37"/>
      <c r="E695" s="37"/>
      <c r="F695" s="41"/>
      <c r="G695" s="76"/>
      <c r="H695" s="77" t="s">
        <v>47</v>
      </c>
    </row>
    <row r="696" spans="1:8" ht="11.25" customHeight="1">
      <c r="A696" s="37"/>
      <c r="B696" s="37"/>
      <c r="C696" s="37"/>
      <c r="D696" s="37"/>
      <c r="E696" s="37"/>
      <c r="F696" s="41"/>
      <c r="G696" s="76"/>
      <c r="H696" s="77" t="s">
        <v>47</v>
      </c>
    </row>
    <row r="697" spans="1:8" ht="11.25" customHeight="1">
      <c r="A697" s="37"/>
      <c r="B697" s="37"/>
      <c r="C697" s="37"/>
      <c r="D697" s="37"/>
      <c r="E697" s="37"/>
      <c r="F697" s="41"/>
      <c r="G697" s="76"/>
      <c r="H697" s="77" t="s">
        <v>47</v>
      </c>
    </row>
    <row r="698" spans="1:8" ht="11.25" customHeight="1">
      <c r="A698" s="37"/>
      <c r="B698" s="37"/>
      <c r="C698" s="37"/>
      <c r="D698" s="37"/>
      <c r="E698" s="37"/>
      <c r="F698" s="41"/>
      <c r="G698" s="76"/>
      <c r="H698" s="77" t="s">
        <v>47</v>
      </c>
    </row>
    <row r="699" spans="1:8" ht="11.25" customHeight="1">
      <c r="A699" s="37"/>
      <c r="B699" s="37"/>
      <c r="C699" s="37"/>
      <c r="D699" s="37"/>
      <c r="E699" s="37"/>
      <c r="F699" s="41"/>
      <c r="G699" s="76"/>
      <c r="H699" s="77" t="s">
        <v>47</v>
      </c>
    </row>
    <row r="700" spans="1:8" ht="11.25" customHeight="1">
      <c r="A700" s="37"/>
      <c r="B700" s="37"/>
      <c r="C700" s="37"/>
      <c r="D700" s="37"/>
      <c r="E700" s="37"/>
      <c r="F700" s="41"/>
      <c r="G700" s="76"/>
      <c r="H700" s="77" t="s">
        <v>47</v>
      </c>
    </row>
    <row r="701" spans="1:8" ht="11.25" customHeight="1">
      <c r="A701" s="37"/>
      <c r="B701" s="37"/>
      <c r="C701" s="37"/>
      <c r="D701" s="37"/>
      <c r="E701" s="37"/>
      <c r="F701" s="41"/>
      <c r="G701" s="76"/>
      <c r="H701" s="77" t="s">
        <v>47</v>
      </c>
    </row>
    <row r="702" spans="1:8" ht="11.25" customHeight="1">
      <c r="A702" s="37"/>
      <c r="B702" s="37"/>
      <c r="C702" s="37"/>
      <c r="D702" s="37"/>
      <c r="E702" s="37"/>
      <c r="F702" s="41"/>
      <c r="G702" s="76"/>
      <c r="H702" s="77" t="s">
        <v>47</v>
      </c>
    </row>
    <row r="703" spans="1:8" ht="11.25" customHeight="1">
      <c r="A703" s="37"/>
      <c r="B703" s="37"/>
      <c r="C703" s="37"/>
      <c r="D703" s="37"/>
      <c r="E703" s="37"/>
      <c r="F703" s="41"/>
      <c r="G703" s="76"/>
      <c r="H703" s="77" t="s">
        <v>47</v>
      </c>
    </row>
    <row r="704" spans="1:8" ht="11.25" customHeight="1">
      <c r="A704" s="37"/>
      <c r="B704" s="37"/>
      <c r="C704" s="37"/>
      <c r="D704" s="37"/>
      <c r="E704" s="37"/>
      <c r="F704" s="41"/>
      <c r="G704" s="76"/>
      <c r="H704" s="77" t="s">
        <v>47</v>
      </c>
    </row>
    <row r="705" spans="1:8" s="25" customFormat="1" ht="11.25" customHeight="1">
      <c r="A705" s="37"/>
      <c r="B705" s="37"/>
      <c r="C705" s="37"/>
      <c r="D705" s="37"/>
      <c r="E705" s="37"/>
      <c r="F705" s="41"/>
      <c r="G705" s="76"/>
      <c r="H705" s="77" t="s">
        <v>47</v>
      </c>
    </row>
    <row r="706" spans="1:8" s="25" customFormat="1" ht="11.25" customHeight="1">
      <c r="A706" s="37"/>
      <c r="B706" s="37"/>
      <c r="C706" s="37"/>
      <c r="D706" s="37"/>
      <c r="E706" s="37"/>
      <c r="F706" s="41"/>
      <c r="G706" s="76"/>
      <c r="H706" s="77" t="s">
        <v>47</v>
      </c>
    </row>
    <row r="707" spans="1:8" s="25" customFormat="1" ht="11.25" customHeight="1">
      <c r="A707" s="37"/>
      <c r="B707" s="37"/>
      <c r="C707" s="37"/>
      <c r="D707" s="37"/>
      <c r="E707" s="37"/>
      <c r="F707" s="41"/>
      <c r="G707" s="76"/>
      <c r="H707" s="77" t="s">
        <v>47</v>
      </c>
    </row>
    <row r="708" spans="1:8" s="25" customFormat="1" ht="11.25" customHeight="1">
      <c r="A708" s="37"/>
      <c r="B708" s="37"/>
      <c r="C708" s="37"/>
      <c r="D708" s="37"/>
      <c r="E708" s="37"/>
      <c r="F708" s="41"/>
      <c r="G708" s="76"/>
      <c r="H708" s="77" t="s">
        <v>47</v>
      </c>
    </row>
    <row r="709" spans="1:8" ht="13.5" customHeight="1">
      <c r="A709" s="37"/>
      <c r="B709" s="37"/>
      <c r="C709" s="37"/>
      <c r="D709" s="37"/>
      <c r="E709" s="37"/>
      <c r="F709" s="41"/>
      <c r="G709" s="76"/>
      <c r="H709" s="77" t="s">
        <v>47</v>
      </c>
    </row>
    <row r="710" spans="1:8" ht="13.5" customHeight="1">
      <c r="A710" s="37"/>
      <c r="B710" s="37"/>
      <c r="C710" s="37"/>
      <c r="D710" s="37"/>
      <c r="E710" s="37"/>
      <c r="F710" s="41"/>
      <c r="G710" s="76"/>
      <c r="H710" s="77" t="s">
        <v>47</v>
      </c>
    </row>
    <row r="711" spans="1:8" ht="13.5" customHeight="1">
      <c r="A711" s="37"/>
      <c r="B711" s="37"/>
      <c r="C711" s="37"/>
      <c r="D711" s="37"/>
      <c r="E711" s="37"/>
      <c r="F711" s="41"/>
      <c r="G711" s="76"/>
      <c r="H711" s="77" t="s">
        <v>47</v>
      </c>
    </row>
    <row r="712" spans="1:8" ht="13.5" customHeight="1">
      <c r="A712" s="37"/>
      <c r="B712" s="37"/>
      <c r="C712" s="37"/>
      <c r="D712" s="37"/>
      <c r="E712" s="37"/>
      <c r="F712" s="41"/>
      <c r="G712" s="76"/>
      <c r="H712" s="77" t="s">
        <v>47</v>
      </c>
    </row>
    <row r="713" spans="1:8" ht="13.5" customHeight="1">
      <c r="A713" s="37"/>
      <c r="B713" s="37"/>
      <c r="C713" s="37"/>
      <c r="D713" s="37"/>
      <c r="E713" s="37"/>
      <c r="F713" s="41"/>
      <c r="G713" s="76"/>
      <c r="H713" s="77" t="s">
        <v>47</v>
      </c>
    </row>
    <row r="714" spans="1:8" ht="13.5" customHeight="1">
      <c r="A714" s="37"/>
      <c r="B714" s="37"/>
      <c r="C714" s="37"/>
      <c r="D714" s="37"/>
      <c r="E714" s="37"/>
      <c r="F714" s="41"/>
      <c r="G714" s="76"/>
      <c r="H714" s="77" t="s">
        <v>47</v>
      </c>
    </row>
    <row r="715" spans="1:8" ht="13.5" customHeight="1">
      <c r="A715" s="37"/>
      <c r="B715" s="37"/>
      <c r="C715" s="37"/>
      <c r="D715" s="37"/>
      <c r="E715" s="37"/>
      <c r="F715" s="41"/>
      <c r="G715" s="76"/>
      <c r="H715" s="77" t="s">
        <v>47</v>
      </c>
    </row>
    <row r="716" spans="1:8" ht="13.5" customHeight="1">
      <c r="A716" s="37"/>
      <c r="B716" s="37"/>
      <c r="C716" s="37"/>
      <c r="D716" s="37"/>
      <c r="E716" s="37"/>
      <c r="F716" s="41"/>
      <c r="G716" s="76"/>
      <c r="H716" s="77" t="s">
        <v>47</v>
      </c>
    </row>
    <row r="717" spans="1:8" ht="11.25" customHeight="1">
      <c r="A717" s="37"/>
      <c r="B717" s="37"/>
      <c r="C717" s="37"/>
      <c r="D717" s="37"/>
      <c r="E717" s="37"/>
      <c r="F717" s="41"/>
      <c r="G717" s="76"/>
      <c r="H717" s="77" t="s">
        <v>47</v>
      </c>
    </row>
    <row r="718" spans="1:8" ht="11.25" customHeight="1">
      <c r="A718" s="37"/>
      <c r="B718" s="37"/>
      <c r="C718" s="37"/>
      <c r="D718" s="37"/>
      <c r="E718" s="37"/>
      <c r="F718" s="41"/>
      <c r="G718" s="76"/>
      <c r="H718" s="77" t="s">
        <v>47</v>
      </c>
    </row>
    <row r="719" spans="1:8" ht="11.25" customHeight="1">
      <c r="A719" s="37"/>
      <c r="B719" s="37"/>
      <c r="C719" s="37"/>
      <c r="D719" s="37"/>
      <c r="E719" s="37"/>
      <c r="F719" s="41"/>
      <c r="G719" s="76"/>
      <c r="H719" s="77" t="s">
        <v>47</v>
      </c>
    </row>
    <row r="720" spans="1:8" ht="11.25" customHeight="1">
      <c r="A720" s="37"/>
      <c r="B720" s="37"/>
      <c r="C720" s="37"/>
      <c r="D720" s="37"/>
      <c r="E720" s="37"/>
      <c r="F720" s="41"/>
      <c r="G720" s="76"/>
      <c r="H720" s="77" t="s">
        <v>47</v>
      </c>
    </row>
    <row r="721" spans="1:8" ht="11.25" customHeight="1">
      <c r="A721" s="37"/>
      <c r="B721" s="37"/>
      <c r="C721" s="37"/>
      <c r="D721" s="37"/>
      <c r="E721" s="37"/>
      <c r="F721" s="41"/>
      <c r="G721" s="76"/>
      <c r="H721" s="77" t="s">
        <v>47</v>
      </c>
    </row>
    <row r="722" spans="1:8" ht="11.25" customHeight="1">
      <c r="A722" s="37"/>
      <c r="B722" s="37"/>
      <c r="C722" s="37"/>
      <c r="D722" s="37"/>
      <c r="E722" s="37"/>
      <c r="F722" s="41"/>
      <c r="G722" s="76"/>
      <c r="H722" s="77" t="s">
        <v>47</v>
      </c>
    </row>
    <row r="723" spans="1:8" ht="11.25" customHeight="1">
      <c r="A723" s="37"/>
      <c r="B723" s="37"/>
      <c r="C723" s="37"/>
      <c r="D723" s="37"/>
      <c r="E723" s="37"/>
      <c r="F723" s="41"/>
      <c r="G723" s="76"/>
      <c r="H723" s="77" t="s">
        <v>47</v>
      </c>
    </row>
    <row r="724" spans="1:8" ht="11.25" customHeight="1">
      <c r="A724" s="37"/>
      <c r="B724" s="37"/>
      <c r="C724" s="37"/>
      <c r="D724" s="37"/>
      <c r="E724" s="37"/>
      <c r="F724" s="41"/>
      <c r="G724" s="76"/>
      <c r="H724" s="77" t="s">
        <v>47</v>
      </c>
    </row>
    <row r="725" spans="1:8" ht="11.25" customHeight="1">
      <c r="A725" s="37"/>
      <c r="B725" s="37"/>
      <c r="C725" s="37"/>
      <c r="D725" s="37"/>
      <c r="E725" s="37"/>
      <c r="F725" s="41"/>
      <c r="G725" s="76"/>
      <c r="H725" s="77" t="s">
        <v>47</v>
      </c>
    </row>
    <row r="726" spans="1:8" ht="11.25" customHeight="1">
      <c r="A726" s="37"/>
      <c r="B726" s="37"/>
      <c r="C726" s="37"/>
      <c r="D726" s="37"/>
      <c r="E726" s="37"/>
      <c r="F726" s="41"/>
      <c r="G726" s="76"/>
      <c r="H726" s="77" t="s">
        <v>47</v>
      </c>
    </row>
    <row r="727" spans="1:8" ht="11.25" customHeight="1">
      <c r="A727" s="37"/>
      <c r="B727" s="37"/>
      <c r="C727" s="37"/>
      <c r="D727" s="37"/>
      <c r="E727" s="37"/>
      <c r="F727" s="41"/>
      <c r="G727" s="76"/>
      <c r="H727" s="77" t="s">
        <v>47</v>
      </c>
    </row>
    <row r="728" spans="1:8" ht="11.25" customHeight="1">
      <c r="A728" s="37"/>
      <c r="B728" s="37"/>
      <c r="C728" s="37"/>
      <c r="D728" s="37"/>
      <c r="E728" s="37"/>
      <c r="F728" s="41"/>
      <c r="G728" s="76"/>
      <c r="H728" s="77" t="s">
        <v>47</v>
      </c>
    </row>
    <row r="729" spans="1:8" ht="11.25" customHeight="1">
      <c r="A729" s="37"/>
      <c r="B729" s="37"/>
      <c r="C729" s="37"/>
      <c r="D729" s="37"/>
      <c r="E729" s="37"/>
      <c r="F729" s="41"/>
      <c r="G729" s="76"/>
      <c r="H729" s="77" t="s">
        <v>47</v>
      </c>
    </row>
    <row r="730" spans="1:8" ht="11.25" customHeight="1">
      <c r="A730" s="37"/>
      <c r="B730" s="37"/>
      <c r="C730" s="37"/>
      <c r="D730" s="37"/>
      <c r="E730" s="37"/>
      <c r="F730" s="41"/>
      <c r="G730" s="76"/>
      <c r="H730" s="77" t="s">
        <v>47</v>
      </c>
    </row>
    <row r="731" spans="1:8" ht="11.25" customHeight="1">
      <c r="A731" s="37"/>
      <c r="B731" s="37"/>
      <c r="C731" s="37"/>
      <c r="D731" s="37"/>
      <c r="E731" s="37"/>
      <c r="F731" s="41"/>
      <c r="G731" s="76"/>
      <c r="H731" s="77" t="s">
        <v>47</v>
      </c>
    </row>
    <row r="732" spans="1:8" ht="11.25" customHeight="1">
      <c r="A732" s="37"/>
      <c r="B732" s="37"/>
      <c r="C732" s="37"/>
      <c r="D732" s="37"/>
      <c r="E732" s="37"/>
      <c r="F732" s="41"/>
      <c r="G732" s="76"/>
      <c r="H732" s="77" t="s">
        <v>47</v>
      </c>
    </row>
    <row r="733" spans="1:8" ht="11.25" customHeight="1">
      <c r="A733" s="37"/>
      <c r="B733" s="37"/>
      <c r="C733" s="37"/>
      <c r="D733" s="37"/>
      <c r="E733" s="37"/>
      <c r="F733" s="41"/>
      <c r="G733" s="76"/>
      <c r="H733" s="77" t="s">
        <v>47</v>
      </c>
    </row>
    <row r="734" spans="1:8" ht="11.25" customHeight="1">
      <c r="A734" s="37"/>
      <c r="B734" s="37"/>
      <c r="C734" s="37"/>
      <c r="D734" s="37"/>
      <c r="E734" s="37"/>
      <c r="F734" s="41"/>
      <c r="G734" s="76"/>
      <c r="H734" s="77" t="s">
        <v>47</v>
      </c>
    </row>
    <row r="735" spans="1:8" ht="11.25" customHeight="1">
      <c r="A735" s="37"/>
      <c r="B735" s="37"/>
      <c r="C735" s="37"/>
      <c r="D735" s="37"/>
      <c r="E735" s="37"/>
      <c r="F735" s="41"/>
      <c r="G735" s="76"/>
      <c r="H735" s="77" t="s">
        <v>47</v>
      </c>
    </row>
    <row r="736" spans="1:8" ht="11.25" customHeight="1">
      <c r="A736" s="37"/>
      <c r="B736" s="37"/>
      <c r="C736" s="37"/>
      <c r="D736" s="37"/>
      <c r="E736" s="37"/>
      <c r="F736" s="41"/>
      <c r="G736" s="76"/>
      <c r="H736" s="77" t="s">
        <v>47</v>
      </c>
    </row>
    <row r="737" spans="1:8" ht="11.25" customHeight="1">
      <c r="A737" s="37"/>
      <c r="B737" s="37"/>
      <c r="C737" s="37"/>
      <c r="D737" s="37"/>
      <c r="E737" s="37"/>
      <c r="F737" s="41"/>
      <c r="G737" s="76"/>
      <c r="H737" s="77" t="s">
        <v>47</v>
      </c>
    </row>
    <row r="738" spans="1:8" ht="11.25" customHeight="1">
      <c r="A738" s="37"/>
      <c r="B738" s="37"/>
      <c r="C738" s="37"/>
      <c r="D738" s="37"/>
      <c r="E738" s="37"/>
      <c r="F738" s="41"/>
      <c r="G738" s="76"/>
      <c r="H738" s="77" t="s">
        <v>47</v>
      </c>
    </row>
    <row r="739" spans="1:8" ht="11.25" customHeight="1">
      <c r="A739" s="37"/>
      <c r="B739" s="37"/>
      <c r="C739" s="37"/>
      <c r="D739" s="37"/>
      <c r="E739" s="37"/>
      <c r="F739" s="41"/>
      <c r="G739" s="76"/>
      <c r="H739" s="77" t="s">
        <v>47</v>
      </c>
    </row>
    <row r="740" spans="1:8" ht="11.25" customHeight="1">
      <c r="A740" s="37"/>
      <c r="B740" s="37"/>
      <c r="C740" s="37"/>
      <c r="D740" s="37"/>
      <c r="E740" s="37"/>
      <c r="F740" s="41"/>
      <c r="G740" s="76"/>
      <c r="H740" s="77" t="s">
        <v>47</v>
      </c>
    </row>
    <row r="741" spans="1:8" ht="11.25" customHeight="1">
      <c r="A741" s="37"/>
      <c r="B741" s="37"/>
      <c r="C741" s="37"/>
      <c r="D741" s="37"/>
      <c r="E741" s="37"/>
      <c r="F741" s="41"/>
      <c r="G741" s="76"/>
      <c r="H741" s="77" t="s">
        <v>47</v>
      </c>
    </row>
    <row r="742" spans="1:8" ht="11.25" customHeight="1">
      <c r="A742" s="37"/>
      <c r="B742" s="37"/>
      <c r="C742" s="37"/>
      <c r="D742" s="37"/>
      <c r="E742" s="37"/>
      <c r="F742" s="41"/>
      <c r="G742" s="76"/>
      <c r="H742" s="77" t="s">
        <v>47</v>
      </c>
    </row>
    <row r="743" spans="1:8" ht="11.25" customHeight="1">
      <c r="A743" s="37"/>
      <c r="B743" s="37"/>
      <c r="C743" s="37"/>
      <c r="D743" s="37"/>
      <c r="E743" s="37"/>
      <c r="F743" s="41"/>
      <c r="G743" s="76"/>
      <c r="H743" s="77" t="s">
        <v>47</v>
      </c>
    </row>
    <row r="744" spans="1:8" ht="11.25" customHeight="1">
      <c r="A744" s="37"/>
      <c r="B744" s="37"/>
      <c r="C744" s="37"/>
      <c r="D744" s="37"/>
      <c r="E744" s="37"/>
      <c r="F744" s="41"/>
      <c r="G744" s="76"/>
      <c r="H744" s="77" t="s">
        <v>47</v>
      </c>
    </row>
    <row r="745" spans="1:8" ht="11.25" customHeight="1">
      <c r="A745" s="37"/>
      <c r="B745" s="37"/>
      <c r="C745" s="37"/>
      <c r="D745" s="37"/>
      <c r="E745" s="37"/>
      <c r="F745" s="41"/>
      <c r="G745" s="76"/>
      <c r="H745" s="77" t="s">
        <v>47</v>
      </c>
    </row>
    <row r="746" spans="1:8" ht="11.25" customHeight="1">
      <c r="A746" s="37"/>
      <c r="B746" s="37"/>
      <c r="C746" s="37"/>
      <c r="D746" s="37"/>
      <c r="E746" s="37"/>
      <c r="F746" s="41"/>
      <c r="G746" s="76"/>
      <c r="H746" s="77" t="s">
        <v>47</v>
      </c>
    </row>
    <row r="747" spans="1:8" ht="11.25" customHeight="1">
      <c r="A747" s="37"/>
      <c r="B747" s="37"/>
      <c r="C747" s="37"/>
      <c r="D747" s="37"/>
      <c r="E747" s="37"/>
      <c r="F747" s="41"/>
      <c r="G747" s="76"/>
      <c r="H747" s="77" t="s">
        <v>47</v>
      </c>
    </row>
    <row r="748" spans="1:8" ht="11.25" customHeight="1">
      <c r="A748" s="37"/>
      <c r="B748" s="37"/>
      <c r="C748" s="37"/>
      <c r="D748" s="37"/>
      <c r="E748" s="37"/>
      <c r="F748" s="41"/>
      <c r="G748" s="76"/>
      <c r="H748" s="77" t="s">
        <v>47</v>
      </c>
    </row>
    <row r="749" spans="1:8" ht="11.25" customHeight="1">
      <c r="A749" s="37"/>
      <c r="B749" s="37"/>
      <c r="C749" s="37"/>
      <c r="D749" s="37"/>
      <c r="E749" s="37"/>
      <c r="F749" s="41"/>
      <c r="G749" s="76"/>
      <c r="H749" s="77" t="s">
        <v>47</v>
      </c>
    </row>
    <row r="750" spans="1:8" ht="11.25" customHeight="1">
      <c r="A750" s="37"/>
      <c r="B750" s="37"/>
      <c r="C750" s="37"/>
      <c r="D750" s="37"/>
      <c r="E750" s="37"/>
      <c r="F750" s="41"/>
      <c r="G750" s="76"/>
      <c r="H750" s="77" t="s">
        <v>47</v>
      </c>
    </row>
    <row r="751" spans="1:8" ht="11.25" customHeight="1">
      <c r="A751" s="37"/>
      <c r="B751" s="37"/>
      <c r="C751" s="37"/>
      <c r="D751" s="37"/>
      <c r="E751" s="37"/>
      <c r="F751" s="41"/>
      <c r="G751" s="76"/>
      <c r="H751" s="77" t="s">
        <v>47</v>
      </c>
    </row>
    <row r="752" spans="1:8" ht="11.25" customHeight="1">
      <c r="A752" s="37"/>
      <c r="B752" s="37"/>
      <c r="C752" s="37"/>
      <c r="D752" s="37"/>
      <c r="E752" s="37"/>
      <c r="F752" s="41"/>
      <c r="G752" s="76"/>
      <c r="H752" s="77" t="s">
        <v>47</v>
      </c>
    </row>
    <row r="753" spans="1:8" ht="11.25" customHeight="1">
      <c r="A753" s="37"/>
      <c r="B753" s="37"/>
      <c r="C753" s="37"/>
      <c r="D753" s="37"/>
      <c r="E753" s="37"/>
      <c r="F753" s="41"/>
      <c r="G753" s="76"/>
      <c r="H753" s="77" t="s">
        <v>47</v>
      </c>
    </row>
    <row r="754" spans="1:8" ht="11.25" customHeight="1">
      <c r="A754" s="37"/>
      <c r="B754" s="37"/>
      <c r="C754" s="37"/>
      <c r="D754" s="37"/>
      <c r="E754" s="37"/>
      <c r="F754" s="41"/>
      <c r="G754" s="76"/>
      <c r="H754" s="77" t="s">
        <v>47</v>
      </c>
    </row>
    <row r="755" spans="1:8" ht="11.25" customHeight="1">
      <c r="A755" s="37"/>
      <c r="B755" s="37"/>
      <c r="C755" s="37"/>
      <c r="D755" s="37"/>
      <c r="E755" s="37"/>
      <c r="F755" s="41"/>
      <c r="G755" s="76"/>
      <c r="H755" s="77" t="s">
        <v>47</v>
      </c>
    </row>
    <row r="756" spans="1:8" ht="11.25" customHeight="1">
      <c r="A756" s="37"/>
      <c r="B756" s="37"/>
      <c r="C756" s="37"/>
      <c r="D756" s="37"/>
      <c r="E756" s="37"/>
      <c r="F756" s="41"/>
      <c r="G756" s="76"/>
      <c r="H756" s="77" t="s">
        <v>47</v>
      </c>
    </row>
    <row r="757" spans="1:8" ht="11.25" customHeight="1">
      <c r="A757" s="37"/>
      <c r="B757" s="37"/>
      <c r="C757" s="37"/>
      <c r="D757" s="37"/>
      <c r="E757" s="37"/>
      <c r="F757" s="41"/>
      <c r="G757" s="76"/>
      <c r="H757" s="77" t="s">
        <v>47</v>
      </c>
    </row>
    <row r="758" spans="1:8" ht="11.25" customHeight="1">
      <c r="A758" s="37"/>
      <c r="B758" s="37"/>
      <c r="C758" s="37"/>
      <c r="D758" s="37"/>
      <c r="E758" s="37"/>
      <c r="F758" s="41"/>
      <c r="G758" s="76"/>
      <c r="H758" s="77" t="s">
        <v>47</v>
      </c>
    </row>
    <row r="759" spans="1:8" ht="11.25" customHeight="1">
      <c r="A759" s="37"/>
      <c r="B759" s="37"/>
      <c r="C759" s="37"/>
      <c r="D759" s="37"/>
      <c r="E759" s="37"/>
      <c r="F759" s="41"/>
      <c r="G759" s="76"/>
      <c r="H759" s="77" t="s">
        <v>47</v>
      </c>
    </row>
    <row r="760" spans="1:8" ht="11.25" customHeight="1">
      <c r="A760" s="37"/>
      <c r="B760" s="37"/>
      <c r="C760" s="37"/>
      <c r="D760" s="37"/>
      <c r="E760" s="37"/>
      <c r="F760" s="41"/>
      <c r="G760" s="76"/>
      <c r="H760" s="77" t="s">
        <v>47</v>
      </c>
    </row>
    <row r="761" spans="1:8" ht="11.25" customHeight="1">
      <c r="A761" s="37"/>
      <c r="B761" s="37"/>
      <c r="C761" s="37"/>
      <c r="D761" s="37"/>
      <c r="E761" s="37"/>
      <c r="F761" s="41"/>
      <c r="G761" s="76"/>
      <c r="H761" s="77" t="s">
        <v>47</v>
      </c>
    </row>
    <row r="762" spans="1:8" ht="11.25" customHeight="1">
      <c r="A762" s="37"/>
      <c r="B762" s="37"/>
      <c r="C762" s="37"/>
      <c r="D762" s="37"/>
      <c r="E762" s="37"/>
      <c r="F762" s="41"/>
      <c r="G762" s="76"/>
      <c r="H762" s="77" t="s">
        <v>47</v>
      </c>
    </row>
    <row r="763" spans="1:8" ht="11.25" customHeight="1">
      <c r="A763" s="37"/>
      <c r="B763" s="37"/>
      <c r="C763" s="37"/>
      <c r="D763" s="37"/>
      <c r="E763" s="37"/>
      <c r="F763" s="41"/>
      <c r="G763" s="76"/>
      <c r="H763" s="77" t="s">
        <v>47</v>
      </c>
    </row>
    <row r="764" spans="1:8" ht="11.25" customHeight="1">
      <c r="A764" s="37"/>
      <c r="B764" s="37"/>
      <c r="C764" s="37"/>
      <c r="D764" s="37"/>
      <c r="E764" s="37"/>
      <c r="F764" s="41"/>
      <c r="G764" s="76"/>
      <c r="H764" s="77" t="s">
        <v>47</v>
      </c>
    </row>
    <row r="765" spans="1:8" ht="11.25" customHeight="1">
      <c r="A765" s="37"/>
      <c r="B765" s="37"/>
      <c r="C765" s="37"/>
      <c r="D765" s="37"/>
      <c r="E765" s="37"/>
      <c r="F765" s="41"/>
      <c r="G765" s="76"/>
      <c r="H765" s="77" t="s">
        <v>47</v>
      </c>
    </row>
    <row r="766" spans="1:8" ht="11.25" customHeight="1">
      <c r="A766" s="37"/>
      <c r="B766" s="37"/>
      <c r="C766" s="37"/>
      <c r="D766" s="37"/>
      <c r="E766" s="37"/>
      <c r="F766" s="41"/>
      <c r="G766" s="76"/>
      <c r="H766" s="77" t="s">
        <v>47</v>
      </c>
    </row>
    <row r="767" spans="1:8" ht="11.25" customHeight="1">
      <c r="A767" s="37"/>
      <c r="B767" s="37"/>
      <c r="C767" s="37"/>
      <c r="D767" s="37"/>
      <c r="E767" s="37"/>
      <c r="F767" s="41"/>
      <c r="G767" s="76"/>
      <c r="H767" s="77" t="s">
        <v>47</v>
      </c>
    </row>
    <row r="768" spans="1:8" ht="11.25" customHeight="1">
      <c r="A768" s="37"/>
      <c r="B768" s="37"/>
      <c r="C768" s="37"/>
      <c r="D768" s="37"/>
      <c r="E768" s="37"/>
      <c r="F768" s="41"/>
      <c r="G768" s="76"/>
      <c r="H768" s="77" t="s">
        <v>47</v>
      </c>
    </row>
    <row r="769" spans="1:8" ht="11.25" customHeight="1">
      <c r="A769" s="37"/>
      <c r="B769" s="37"/>
      <c r="C769" s="37"/>
      <c r="D769" s="37"/>
      <c r="E769" s="37"/>
      <c r="F769" s="41"/>
      <c r="G769" s="76"/>
      <c r="H769" s="77" t="s">
        <v>47</v>
      </c>
    </row>
    <row r="770" spans="1:8" ht="11.25" customHeight="1">
      <c r="A770" s="37"/>
      <c r="B770" s="37"/>
      <c r="C770" s="37"/>
      <c r="D770" s="37"/>
      <c r="E770" s="37"/>
      <c r="F770" s="41"/>
      <c r="G770" s="76"/>
      <c r="H770" s="77" t="s">
        <v>47</v>
      </c>
    </row>
    <row r="771" spans="1:8" ht="11.25" customHeight="1">
      <c r="A771" s="37"/>
      <c r="B771" s="37"/>
      <c r="C771" s="37"/>
      <c r="D771" s="37"/>
      <c r="E771" s="37"/>
      <c r="F771" s="41"/>
      <c r="G771" s="76"/>
      <c r="H771" s="77" t="s">
        <v>47</v>
      </c>
    </row>
    <row r="772" spans="1:8" ht="11.25" customHeight="1">
      <c r="A772" s="37"/>
      <c r="B772" s="37"/>
      <c r="C772" s="37"/>
      <c r="D772" s="37"/>
      <c r="E772" s="37"/>
      <c r="F772" s="41"/>
      <c r="G772" s="76"/>
      <c r="H772" s="77" t="s">
        <v>47</v>
      </c>
    </row>
    <row r="773" spans="1:8" ht="11.25" customHeight="1">
      <c r="A773" s="37"/>
      <c r="B773" s="37"/>
      <c r="C773" s="37"/>
      <c r="D773" s="37"/>
      <c r="E773" s="37"/>
      <c r="F773" s="41"/>
      <c r="G773" s="76"/>
      <c r="H773" s="77" t="s">
        <v>47</v>
      </c>
    </row>
    <row r="774" spans="1:8" ht="11.25" customHeight="1">
      <c r="A774" s="37"/>
      <c r="B774" s="37"/>
      <c r="C774" s="37"/>
      <c r="D774" s="37"/>
      <c r="E774" s="37"/>
      <c r="F774" s="41"/>
      <c r="G774" s="76"/>
      <c r="H774" s="77" t="s">
        <v>47</v>
      </c>
    </row>
    <row r="775" spans="1:8" ht="11.25" customHeight="1">
      <c r="A775" s="37"/>
      <c r="B775" s="37"/>
      <c r="C775" s="37"/>
      <c r="D775" s="37"/>
      <c r="E775" s="37"/>
      <c r="F775" s="41"/>
      <c r="G775" s="76"/>
      <c r="H775" s="77" t="s">
        <v>47</v>
      </c>
    </row>
    <row r="776" spans="1:8" ht="11.25" customHeight="1">
      <c r="A776" s="37"/>
      <c r="B776" s="37"/>
      <c r="C776" s="37"/>
      <c r="D776" s="37"/>
      <c r="E776" s="37"/>
      <c r="F776" s="41"/>
      <c r="G776" s="76"/>
      <c r="H776" s="77" t="s">
        <v>47</v>
      </c>
    </row>
    <row r="777" spans="1:8" ht="11.25" customHeight="1">
      <c r="A777" s="37"/>
      <c r="B777" s="37"/>
      <c r="C777" s="37"/>
      <c r="D777" s="37"/>
      <c r="E777" s="37"/>
      <c r="F777" s="41"/>
      <c r="G777" s="76"/>
      <c r="H777" s="77" t="s">
        <v>47</v>
      </c>
    </row>
    <row r="778" spans="1:8" ht="11.25" customHeight="1">
      <c r="A778" s="37"/>
      <c r="B778" s="37"/>
      <c r="C778" s="37"/>
      <c r="D778" s="37"/>
      <c r="E778" s="37"/>
      <c r="F778" s="41"/>
      <c r="G778" s="76"/>
      <c r="H778" s="77" t="s">
        <v>47</v>
      </c>
    </row>
    <row r="779" spans="1:8" ht="11.25" customHeight="1">
      <c r="A779" s="37"/>
      <c r="B779" s="37"/>
      <c r="C779" s="37"/>
      <c r="D779" s="37"/>
      <c r="E779" s="37"/>
      <c r="F779" s="41"/>
      <c r="G779" s="76"/>
      <c r="H779" s="77" t="s">
        <v>47</v>
      </c>
    </row>
    <row r="780" spans="1:8" ht="11.25" customHeight="1">
      <c r="A780" s="37"/>
      <c r="B780" s="37"/>
      <c r="C780" s="37"/>
      <c r="D780" s="37"/>
      <c r="E780" s="37"/>
      <c r="F780" s="41"/>
      <c r="G780" s="76"/>
      <c r="H780" s="77" t="s">
        <v>47</v>
      </c>
    </row>
    <row r="781" spans="1:8" ht="11.25" customHeight="1">
      <c r="A781" s="37"/>
      <c r="B781" s="37"/>
      <c r="C781" s="37"/>
      <c r="D781" s="37"/>
      <c r="E781" s="37"/>
      <c r="F781" s="41"/>
      <c r="G781" s="76"/>
      <c r="H781" s="77" t="s">
        <v>47</v>
      </c>
    </row>
    <row r="782" spans="1:8" ht="11.25" customHeight="1">
      <c r="A782" s="37"/>
      <c r="B782" s="37"/>
      <c r="C782" s="37"/>
      <c r="D782" s="37"/>
      <c r="E782" s="37"/>
      <c r="F782" s="41"/>
      <c r="G782" s="76"/>
      <c r="H782" s="77" t="s">
        <v>47</v>
      </c>
    </row>
    <row r="783" spans="1:8" ht="11.25" customHeight="1">
      <c r="A783" s="37"/>
      <c r="B783" s="37"/>
      <c r="C783" s="37"/>
      <c r="D783" s="37"/>
      <c r="E783" s="37"/>
      <c r="F783" s="41"/>
      <c r="G783" s="76"/>
      <c r="H783" s="77" t="s">
        <v>47</v>
      </c>
    </row>
    <row r="784" spans="1:8" ht="11.25" customHeight="1">
      <c r="A784" s="37"/>
      <c r="B784" s="37"/>
      <c r="C784" s="37"/>
      <c r="D784" s="37"/>
      <c r="E784" s="37"/>
      <c r="F784" s="41"/>
      <c r="G784" s="76"/>
      <c r="H784" s="77" t="s">
        <v>47</v>
      </c>
    </row>
    <row r="785" spans="1:8" ht="11.25" customHeight="1">
      <c r="A785" s="37"/>
      <c r="B785" s="37"/>
      <c r="C785" s="37"/>
      <c r="D785" s="37"/>
      <c r="E785" s="37"/>
      <c r="F785" s="41"/>
      <c r="G785" s="76"/>
      <c r="H785" s="77" t="s">
        <v>47</v>
      </c>
    </row>
    <row r="786" spans="1:8" ht="11.25" customHeight="1">
      <c r="A786" s="37"/>
      <c r="B786" s="37"/>
      <c r="C786" s="37"/>
      <c r="D786" s="37"/>
      <c r="E786" s="37"/>
      <c r="F786" s="41"/>
      <c r="G786" s="76"/>
      <c r="H786" s="77" t="s">
        <v>47</v>
      </c>
    </row>
    <row r="787" spans="1:8" ht="11.25" customHeight="1">
      <c r="A787" s="37"/>
      <c r="B787" s="37"/>
      <c r="C787" s="37"/>
      <c r="D787" s="37"/>
      <c r="E787" s="37"/>
      <c r="F787" s="41"/>
      <c r="G787" s="76"/>
      <c r="H787" s="77" t="s">
        <v>47</v>
      </c>
    </row>
    <row r="788" spans="1:8" ht="11.25" customHeight="1">
      <c r="A788" s="37"/>
      <c r="B788" s="37"/>
      <c r="C788" s="37"/>
      <c r="D788" s="37"/>
      <c r="E788" s="37"/>
      <c r="F788" s="41"/>
      <c r="G788" s="76"/>
      <c r="H788" s="77" t="s">
        <v>47</v>
      </c>
    </row>
    <row r="789" spans="1:8" ht="11.25" customHeight="1">
      <c r="A789" s="37"/>
      <c r="B789" s="37"/>
      <c r="C789" s="37"/>
      <c r="D789" s="37"/>
      <c r="E789" s="37"/>
      <c r="F789" s="41"/>
      <c r="G789" s="76"/>
      <c r="H789" s="77" t="s">
        <v>47</v>
      </c>
    </row>
    <row r="790" spans="1:8" ht="11.25" customHeight="1">
      <c r="A790" s="37"/>
      <c r="B790" s="37"/>
      <c r="C790" s="37"/>
      <c r="D790" s="37"/>
      <c r="E790" s="37"/>
      <c r="F790" s="41"/>
      <c r="G790" s="76"/>
      <c r="H790" s="77" t="s">
        <v>47</v>
      </c>
    </row>
    <row r="791" spans="1:8" ht="11.25" customHeight="1">
      <c r="A791" s="37"/>
      <c r="B791" s="37"/>
      <c r="C791" s="37"/>
      <c r="D791" s="37"/>
      <c r="E791" s="37"/>
      <c r="F791" s="41"/>
      <c r="G791" s="76"/>
      <c r="H791" s="77" t="s">
        <v>47</v>
      </c>
    </row>
    <row r="792" spans="1:8" ht="11.25" customHeight="1">
      <c r="A792" s="37"/>
      <c r="B792" s="37"/>
      <c r="C792" s="37"/>
      <c r="D792" s="37"/>
      <c r="E792" s="37"/>
      <c r="F792" s="41"/>
      <c r="G792" s="76"/>
      <c r="H792" s="77" t="s">
        <v>47</v>
      </c>
    </row>
    <row r="793" spans="1:8" ht="11.25" customHeight="1">
      <c r="A793" s="37"/>
      <c r="B793" s="37"/>
      <c r="C793" s="37"/>
      <c r="D793" s="37"/>
      <c r="E793" s="37"/>
      <c r="F793" s="41"/>
      <c r="G793" s="76"/>
      <c r="H793" s="77" t="s">
        <v>47</v>
      </c>
    </row>
    <row r="794" spans="1:8" ht="11.25" customHeight="1">
      <c r="A794" s="37"/>
      <c r="B794" s="37"/>
      <c r="C794" s="37"/>
      <c r="D794" s="37"/>
      <c r="E794" s="37"/>
      <c r="F794" s="41"/>
      <c r="G794" s="76"/>
      <c r="H794" s="77" t="s">
        <v>47</v>
      </c>
    </row>
    <row r="795" spans="1:8" ht="11.25" customHeight="1">
      <c r="A795" s="37"/>
      <c r="B795" s="37"/>
      <c r="C795" s="37"/>
      <c r="D795" s="37"/>
      <c r="E795" s="37"/>
      <c r="F795" s="41"/>
      <c r="G795" s="76"/>
      <c r="H795" s="77" t="s">
        <v>47</v>
      </c>
    </row>
    <row r="796" spans="1:8" ht="11.25" customHeight="1">
      <c r="A796" s="37"/>
      <c r="B796" s="37"/>
      <c r="C796" s="37"/>
      <c r="D796" s="37"/>
      <c r="E796" s="37"/>
      <c r="F796" s="41"/>
      <c r="G796" s="76"/>
      <c r="H796" s="77" t="s">
        <v>47</v>
      </c>
    </row>
    <row r="797" spans="1:8" ht="11.25" customHeight="1">
      <c r="A797" s="37"/>
      <c r="B797" s="37"/>
      <c r="C797" s="37"/>
      <c r="D797" s="37"/>
      <c r="E797" s="37"/>
      <c r="F797" s="41"/>
      <c r="G797" s="76"/>
      <c r="H797" s="77" t="s">
        <v>47</v>
      </c>
    </row>
    <row r="798" spans="1:8" ht="11.25" customHeight="1">
      <c r="A798" s="37"/>
      <c r="B798" s="37"/>
      <c r="C798" s="37"/>
      <c r="D798" s="37"/>
      <c r="E798" s="37"/>
      <c r="F798" s="41"/>
      <c r="G798" s="76"/>
      <c r="H798" s="77" t="s">
        <v>47</v>
      </c>
    </row>
    <row r="799" spans="1:8" ht="11.25" customHeight="1">
      <c r="A799" s="37"/>
      <c r="B799" s="37"/>
      <c r="C799" s="37"/>
      <c r="D799" s="37"/>
      <c r="E799" s="37"/>
      <c r="F799" s="41"/>
      <c r="G799" s="76"/>
      <c r="H799" s="77" t="s">
        <v>47</v>
      </c>
    </row>
    <row r="800" spans="1:8" ht="11.25" customHeight="1">
      <c r="A800" s="37"/>
      <c r="B800" s="37"/>
      <c r="C800" s="37"/>
      <c r="D800" s="37"/>
      <c r="E800" s="37"/>
      <c r="F800" s="41"/>
      <c r="G800" s="76"/>
      <c r="H800" s="77" t="s">
        <v>47</v>
      </c>
    </row>
    <row r="801" spans="1:8" ht="11.25" customHeight="1">
      <c r="A801" s="37"/>
      <c r="B801" s="37"/>
      <c r="C801" s="37"/>
      <c r="D801" s="37"/>
      <c r="E801" s="37"/>
      <c r="F801" s="41"/>
      <c r="G801" s="76"/>
      <c r="H801" s="77" t="s">
        <v>47</v>
      </c>
    </row>
    <row r="802" spans="1:8" ht="11.25" customHeight="1">
      <c r="A802" s="37"/>
      <c r="B802" s="37"/>
      <c r="C802" s="37"/>
      <c r="D802" s="37"/>
      <c r="E802" s="37"/>
      <c r="F802" s="41"/>
      <c r="G802" s="76"/>
      <c r="H802" s="77" t="s">
        <v>47</v>
      </c>
    </row>
    <row r="803" spans="1:8" ht="11.25" customHeight="1">
      <c r="A803" s="37"/>
      <c r="B803" s="37"/>
      <c r="C803" s="37"/>
      <c r="D803" s="37"/>
      <c r="E803" s="37"/>
      <c r="F803" s="41"/>
      <c r="G803" s="76"/>
      <c r="H803" s="77" t="s">
        <v>47</v>
      </c>
    </row>
    <row r="804" spans="1:8" ht="11.25" customHeight="1">
      <c r="A804" s="37"/>
      <c r="B804" s="37"/>
      <c r="C804" s="37"/>
      <c r="D804" s="37"/>
      <c r="E804" s="37"/>
      <c r="F804" s="41"/>
      <c r="G804" s="76"/>
      <c r="H804" s="77" t="s">
        <v>47</v>
      </c>
    </row>
    <row r="805" spans="1:8" ht="11.25" customHeight="1">
      <c r="A805" s="37"/>
      <c r="B805" s="37"/>
      <c r="C805" s="37"/>
      <c r="D805" s="37"/>
      <c r="E805" s="37"/>
      <c r="F805" s="41"/>
      <c r="G805" s="76"/>
      <c r="H805" s="77" t="s">
        <v>47</v>
      </c>
    </row>
    <row r="806" spans="1:8" ht="11.25" customHeight="1">
      <c r="A806" s="37"/>
      <c r="B806" s="37"/>
      <c r="C806" s="37"/>
      <c r="D806" s="37"/>
      <c r="E806" s="37"/>
      <c r="F806" s="41"/>
      <c r="G806" s="76"/>
      <c r="H806" s="77" t="s">
        <v>47</v>
      </c>
    </row>
    <row r="807" spans="1:8" ht="11.25" customHeight="1">
      <c r="A807" s="37"/>
      <c r="B807" s="37"/>
      <c r="C807" s="37"/>
      <c r="D807" s="37"/>
      <c r="E807" s="37"/>
      <c r="F807" s="41"/>
      <c r="G807" s="76"/>
      <c r="H807" s="77" t="s">
        <v>47</v>
      </c>
    </row>
    <row r="808" spans="1:8" ht="11.25" customHeight="1">
      <c r="A808" s="37"/>
      <c r="B808" s="37"/>
      <c r="C808" s="37"/>
      <c r="D808" s="37"/>
      <c r="E808" s="37"/>
      <c r="F808" s="41"/>
      <c r="G808" s="76"/>
      <c r="H808" s="77" t="s">
        <v>47</v>
      </c>
    </row>
    <row r="809" spans="1:8" ht="11.25" customHeight="1">
      <c r="A809" s="37"/>
      <c r="B809" s="37"/>
      <c r="C809" s="37"/>
      <c r="D809" s="37"/>
      <c r="E809" s="37"/>
      <c r="F809" s="41"/>
      <c r="G809" s="76"/>
      <c r="H809" s="77" t="s">
        <v>47</v>
      </c>
    </row>
    <row r="810" spans="1:8" ht="11.25" customHeight="1">
      <c r="A810" s="37"/>
      <c r="B810" s="37"/>
      <c r="C810" s="37"/>
      <c r="D810" s="37"/>
      <c r="E810" s="37"/>
      <c r="F810" s="41"/>
      <c r="G810" s="76"/>
      <c r="H810" s="77" t="s">
        <v>47</v>
      </c>
    </row>
    <row r="811" spans="1:8" ht="11.25" customHeight="1">
      <c r="A811" s="37"/>
      <c r="B811" s="37"/>
      <c r="C811" s="37"/>
      <c r="D811" s="37"/>
      <c r="E811" s="37"/>
      <c r="F811" s="41"/>
      <c r="G811" s="76"/>
      <c r="H811" s="77" t="s">
        <v>47</v>
      </c>
    </row>
    <row r="812" spans="1:8" ht="11.25" customHeight="1">
      <c r="A812" s="37"/>
      <c r="B812" s="37"/>
      <c r="C812" s="37"/>
      <c r="D812" s="37"/>
      <c r="E812" s="37"/>
      <c r="F812" s="41"/>
      <c r="G812" s="76"/>
      <c r="H812" s="77" t="s">
        <v>47</v>
      </c>
    </row>
    <row r="813" spans="1:8" ht="11.25" customHeight="1">
      <c r="A813" s="37"/>
      <c r="B813" s="37"/>
      <c r="C813" s="37"/>
      <c r="D813" s="37"/>
      <c r="E813" s="37"/>
      <c r="F813" s="41"/>
      <c r="G813" s="76"/>
      <c r="H813" s="77" t="s">
        <v>47</v>
      </c>
    </row>
    <row r="814" spans="1:8" ht="11.25" customHeight="1">
      <c r="A814" s="37"/>
      <c r="B814" s="37"/>
      <c r="C814" s="37"/>
      <c r="D814" s="37"/>
      <c r="E814" s="37"/>
      <c r="F814" s="41"/>
      <c r="G814" s="76"/>
      <c r="H814" s="77" t="s">
        <v>47</v>
      </c>
    </row>
    <row r="815" spans="1:8" ht="11.25" customHeight="1">
      <c r="A815" s="37"/>
      <c r="B815" s="37"/>
      <c r="C815" s="37"/>
      <c r="D815" s="37"/>
      <c r="E815" s="37"/>
      <c r="F815" s="41"/>
      <c r="G815" s="76"/>
      <c r="H815" s="77" t="s">
        <v>47</v>
      </c>
    </row>
    <row r="816" spans="1:8" ht="11.25" customHeight="1">
      <c r="A816" s="37"/>
      <c r="B816" s="37"/>
      <c r="C816" s="37"/>
      <c r="D816" s="37"/>
      <c r="E816" s="37"/>
      <c r="F816" s="41"/>
      <c r="G816" s="76"/>
      <c r="H816" s="77" t="s">
        <v>47</v>
      </c>
    </row>
    <row r="817" spans="1:8" ht="11.25" customHeight="1">
      <c r="A817" s="37"/>
      <c r="B817" s="37"/>
      <c r="C817" s="37"/>
      <c r="D817" s="37"/>
      <c r="E817" s="37"/>
      <c r="F817" s="41"/>
      <c r="G817" s="76"/>
      <c r="H817" s="77" t="s">
        <v>47</v>
      </c>
    </row>
    <row r="818" spans="1:8" ht="11.25" customHeight="1">
      <c r="A818" s="37"/>
      <c r="B818" s="37"/>
      <c r="C818" s="37"/>
      <c r="D818" s="37"/>
      <c r="E818" s="37"/>
      <c r="F818" s="41"/>
      <c r="G818" s="76"/>
      <c r="H818" s="77" t="s">
        <v>47</v>
      </c>
    </row>
    <row r="819" spans="1:8" ht="11.25" customHeight="1">
      <c r="A819" s="37"/>
      <c r="B819" s="37"/>
      <c r="C819" s="37"/>
      <c r="D819" s="37"/>
      <c r="E819" s="37"/>
      <c r="F819" s="41"/>
      <c r="G819" s="76"/>
      <c r="H819" s="77" t="s">
        <v>47</v>
      </c>
    </row>
    <row r="820" spans="1:8" ht="11.25" customHeight="1">
      <c r="A820" s="37"/>
      <c r="B820" s="37"/>
      <c r="C820" s="37"/>
      <c r="D820" s="37"/>
      <c r="E820" s="37"/>
      <c r="F820" s="41"/>
      <c r="G820" s="76"/>
      <c r="H820" s="77" t="s">
        <v>47</v>
      </c>
    </row>
    <row r="821" spans="1:8" ht="11.25" customHeight="1">
      <c r="A821" s="37"/>
      <c r="B821" s="37"/>
      <c r="C821" s="37"/>
      <c r="D821" s="37"/>
      <c r="E821" s="37"/>
      <c r="F821" s="41"/>
      <c r="G821" s="76"/>
      <c r="H821" s="77" t="s">
        <v>47</v>
      </c>
    </row>
    <row r="822" spans="1:8" ht="11.25" customHeight="1">
      <c r="A822" s="37"/>
      <c r="B822" s="37"/>
      <c r="C822" s="37"/>
      <c r="D822" s="37"/>
      <c r="E822" s="37"/>
      <c r="F822" s="41"/>
      <c r="G822" s="76"/>
      <c r="H822" s="77" t="s">
        <v>47</v>
      </c>
    </row>
    <row r="823" spans="1:8" ht="11.25" customHeight="1">
      <c r="A823" s="37"/>
      <c r="B823" s="37"/>
      <c r="C823" s="37"/>
      <c r="D823" s="37"/>
      <c r="E823" s="37"/>
      <c r="F823" s="41"/>
      <c r="G823" s="76"/>
      <c r="H823" s="77" t="s">
        <v>47</v>
      </c>
    </row>
    <row r="824" spans="1:8" ht="11.25" customHeight="1">
      <c r="A824" s="37"/>
      <c r="B824" s="37"/>
      <c r="C824" s="37"/>
      <c r="D824" s="37"/>
      <c r="E824" s="37"/>
      <c r="F824" s="41"/>
      <c r="G824" s="76"/>
      <c r="H824" s="77" t="s">
        <v>47</v>
      </c>
    </row>
    <row r="825" spans="1:8" ht="11.25" customHeight="1">
      <c r="A825" s="37"/>
      <c r="B825" s="37"/>
      <c r="C825" s="37"/>
      <c r="D825" s="37"/>
      <c r="E825" s="37"/>
      <c r="F825" s="41"/>
      <c r="G825" s="76"/>
      <c r="H825" s="77" t="s">
        <v>47</v>
      </c>
    </row>
    <row r="826" spans="1:8" ht="11.25" customHeight="1">
      <c r="A826" s="37"/>
      <c r="B826" s="37"/>
      <c r="C826" s="37"/>
      <c r="D826" s="37"/>
      <c r="E826" s="37"/>
      <c r="F826" s="41"/>
      <c r="G826" s="76"/>
      <c r="H826" s="77" t="s">
        <v>47</v>
      </c>
    </row>
    <row r="827" spans="1:8" ht="11.25" customHeight="1">
      <c r="A827" s="37"/>
      <c r="B827" s="37"/>
      <c r="C827" s="37"/>
      <c r="D827" s="37"/>
      <c r="E827" s="37"/>
      <c r="F827" s="41"/>
      <c r="G827" s="76"/>
      <c r="H827" s="77" t="s">
        <v>47</v>
      </c>
    </row>
    <row r="828" spans="1:8" ht="11.25" customHeight="1">
      <c r="A828" s="37"/>
      <c r="B828" s="37"/>
      <c r="C828" s="37"/>
      <c r="D828" s="37"/>
      <c r="E828" s="37"/>
      <c r="F828" s="41"/>
      <c r="G828" s="76"/>
      <c r="H828" s="77" t="s">
        <v>47</v>
      </c>
    </row>
    <row r="829" spans="1:8" ht="11.25" customHeight="1">
      <c r="A829" s="37"/>
      <c r="B829" s="37"/>
      <c r="C829" s="37"/>
      <c r="D829" s="37"/>
      <c r="E829" s="37"/>
      <c r="F829" s="41"/>
      <c r="G829" s="76"/>
      <c r="H829" s="77" t="s">
        <v>47</v>
      </c>
    </row>
    <row r="830" spans="1:8" ht="11.25" customHeight="1">
      <c r="A830" s="37"/>
      <c r="B830" s="37"/>
      <c r="C830" s="37"/>
      <c r="D830" s="37"/>
      <c r="E830" s="37"/>
      <c r="F830" s="41"/>
      <c r="G830" s="76"/>
      <c r="H830" s="77" t="s">
        <v>47</v>
      </c>
    </row>
    <row r="831" spans="1:8" ht="11.25" customHeight="1">
      <c r="A831" s="37"/>
      <c r="B831" s="37"/>
      <c r="C831" s="37"/>
      <c r="D831" s="37"/>
      <c r="E831" s="37"/>
      <c r="F831" s="41"/>
      <c r="G831" s="76"/>
      <c r="H831" s="77" t="s">
        <v>47</v>
      </c>
    </row>
    <row r="832" spans="1:8" ht="11.25" customHeight="1">
      <c r="A832" s="37"/>
      <c r="B832" s="37"/>
      <c r="C832" s="37"/>
      <c r="D832" s="37"/>
      <c r="E832" s="37"/>
      <c r="F832" s="41"/>
      <c r="G832" s="76"/>
      <c r="H832" s="77" t="s">
        <v>47</v>
      </c>
    </row>
    <row r="833" spans="1:8" ht="11.25" customHeight="1">
      <c r="A833" s="37"/>
      <c r="B833" s="37"/>
      <c r="C833" s="37"/>
      <c r="D833" s="37"/>
      <c r="E833" s="37"/>
      <c r="F833" s="41"/>
      <c r="G833" s="76"/>
      <c r="H833" s="77" t="s">
        <v>47</v>
      </c>
    </row>
    <row r="834" spans="1:8" ht="11.25" customHeight="1">
      <c r="A834" s="37"/>
      <c r="B834" s="37"/>
      <c r="C834" s="37"/>
      <c r="D834" s="37"/>
      <c r="E834" s="37"/>
      <c r="F834" s="41"/>
      <c r="G834" s="76"/>
      <c r="H834" s="77" t="s">
        <v>47</v>
      </c>
    </row>
    <row r="835" spans="1:8" ht="11.25" customHeight="1">
      <c r="A835" s="37"/>
      <c r="B835" s="37"/>
      <c r="C835" s="37"/>
      <c r="D835" s="37"/>
      <c r="E835" s="37"/>
      <c r="F835" s="41"/>
      <c r="G835" s="76"/>
      <c r="H835" s="77" t="s">
        <v>47</v>
      </c>
    </row>
    <row r="836" spans="1:8" ht="11.25" customHeight="1">
      <c r="A836" s="37"/>
      <c r="B836" s="37"/>
      <c r="C836" s="37"/>
      <c r="D836" s="37"/>
      <c r="E836" s="37"/>
      <c r="F836" s="41"/>
      <c r="G836" s="76"/>
      <c r="H836" s="77" t="s">
        <v>47</v>
      </c>
    </row>
    <row r="837" spans="1:8" ht="11.25" customHeight="1">
      <c r="A837" s="37"/>
      <c r="B837" s="37"/>
      <c r="C837" s="37"/>
      <c r="D837" s="37"/>
      <c r="E837" s="37"/>
      <c r="F837" s="41"/>
      <c r="G837" s="76"/>
      <c r="H837" s="77" t="s">
        <v>47</v>
      </c>
    </row>
    <row r="838" spans="1:8" ht="11.25" customHeight="1">
      <c r="A838" s="37"/>
      <c r="B838" s="37"/>
      <c r="C838" s="37"/>
      <c r="D838" s="37"/>
      <c r="E838" s="37"/>
      <c r="F838" s="41"/>
      <c r="G838" s="76"/>
      <c r="H838" s="77" t="s">
        <v>47</v>
      </c>
    </row>
    <row r="839" spans="1:8" ht="11.25" customHeight="1">
      <c r="A839" s="37"/>
      <c r="B839" s="37"/>
      <c r="C839" s="37"/>
      <c r="D839" s="37"/>
      <c r="E839" s="37"/>
      <c r="F839" s="41"/>
      <c r="G839" s="76"/>
      <c r="H839" s="77" t="s">
        <v>47</v>
      </c>
    </row>
    <row r="840" spans="1:8" ht="11.25" customHeight="1">
      <c r="A840" s="37"/>
      <c r="B840" s="37"/>
      <c r="C840" s="37"/>
      <c r="D840" s="37"/>
      <c r="E840" s="37"/>
      <c r="F840" s="41"/>
      <c r="G840" s="76"/>
      <c r="H840" s="77" t="s">
        <v>47</v>
      </c>
    </row>
    <row r="841" spans="1:8" ht="11.25" customHeight="1">
      <c r="A841" s="37"/>
      <c r="B841" s="37"/>
      <c r="C841" s="37"/>
      <c r="D841" s="37"/>
      <c r="E841" s="37"/>
      <c r="F841" s="41"/>
      <c r="G841" s="76"/>
      <c r="H841" s="77" t="s">
        <v>47</v>
      </c>
    </row>
    <row r="842" spans="1:8" ht="11.25" customHeight="1">
      <c r="A842" s="37"/>
      <c r="B842" s="37"/>
      <c r="C842" s="37"/>
      <c r="D842" s="37"/>
      <c r="E842" s="37"/>
      <c r="F842" s="41"/>
      <c r="G842" s="76"/>
      <c r="H842" s="77" t="s">
        <v>47</v>
      </c>
    </row>
    <row r="843" spans="1:8" ht="11.25" customHeight="1">
      <c r="A843" s="37"/>
      <c r="B843" s="37"/>
      <c r="C843" s="37"/>
      <c r="D843" s="37"/>
      <c r="E843" s="37"/>
      <c r="F843" s="41"/>
      <c r="G843" s="76"/>
      <c r="H843" s="77" t="s">
        <v>47</v>
      </c>
    </row>
    <row r="844" spans="1:8" ht="11.25" customHeight="1">
      <c r="A844" s="37"/>
      <c r="B844" s="37"/>
      <c r="C844" s="37"/>
      <c r="D844" s="37"/>
      <c r="E844" s="37"/>
      <c r="F844" s="41"/>
      <c r="G844" s="76"/>
      <c r="H844" s="77" t="s">
        <v>47</v>
      </c>
    </row>
    <row r="845" spans="1:8" ht="11.25" customHeight="1">
      <c r="A845" s="37"/>
      <c r="B845" s="37"/>
      <c r="C845" s="37"/>
      <c r="D845" s="37"/>
      <c r="E845" s="37"/>
      <c r="F845" s="41"/>
      <c r="G845" s="76"/>
      <c r="H845" s="77" t="s">
        <v>47</v>
      </c>
    </row>
    <row r="846" spans="1:8" ht="11.25" customHeight="1">
      <c r="A846" s="37"/>
      <c r="B846" s="37"/>
      <c r="C846" s="37"/>
      <c r="D846" s="37"/>
      <c r="E846" s="37"/>
      <c r="F846" s="41"/>
      <c r="G846" s="76"/>
      <c r="H846" s="77" t="s">
        <v>47</v>
      </c>
    </row>
    <row r="847" spans="1:8" ht="11.25" customHeight="1">
      <c r="A847" s="37"/>
      <c r="B847" s="37"/>
      <c r="C847" s="37"/>
      <c r="D847" s="37"/>
      <c r="E847" s="37"/>
      <c r="F847" s="41"/>
      <c r="G847" s="76"/>
      <c r="H847" s="77" t="s">
        <v>47</v>
      </c>
    </row>
    <row r="848" spans="1:8" ht="11.25" customHeight="1">
      <c r="A848" s="37"/>
      <c r="B848" s="37"/>
      <c r="C848" s="37"/>
      <c r="D848" s="37"/>
      <c r="E848" s="37"/>
      <c r="F848" s="41"/>
      <c r="G848" s="76"/>
      <c r="H848" s="77" t="s">
        <v>47</v>
      </c>
    </row>
    <row r="849" spans="1:8" ht="11.25" customHeight="1">
      <c r="A849" s="37"/>
      <c r="B849" s="37"/>
      <c r="C849" s="37"/>
      <c r="D849" s="37"/>
      <c r="E849" s="37"/>
      <c r="F849" s="41"/>
      <c r="G849" s="76"/>
      <c r="H849" s="77" t="s">
        <v>47</v>
      </c>
    </row>
    <row r="850" spans="1:8" ht="11.25" customHeight="1">
      <c r="A850" s="37"/>
      <c r="B850" s="37"/>
      <c r="C850" s="37"/>
      <c r="D850" s="37"/>
      <c r="E850" s="37"/>
      <c r="F850" s="41"/>
      <c r="G850" s="76"/>
      <c r="H850" s="77" t="s">
        <v>47</v>
      </c>
    </row>
    <row r="851" spans="1:8" ht="11.25" customHeight="1">
      <c r="A851" s="37"/>
      <c r="B851" s="37"/>
      <c r="C851" s="37"/>
      <c r="D851" s="37"/>
      <c r="E851" s="37"/>
      <c r="F851" s="41"/>
      <c r="G851" s="76"/>
      <c r="H851" s="77" t="s">
        <v>47</v>
      </c>
    </row>
    <row r="852" spans="1:8" ht="11.25" customHeight="1">
      <c r="A852" s="37"/>
      <c r="B852" s="37"/>
      <c r="C852" s="37"/>
      <c r="D852" s="37"/>
      <c r="E852" s="37"/>
      <c r="F852" s="41"/>
      <c r="G852" s="76"/>
      <c r="H852" s="77" t="s">
        <v>47</v>
      </c>
    </row>
    <row r="853" spans="1:8" ht="11.25" customHeight="1">
      <c r="A853" s="37"/>
      <c r="B853" s="37"/>
      <c r="C853" s="37"/>
      <c r="D853" s="37"/>
      <c r="E853" s="37"/>
      <c r="F853" s="41"/>
      <c r="G853" s="76"/>
      <c r="H853" s="77" t="s">
        <v>47</v>
      </c>
    </row>
    <row r="854" spans="1:8" ht="11.25" customHeight="1">
      <c r="A854" s="37"/>
      <c r="B854" s="37"/>
      <c r="C854" s="37"/>
      <c r="D854" s="37"/>
      <c r="E854" s="37"/>
      <c r="F854" s="41"/>
      <c r="G854" s="76"/>
      <c r="H854" s="77" t="s">
        <v>47</v>
      </c>
    </row>
    <row r="855" spans="1:8" ht="11.25" customHeight="1">
      <c r="A855" s="37"/>
      <c r="B855" s="37"/>
      <c r="C855" s="37"/>
      <c r="D855" s="37"/>
      <c r="E855" s="37"/>
      <c r="F855" s="41"/>
      <c r="G855" s="76"/>
      <c r="H855" s="77" t="s">
        <v>47</v>
      </c>
    </row>
    <row r="856" spans="1:8" ht="11.25" customHeight="1">
      <c r="A856" s="37"/>
      <c r="B856" s="37"/>
      <c r="C856" s="37"/>
      <c r="D856" s="37"/>
      <c r="E856" s="37"/>
      <c r="F856" s="41"/>
      <c r="G856" s="76"/>
      <c r="H856" s="77" t="s">
        <v>47</v>
      </c>
    </row>
    <row r="857" spans="1:8" ht="11.25" customHeight="1">
      <c r="A857" s="37"/>
      <c r="B857" s="37"/>
      <c r="C857" s="37"/>
      <c r="D857" s="37"/>
      <c r="E857" s="37"/>
      <c r="F857" s="41"/>
      <c r="G857" s="76"/>
      <c r="H857" s="77" t="s">
        <v>47</v>
      </c>
    </row>
    <row r="858" spans="1:8" ht="11.25" customHeight="1">
      <c r="A858" s="37"/>
      <c r="B858" s="37"/>
      <c r="C858" s="37"/>
      <c r="D858" s="37"/>
      <c r="E858" s="37"/>
      <c r="F858" s="41"/>
      <c r="G858" s="76"/>
      <c r="H858" s="77" t="s">
        <v>47</v>
      </c>
    </row>
    <row r="859" spans="1:8" ht="11.25" customHeight="1">
      <c r="A859" s="37"/>
      <c r="B859" s="37"/>
      <c r="C859" s="37"/>
      <c r="D859" s="37"/>
      <c r="E859" s="37"/>
      <c r="F859" s="41"/>
      <c r="G859" s="76"/>
      <c r="H859" s="77" t="s">
        <v>47</v>
      </c>
    </row>
    <row r="860" spans="1:8" ht="11.25" customHeight="1">
      <c r="A860" s="37"/>
      <c r="B860" s="37"/>
      <c r="C860" s="37"/>
      <c r="D860" s="37"/>
      <c r="E860" s="37"/>
      <c r="F860" s="41"/>
      <c r="G860" s="76"/>
      <c r="H860" s="77" t="s">
        <v>47</v>
      </c>
    </row>
    <row r="861" spans="1:8" ht="11.25" customHeight="1">
      <c r="A861" s="37"/>
      <c r="B861" s="37"/>
      <c r="C861" s="37"/>
      <c r="D861" s="37"/>
      <c r="E861" s="37"/>
      <c r="F861" s="41"/>
      <c r="G861" s="76"/>
      <c r="H861" s="77" t="s">
        <v>47</v>
      </c>
    </row>
    <row r="862" spans="1:8" ht="11.25" customHeight="1">
      <c r="A862" s="37"/>
      <c r="B862" s="37"/>
      <c r="C862" s="37"/>
      <c r="D862" s="37"/>
      <c r="E862" s="37"/>
      <c r="F862" s="41"/>
      <c r="G862" s="76"/>
      <c r="H862" s="77" t="s">
        <v>47</v>
      </c>
    </row>
    <row r="863" spans="1:8" ht="11.25" customHeight="1">
      <c r="A863" s="37"/>
      <c r="B863" s="37"/>
      <c r="C863" s="37"/>
      <c r="D863" s="37"/>
      <c r="E863" s="37"/>
      <c r="F863" s="41"/>
      <c r="G863" s="76"/>
      <c r="H863" s="77" t="s">
        <v>47</v>
      </c>
    </row>
    <row r="864" spans="1:8" ht="11.25" customHeight="1">
      <c r="A864" s="37"/>
      <c r="B864" s="37"/>
      <c r="C864" s="37"/>
      <c r="D864" s="37"/>
      <c r="E864" s="37"/>
      <c r="F864" s="41"/>
      <c r="G864" s="76"/>
      <c r="H864" s="77" t="s">
        <v>47</v>
      </c>
    </row>
    <row r="865" spans="1:8" ht="11.25" customHeight="1">
      <c r="A865" s="37"/>
      <c r="B865" s="37"/>
      <c r="C865" s="37"/>
      <c r="D865" s="37"/>
      <c r="E865" s="37"/>
      <c r="F865" s="41"/>
      <c r="G865" s="76"/>
      <c r="H865" s="77" t="s">
        <v>47</v>
      </c>
    </row>
    <row r="866" spans="1:8" ht="11.25" customHeight="1">
      <c r="A866" s="37"/>
      <c r="B866" s="37"/>
      <c r="C866" s="37"/>
      <c r="D866" s="37"/>
      <c r="E866" s="37"/>
      <c r="F866" s="41"/>
      <c r="G866" s="76"/>
      <c r="H866" s="77" t="s">
        <v>47</v>
      </c>
    </row>
    <row r="867" spans="1:8" ht="11.25" customHeight="1">
      <c r="A867" s="37"/>
      <c r="B867" s="37"/>
      <c r="C867" s="37"/>
      <c r="D867" s="37"/>
      <c r="E867" s="37"/>
      <c r="F867" s="41"/>
      <c r="G867" s="76"/>
      <c r="H867" s="77" t="s">
        <v>47</v>
      </c>
    </row>
    <row r="868" spans="1:8" ht="11.25" customHeight="1">
      <c r="A868" s="37"/>
      <c r="B868" s="37"/>
      <c r="C868" s="37"/>
      <c r="D868" s="37"/>
      <c r="E868" s="37"/>
      <c r="F868" s="41"/>
      <c r="G868" s="76"/>
      <c r="H868" s="77" t="s">
        <v>47</v>
      </c>
    </row>
    <row r="869" spans="1:8" ht="11.25" customHeight="1">
      <c r="A869" s="37"/>
      <c r="B869" s="37"/>
      <c r="C869" s="37"/>
      <c r="D869" s="37"/>
      <c r="E869" s="37"/>
      <c r="F869" s="41"/>
      <c r="G869" s="76"/>
      <c r="H869" s="77" t="s">
        <v>47</v>
      </c>
    </row>
    <row r="870" spans="1:8" ht="11.25" customHeight="1">
      <c r="A870" s="37"/>
      <c r="B870" s="37"/>
      <c r="C870" s="37"/>
      <c r="D870" s="37"/>
      <c r="E870" s="37"/>
      <c r="F870" s="41"/>
      <c r="G870" s="76"/>
      <c r="H870" s="77" t="s">
        <v>47</v>
      </c>
    </row>
    <row r="871" spans="1:8" ht="11.25" customHeight="1">
      <c r="A871" s="37"/>
      <c r="B871" s="37"/>
      <c r="C871" s="37"/>
      <c r="D871" s="37"/>
      <c r="E871" s="37"/>
      <c r="F871" s="41"/>
      <c r="G871" s="76"/>
      <c r="H871" s="77" t="s">
        <v>47</v>
      </c>
    </row>
    <row r="872" spans="1:8" ht="11.25" customHeight="1">
      <c r="A872" s="37"/>
      <c r="B872" s="37"/>
      <c r="C872" s="37"/>
      <c r="D872" s="37"/>
      <c r="E872" s="37"/>
      <c r="F872" s="41"/>
      <c r="G872" s="76"/>
      <c r="H872" s="77" t="s">
        <v>47</v>
      </c>
    </row>
    <row r="873" spans="1:8" ht="11.25" customHeight="1">
      <c r="A873" s="37"/>
      <c r="B873" s="37"/>
      <c r="C873" s="37"/>
      <c r="D873" s="37"/>
      <c r="E873" s="37"/>
      <c r="F873" s="41"/>
      <c r="G873" s="76"/>
      <c r="H873" s="77" t="s">
        <v>47</v>
      </c>
    </row>
    <row r="874" spans="1:8" ht="11.25" customHeight="1">
      <c r="A874" s="37"/>
      <c r="B874" s="37"/>
      <c r="C874" s="37"/>
      <c r="D874" s="37"/>
      <c r="E874" s="37"/>
      <c r="F874" s="41"/>
      <c r="G874" s="76"/>
      <c r="H874" s="77" t="s">
        <v>47</v>
      </c>
    </row>
    <row r="875" spans="1:8" ht="11.25" customHeight="1">
      <c r="A875" s="37"/>
      <c r="B875" s="37"/>
      <c r="C875" s="37"/>
      <c r="D875" s="37"/>
      <c r="E875" s="37"/>
      <c r="F875" s="41"/>
      <c r="G875" s="76"/>
      <c r="H875" s="77" t="s">
        <v>47</v>
      </c>
    </row>
    <row r="876" spans="1:8" ht="11.25" customHeight="1">
      <c r="A876" s="37"/>
      <c r="B876" s="37"/>
      <c r="C876" s="37"/>
      <c r="D876" s="37"/>
      <c r="E876" s="37"/>
      <c r="F876" s="41"/>
      <c r="G876" s="76"/>
      <c r="H876" s="77" t="s">
        <v>47</v>
      </c>
    </row>
    <row r="877" spans="1:8" ht="11.25" customHeight="1">
      <c r="A877" s="37"/>
      <c r="B877" s="37"/>
      <c r="C877" s="37"/>
      <c r="D877" s="37"/>
      <c r="E877" s="37"/>
      <c r="F877" s="41"/>
      <c r="G877" s="76"/>
      <c r="H877" s="77" t="s">
        <v>47</v>
      </c>
    </row>
    <row r="878" spans="1:8" ht="11.25" customHeight="1">
      <c r="A878" s="37"/>
      <c r="B878" s="37"/>
      <c r="C878" s="37"/>
      <c r="D878" s="37"/>
      <c r="E878" s="37"/>
      <c r="F878" s="41"/>
      <c r="G878" s="76"/>
      <c r="H878" s="77" t="s">
        <v>47</v>
      </c>
    </row>
    <row r="879" spans="1:8" ht="11.25" customHeight="1">
      <c r="A879" s="37"/>
      <c r="B879" s="37"/>
      <c r="C879" s="37"/>
      <c r="D879" s="37"/>
      <c r="E879" s="37"/>
      <c r="F879" s="41"/>
      <c r="G879" s="76"/>
      <c r="H879" s="77" t="s">
        <v>47</v>
      </c>
    </row>
    <row r="880" spans="1:8" ht="11.25" customHeight="1">
      <c r="A880" s="37"/>
      <c r="B880" s="37"/>
      <c r="C880" s="37"/>
      <c r="D880" s="37"/>
      <c r="E880" s="37"/>
      <c r="F880" s="41"/>
      <c r="G880" s="76"/>
      <c r="H880" s="77" t="s">
        <v>47</v>
      </c>
    </row>
    <row r="881" spans="1:8" ht="11.25" customHeight="1">
      <c r="A881" s="37"/>
      <c r="B881" s="37"/>
      <c r="C881" s="37"/>
      <c r="D881" s="37"/>
      <c r="E881" s="37"/>
      <c r="F881" s="41"/>
      <c r="G881" s="76"/>
      <c r="H881" s="77" t="s">
        <v>47</v>
      </c>
    </row>
    <row r="882" spans="1:8" ht="11.25" customHeight="1">
      <c r="A882" s="37"/>
      <c r="B882" s="37"/>
      <c r="C882" s="37"/>
      <c r="D882" s="37"/>
      <c r="E882" s="37"/>
      <c r="F882" s="41"/>
      <c r="G882" s="76"/>
      <c r="H882" s="77" t="s">
        <v>47</v>
      </c>
    </row>
    <row r="883" spans="1:8" ht="11.25" customHeight="1">
      <c r="A883" s="37"/>
      <c r="B883" s="37"/>
      <c r="C883" s="37"/>
      <c r="D883" s="37"/>
      <c r="E883" s="37"/>
      <c r="F883" s="41"/>
      <c r="G883" s="76"/>
      <c r="H883" s="77" t="s">
        <v>47</v>
      </c>
    </row>
    <row r="884" spans="1:8" ht="11.25" customHeight="1">
      <c r="A884" s="37"/>
      <c r="B884" s="37"/>
      <c r="C884" s="37"/>
      <c r="D884" s="37"/>
      <c r="E884" s="37"/>
      <c r="F884" s="41"/>
      <c r="G884" s="76"/>
      <c r="H884" s="77" t="s">
        <v>47</v>
      </c>
    </row>
    <row r="885" spans="1:8" ht="11.25" customHeight="1">
      <c r="A885" s="37"/>
      <c r="B885" s="37"/>
      <c r="C885" s="37"/>
      <c r="D885" s="37"/>
      <c r="E885" s="37"/>
      <c r="F885" s="41"/>
      <c r="G885" s="76"/>
      <c r="H885" s="77" t="s">
        <v>47</v>
      </c>
    </row>
    <row r="886" spans="1:8" ht="11.25" customHeight="1">
      <c r="A886" s="37"/>
      <c r="B886" s="37"/>
      <c r="C886" s="37"/>
      <c r="D886" s="37"/>
      <c r="E886" s="37"/>
      <c r="F886" s="41"/>
      <c r="G886" s="76"/>
      <c r="H886" s="77" t="s">
        <v>47</v>
      </c>
    </row>
    <row r="887" spans="1:8" ht="11.25" customHeight="1">
      <c r="A887" s="37"/>
      <c r="B887" s="37"/>
      <c r="C887" s="37"/>
      <c r="D887" s="37"/>
      <c r="E887" s="37"/>
      <c r="F887" s="41"/>
      <c r="G887" s="76"/>
      <c r="H887" s="77" t="s">
        <v>47</v>
      </c>
    </row>
    <row r="888" spans="1:8" ht="11.25" customHeight="1">
      <c r="A888" s="37"/>
      <c r="B888" s="37"/>
      <c r="C888" s="37"/>
      <c r="D888" s="37"/>
      <c r="E888" s="37"/>
      <c r="F888" s="41"/>
      <c r="G888" s="76"/>
      <c r="H888" s="77" t="s">
        <v>47</v>
      </c>
    </row>
    <row r="889" spans="1:8" ht="11.25" customHeight="1">
      <c r="A889" s="37"/>
      <c r="B889" s="37"/>
      <c r="C889" s="37"/>
      <c r="D889" s="37"/>
      <c r="E889" s="37"/>
      <c r="F889" s="41"/>
      <c r="G889" s="76"/>
      <c r="H889" s="77" t="s">
        <v>47</v>
      </c>
    </row>
    <row r="890" spans="1:8" ht="11.25" customHeight="1">
      <c r="A890" s="37"/>
      <c r="B890" s="37"/>
      <c r="C890" s="37"/>
      <c r="D890" s="37"/>
      <c r="E890" s="37"/>
      <c r="F890" s="41"/>
      <c r="G890" s="76"/>
      <c r="H890" s="77" t="s">
        <v>47</v>
      </c>
    </row>
    <row r="891" spans="1:8" ht="11.25" customHeight="1">
      <c r="A891" s="37"/>
      <c r="B891" s="37"/>
      <c r="C891" s="37"/>
      <c r="D891" s="37"/>
      <c r="E891" s="37"/>
      <c r="F891" s="41"/>
      <c r="G891" s="76"/>
      <c r="H891" s="77" t="s">
        <v>47</v>
      </c>
    </row>
    <row r="892" spans="1:8" ht="11.25" customHeight="1">
      <c r="A892" s="37"/>
      <c r="B892" s="37"/>
      <c r="C892" s="37"/>
      <c r="D892" s="37"/>
      <c r="E892" s="37"/>
      <c r="F892" s="41"/>
      <c r="G892" s="76"/>
      <c r="H892" s="77" t="s">
        <v>47</v>
      </c>
    </row>
    <row r="893" spans="1:8" ht="11.25" customHeight="1">
      <c r="A893" s="37"/>
      <c r="B893" s="37"/>
      <c r="C893" s="37"/>
      <c r="D893" s="37"/>
      <c r="E893" s="37"/>
      <c r="F893" s="41"/>
      <c r="G893" s="76"/>
      <c r="H893" s="77" t="s">
        <v>47</v>
      </c>
    </row>
    <row r="894" spans="1:8" ht="11.25" customHeight="1">
      <c r="A894" s="37"/>
      <c r="B894" s="37"/>
      <c r="C894" s="37"/>
      <c r="D894" s="37"/>
      <c r="E894" s="37"/>
      <c r="F894" s="41"/>
      <c r="G894" s="76"/>
      <c r="H894" s="77" t="s">
        <v>47</v>
      </c>
    </row>
    <row r="895" spans="1:8" ht="11.25" customHeight="1">
      <c r="A895" s="37"/>
      <c r="B895" s="37"/>
      <c r="C895" s="37"/>
      <c r="D895" s="37"/>
      <c r="E895" s="37"/>
      <c r="F895" s="41"/>
      <c r="G895" s="76"/>
      <c r="H895" s="77" t="s">
        <v>47</v>
      </c>
    </row>
    <row r="896" spans="1:8" ht="11.25" customHeight="1">
      <c r="A896" s="37"/>
      <c r="B896" s="37"/>
      <c r="C896" s="37"/>
      <c r="D896" s="37"/>
      <c r="E896" s="37"/>
      <c r="F896" s="41"/>
      <c r="G896" s="76"/>
      <c r="H896" s="77" t="s">
        <v>47</v>
      </c>
    </row>
    <row r="897" spans="1:8" ht="11.25" customHeight="1">
      <c r="A897" s="37"/>
      <c r="B897" s="37"/>
      <c r="C897" s="37"/>
      <c r="D897" s="37"/>
      <c r="E897" s="37"/>
      <c r="F897" s="41"/>
      <c r="G897" s="76"/>
      <c r="H897" s="77" t="s">
        <v>47</v>
      </c>
    </row>
    <row r="898" spans="1:8" ht="11.25" customHeight="1">
      <c r="A898" s="37"/>
      <c r="B898" s="37"/>
      <c r="C898" s="37"/>
      <c r="D898" s="37"/>
      <c r="E898" s="37"/>
      <c r="F898" s="41"/>
      <c r="G898" s="76"/>
      <c r="H898" s="77" t="s">
        <v>47</v>
      </c>
    </row>
    <row r="899" spans="1:8" ht="11.25" customHeight="1">
      <c r="A899" s="37"/>
      <c r="B899" s="37"/>
      <c r="C899" s="37"/>
      <c r="D899" s="37"/>
      <c r="E899" s="37"/>
      <c r="F899" s="41"/>
      <c r="G899" s="76"/>
      <c r="H899" s="77" t="s">
        <v>47</v>
      </c>
    </row>
    <row r="900" spans="1:8" ht="11.25" customHeight="1">
      <c r="A900" s="37"/>
      <c r="B900" s="37"/>
      <c r="C900" s="37"/>
      <c r="D900" s="37"/>
      <c r="E900" s="37"/>
      <c r="F900" s="41"/>
      <c r="G900" s="76"/>
      <c r="H900" s="77" t="s">
        <v>47</v>
      </c>
    </row>
    <row r="901" spans="1:8" ht="11.25" customHeight="1">
      <c r="A901" s="37"/>
      <c r="B901" s="37"/>
      <c r="C901" s="37"/>
      <c r="D901" s="37"/>
      <c r="E901" s="37"/>
      <c r="F901" s="41"/>
      <c r="G901" s="76"/>
      <c r="H901" s="77" t="s">
        <v>47</v>
      </c>
    </row>
    <row r="902" spans="1:8" ht="11.25" customHeight="1">
      <c r="A902" s="37"/>
      <c r="B902" s="37"/>
      <c r="C902" s="37"/>
      <c r="D902" s="37"/>
      <c r="E902" s="37"/>
      <c r="F902" s="41"/>
      <c r="G902" s="76"/>
      <c r="H902" s="77" t="s">
        <v>47</v>
      </c>
    </row>
    <row r="903" spans="1:8" ht="11.25" customHeight="1">
      <c r="A903" s="37"/>
      <c r="B903" s="37"/>
      <c r="C903" s="37"/>
      <c r="D903" s="37"/>
      <c r="E903" s="37"/>
      <c r="F903" s="41"/>
      <c r="G903" s="76"/>
      <c r="H903" s="77" t="s">
        <v>47</v>
      </c>
    </row>
    <row r="904" spans="1:8" ht="11.25" customHeight="1">
      <c r="A904" s="37"/>
      <c r="B904" s="37"/>
      <c r="C904" s="37"/>
      <c r="D904" s="37"/>
      <c r="E904" s="37"/>
      <c r="F904" s="41"/>
      <c r="G904" s="76"/>
      <c r="H904" s="77" t="s">
        <v>47</v>
      </c>
    </row>
    <row r="905" spans="1:8" ht="11.25" customHeight="1">
      <c r="A905" s="37"/>
      <c r="B905" s="37"/>
      <c r="C905" s="37"/>
      <c r="D905" s="37"/>
      <c r="E905" s="37"/>
      <c r="F905" s="41"/>
      <c r="G905" s="76"/>
      <c r="H905" s="77" t="s">
        <v>47</v>
      </c>
    </row>
    <row r="906" spans="1:8" ht="11.25" customHeight="1">
      <c r="A906" s="37"/>
      <c r="B906" s="37"/>
      <c r="C906" s="37"/>
      <c r="D906" s="37"/>
      <c r="E906" s="37"/>
      <c r="F906" s="41"/>
      <c r="G906" s="76"/>
      <c r="H906" s="77" t="s">
        <v>47</v>
      </c>
    </row>
    <row r="907" spans="1:8" ht="11.25" customHeight="1">
      <c r="A907" s="37"/>
      <c r="B907" s="37"/>
      <c r="C907" s="37"/>
      <c r="D907" s="37"/>
      <c r="E907" s="37"/>
      <c r="F907" s="41"/>
      <c r="G907" s="76"/>
      <c r="H907" s="77" t="s">
        <v>47</v>
      </c>
    </row>
    <row r="908" spans="1:8" ht="11.25" customHeight="1">
      <c r="A908" s="37"/>
      <c r="B908" s="37"/>
      <c r="C908" s="37"/>
      <c r="D908" s="37"/>
      <c r="E908" s="37"/>
      <c r="F908" s="41"/>
      <c r="G908" s="76"/>
      <c r="H908" s="77" t="s">
        <v>47</v>
      </c>
    </row>
    <row r="909" spans="1:8" ht="11.25" customHeight="1">
      <c r="A909" s="37"/>
      <c r="B909" s="37"/>
      <c r="C909" s="37"/>
      <c r="D909" s="37"/>
      <c r="E909" s="37"/>
      <c r="F909" s="41"/>
      <c r="G909" s="76"/>
      <c r="H909" s="77" t="s">
        <v>47</v>
      </c>
    </row>
    <row r="910" spans="1:8" ht="11.25" customHeight="1">
      <c r="A910" s="37"/>
      <c r="B910" s="37"/>
      <c r="C910" s="37"/>
      <c r="D910" s="37"/>
      <c r="E910" s="37"/>
      <c r="F910" s="41"/>
      <c r="G910" s="76"/>
      <c r="H910" s="77" t="s">
        <v>47</v>
      </c>
    </row>
    <row r="911" spans="1:8" ht="11.25" customHeight="1">
      <c r="A911" s="37"/>
      <c r="B911" s="37"/>
      <c r="C911" s="37"/>
      <c r="D911" s="37"/>
      <c r="E911" s="37"/>
      <c r="F911" s="41"/>
      <c r="G911" s="76"/>
      <c r="H911" s="77" t="s">
        <v>47</v>
      </c>
    </row>
    <row r="912" spans="1:8" ht="11.25" customHeight="1">
      <c r="A912" s="37"/>
      <c r="B912" s="37"/>
      <c r="C912" s="37"/>
      <c r="D912" s="37"/>
      <c r="E912" s="37"/>
      <c r="F912" s="41"/>
      <c r="G912" s="76"/>
      <c r="H912" s="77" t="s">
        <v>47</v>
      </c>
    </row>
    <row r="913" spans="1:8" ht="11.25" customHeight="1">
      <c r="A913" s="37"/>
      <c r="B913" s="37"/>
      <c r="C913" s="37"/>
      <c r="D913" s="37"/>
      <c r="E913" s="37"/>
      <c r="F913" s="41"/>
      <c r="G913" s="76"/>
      <c r="H913" s="77" t="s">
        <v>47</v>
      </c>
    </row>
    <row r="914" spans="1:8" ht="11.25" customHeight="1">
      <c r="A914" s="37"/>
      <c r="B914" s="37"/>
      <c r="C914" s="37"/>
      <c r="D914" s="37"/>
      <c r="E914" s="37"/>
      <c r="F914" s="41"/>
      <c r="G914" s="76"/>
      <c r="H914" s="77" t="s">
        <v>47</v>
      </c>
    </row>
    <row r="915" spans="1:8" ht="11.25" customHeight="1">
      <c r="A915" s="37"/>
      <c r="B915" s="37"/>
      <c r="C915" s="37"/>
      <c r="D915" s="37"/>
      <c r="E915" s="37"/>
      <c r="F915" s="41"/>
      <c r="G915" s="76"/>
      <c r="H915" s="77" t="s">
        <v>47</v>
      </c>
    </row>
    <row r="916" spans="1:8" ht="11.25" customHeight="1">
      <c r="A916" s="37"/>
      <c r="B916" s="37"/>
      <c r="C916" s="37"/>
      <c r="D916" s="37"/>
      <c r="E916" s="37"/>
      <c r="F916" s="41"/>
      <c r="G916" s="76"/>
      <c r="H916" s="77" t="s">
        <v>47</v>
      </c>
    </row>
    <row r="917" spans="1:8" ht="11.25" customHeight="1">
      <c r="A917" s="37"/>
      <c r="B917" s="37"/>
      <c r="C917" s="37"/>
      <c r="D917" s="37"/>
      <c r="E917" s="37"/>
      <c r="F917" s="41"/>
      <c r="G917" s="76"/>
      <c r="H917" s="77" t="s">
        <v>47</v>
      </c>
    </row>
    <row r="918" spans="1:8" ht="11.25" customHeight="1">
      <c r="A918" s="37"/>
      <c r="B918" s="37"/>
      <c r="C918" s="37"/>
      <c r="D918" s="37"/>
      <c r="E918" s="37"/>
      <c r="F918" s="41"/>
      <c r="G918" s="76"/>
      <c r="H918" s="77" t="s">
        <v>47</v>
      </c>
    </row>
    <row r="919" spans="1:8" ht="11.25" customHeight="1">
      <c r="A919" s="37"/>
      <c r="B919" s="37"/>
      <c r="C919" s="37"/>
      <c r="D919" s="37"/>
      <c r="E919" s="37"/>
      <c r="F919" s="41"/>
      <c r="G919" s="76"/>
      <c r="H919" s="77" t="s">
        <v>47</v>
      </c>
    </row>
    <row r="920" spans="1:8" ht="11.25" customHeight="1">
      <c r="A920" s="37"/>
      <c r="B920" s="37"/>
      <c r="C920" s="37"/>
      <c r="D920" s="37"/>
      <c r="E920" s="37"/>
      <c r="F920" s="41"/>
      <c r="G920" s="76"/>
      <c r="H920" s="77" t="s">
        <v>47</v>
      </c>
    </row>
    <row r="921" spans="1:8" ht="11.25" customHeight="1">
      <c r="A921" s="37"/>
      <c r="B921" s="37"/>
      <c r="C921" s="37"/>
      <c r="D921" s="37"/>
      <c r="E921" s="37"/>
      <c r="F921" s="41"/>
      <c r="G921" s="76"/>
      <c r="H921" s="77" t="s">
        <v>47</v>
      </c>
    </row>
    <row r="922" spans="1:8" ht="11.25" customHeight="1">
      <c r="A922" s="37"/>
      <c r="B922" s="37"/>
      <c r="C922" s="37"/>
      <c r="D922" s="37"/>
      <c r="E922" s="37"/>
      <c r="F922" s="41"/>
      <c r="G922" s="76"/>
      <c r="H922" s="77" t="s">
        <v>47</v>
      </c>
    </row>
    <row r="923" spans="1:8" ht="11.25" customHeight="1">
      <c r="A923" s="37"/>
      <c r="B923" s="37"/>
      <c r="C923" s="37"/>
      <c r="D923" s="37"/>
      <c r="E923" s="37"/>
      <c r="F923" s="41"/>
      <c r="G923" s="76"/>
      <c r="H923" s="77" t="s">
        <v>47</v>
      </c>
    </row>
    <row r="924" spans="1:8" ht="11.25" customHeight="1">
      <c r="A924" s="37"/>
      <c r="B924" s="37"/>
      <c r="C924" s="37"/>
      <c r="D924" s="37"/>
      <c r="E924" s="37"/>
      <c r="F924" s="41"/>
      <c r="G924" s="76"/>
      <c r="H924" s="77" t="s">
        <v>47</v>
      </c>
    </row>
    <row r="925" spans="1:8" ht="11.25" customHeight="1">
      <c r="A925" s="37"/>
      <c r="B925" s="37"/>
      <c r="C925" s="37"/>
      <c r="D925" s="37"/>
      <c r="E925" s="37"/>
      <c r="F925" s="41"/>
      <c r="G925" s="76"/>
      <c r="H925" s="77" t="s">
        <v>47</v>
      </c>
    </row>
    <row r="926" spans="1:8" ht="11.25" customHeight="1">
      <c r="A926" s="37"/>
      <c r="B926" s="37"/>
      <c r="C926" s="37"/>
      <c r="D926" s="37"/>
      <c r="E926" s="37"/>
      <c r="F926" s="41"/>
      <c r="G926" s="76"/>
      <c r="H926" s="77" t="s">
        <v>47</v>
      </c>
    </row>
    <row r="927" spans="1:8" ht="11.25" customHeight="1">
      <c r="A927" s="37"/>
      <c r="B927" s="37"/>
      <c r="C927" s="37"/>
      <c r="D927" s="37"/>
      <c r="E927" s="37"/>
      <c r="F927" s="41"/>
      <c r="G927" s="76"/>
      <c r="H927" s="77" t="s">
        <v>47</v>
      </c>
    </row>
    <row r="928" spans="1:8" ht="11.25" customHeight="1">
      <c r="A928" s="37"/>
      <c r="B928" s="37"/>
      <c r="C928" s="37"/>
      <c r="D928" s="37"/>
      <c r="E928" s="37"/>
      <c r="F928" s="41"/>
      <c r="G928" s="76"/>
      <c r="H928" s="77" t="s">
        <v>47</v>
      </c>
    </row>
    <row r="929" spans="1:8" ht="11.25" customHeight="1">
      <c r="A929" s="37"/>
      <c r="B929" s="37"/>
      <c r="C929" s="37"/>
      <c r="D929" s="37"/>
      <c r="E929" s="37"/>
      <c r="F929" s="41"/>
      <c r="G929" s="76"/>
      <c r="H929" s="77" t="s">
        <v>47</v>
      </c>
    </row>
    <row r="930" spans="1:8" ht="11.25" customHeight="1">
      <c r="A930" s="37"/>
      <c r="B930" s="37"/>
      <c r="C930" s="37"/>
      <c r="D930" s="37"/>
      <c r="E930" s="37"/>
      <c r="F930" s="41"/>
      <c r="G930" s="76"/>
      <c r="H930" s="77" t="s">
        <v>47</v>
      </c>
    </row>
    <row r="931" spans="1:8" ht="11.25" customHeight="1">
      <c r="A931" s="37"/>
      <c r="B931" s="37"/>
      <c r="C931" s="37"/>
      <c r="D931" s="37"/>
      <c r="E931" s="37"/>
      <c r="F931" s="41"/>
      <c r="G931" s="76"/>
      <c r="H931" s="77" t="s">
        <v>47</v>
      </c>
    </row>
    <row r="932" spans="1:8" ht="11.25" customHeight="1">
      <c r="A932" s="37"/>
      <c r="B932" s="37"/>
      <c r="C932" s="37"/>
      <c r="D932" s="37"/>
      <c r="E932" s="37"/>
      <c r="F932" s="41"/>
      <c r="G932" s="76"/>
      <c r="H932" s="77" t="s">
        <v>47</v>
      </c>
    </row>
    <row r="933" spans="1:8" ht="11.25" customHeight="1">
      <c r="A933" s="37"/>
      <c r="B933" s="37"/>
      <c r="C933" s="37"/>
      <c r="D933" s="37"/>
      <c r="E933" s="37"/>
      <c r="F933" s="41"/>
      <c r="G933" s="76"/>
      <c r="H933" s="77" t="s">
        <v>47</v>
      </c>
    </row>
    <row r="934" spans="1:8" ht="11.25" customHeight="1">
      <c r="A934" s="37"/>
      <c r="B934" s="37"/>
      <c r="C934" s="37"/>
      <c r="D934" s="37"/>
      <c r="E934" s="37"/>
      <c r="F934" s="41"/>
      <c r="G934" s="76"/>
      <c r="H934" s="77" t="s">
        <v>47</v>
      </c>
    </row>
    <row r="935" spans="1:8" ht="11.25" customHeight="1">
      <c r="A935" s="37"/>
      <c r="B935" s="37"/>
      <c r="C935" s="37"/>
      <c r="D935" s="37"/>
      <c r="E935" s="37"/>
      <c r="F935" s="41"/>
      <c r="G935" s="76"/>
      <c r="H935" s="77" t="s">
        <v>47</v>
      </c>
    </row>
    <row r="936" spans="1:8" ht="11.25" customHeight="1">
      <c r="A936" s="37"/>
      <c r="B936" s="37"/>
      <c r="C936" s="37"/>
      <c r="D936" s="37"/>
      <c r="E936" s="37"/>
      <c r="F936" s="41"/>
      <c r="G936" s="76"/>
      <c r="H936" s="77" t="s">
        <v>47</v>
      </c>
    </row>
    <row r="937" spans="1:8" ht="11.25" customHeight="1">
      <c r="A937" s="37"/>
      <c r="B937" s="37"/>
      <c r="C937" s="37"/>
      <c r="D937" s="37"/>
      <c r="E937" s="37"/>
      <c r="F937" s="41"/>
      <c r="G937" s="76"/>
      <c r="H937" s="77" t="s">
        <v>47</v>
      </c>
    </row>
    <row r="938" spans="1:8" ht="11.25" customHeight="1">
      <c r="A938" s="37"/>
      <c r="B938" s="37"/>
      <c r="C938" s="37"/>
      <c r="D938" s="37"/>
      <c r="E938" s="37"/>
      <c r="F938" s="41"/>
      <c r="G938" s="76"/>
      <c r="H938" s="77" t="s">
        <v>47</v>
      </c>
    </row>
    <row r="939" spans="1:8" ht="11.25" customHeight="1">
      <c r="A939" s="37"/>
      <c r="B939" s="37"/>
      <c r="C939" s="37"/>
      <c r="D939" s="37"/>
      <c r="E939" s="37"/>
      <c r="F939" s="41"/>
      <c r="G939" s="76"/>
      <c r="H939" s="77" t="s">
        <v>47</v>
      </c>
    </row>
    <row r="940" spans="1:8" ht="11.25" customHeight="1">
      <c r="A940" s="37"/>
      <c r="B940" s="37"/>
      <c r="C940" s="37"/>
      <c r="D940" s="37"/>
      <c r="E940" s="37"/>
      <c r="F940" s="41"/>
      <c r="G940" s="76"/>
      <c r="H940" s="77" t="s">
        <v>47</v>
      </c>
    </row>
    <row r="941" spans="1:8" ht="11.25" customHeight="1">
      <c r="A941" s="37"/>
      <c r="B941" s="37"/>
      <c r="C941" s="37"/>
      <c r="D941" s="37"/>
      <c r="E941" s="37"/>
      <c r="F941" s="41"/>
      <c r="G941" s="76"/>
      <c r="H941" s="77" t="s">
        <v>47</v>
      </c>
    </row>
    <row r="942" spans="1:8" ht="11.25" customHeight="1">
      <c r="A942" s="37"/>
      <c r="B942" s="37"/>
      <c r="C942" s="37"/>
      <c r="D942" s="37"/>
      <c r="E942" s="37"/>
      <c r="F942" s="41"/>
      <c r="G942" s="76"/>
      <c r="H942" s="77" t="s">
        <v>47</v>
      </c>
    </row>
    <row r="943" spans="1:8" ht="11.25" customHeight="1">
      <c r="A943" s="37"/>
      <c r="B943" s="37"/>
      <c r="C943" s="37"/>
      <c r="D943" s="37"/>
      <c r="E943" s="37"/>
      <c r="F943" s="41"/>
      <c r="G943" s="76"/>
      <c r="H943" s="77" t="s">
        <v>47</v>
      </c>
    </row>
    <row r="944" spans="1:8" ht="11.25" customHeight="1">
      <c r="A944" s="37"/>
      <c r="B944" s="37"/>
      <c r="C944" s="37"/>
      <c r="D944" s="37"/>
      <c r="E944" s="37"/>
      <c r="F944" s="41"/>
      <c r="G944" s="76"/>
      <c r="H944" s="77" t="s">
        <v>47</v>
      </c>
    </row>
    <row r="945" spans="1:8" ht="11.25" customHeight="1">
      <c r="A945" s="37"/>
      <c r="B945" s="37"/>
      <c r="C945" s="37"/>
      <c r="D945" s="37"/>
      <c r="E945" s="37"/>
      <c r="F945" s="41"/>
      <c r="G945" s="76"/>
      <c r="H945" s="77" t="s">
        <v>47</v>
      </c>
    </row>
    <row r="946" spans="1:8" ht="11.25" customHeight="1">
      <c r="A946" s="37"/>
      <c r="B946" s="37"/>
      <c r="C946" s="37"/>
      <c r="D946" s="37"/>
      <c r="E946" s="37"/>
      <c r="F946" s="41"/>
      <c r="G946" s="76"/>
      <c r="H946" s="77" t="s">
        <v>47</v>
      </c>
    </row>
    <row r="947" spans="1:8" ht="11.25" customHeight="1">
      <c r="A947" s="37"/>
      <c r="B947" s="37"/>
      <c r="C947" s="37"/>
      <c r="D947" s="37"/>
      <c r="E947" s="37"/>
      <c r="F947" s="41"/>
      <c r="G947" s="76"/>
      <c r="H947" s="77" t="s">
        <v>47</v>
      </c>
    </row>
    <row r="948" spans="1:8" ht="11.25" customHeight="1">
      <c r="A948" s="37"/>
      <c r="B948" s="37"/>
      <c r="C948" s="37"/>
      <c r="D948" s="37"/>
      <c r="E948" s="37"/>
      <c r="F948" s="41"/>
      <c r="G948" s="76"/>
      <c r="H948" s="77" t="s">
        <v>47</v>
      </c>
    </row>
    <row r="949" spans="1:8" ht="11.25" customHeight="1">
      <c r="A949" s="37"/>
      <c r="B949" s="37"/>
      <c r="C949" s="37"/>
      <c r="D949" s="37"/>
      <c r="E949" s="37"/>
      <c r="F949" s="41"/>
      <c r="G949" s="76"/>
      <c r="H949" s="77" t="s">
        <v>47</v>
      </c>
    </row>
    <row r="950" spans="1:8" ht="11.25" customHeight="1">
      <c r="A950" s="37"/>
      <c r="B950" s="37"/>
      <c r="C950" s="37"/>
      <c r="D950" s="37"/>
      <c r="E950" s="37"/>
      <c r="F950" s="41"/>
      <c r="G950" s="76"/>
      <c r="H950" s="77" t="s">
        <v>47</v>
      </c>
    </row>
    <row r="951" spans="1:8" ht="11.25" customHeight="1">
      <c r="A951" s="37"/>
      <c r="B951" s="37"/>
      <c r="C951" s="37"/>
      <c r="D951" s="37"/>
      <c r="E951" s="37"/>
      <c r="F951" s="41"/>
      <c r="G951" s="76"/>
      <c r="H951" s="77" t="s">
        <v>47</v>
      </c>
    </row>
    <row r="952" spans="1:8" ht="11.25" customHeight="1">
      <c r="A952" s="37"/>
      <c r="B952" s="37"/>
      <c r="C952" s="37"/>
      <c r="D952" s="37"/>
      <c r="E952" s="37"/>
      <c r="F952" s="41"/>
      <c r="G952" s="76"/>
      <c r="H952" s="77" t="s">
        <v>47</v>
      </c>
    </row>
    <row r="953" spans="1:8" ht="11.25" customHeight="1">
      <c r="A953" s="37"/>
      <c r="B953" s="37"/>
      <c r="C953" s="37"/>
      <c r="D953" s="37"/>
      <c r="E953" s="37"/>
      <c r="F953" s="41"/>
      <c r="G953" s="76"/>
      <c r="H953" s="77" t="s">
        <v>47</v>
      </c>
    </row>
    <row r="954" spans="1:8" ht="11.25" customHeight="1">
      <c r="A954" s="37"/>
      <c r="B954" s="37"/>
      <c r="C954" s="37"/>
      <c r="D954" s="37"/>
      <c r="E954" s="37"/>
      <c r="F954" s="41"/>
      <c r="G954" s="76"/>
      <c r="H954" s="77" t="s">
        <v>47</v>
      </c>
    </row>
    <row r="955" spans="1:8" ht="11.25" customHeight="1">
      <c r="A955" s="37"/>
      <c r="B955" s="37"/>
      <c r="C955" s="37"/>
      <c r="D955" s="37"/>
      <c r="E955" s="37"/>
      <c r="F955" s="41"/>
      <c r="G955" s="76"/>
      <c r="H955" s="77" t="s">
        <v>47</v>
      </c>
    </row>
    <row r="956" spans="1:8" ht="11.25" customHeight="1">
      <c r="A956" s="37"/>
      <c r="B956" s="37"/>
      <c r="C956" s="37"/>
      <c r="D956" s="37"/>
      <c r="E956" s="37"/>
      <c r="F956" s="41"/>
      <c r="G956" s="76"/>
      <c r="H956" s="77" t="s">
        <v>47</v>
      </c>
    </row>
    <row r="957" spans="1:8" ht="11.25" customHeight="1">
      <c r="A957" s="37"/>
      <c r="B957" s="37"/>
      <c r="C957" s="37"/>
      <c r="D957" s="37"/>
      <c r="E957" s="37"/>
      <c r="F957" s="41"/>
      <c r="G957" s="76"/>
      <c r="H957" s="77" t="s">
        <v>47</v>
      </c>
    </row>
    <row r="958" spans="1:8" ht="11.25" customHeight="1">
      <c r="A958" s="37"/>
      <c r="B958" s="37"/>
      <c r="C958" s="37"/>
      <c r="D958" s="37"/>
      <c r="E958" s="37"/>
      <c r="F958" s="41"/>
      <c r="G958" s="76"/>
      <c r="H958" s="77" t="s">
        <v>47</v>
      </c>
    </row>
    <row r="959" spans="1:8" ht="11.25" customHeight="1">
      <c r="A959" s="37"/>
      <c r="B959" s="37"/>
      <c r="C959" s="37"/>
      <c r="D959" s="37"/>
      <c r="E959" s="37"/>
      <c r="F959" s="41"/>
      <c r="G959" s="76"/>
      <c r="H959" s="77" t="s">
        <v>47</v>
      </c>
    </row>
    <row r="960" spans="1:8" ht="11.25" customHeight="1">
      <c r="A960" s="37"/>
      <c r="B960" s="37"/>
      <c r="C960" s="37"/>
      <c r="D960" s="37"/>
      <c r="E960" s="37"/>
      <c r="F960" s="41"/>
      <c r="G960" s="76"/>
      <c r="H960" s="77" t="s">
        <v>47</v>
      </c>
    </row>
    <row r="961" spans="1:8" ht="11.25" customHeight="1">
      <c r="A961" s="37"/>
      <c r="B961" s="37"/>
      <c r="C961" s="37"/>
      <c r="D961" s="37"/>
      <c r="E961" s="37"/>
      <c r="F961" s="41"/>
      <c r="G961" s="76"/>
      <c r="H961" s="77" t="s">
        <v>47</v>
      </c>
    </row>
    <row r="962" spans="1:8" ht="11.25" customHeight="1">
      <c r="A962" s="37"/>
      <c r="B962" s="37"/>
      <c r="C962" s="37"/>
      <c r="D962" s="37"/>
      <c r="E962" s="37"/>
      <c r="F962" s="41"/>
      <c r="G962" s="76"/>
      <c r="H962" s="77" t="s">
        <v>47</v>
      </c>
    </row>
    <row r="963" spans="1:8" ht="11.25" customHeight="1">
      <c r="A963" s="37"/>
      <c r="B963" s="37"/>
      <c r="C963" s="37"/>
      <c r="D963" s="37"/>
      <c r="E963" s="37"/>
      <c r="F963" s="41"/>
      <c r="G963" s="76"/>
      <c r="H963" s="77" t="s">
        <v>47</v>
      </c>
    </row>
    <row r="964" spans="1:8" ht="11.25" customHeight="1">
      <c r="A964" s="37"/>
      <c r="B964" s="37"/>
      <c r="C964" s="37"/>
      <c r="D964" s="37"/>
      <c r="E964" s="37"/>
      <c r="F964" s="41"/>
      <c r="G964" s="76"/>
      <c r="H964" s="77" t="s">
        <v>47</v>
      </c>
    </row>
    <row r="965" spans="1:8" ht="11.25" customHeight="1">
      <c r="A965" s="37"/>
      <c r="B965" s="37"/>
      <c r="C965" s="37"/>
      <c r="D965" s="37"/>
      <c r="E965" s="37"/>
      <c r="F965" s="41"/>
      <c r="G965" s="76"/>
      <c r="H965" s="77" t="s">
        <v>47</v>
      </c>
    </row>
    <row r="966" spans="1:8" ht="11.25" customHeight="1">
      <c r="A966" s="37"/>
      <c r="B966" s="37"/>
      <c r="C966" s="37"/>
      <c r="D966" s="37"/>
      <c r="E966" s="37"/>
      <c r="F966" s="41"/>
      <c r="G966" s="76"/>
      <c r="H966" s="77" t="s">
        <v>47</v>
      </c>
    </row>
    <row r="967" spans="1:8" ht="11.25" customHeight="1">
      <c r="A967" s="37"/>
      <c r="B967" s="37"/>
      <c r="C967" s="37"/>
      <c r="D967" s="37"/>
      <c r="E967" s="37"/>
      <c r="F967" s="41"/>
      <c r="G967" s="76"/>
      <c r="H967" s="77" t="s">
        <v>47</v>
      </c>
    </row>
    <row r="968" spans="1:8" ht="11.25" customHeight="1">
      <c r="A968" s="37"/>
      <c r="B968" s="37"/>
      <c r="C968" s="37"/>
      <c r="D968" s="37"/>
      <c r="E968" s="37"/>
      <c r="F968" s="41"/>
      <c r="G968" s="76"/>
      <c r="H968" s="77" t="s">
        <v>47</v>
      </c>
    </row>
    <row r="969" spans="1:8" ht="11.25" customHeight="1">
      <c r="A969" s="37"/>
      <c r="B969" s="37"/>
      <c r="C969" s="37"/>
      <c r="D969" s="37"/>
      <c r="E969" s="37"/>
      <c r="F969" s="41"/>
      <c r="G969" s="76"/>
      <c r="H969" s="77" t="s">
        <v>47</v>
      </c>
    </row>
    <row r="970" spans="1:8" ht="11.25" customHeight="1">
      <c r="A970" s="37"/>
      <c r="B970" s="37"/>
      <c r="C970" s="37"/>
      <c r="D970" s="37"/>
      <c r="E970" s="37"/>
      <c r="F970" s="41"/>
      <c r="G970" s="76"/>
      <c r="H970" s="77" t="s">
        <v>47</v>
      </c>
    </row>
    <row r="971" spans="1:8" ht="11.25" customHeight="1">
      <c r="A971" s="37"/>
      <c r="B971" s="37"/>
      <c r="C971" s="37"/>
      <c r="D971" s="37"/>
      <c r="E971" s="37"/>
      <c r="F971" s="41"/>
      <c r="G971" s="76"/>
      <c r="H971" s="77" t="s">
        <v>47</v>
      </c>
    </row>
    <row r="972" spans="1:8" ht="11.25" customHeight="1">
      <c r="A972" s="37"/>
      <c r="B972" s="37"/>
      <c r="C972" s="37"/>
      <c r="D972" s="37"/>
      <c r="E972" s="37"/>
      <c r="F972" s="41"/>
      <c r="G972" s="76"/>
      <c r="H972" s="77" t="s">
        <v>47</v>
      </c>
    </row>
    <row r="973" spans="1:8" ht="11.25" customHeight="1">
      <c r="A973" s="37"/>
      <c r="B973" s="37"/>
      <c r="C973" s="37"/>
      <c r="D973" s="37"/>
      <c r="E973" s="37"/>
      <c r="F973" s="41"/>
      <c r="G973" s="76"/>
      <c r="H973" s="77" t="s">
        <v>47</v>
      </c>
    </row>
    <row r="974" spans="1:8" ht="11.25" customHeight="1">
      <c r="A974" s="37"/>
      <c r="B974" s="37"/>
      <c r="C974" s="37"/>
      <c r="D974" s="37"/>
      <c r="E974" s="37"/>
      <c r="F974" s="41"/>
      <c r="G974" s="76"/>
      <c r="H974" s="77" t="s">
        <v>47</v>
      </c>
    </row>
    <row r="975" spans="1:8" ht="11.25" customHeight="1">
      <c r="A975" s="37"/>
      <c r="B975" s="37"/>
      <c r="C975" s="37"/>
      <c r="D975" s="37"/>
      <c r="E975" s="37"/>
      <c r="F975" s="41"/>
      <c r="G975" s="76"/>
      <c r="H975" s="77" t="s">
        <v>47</v>
      </c>
    </row>
    <row r="976" spans="1:8" ht="11.25" customHeight="1">
      <c r="A976" s="37"/>
      <c r="B976" s="37"/>
      <c r="C976" s="37"/>
      <c r="D976" s="37"/>
      <c r="E976" s="37"/>
      <c r="F976" s="41"/>
      <c r="G976" s="76"/>
      <c r="H976" s="77" t="s">
        <v>47</v>
      </c>
    </row>
    <row r="977" spans="1:8" ht="11.25" customHeight="1">
      <c r="A977" s="37"/>
      <c r="B977" s="37"/>
      <c r="C977" s="37"/>
      <c r="D977" s="37"/>
      <c r="E977" s="37"/>
      <c r="F977" s="41"/>
      <c r="G977" s="76"/>
      <c r="H977" s="77" t="s">
        <v>47</v>
      </c>
    </row>
    <row r="978" spans="1:8" ht="11.25" customHeight="1">
      <c r="A978" s="37"/>
      <c r="B978" s="37"/>
      <c r="C978" s="37"/>
      <c r="D978" s="37"/>
      <c r="E978" s="37"/>
      <c r="F978" s="41"/>
      <c r="G978" s="76"/>
      <c r="H978" s="77" t="s">
        <v>47</v>
      </c>
    </row>
    <row r="979" spans="1:8" ht="11.25" customHeight="1">
      <c r="A979" s="37"/>
      <c r="B979" s="37"/>
      <c r="C979" s="37"/>
      <c r="D979" s="37"/>
      <c r="E979" s="37"/>
      <c r="F979" s="41"/>
      <c r="G979" s="76"/>
      <c r="H979" s="77" t="s">
        <v>47</v>
      </c>
    </row>
    <row r="980" spans="1:8" ht="11.25" customHeight="1">
      <c r="A980" s="37"/>
      <c r="B980" s="37"/>
      <c r="C980" s="37"/>
      <c r="D980" s="37"/>
      <c r="E980" s="37"/>
      <c r="F980" s="41"/>
      <c r="G980" s="76"/>
      <c r="H980" s="77" t="s">
        <v>47</v>
      </c>
    </row>
    <row r="981" spans="1:8" ht="11.25" customHeight="1">
      <c r="A981" s="37"/>
      <c r="B981" s="37"/>
      <c r="C981" s="37"/>
      <c r="D981" s="37"/>
      <c r="E981" s="37"/>
      <c r="F981" s="41"/>
      <c r="G981" s="76"/>
      <c r="H981" s="77" t="s">
        <v>47</v>
      </c>
    </row>
    <row r="982" spans="1:8" ht="11.25" customHeight="1">
      <c r="A982" s="37"/>
      <c r="B982" s="37"/>
      <c r="C982" s="37"/>
      <c r="D982" s="37"/>
      <c r="E982" s="37"/>
      <c r="F982" s="41"/>
      <c r="G982" s="76"/>
      <c r="H982" s="77" t="s">
        <v>47</v>
      </c>
    </row>
    <row r="983" spans="1:8" ht="11.25" customHeight="1">
      <c r="A983" s="37"/>
      <c r="B983" s="37"/>
      <c r="C983" s="37"/>
      <c r="D983" s="37"/>
      <c r="E983" s="37"/>
      <c r="F983" s="41"/>
      <c r="G983" s="76"/>
      <c r="H983" s="77" t="s">
        <v>47</v>
      </c>
    </row>
    <row r="984" spans="1:8" ht="11.25" customHeight="1">
      <c r="A984" s="37"/>
      <c r="B984" s="37"/>
      <c r="C984" s="37"/>
      <c r="D984" s="37"/>
      <c r="E984" s="37"/>
      <c r="F984" s="41"/>
      <c r="G984" s="76"/>
      <c r="H984" s="77" t="s">
        <v>47</v>
      </c>
    </row>
    <row r="985" spans="1:8" ht="11.25" customHeight="1">
      <c r="A985" s="37"/>
      <c r="B985" s="37"/>
      <c r="C985" s="37"/>
      <c r="D985" s="37"/>
      <c r="E985" s="37"/>
      <c r="F985" s="41"/>
      <c r="G985" s="76"/>
      <c r="H985" s="77" t="s">
        <v>47</v>
      </c>
    </row>
    <row r="986" spans="1:8" ht="11.25" customHeight="1">
      <c r="A986" s="37"/>
      <c r="B986" s="37"/>
      <c r="C986" s="37"/>
      <c r="D986" s="37"/>
      <c r="E986" s="37"/>
      <c r="F986" s="41"/>
      <c r="G986" s="76"/>
      <c r="H986" s="77" t="s">
        <v>47</v>
      </c>
    </row>
    <row r="987" spans="1:8" ht="11.25" customHeight="1">
      <c r="A987" s="37"/>
      <c r="B987" s="37"/>
      <c r="C987" s="37"/>
      <c r="D987" s="37"/>
      <c r="E987" s="37"/>
      <c r="F987" s="41"/>
      <c r="G987" s="76"/>
      <c r="H987" s="77" t="s">
        <v>47</v>
      </c>
    </row>
    <row r="988" spans="1:8" ht="11.25" customHeight="1">
      <c r="A988" s="37"/>
      <c r="B988" s="37"/>
      <c r="C988" s="37"/>
      <c r="D988" s="37"/>
      <c r="E988" s="37"/>
      <c r="F988" s="41"/>
      <c r="G988" s="76"/>
      <c r="H988" s="77" t="s">
        <v>47</v>
      </c>
    </row>
    <row r="989" spans="1:8" ht="11.25" customHeight="1">
      <c r="A989" s="37"/>
      <c r="B989" s="37"/>
      <c r="C989" s="37"/>
      <c r="D989" s="37"/>
      <c r="E989" s="37"/>
      <c r="F989" s="41"/>
      <c r="G989" s="76"/>
      <c r="H989" s="77" t="s">
        <v>47</v>
      </c>
    </row>
    <row r="990" spans="1:8" ht="11.25" customHeight="1">
      <c r="A990" s="37"/>
      <c r="B990" s="37"/>
      <c r="C990" s="37"/>
      <c r="D990" s="37"/>
      <c r="E990" s="37"/>
      <c r="F990" s="41"/>
      <c r="G990" s="76"/>
      <c r="H990" s="77" t="s">
        <v>47</v>
      </c>
    </row>
    <row r="991" spans="1:8" ht="11.25" customHeight="1">
      <c r="A991" s="37"/>
      <c r="B991" s="37"/>
      <c r="C991" s="37"/>
      <c r="D991" s="37"/>
      <c r="E991" s="37"/>
      <c r="F991" s="41"/>
      <c r="G991" s="76"/>
      <c r="H991" s="77" t="s">
        <v>47</v>
      </c>
    </row>
    <row r="992" spans="1:8" ht="11.25" customHeight="1">
      <c r="A992" s="37"/>
      <c r="B992" s="37"/>
      <c r="C992" s="37"/>
      <c r="D992" s="37"/>
      <c r="E992" s="37"/>
      <c r="F992" s="41"/>
      <c r="G992" s="76"/>
      <c r="H992" s="77" t="s">
        <v>47</v>
      </c>
    </row>
    <row r="993" spans="1:8" ht="11.25" customHeight="1">
      <c r="A993" s="37"/>
      <c r="B993" s="37"/>
      <c r="C993" s="37"/>
      <c r="D993" s="37"/>
      <c r="E993" s="37"/>
      <c r="F993" s="41"/>
      <c r="G993" s="76"/>
      <c r="H993" s="77" t="s">
        <v>47</v>
      </c>
    </row>
    <row r="994" spans="1:8" ht="11.25" customHeight="1">
      <c r="A994" s="37"/>
      <c r="B994" s="37"/>
      <c r="C994" s="37"/>
      <c r="D994" s="37"/>
      <c r="E994" s="37"/>
      <c r="F994" s="41"/>
      <c r="G994" s="76"/>
      <c r="H994" s="77" t="s">
        <v>47</v>
      </c>
    </row>
    <row r="995" spans="1:8" ht="11.25" customHeight="1">
      <c r="A995" s="38"/>
      <c r="B995" s="38"/>
      <c r="C995" s="38"/>
      <c r="D995" s="38"/>
      <c r="E995" s="38"/>
      <c r="F995" s="42"/>
      <c r="G995" s="76"/>
      <c r="H995" s="77" t="s">
        <v>47</v>
      </c>
    </row>
    <row r="996" spans="1:8" ht="11.25" customHeight="1">
      <c r="A996" s="37"/>
      <c r="B996" s="37"/>
      <c r="C996" s="37"/>
      <c r="D996" s="37"/>
      <c r="E996" s="37"/>
      <c r="G996" s="76"/>
      <c r="H996" s="77" t="s">
        <v>47</v>
      </c>
    </row>
    <row r="997" spans="1:8" ht="11.25" customHeight="1">
      <c r="G997" s="76"/>
      <c r="H997" s="77" t="s">
        <v>47</v>
      </c>
    </row>
    <row r="998" spans="1:8" ht="11.25" customHeight="1">
      <c r="A998" s="37"/>
      <c r="B998" s="37"/>
      <c r="C998" s="37"/>
      <c r="D998" s="37"/>
      <c r="E998" s="37"/>
      <c r="F998" s="41"/>
      <c r="G998" s="76"/>
      <c r="H998" s="77" t="s">
        <v>47</v>
      </c>
    </row>
    <row r="999" spans="1:8" ht="11.25" customHeight="1">
      <c r="A999" s="37"/>
      <c r="B999" s="37"/>
      <c r="C999" s="37"/>
      <c r="D999" s="37"/>
      <c r="E999" s="37"/>
      <c r="F999" s="41"/>
      <c r="G999" s="76"/>
      <c r="H999" s="77" t="s">
        <v>47</v>
      </c>
    </row>
    <row r="1000" spans="1:8" ht="11.25" customHeight="1">
      <c r="A1000" s="37"/>
      <c r="B1000" s="37"/>
      <c r="C1000" s="37"/>
      <c r="D1000" s="37"/>
      <c r="E1000" s="37"/>
      <c r="G1000" s="76"/>
      <c r="H1000" s="77" t="s">
        <v>47</v>
      </c>
    </row>
    <row r="1001" spans="1:8" ht="11.25" customHeight="1">
      <c r="A1001" s="38"/>
      <c r="B1001" s="38"/>
      <c r="C1001" s="38"/>
      <c r="D1001" s="38"/>
      <c r="E1001" s="38"/>
      <c r="F1001" s="45"/>
      <c r="G1001" s="76"/>
      <c r="H1001" s="77" t="s">
        <v>47</v>
      </c>
    </row>
    <row r="1002" spans="1:8" ht="11.25" customHeight="1">
      <c r="A1002" s="37"/>
      <c r="B1002" s="37"/>
      <c r="C1002" s="37"/>
      <c r="D1002" s="37"/>
      <c r="E1002" s="37"/>
      <c r="F1002" s="41"/>
      <c r="G1002" s="76"/>
      <c r="H1002" s="77" t="s">
        <v>47</v>
      </c>
    </row>
    <row r="1003" spans="1:8" ht="11.25" customHeight="1">
      <c r="A1003" s="38"/>
      <c r="B1003" s="38"/>
      <c r="C1003" s="38"/>
      <c r="D1003" s="38"/>
      <c r="E1003" s="38"/>
      <c r="F1003" s="42"/>
      <c r="G1003" s="76"/>
      <c r="H1003" s="77" t="s">
        <v>47</v>
      </c>
    </row>
    <row r="1004" spans="1:8" ht="11.25" customHeight="1">
      <c r="A1004" s="37"/>
      <c r="B1004" s="37"/>
      <c r="C1004" s="37"/>
      <c r="D1004" s="37"/>
      <c r="E1004" s="37"/>
      <c r="F1004" s="41"/>
      <c r="G1004" s="76"/>
      <c r="H1004" s="77" t="s">
        <v>47</v>
      </c>
    </row>
    <row r="1005" spans="1:8" ht="11.25" customHeight="1">
      <c r="A1005" s="38"/>
      <c r="B1005" s="38"/>
      <c r="C1005" s="38"/>
      <c r="D1005" s="38"/>
      <c r="E1005" s="38"/>
      <c r="F1005" s="42"/>
      <c r="G1005" s="76"/>
      <c r="H1005" s="77" t="s">
        <v>47</v>
      </c>
    </row>
    <row r="1006" spans="1:8" ht="11.25" customHeight="1">
      <c r="A1006" s="46"/>
      <c r="B1006" s="46"/>
      <c r="C1006" s="46"/>
      <c r="D1006" s="46"/>
      <c r="E1006" s="46"/>
      <c r="F1006" s="47"/>
      <c r="G1006" s="76"/>
      <c r="H1006" s="77" t="s">
        <v>47</v>
      </c>
    </row>
    <row r="1007" spans="1:8" ht="11.25" customHeight="1">
      <c r="A1007" s="37"/>
      <c r="B1007" s="37"/>
      <c r="C1007" s="37"/>
      <c r="D1007" s="37"/>
      <c r="E1007" s="37"/>
      <c r="F1007" s="41"/>
      <c r="G1007" s="76"/>
      <c r="H1007" s="77" t="s">
        <v>47</v>
      </c>
    </row>
    <row r="1008" spans="1:8" ht="11.25" customHeight="1">
      <c r="A1008" s="39"/>
      <c r="B1008" s="39"/>
      <c r="C1008" s="39"/>
      <c r="D1008" s="39"/>
      <c r="E1008" s="39"/>
      <c r="F1008" s="48"/>
      <c r="G1008" s="76"/>
      <c r="H1008" s="77" t="s">
        <v>47</v>
      </c>
    </row>
    <row r="1009" spans="1:8" ht="11.25" customHeight="1">
      <c r="A1009" s="39"/>
      <c r="B1009" s="39"/>
      <c r="C1009" s="39"/>
      <c r="D1009" s="39"/>
      <c r="E1009" s="39"/>
      <c r="F1009" s="48"/>
      <c r="G1009" s="76"/>
      <c r="H1009" s="77" t="s">
        <v>47</v>
      </c>
    </row>
    <row r="1010" spans="1:8" ht="11.25" customHeight="1">
      <c r="G1010" s="76"/>
      <c r="H1010" s="77" t="s">
        <v>47</v>
      </c>
    </row>
    <row r="1011" spans="1:8" ht="11.25" customHeight="1">
      <c r="A1011" s="37"/>
      <c r="B1011" s="37"/>
      <c r="C1011" s="37"/>
      <c r="D1011" s="37"/>
      <c r="E1011" s="37"/>
      <c r="F1011" s="41"/>
      <c r="G1011" s="76"/>
      <c r="H1011" s="77" t="s">
        <v>47</v>
      </c>
    </row>
    <row r="1012" spans="1:8" ht="11.25" customHeight="1">
      <c r="A1012" s="37"/>
      <c r="B1012" s="37"/>
      <c r="C1012" s="37"/>
      <c r="D1012" s="37"/>
      <c r="E1012" s="37"/>
      <c r="G1012" s="76"/>
      <c r="H1012" s="77" t="s">
        <v>47</v>
      </c>
    </row>
    <row r="1013" spans="1:8" ht="11.25" customHeight="1">
      <c r="A1013" s="38"/>
      <c r="B1013" s="38"/>
      <c r="C1013" s="38"/>
      <c r="D1013" s="38"/>
      <c r="E1013" s="38"/>
      <c r="F1013" s="45"/>
      <c r="G1013" s="76"/>
      <c r="H1013" s="77" t="s">
        <v>47</v>
      </c>
    </row>
    <row r="1014" spans="1:8" ht="11.25" customHeight="1">
      <c r="A1014" s="37"/>
      <c r="B1014" s="37"/>
      <c r="C1014" s="37"/>
      <c r="D1014" s="37"/>
      <c r="E1014" s="37"/>
      <c r="F1014" s="41"/>
      <c r="G1014" s="76"/>
      <c r="H1014" s="77" t="s">
        <v>47</v>
      </c>
    </row>
    <row r="1015" spans="1:8" ht="11.25" customHeight="1">
      <c r="A1015" s="37"/>
      <c r="B1015" s="37"/>
      <c r="C1015" s="37"/>
      <c r="D1015" s="37"/>
      <c r="E1015" s="37"/>
      <c r="F1015" s="41"/>
      <c r="G1015" s="76"/>
      <c r="H1015" s="77" t="s">
        <v>47</v>
      </c>
    </row>
    <row r="1016" spans="1:8" ht="11.25" customHeight="1">
      <c r="A1016" s="37"/>
      <c r="B1016" s="37"/>
      <c r="C1016" s="37"/>
      <c r="D1016" s="37"/>
      <c r="E1016" s="37"/>
      <c r="F1016" s="41"/>
      <c r="G1016" s="76"/>
      <c r="H1016" s="77" t="s">
        <v>47</v>
      </c>
    </row>
    <row r="1017" spans="1:8" ht="11.25" customHeight="1">
      <c r="A1017" s="37"/>
      <c r="B1017" s="37"/>
      <c r="C1017" s="37"/>
      <c r="D1017" s="37"/>
      <c r="E1017" s="37"/>
      <c r="F1017" s="41"/>
      <c r="G1017" s="76"/>
      <c r="H1017" s="77" t="s">
        <v>47</v>
      </c>
    </row>
    <row r="1018" spans="1:8" ht="11.25" customHeight="1">
      <c r="A1018" s="37"/>
      <c r="B1018" s="37"/>
      <c r="C1018" s="37"/>
      <c r="D1018" s="37"/>
      <c r="E1018" s="37"/>
      <c r="F1018" s="41"/>
      <c r="G1018" s="76"/>
      <c r="H1018" s="77" t="s">
        <v>47</v>
      </c>
    </row>
    <row r="1019" spans="1:8" ht="11.25" customHeight="1">
      <c r="A1019" s="37"/>
      <c r="B1019" s="37"/>
      <c r="C1019" s="37"/>
      <c r="D1019" s="37"/>
      <c r="E1019" s="37"/>
      <c r="F1019" s="41"/>
      <c r="G1019" s="76"/>
      <c r="H1019" s="77" t="s">
        <v>47</v>
      </c>
    </row>
    <row r="1020" spans="1:8" ht="11.25" customHeight="1">
      <c r="A1020" s="39"/>
      <c r="B1020" s="39"/>
      <c r="C1020" s="39"/>
      <c r="D1020" s="39"/>
      <c r="E1020" s="39"/>
      <c r="F1020" s="48"/>
      <c r="G1020" s="76"/>
      <c r="H1020" s="77" t="s">
        <v>47</v>
      </c>
    </row>
    <row r="1021" spans="1:8" ht="11.25" customHeight="1">
      <c r="A1021" s="39"/>
      <c r="B1021" s="39"/>
      <c r="C1021" s="39"/>
      <c r="D1021" s="39"/>
      <c r="E1021" s="39"/>
      <c r="F1021" s="48"/>
      <c r="G1021" s="76"/>
      <c r="H1021" s="77" t="s">
        <v>47</v>
      </c>
    </row>
    <row r="1022" spans="1:8" ht="11.25" customHeight="1">
      <c r="G1022" s="76"/>
      <c r="H1022" s="77" t="s">
        <v>47</v>
      </c>
    </row>
    <row r="1023" spans="1:8" ht="11.25" customHeight="1">
      <c r="A1023" s="37"/>
      <c r="B1023" s="37"/>
      <c r="C1023" s="37"/>
      <c r="D1023" s="37"/>
      <c r="E1023" s="37"/>
      <c r="G1023" s="76"/>
      <c r="H1023" s="77" t="s">
        <v>47</v>
      </c>
    </row>
    <row r="1024" spans="1:8" ht="11.25" customHeight="1">
      <c r="A1024" s="37"/>
      <c r="B1024" s="37"/>
      <c r="C1024" s="37"/>
      <c r="D1024" s="37"/>
      <c r="E1024" s="37"/>
      <c r="F1024" s="41"/>
      <c r="G1024" s="76"/>
      <c r="H1024" s="77" t="s">
        <v>47</v>
      </c>
    </row>
    <row r="1025" spans="1:8" ht="11.25" customHeight="1">
      <c r="A1025" s="37"/>
      <c r="B1025" s="37"/>
      <c r="C1025" s="37"/>
      <c r="D1025" s="37"/>
      <c r="E1025" s="37"/>
      <c r="F1025" s="41"/>
      <c r="G1025" s="76"/>
      <c r="H1025" s="77" t="s">
        <v>47</v>
      </c>
    </row>
    <row r="1026" spans="1:8" ht="11.25" customHeight="1">
      <c r="A1026" s="38"/>
      <c r="B1026" s="38"/>
      <c r="C1026" s="38"/>
      <c r="D1026" s="38"/>
      <c r="E1026" s="38"/>
      <c r="F1026" s="42"/>
      <c r="G1026" s="76"/>
      <c r="H1026" s="77" t="s">
        <v>47</v>
      </c>
    </row>
    <row r="1027" spans="1:8" ht="11.25" customHeight="1">
      <c r="G1027" s="76"/>
      <c r="H1027" s="77" t="s">
        <v>47</v>
      </c>
    </row>
    <row r="1028" spans="1:8" ht="11.25" customHeight="1">
      <c r="A1028" s="37"/>
      <c r="B1028" s="37"/>
      <c r="C1028" s="37"/>
      <c r="D1028" s="37"/>
      <c r="E1028" s="37"/>
      <c r="F1028" s="41"/>
      <c r="G1028" s="76"/>
      <c r="H1028" s="77" t="s">
        <v>47</v>
      </c>
    </row>
    <row r="1029" spans="1:8" ht="11.25" customHeight="1">
      <c r="A1029" s="37"/>
      <c r="B1029" s="37"/>
      <c r="C1029" s="37"/>
      <c r="D1029" s="37"/>
      <c r="E1029" s="37"/>
      <c r="F1029" s="41"/>
      <c r="G1029" s="76"/>
      <c r="H1029" s="77" t="s">
        <v>47</v>
      </c>
    </row>
    <row r="1030" spans="1:8" ht="11.25" customHeight="1">
      <c r="A1030" s="38"/>
      <c r="B1030" s="38"/>
      <c r="C1030" s="38"/>
      <c r="D1030" s="38"/>
      <c r="E1030" s="38"/>
      <c r="F1030" s="42"/>
      <c r="G1030" s="76"/>
      <c r="H1030" s="77" t="s">
        <v>47</v>
      </c>
    </row>
    <row r="1031" spans="1:8" ht="11.25" customHeight="1">
      <c r="A1031" s="37"/>
      <c r="B1031" s="37"/>
      <c r="C1031" s="37"/>
      <c r="D1031" s="37"/>
      <c r="E1031" s="37"/>
      <c r="F1031" s="41"/>
      <c r="G1031" s="76"/>
      <c r="H1031" s="77" t="s">
        <v>47</v>
      </c>
    </row>
    <row r="1032" spans="1:8" ht="11.25" customHeight="1">
      <c r="A1032" s="37"/>
      <c r="B1032" s="37"/>
      <c r="C1032" s="37"/>
      <c r="D1032" s="37"/>
      <c r="E1032" s="37"/>
      <c r="F1032" s="41"/>
      <c r="G1032" s="76"/>
      <c r="H1032" s="77" t="s">
        <v>47</v>
      </c>
    </row>
    <row r="1033" spans="1:8" ht="11.25" customHeight="1">
      <c r="A1033" s="49"/>
      <c r="B1033" s="49"/>
      <c r="C1033" s="38"/>
      <c r="D1033" s="38"/>
      <c r="E1033" s="38"/>
      <c r="F1033" s="42"/>
      <c r="G1033" s="76"/>
      <c r="H1033" s="77" t="s">
        <v>47</v>
      </c>
    </row>
    <row r="1034" spans="1:8" ht="11.25" customHeight="1">
      <c r="A1034" s="37"/>
      <c r="B1034" s="37"/>
      <c r="C1034" s="37"/>
      <c r="D1034" s="37"/>
      <c r="E1034" s="37"/>
      <c r="F1034" s="41"/>
      <c r="G1034" s="76"/>
      <c r="H1034" s="77" t="s">
        <v>47</v>
      </c>
    </row>
    <row r="1035" spans="1:8" ht="11.25" customHeight="1">
      <c r="A1035" s="39"/>
      <c r="B1035" s="39"/>
      <c r="C1035" s="39"/>
      <c r="D1035" s="39"/>
      <c r="E1035" s="39"/>
      <c r="F1035" s="48"/>
      <c r="G1035" s="76"/>
      <c r="H1035" s="77" t="s">
        <v>47</v>
      </c>
    </row>
    <row r="1036" spans="1:8" ht="11.25" customHeight="1">
      <c r="A1036" s="50"/>
      <c r="B1036" s="50"/>
      <c r="C1036" s="39"/>
      <c r="D1036" s="39"/>
      <c r="E1036" s="39"/>
      <c r="F1036" s="48"/>
      <c r="G1036" s="76"/>
      <c r="H1036" s="77" t="s">
        <v>47</v>
      </c>
    </row>
    <row r="1037" spans="1:8" ht="11.25" customHeight="1">
      <c r="A1037" s="37"/>
      <c r="B1037" s="37"/>
      <c r="C1037" s="37"/>
      <c r="D1037" s="37"/>
      <c r="E1037" s="37"/>
      <c r="G1037" s="76"/>
      <c r="H1037" s="77" t="s">
        <v>47</v>
      </c>
    </row>
    <row r="1038" spans="1:8" ht="11.25" customHeight="1">
      <c r="A1038" s="37"/>
      <c r="B1038" s="37"/>
      <c r="C1038" s="37"/>
      <c r="D1038" s="37"/>
      <c r="E1038" s="37"/>
      <c r="F1038" s="41"/>
      <c r="G1038" s="76"/>
      <c r="H1038" s="77" t="s">
        <v>47</v>
      </c>
    </row>
    <row r="1039" spans="1:8" ht="11.25" customHeight="1">
      <c r="A1039" s="39"/>
      <c r="B1039" s="39"/>
      <c r="C1039" s="39"/>
      <c r="D1039" s="39"/>
      <c r="E1039" s="39"/>
      <c r="F1039" s="48"/>
      <c r="G1039" s="76"/>
      <c r="H1039" s="77" t="s">
        <v>47</v>
      </c>
    </row>
    <row r="1040" spans="1:8" ht="11.25" customHeight="1">
      <c r="A1040" s="39"/>
      <c r="B1040" s="39"/>
      <c r="C1040" s="39"/>
      <c r="D1040" s="39"/>
      <c r="E1040" s="39"/>
      <c r="F1040" s="48"/>
      <c r="G1040" s="76"/>
      <c r="H1040" s="77" t="s">
        <v>47</v>
      </c>
    </row>
    <row r="1041" spans="1:8" ht="11.25" customHeight="1">
      <c r="A1041" s="37"/>
      <c r="B1041" s="37"/>
      <c r="C1041" s="37"/>
      <c r="D1041" s="37"/>
      <c r="E1041" s="37"/>
      <c r="F1041" s="41"/>
      <c r="G1041" s="76"/>
      <c r="H1041" s="77" t="s">
        <v>47</v>
      </c>
    </row>
    <row r="1042" spans="1:8" ht="11.25" customHeight="1">
      <c r="A1042" s="37"/>
      <c r="B1042" s="37"/>
      <c r="C1042" s="37"/>
      <c r="D1042" s="37"/>
      <c r="E1042" s="37"/>
      <c r="F1042" s="41"/>
      <c r="G1042" s="76"/>
      <c r="H1042" s="77" t="s">
        <v>47</v>
      </c>
    </row>
    <row r="1043" spans="1:8" ht="11.25" customHeight="1">
      <c r="A1043" s="37"/>
      <c r="B1043" s="37"/>
      <c r="C1043" s="37"/>
      <c r="D1043" s="37"/>
      <c r="E1043" s="37"/>
      <c r="F1043" s="41"/>
      <c r="G1043" s="76"/>
      <c r="H1043" s="77" t="s">
        <v>47</v>
      </c>
    </row>
    <row r="1044" spans="1:8" ht="11.25" customHeight="1">
      <c r="A1044" s="37"/>
      <c r="B1044" s="37"/>
      <c r="C1044" s="37"/>
      <c r="D1044" s="37"/>
      <c r="E1044" s="37"/>
      <c r="G1044" s="76"/>
      <c r="H1044" s="77" t="s">
        <v>47</v>
      </c>
    </row>
    <row r="1045" spans="1:8" ht="11.25" customHeight="1">
      <c r="A1045" s="37"/>
      <c r="B1045" s="37"/>
      <c r="C1045" s="37"/>
      <c r="D1045" s="37"/>
      <c r="E1045" s="37"/>
      <c r="F1045" s="41"/>
      <c r="G1045" s="76"/>
      <c r="H1045" s="77" t="s">
        <v>47</v>
      </c>
    </row>
    <row r="1046" spans="1:8" ht="11.25" customHeight="1">
      <c r="A1046" s="38"/>
      <c r="B1046" s="38"/>
      <c r="C1046" s="38"/>
      <c r="D1046" s="38"/>
      <c r="E1046" s="38"/>
      <c r="F1046" s="42"/>
      <c r="G1046" s="76"/>
      <c r="H1046" s="77" t="s">
        <v>47</v>
      </c>
    </row>
    <row r="1047" spans="1:8" ht="11.25" customHeight="1">
      <c r="A1047" s="37"/>
      <c r="B1047" s="37"/>
      <c r="C1047" s="37"/>
      <c r="D1047" s="37"/>
      <c r="E1047" s="37"/>
      <c r="F1047" s="41"/>
      <c r="G1047" s="76"/>
      <c r="H1047" s="77" t="s">
        <v>47</v>
      </c>
    </row>
    <row r="1048" spans="1:8" ht="11.25" customHeight="1">
      <c r="A1048" s="39"/>
      <c r="B1048" s="39"/>
      <c r="C1048" s="39"/>
      <c r="D1048" s="39"/>
      <c r="E1048" s="39"/>
      <c r="F1048" s="48"/>
      <c r="G1048" s="76"/>
      <c r="H1048" s="77" t="s">
        <v>47</v>
      </c>
    </row>
    <row r="1049" spans="1:8" ht="11.25" customHeight="1">
      <c r="A1049" s="39"/>
      <c r="B1049" s="39"/>
      <c r="C1049" s="39"/>
      <c r="D1049" s="39"/>
      <c r="E1049" s="39"/>
      <c r="F1049" s="48"/>
      <c r="G1049" s="76"/>
      <c r="H1049" s="77" t="s">
        <v>47</v>
      </c>
    </row>
    <row r="1050" spans="1:8" ht="11.25" customHeight="1">
      <c r="A1050" s="37"/>
      <c r="B1050" s="37"/>
      <c r="C1050" s="37"/>
      <c r="D1050" s="37"/>
      <c r="E1050" s="37"/>
      <c r="F1050" s="41"/>
      <c r="G1050" s="76"/>
      <c r="H1050" s="77" t="s">
        <v>47</v>
      </c>
    </row>
    <row r="1051" spans="1:8" ht="11.25" customHeight="1">
      <c r="A1051" s="49"/>
      <c r="B1051" s="49"/>
      <c r="C1051" s="38"/>
      <c r="D1051" s="38"/>
      <c r="E1051" s="38"/>
      <c r="F1051" s="42"/>
      <c r="G1051" s="76"/>
      <c r="H1051" s="77" t="s">
        <v>47</v>
      </c>
    </row>
    <row r="1052" spans="1:8" ht="11.25" customHeight="1">
      <c r="A1052" s="37"/>
      <c r="B1052" s="37"/>
      <c r="C1052" s="37"/>
      <c r="D1052" s="37"/>
      <c r="E1052" s="37"/>
      <c r="F1052" s="41"/>
      <c r="G1052" s="76"/>
      <c r="H1052" s="77" t="s">
        <v>47</v>
      </c>
    </row>
    <row r="1053" spans="1:8" ht="11.25" customHeight="1">
      <c r="A1053" s="37"/>
      <c r="B1053" s="37"/>
      <c r="C1053" s="37"/>
      <c r="D1053" s="37"/>
      <c r="E1053" s="37"/>
      <c r="F1053" s="41"/>
      <c r="G1053" s="76"/>
      <c r="H1053" s="77" t="s">
        <v>47</v>
      </c>
    </row>
    <row r="1054" spans="1:8" ht="11.25" customHeight="1">
      <c r="A1054" s="37"/>
      <c r="B1054" s="37"/>
      <c r="C1054" s="37"/>
      <c r="D1054" s="37"/>
      <c r="E1054" s="37"/>
      <c r="F1054" s="41"/>
      <c r="G1054" s="76"/>
      <c r="H1054" s="77" t="s">
        <v>47</v>
      </c>
    </row>
    <row r="1055" spans="1:8" ht="11.25" customHeight="1">
      <c r="A1055" s="37"/>
      <c r="B1055" s="37"/>
      <c r="C1055" s="37"/>
      <c r="D1055" s="37"/>
      <c r="E1055" s="37"/>
      <c r="F1055" s="41"/>
      <c r="G1055" s="76"/>
      <c r="H1055" s="77" t="s">
        <v>47</v>
      </c>
    </row>
    <row r="1056" spans="1:8" ht="11.25" customHeight="1">
      <c r="A1056" s="37"/>
      <c r="B1056" s="37"/>
      <c r="C1056" s="37"/>
      <c r="D1056" s="37"/>
      <c r="E1056" s="37"/>
      <c r="F1056" s="41"/>
      <c r="G1056" s="76"/>
      <c r="H1056" s="77" t="s">
        <v>47</v>
      </c>
    </row>
    <row r="1057" spans="1:8" ht="11.25" customHeight="1">
      <c r="A1057" s="37"/>
      <c r="B1057" s="37"/>
      <c r="C1057" s="37"/>
      <c r="D1057" s="37"/>
      <c r="E1057" s="37"/>
      <c r="F1057" s="41"/>
      <c r="G1057" s="76"/>
      <c r="H1057" s="77" t="s">
        <v>47</v>
      </c>
    </row>
    <row r="1058" spans="1:8" ht="11.25" customHeight="1">
      <c r="A1058" s="38"/>
      <c r="B1058" s="38"/>
      <c r="C1058" s="38"/>
      <c r="D1058" s="38"/>
      <c r="E1058" s="38"/>
      <c r="F1058" s="42"/>
      <c r="G1058" s="76"/>
      <c r="H1058" s="77" t="s">
        <v>47</v>
      </c>
    </row>
    <row r="1059" spans="1:8" ht="11.25" customHeight="1">
      <c r="A1059" s="37"/>
      <c r="B1059" s="37"/>
      <c r="C1059" s="37"/>
      <c r="D1059" s="37"/>
      <c r="E1059" s="37"/>
      <c r="F1059" s="41"/>
      <c r="G1059" s="76"/>
      <c r="H1059" s="77" t="s">
        <v>47</v>
      </c>
    </row>
    <row r="1060" spans="1:8" ht="11.25" customHeight="1">
      <c r="A1060" s="38"/>
      <c r="B1060" s="38"/>
      <c r="C1060" s="38"/>
      <c r="D1060" s="38"/>
      <c r="E1060" s="38"/>
      <c r="F1060" s="42"/>
      <c r="G1060" s="76"/>
      <c r="H1060" s="77" t="s">
        <v>47</v>
      </c>
    </row>
    <row r="1061" spans="1:8" ht="11.25" customHeight="1">
      <c r="A1061" s="37"/>
      <c r="B1061" s="37"/>
      <c r="C1061" s="37"/>
      <c r="D1061" s="37"/>
      <c r="E1061" s="37"/>
      <c r="G1061" s="76"/>
      <c r="H1061" s="77" t="s">
        <v>47</v>
      </c>
    </row>
    <row r="1062" spans="1:8" ht="11.25" customHeight="1">
      <c r="A1062" s="37"/>
      <c r="B1062" s="37"/>
      <c r="C1062" s="37"/>
      <c r="D1062" s="37"/>
      <c r="E1062" s="37"/>
      <c r="G1062" s="76"/>
      <c r="H1062" s="77" t="s">
        <v>47</v>
      </c>
    </row>
    <row r="1063" spans="1:8" ht="11.25" customHeight="1">
      <c r="A1063" s="37"/>
      <c r="B1063" s="37"/>
      <c r="C1063" s="37"/>
      <c r="D1063" s="37"/>
      <c r="E1063" s="37"/>
      <c r="F1063" s="41"/>
      <c r="G1063" s="76"/>
      <c r="H1063" s="77" t="s">
        <v>47</v>
      </c>
    </row>
    <row r="1064" spans="1:8" ht="11.25" customHeight="1">
      <c r="A1064" s="38"/>
      <c r="B1064" s="38"/>
      <c r="C1064" s="38"/>
      <c r="D1064" s="38"/>
      <c r="E1064" s="38"/>
      <c r="F1064" s="45"/>
      <c r="G1064" s="76"/>
      <c r="H1064" s="77" t="s">
        <v>47</v>
      </c>
    </row>
  </sheetData>
  <sheetProtection selectLockedCells="1"/>
  <autoFilter ref="A1:H1064" xr:uid="{00000000-0009-0000-0000-000001000000}"/>
  <phoneticPr fontId="5" type="noConversion"/>
  <conditionalFormatting sqref="F1048 F13 C12:F12 A12:A13">
    <cfRule type="expression" dxfId="3" priority="1" stopIfTrue="1">
      <formula>IF($A12="Drop Out",TRUE,FALSE)</formula>
    </cfRule>
    <cfRule type="expression" dxfId="2" priority="2" stopIfTrue="1">
      <formula>IF(AND($A12="Adjustment",$D12&lt;0),TRUE,FALSE)</formula>
    </cfRule>
  </conditionalFormatting>
  <conditionalFormatting sqref="C1044:F1044">
    <cfRule type="expression" dxfId="1" priority="3" stopIfTrue="1">
      <formula>IF($A1044="Drop Out",TRUE,FALSE)</formula>
    </cfRule>
    <cfRule type="expression" dxfId="0" priority="4" stopIfTrue="1">
      <formula>IF(AND($A1044="Adjustment",$E1044&lt;0),TRUE,FALSE)</formula>
    </cfRule>
  </conditionalFormatting>
  <pageMargins left="0.75" right="0.75" top="1" bottom="1" header="0.5" footer="0.5"/>
  <pageSetup paperSize="9" scale="1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"/>
  <sheetViews>
    <sheetView workbookViewId="0">
      <selection activeCell="A11" sqref="A11"/>
    </sheetView>
  </sheetViews>
  <sheetFormatPr defaultRowHeight="12.5"/>
  <cols>
    <col min="1" max="1" width="19.54296875" bestFit="1" customWidth="1"/>
    <col min="2" max="2" width="11.6328125" bestFit="1" customWidth="1"/>
  </cols>
  <sheetData>
    <row r="1" spans="1:2">
      <c r="A1" s="193" t="s">
        <v>943</v>
      </c>
      <c r="B1" t="s">
        <v>896</v>
      </c>
    </row>
    <row r="2" spans="1:2">
      <c r="A2" s="194" t="s">
        <v>30</v>
      </c>
      <c r="B2" s="195">
        <v>18375</v>
      </c>
    </row>
    <row r="3" spans="1:2">
      <c r="A3" s="194" t="s">
        <v>36</v>
      </c>
      <c r="B3" s="195">
        <v>67783</v>
      </c>
    </row>
    <row r="4" spans="1:2">
      <c r="A4" s="194" t="s">
        <v>58</v>
      </c>
      <c r="B4" s="195">
        <v>39490</v>
      </c>
    </row>
    <row r="5" spans="1:2">
      <c r="A5" s="194" t="s">
        <v>67</v>
      </c>
      <c r="B5" s="195">
        <v>212060</v>
      </c>
    </row>
    <row r="6" spans="1:2">
      <c r="A6" s="194" t="s">
        <v>104</v>
      </c>
      <c r="B6" s="195">
        <v>47150</v>
      </c>
    </row>
    <row r="7" spans="1:2">
      <c r="A7" s="194" t="s">
        <v>120</v>
      </c>
      <c r="B7" s="195">
        <v>84990.95</v>
      </c>
    </row>
    <row r="8" spans="1:2">
      <c r="A8" s="194" t="s">
        <v>144</v>
      </c>
      <c r="B8" s="195">
        <v>27823.68</v>
      </c>
    </row>
    <row r="9" spans="1:2">
      <c r="A9" s="194" t="s">
        <v>155</v>
      </c>
      <c r="B9" s="195">
        <v>68460</v>
      </c>
    </row>
    <row r="10" spans="1:2">
      <c r="A10" s="194" t="s">
        <v>180</v>
      </c>
      <c r="B10" s="195">
        <v>15600</v>
      </c>
    </row>
    <row r="11" spans="1:2">
      <c r="A11" s="194" t="s">
        <v>185</v>
      </c>
      <c r="B11" s="195">
        <v>17849.77</v>
      </c>
    </row>
    <row r="12" spans="1:2">
      <c r="A12" s="194" t="s">
        <v>191</v>
      </c>
      <c r="B12" s="195">
        <v>17280</v>
      </c>
    </row>
    <row r="13" spans="1:2">
      <c r="A13" s="194" t="s">
        <v>194</v>
      </c>
      <c r="B13" s="195">
        <v>69692.600000000006</v>
      </c>
    </row>
    <row r="14" spans="1:2">
      <c r="A14" s="194" t="s">
        <v>215</v>
      </c>
      <c r="B14" s="195">
        <v>105905</v>
      </c>
    </row>
    <row r="15" spans="1:2">
      <c r="A15" s="194" t="s">
        <v>243</v>
      </c>
      <c r="B15" s="195">
        <v>29925</v>
      </c>
    </row>
    <row r="16" spans="1:2">
      <c r="A16" s="194" t="s">
        <v>257</v>
      </c>
      <c r="B16" s="195">
        <v>11387.5</v>
      </c>
    </row>
    <row r="17" spans="1:2">
      <c r="A17" s="194" t="s">
        <v>262</v>
      </c>
      <c r="B17" s="195">
        <v>55478.400000000001</v>
      </c>
    </row>
    <row r="18" spans="1:2">
      <c r="A18" s="194" t="s">
        <v>276</v>
      </c>
      <c r="B18" s="195">
        <v>150220</v>
      </c>
    </row>
    <row r="19" spans="1:2">
      <c r="A19" s="194" t="s">
        <v>305</v>
      </c>
      <c r="B19" s="195">
        <v>70940</v>
      </c>
    </row>
    <row r="20" spans="1:2">
      <c r="A20" s="194" t="s">
        <v>322</v>
      </c>
      <c r="B20" s="195">
        <v>21800</v>
      </c>
    </row>
    <row r="21" spans="1:2">
      <c r="A21" s="194" t="s">
        <v>334</v>
      </c>
      <c r="B21" s="195">
        <v>37281.9</v>
      </c>
    </row>
    <row r="22" spans="1:2">
      <c r="A22" s="194" t="s">
        <v>346</v>
      </c>
      <c r="B22" s="195">
        <v>69687.5</v>
      </c>
    </row>
    <row r="23" spans="1:2">
      <c r="A23" s="194" t="s">
        <v>367</v>
      </c>
      <c r="B23" s="195">
        <v>46341.1</v>
      </c>
    </row>
    <row r="24" spans="1:2">
      <c r="A24" s="194" t="s">
        <v>382</v>
      </c>
      <c r="B24" s="195">
        <v>64797.5</v>
      </c>
    </row>
    <row r="25" spans="1:2">
      <c r="A25" s="194" t="s">
        <v>401</v>
      </c>
      <c r="B25" s="195">
        <v>66915</v>
      </c>
    </row>
    <row r="26" spans="1:2">
      <c r="A26" s="194" t="s">
        <v>421</v>
      </c>
      <c r="B26" s="195">
        <v>10960</v>
      </c>
    </row>
    <row r="27" spans="1:2">
      <c r="A27" s="194" t="s">
        <v>426</v>
      </c>
      <c r="B27" s="195">
        <v>83006</v>
      </c>
    </row>
    <row r="28" spans="1:2">
      <c r="A28" s="194" t="s">
        <v>456</v>
      </c>
      <c r="B28" s="195">
        <v>35200</v>
      </c>
    </row>
    <row r="29" spans="1:2">
      <c r="A29" s="194" t="s">
        <v>464</v>
      </c>
      <c r="B29" s="195">
        <v>137605.27000000002</v>
      </c>
    </row>
    <row r="30" spans="1:2">
      <c r="A30" s="194" t="s">
        <v>315</v>
      </c>
      <c r="B30" s="195">
        <v>66770</v>
      </c>
    </row>
    <row r="31" spans="1:2">
      <c r="A31" s="194" t="s">
        <v>522</v>
      </c>
      <c r="B31" s="195">
        <v>47055</v>
      </c>
    </row>
    <row r="32" spans="1:2">
      <c r="A32" s="194" t="s">
        <v>535</v>
      </c>
      <c r="B32" s="195">
        <v>40250</v>
      </c>
    </row>
    <row r="33" spans="1:2">
      <c r="A33" s="194" t="s">
        <v>551</v>
      </c>
      <c r="B33" s="195">
        <v>84435.75</v>
      </c>
    </row>
    <row r="34" spans="1:2">
      <c r="A34" s="194" t="s">
        <v>570</v>
      </c>
      <c r="B34" s="195">
        <v>23750</v>
      </c>
    </row>
    <row r="35" spans="1:2">
      <c r="A35" s="194" t="s">
        <v>573</v>
      </c>
      <c r="B35" s="195">
        <v>52255.59</v>
      </c>
    </row>
    <row r="36" spans="1:2">
      <c r="A36" s="194" t="s">
        <v>585</v>
      </c>
      <c r="B36" s="195">
        <v>89272</v>
      </c>
    </row>
    <row r="37" spans="1:2">
      <c r="A37" s="194" t="s">
        <v>616</v>
      </c>
      <c r="B37" s="195">
        <v>0</v>
      </c>
    </row>
    <row r="38" spans="1:2">
      <c r="A38" s="194" t="s">
        <v>618</v>
      </c>
      <c r="B38" s="195">
        <v>113450</v>
      </c>
    </row>
    <row r="39" spans="1:2">
      <c r="A39" s="194" t="s">
        <v>640</v>
      </c>
      <c r="B39" s="195">
        <v>5000</v>
      </c>
    </row>
    <row r="40" spans="1:2">
      <c r="A40" s="194" t="s">
        <v>643</v>
      </c>
      <c r="B40" s="195">
        <v>68850</v>
      </c>
    </row>
    <row r="41" spans="1:2">
      <c r="A41" s="194" t="s">
        <v>660</v>
      </c>
      <c r="B41" s="195">
        <v>34200</v>
      </c>
    </row>
    <row r="42" spans="1:2">
      <c r="A42" s="194" t="s">
        <v>669</v>
      </c>
      <c r="B42" s="195">
        <v>96106.5</v>
      </c>
    </row>
    <row r="43" spans="1:2">
      <c r="A43" s="194" t="s">
        <v>691</v>
      </c>
      <c r="B43" s="195">
        <v>43221.43</v>
      </c>
    </row>
    <row r="44" spans="1:2">
      <c r="A44" s="194" t="s">
        <v>706</v>
      </c>
      <c r="B44" s="195">
        <v>0</v>
      </c>
    </row>
    <row r="45" spans="1:2">
      <c r="A45" s="194" t="s">
        <v>707</v>
      </c>
      <c r="B45" s="195">
        <v>159155</v>
      </c>
    </row>
    <row r="46" spans="1:2">
      <c r="A46" s="194" t="s">
        <v>728</v>
      </c>
      <c r="B46" s="195">
        <v>5200</v>
      </c>
    </row>
    <row r="47" spans="1:2">
      <c r="A47" s="194" t="s">
        <v>730</v>
      </c>
      <c r="B47" s="195">
        <v>65655</v>
      </c>
    </row>
    <row r="48" spans="1:2">
      <c r="A48" s="194" t="s">
        <v>745</v>
      </c>
      <c r="B48" s="195">
        <v>64597.5</v>
      </c>
    </row>
    <row r="49" spans="1:2">
      <c r="A49" s="194" t="s">
        <v>764</v>
      </c>
      <c r="B49" s="195">
        <v>19500</v>
      </c>
    </row>
    <row r="50" spans="1:2">
      <c r="A50" s="194" t="s">
        <v>772</v>
      </c>
      <c r="B50" s="195">
        <v>87175</v>
      </c>
    </row>
    <row r="51" spans="1:2">
      <c r="A51" s="194" t="s">
        <v>798</v>
      </c>
      <c r="B51" s="195">
        <v>61320</v>
      </c>
    </row>
    <row r="52" spans="1:2">
      <c r="A52" s="194" t="s">
        <v>814</v>
      </c>
      <c r="B52" s="195">
        <v>12292.18</v>
      </c>
    </row>
    <row r="53" spans="1:2">
      <c r="A53" s="194" t="s">
        <v>698</v>
      </c>
      <c r="B53" s="195">
        <v>70914</v>
      </c>
    </row>
    <row r="54" spans="1:2">
      <c r="A54" s="194" t="s">
        <v>839</v>
      </c>
      <c r="B54" s="195">
        <v>101612.5</v>
      </c>
    </row>
    <row r="55" spans="1:2">
      <c r="A55" s="194" t="s">
        <v>864</v>
      </c>
      <c r="B55" s="195">
        <v>105956</v>
      </c>
    </row>
    <row r="56" spans="1:2">
      <c r="A56" s="194" t="s">
        <v>941</v>
      </c>
      <c r="B56" s="195"/>
    </row>
    <row r="57" spans="1:2">
      <c r="A57" s="194" t="s">
        <v>942</v>
      </c>
      <c r="B57" s="195">
        <v>3201998.62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Test</vt:lpstr>
      <vt:lpstr>Data</vt:lpstr>
      <vt:lpstr>Spare Page</vt:lpstr>
      <vt:lpstr>CalcQTR</vt:lpstr>
      <vt:lpstr>LogBook</vt:lpstr>
      <vt:lpstr>Margin</vt:lpstr>
      <vt:lpstr>Data!Print_Area</vt:lpstr>
      <vt:lpstr>Salesperson</vt:lpstr>
      <vt:lpstr>TRANS_MONTH</vt:lpstr>
      <vt:lpstr>Transaction_Month</vt:lpstr>
    </vt:vector>
  </TitlesOfParts>
  <Company>Ajilon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Dowd</dc:creator>
  <cp:lastModifiedBy>Faizan Zafar</cp:lastModifiedBy>
  <dcterms:created xsi:type="dcterms:W3CDTF">2010-09-29T17:41:37Z</dcterms:created>
  <dcterms:modified xsi:type="dcterms:W3CDTF">2022-07-28T12:56:47Z</dcterms:modified>
</cp:coreProperties>
</file>