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1180" yWindow="0" windowWidth="20600" windowHeight="15160" tabRatio="257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24" i="1"/>
  <c r="L5" i="1"/>
  <c r="L4" i="1"/>
  <c r="L3" i="1"/>
  <c r="L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G15" i="1"/>
  <c r="H15" i="1"/>
  <c r="G10" i="1"/>
  <c r="H10" i="1"/>
  <c r="E10" i="1"/>
  <c r="F10" i="1"/>
  <c r="G8" i="1"/>
  <c r="H8" i="1"/>
  <c r="G4" i="1"/>
  <c r="H4" i="1"/>
  <c r="E4" i="1"/>
  <c r="F4" i="1"/>
</calcChain>
</file>

<file path=xl/sharedStrings.xml><?xml version="1.0" encoding="utf-8"?>
<sst xmlns="http://schemas.openxmlformats.org/spreadsheetml/2006/main" count="18" uniqueCount="18">
  <si>
    <t>date</t>
  </si>
  <si>
    <t>time</t>
  </si>
  <si>
    <t>meso cells/mL</t>
  </si>
  <si>
    <t>%tx</t>
  </si>
  <si>
    <t>total crypto SF/mL</t>
  </si>
  <si>
    <t>Tx # SF/mL</t>
  </si>
  <si>
    <t>total crypto SF/mL weekly mean</t>
  </si>
  <si>
    <t>Tx # SF/mL new</t>
  </si>
  <si>
    <t>meso cells/L</t>
  </si>
  <si>
    <t>week</t>
  </si>
  <si>
    <t>ave meso</t>
  </si>
  <si>
    <t>daily average division rate</t>
  </si>
  <si>
    <t>daily average crypto</t>
  </si>
  <si>
    <t>daily average production</t>
  </si>
  <si>
    <t xml:space="preserve">meso </t>
  </si>
  <si>
    <t xml:space="preserve">Date </t>
  </si>
  <si>
    <t>M. major abundance (10^6 cells/L)</t>
  </si>
  <si>
    <t>average daily cryptophyte production (10^6 cells/L*day)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</si>
</sst>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hh:mm"/>
  </numFmts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 applyNumberFormat="1"/>
    <xf numFmtId="16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Font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7" workbookViewId="0">
      <selection activeCell="E37" sqref="E37:G45"/>
    </sheetView>
  </sheetViews>
  <sheetFormatPr baseColWidth="10" defaultRowHeight="12" x14ac:dyDescent="0"/>
  <cols>
    <col min="5" max="5" width="21.5" customWidth="1"/>
    <col min="6" max="6" width="18" customWidth="1"/>
    <col min="7" max="7" width="16.6640625" customWidth="1"/>
    <col min="8" max="8" width="17.6640625" customWidth="1"/>
    <col min="9" max="9" width="11" customWidth="1"/>
    <col min="10" max="11" width="11" style="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3" t="s">
        <v>9</v>
      </c>
      <c r="L1" t="s">
        <v>10</v>
      </c>
    </row>
    <row r="2" spans="1:12">
      <c r="A2" s="1">
        <v>41527</v>
      </c>
      <c r="B2" s="2">
        <v>0.41041666666666698</v>
      </c>
      <c r="D2">
        <v>0.39661010000000002</v>
      </c>
      <c r="K2" s="3">
        <v>1</v>
      </c>
      <c r="L2" s="4">
        <f>AVERAGE(I3:I4)</f>
        <v>101000</v>
      </c>
    </row>
    <row r="3" spans="1:12">
      <c r="A3" s="1">
        <v>41529</v>
      </c>
      <c r="B3" s="2">
        <v>0.41041666666666698</v>
      </c>
      <c r="C3">
        <v>175</v>
      </c>
      <c r="I3" s="4">
        <f>C3*1000</f>
        <v>175000</v>
      </c>
      <c r="J3" s="4"/>
      <c r="K3" s="5">
        <v>2</v>
      </c>
      <c r="L3" s="4">
        <f>AVERAGE(I5:I8)</f>
        <v>142750</v>
      </c>
    </row>
    <row r="4" spans="1:12">
      <c r="A4" s="1">
        <v>41530</v>
      </c>
      <c r="B4" s="2">
        <v>0.39374999999999999</v>
      </c>
      <c r="C4">
        <v>27</v>
      </c>
      <c r="D4">
        <v>0.1788893</v>
      </c>
      <c r="E4">
        <f>(75166.434)/1000</f>
        <v>75.166433999999995</v>
      </c>
      <c r="F4">
        <f>D4*E4</f>
        <v>13.446470761756199</v>
      </c>
      <c r="G4" s="3">
        <f>(520876.1/1000)</f>
        <v>520.87609999999995</v>
      </c>
      <c r="H4">
        <f>(0.1788893*G4)</f>
        <v>93.179160915729994</v>
      </c>
      <c r="I4" s="4">
        <f t="shared" ref="I4:I17" si="0">C4*1000</f>
        <v>27000</v>
      </c>
      <c r="J4" s="4"/>
      <c r="K4" s="5">
        <v>3</v>
      </c>
      <c r="L4" s="4">
        <f>AVERAGE(I9:I13)</f>
        <v>114100</v>
      </c>
    </row>
    <row r="5" spans="1:12">
      <c r="A5" s="1">
        <v>41533</v>
      </c>
      <c r="B5" s="2">
        <v>0.52638888888888902</v>
      </c>
      <c r="C5">
        <v>48</v>
      </c>
      <c r="I5" s="4">
        <f t="shared" si="0"/>
        <v>48000</v>
      </c>
      <c r="J5" s="4"/>
      <c r="K5" s="5">
        <v>4</v>
      </c>
      <c r="L5" s="4">
        <f>AVERAGE(I14:I17)</f>
        <v>111250</v>
      </c>
    </row>
    <row r="6" spans="1:12">
      <c r="A6" s="1">
        <v>41534</v>
      </c>
      <c r="B6" s="2">
        <v>0.55208333333333304</v>
      </c>
      <c r="C6">
        <v>21</v>
      </c>
      <c r="I6" s="4">
        <f t="shared" si="0"/>
        <v>21000</v>
      </c>
      <c r="J6" s="4"/>
      <c r="K6" s="4"/>
    </row>
    <row r="7" spans="1:12">
      <c r="A7" s="1">
        <v>41536</v>
      </c>
      <c r="B7" s="2">
        <v>0.6875</v>
      </c>
      <c r="C7">
        <v>323</v>
      </c>
      <c r="I7" s="4">
        <f t="shared" si="0"/>
        <v>323000</v>
      </c>
      <c r="J7" s="4"/>
      <c r="K7" s="4"/>
    </row>
    <row r="8" spans="1:12">
      <c r="A8" s="1">
        <v>41537</v>
      </c>
      <c r="B8" s="2">
        <v>0.59722222222222199</v>
      </c>
      <c r="C8">
        <v>179</v>
      </c>
      <c r="D8">
        <v>6.15413E-2</v>
      </c>
      <c r="G8" s="3">
        <f>(81760.8/1000)</f>
        <v>81.760800000000003</v>
      </c>
      <c r="H8">
        <f>(D8*G8)</f>
        <v>5.0316659210400001</v>
      </c>
      <c r="I8" s="4">
        <f t="shared" si="0"/>
        <v>179000</v>
      </c>
      <c r="J8" s="4"/>
      <c r="K8" s="4"/>
    </row>
    <row r="9" spans="1:12">
      <c r="A9" s="1">
        <v>41540</v>
      </c>
      <c r="B9" s="2">
        <v>0.72916666666666696</v>
      </c>
      <c r="C9">
        <v>209</v>
      </c>
      <c r="I9" s="4">
        <f t="shared" si="0"/>
        <v>209000</v>
      </c>
      <c r="J9" s="4"/>
      <c r="K9" s="4"/>
    </row>
    <row r="10" spans="1:12">
      <c r="A10" s="1">
        <v>41541</v>
      </c>
      <c r="B10" s="2">
        <v>0.74027777777777803</v>
      </c>
      <c r="C10">
        <v>74</v>
      </c>
      <c r="D10">
        <v>8.0116199999999999E-2</v>
      </c>
      <c r="E10">
        <f>(352786.84)/1000</f>
        <v>352.78684000000004</v>
      </c>
      <c r="F10">
        <f>D10*E10</f>
        <v>28.263941030808002</v>
      </c>
      <c r="G10" s="3">
        <f>(94497.04/1000)</f>
        <v>94.497039999999998</v>
      </c>
      <c r="H10">
        <f>D10*G10</f>
        <v>7.5707437560479995</v>
      </c>
      <c r="I10" s="4">
        <f t="shared" si="0"/>
        <v>74000</v>
      </c>
      <c r="J10" s="4"/>
      <c r="K10" s="4"/>
    </row>
    <row r="11" spans="1:12">
      <c r="A11" s="1">
        <v>41542</v>
      </c>
      <c r="B11" s="2">
        <v>0.61458333333333304</v>
      </c>
      <c r="C11">
        <v>156</v>
      </c>
      <c r="I11" s="4">
        <f t="shared" si="0"/>
        <v>156000</v>
      </c>
      <c r="J11" s="4"/>
      <c r="K11" s="4"/>
    </row>
    <row r="12" spans="1:12">
      <c r="A12" s="1">
        <v>41543</v>
      </c>
      <c r="B12" s="2">
        <v>0.4375</v>
      </c>
      <c r="C12">
        <v>94.5</v>
      </c>
      <c r="I12" s="4">
        <f t="shared" si="0"/>
        <v>94500</v>
      </c>
      <c r="J12" s="4"/>
      <c r="K12" s="4"/>
    </row>
    <row r="13" spans="1:12">
      <c r="A13" s="1">
        <v>41544</v>
      </c>
      <c r="B13" s="2">
        <v>0.41875000000000001</v>
      </c>
      <c r="C13">
        <v>37</v>
      </c>
      <c r="I13" s="4">
        <f t="shared" si="0"/>
        <v>37000</v>
      </c>
      <c r="J13" s="4"/>
      <c r="K13" s="4"/>
    </row>
    <row r="14" spans="1:12">
      <c r="A14" s="1">
        <v>41547</v>
      </c>
      <c r="B14" s="2">
        <v>0.48958333333333298</v>
      </c>
      <c r="C14">
        <v>111</v>
      </c>
      <c r="I14" s="4">
        <f t="shared" si="0"/>
        <v>111000</v>
      </c>
      <c r="J14" s="4"/>
      <c r="K14" s="4"/>
    </row>
    <row r="15" spans="1:12">
      <c r="A15" s="1">
        <v>41548</v>
      </c>
      <c r="B15" s="2">
        <v>0.48611111111111099</v>
      </c>
      <c r="C15">
        <v>80</v>
      </c>
      <c r="D15">
        <v>0.22819049999999999</v>
      </c>
      <c r="G15" s="3">
        <f>(236434.8/1000)</f>
        <v>236.4348</v>
      </c>
      <c r="H15">
        <f>D15*G15</f>
        <v>53.952175229399998</v>
      </c>
      <c r="I15" s="4">
        <f t="shared" si="0"/>
        <v>80000</v>
      </c>
      <c r="J15" s="4"/>
      <c r="K15" s="4"/>
    </row>
    <row r="16" spans="1:12">
      <c r="A16" s="1">
        <v>41549</v>
      </c>
      <c r="B16" s="2">
        <v>0.52083333333333304</v>
      </c>
      <c r="C16">
        <v>90</v>
      </c>
      <c r="I16" s="4">
        <f t="shared" si="0"/>
        <v>90000</v>
      </c>
      <c r="J16" s="4"/>
      <c r="K16" s="4"/>
    </row>
    <row r="17" spans="1:11">
      <c r="A17" s="1">
        <v>41550</v>
      </c>
      <c r="B17" s="2">
        <v>0.57638888888888895</v>
      </c>
      <c r="C17">
        <v>164</v>
      </c>
      <c r="I17" s="4">
        <f t="shared" si="0"/>
        <v>164000</v>
      </c>
      <c r="J17" s="4"/>
      <c r="K17" s="4"/>
    </row>
    <row r="21" spans="1:11">
      <c r="A21" s="1"/>
      <c r="B21" s="2"/>
    </row>
    <row r="22" spans="1:11">
      <c r="A22" s="1">
        <v>41529</v>
      </c>
      <c r="B22" s="2"/>
    </row>
    <row r="23" spans="1:11">
      <c r="A23" s="1">
        <v>41530</v>
      </c>
      <c r="B23" s="2"/>
      <c r="E23" t="s">
        <v>11</v>
      </c>
      <c r="F23" t="s">
        <v>12</v>
      </c>
      <c r="G23" t="s">
        <v>13</v>
      </c>
      <c r="H23" t="s">
        <v>14</v>
      </c>
    </row>
    <row r="24" spans="1:11">
      <c r="A24" s="1">
        <v>41533</v>
      </c>
      <c r="B24" s="2"/>
      <c r="D24" s="6">
        <v>42624</v>
      </c>
      <c r="E24">
        <v>0.53</v>
      </c>
      <c r="F24">
        <v>0.193</v>
      </c>
      <c r="G24">
        <f>E24*F24</f>
        <v>0.10229000000000001</v>
      </c>
      <c r="H24">
        <v>0.17499999999999999</v>
      </c>
    </row>
    <row r="25" spans="1:11">
      <c r="A25" s="1">
        <v>41534</v>
      </c>
      <c r="B25" s="2"/>
      <c r="D25" s="6">
        <v>42625</v>
      </c>
      <c r="E25">
        <v>1.49</v>
      </c>
      <c r="F25">
        <v>5.4300000000000001E-2</v>
      </c>
      <c r="G25" s="3">
        <f t="shared" ref="G25:G31" si="1">E25*F25</f>
        <v>8.0907000000000007E-2</v>
      </c>
      <c r="H25">
        <v>2.7E-2</v>
      </c>
    </row>
    <row r="26" spans="1:11">
      <c r="A26" s="1">
        <v>41536</v>
      </c>
      <c r="B26" s="2"/>
      <c r="D26" s="6">
        <v>42630</v>
      </c>
      <c r="E26">
        <v>1.28</v>
      </c>
      <c r="F26">
        <v>2.5000000000000001E-2</v>
      </c>
      <c r="G26" s="3">
        <f t="shared" si="1"/>
        <v>3.2000000000000001E-2</v>
      </c>
      <c r="H26">
        <v>2.1000000000000001E-2</v>
      </c>
    </row>
    <row r="27" spans="1:11">
      <c r="A27" s="1">
        <v>41537</v>
      </c>
      <c r="B27" s="2"/>
      <c r="D27" s="6">
        <v>42636</v>
      </c>
      <c r="E27">
        <v>0.59</v>
      </c>
      <c r="F27">
        <v>0.16700000000000001</v>
      </c>
      <c r="G27" s="3">
        <f t="shared" si="1"/>
        <v>9.8530000000000006E-2</v>
      </c>
      <c r="H27">
        <v>0.20899999999999999</v>
      </c>
    </row>
    <row r="28" spans="1:11">
      <c r="A28" s="1">
        <v>41540</v>
      </c>
      <c r="B28" s="2"/>
      <c r="D28" s="6">
        <v>42637</v>
      </c>
      <c r="E28">
        <v>0.3</v>
      </c>
      <c r="F28">
        <v>6.5000000000000002E-2</v>
      </c>
      <c r="G28" s="3">
        <f t="shared" si="1"/>
        <v>1.95E-2</v>
      </c>
      <c r="H28">
        <v>7.3999999999999996E-2</v>
      </c>
    </row>
    <row r="29" spans="1:11">
      <c r="A29" s="1">
        <v>41541</v>
      </c>
      <c r="B29" s="2"/>
      <c r="D29" s="6">
        <v>42638</v>
      </c>
      <c r="E29">
        <v>0.37</v>
      </c>
      <c r="F29">
        <v>0.13600000000000001</v>
      </c>
      <c r="G29" s="3">
        <f t="shared" si="1"/>
        <v>5.0320000000000004E-2</v>
      </c>
      <c r="H29">
        <v>0.156</v>
      </c>
    </row>
    <row r="30" spans="1:11">
      <c r="A30" s="1">
        <v>41542</v>
      </c>
      <c r="B30" s="2"/>
      <c r="D30" s="6">
        <v>42639</v>
      </c>
      <c r="E30">
        <v>0.23</v>
      </c>
      <c r="F30">
        <v>9.5699999999999993E-2</v>
      </c>
      <c r="G30" s="3">
        <f t="shared" si="1"/>
        <v>2.2010999999999999E-2</v>
      </c>
      <c r="H30">
        <v>9.4500000000000001E-2</v>
      </c>
    </row>
    <row r="31" spans="1:11">
      <c r="A31" s="1">
        <v>41543</v>
      </c>
      <c r="B31" s="2"/>
      <c r="D31" s="6">
        <v>42644</v>
      </c>
      <c r="E31">
        <v>0.9</v>
      </c>
      <c r="F31">
        <v>0.183</v>
      </c>
      <c r="G31" s="3">
        <f t="shared" si="1"/>
        <v>0.16470000000000001</v>
      </c>
      <c r="H31">
        <v>0.08</v>
      </c>
    </row>
    <row r="32" spans="1:11">
      <c r="A32" s="1">
        <v>41544</v>
      </c>
      <c r="B32" s="2"/>
    </row>
    <row r="33" spans="1:7">
      <c r="A33" s="1">
        <v>41547</v>
      </c>
      <c r="B33" s="2"/>
    </row>
    <row r="34" spans="1:7">
      <c r="A34" s="1">
        <v>41548</v>
      </c>
      <c r="B34" s="2"/>
    </row>
    <row r="35" spans="1:7">
      <c r="A35" s="1">
        <v>41549</v>
      </c>
      <c r="B35" s="2"/>
    </row>
    <row r="36" spans="1:7">
      <c r="A36" s="1">
        <v>41550</v>
      </c>
      <c r="B36" s="2"/>
    </row>
    <row r="37" spans="1:7" ht="48">
      <c r="E37" t="s">
        <v>15</v>
      </c>
      <c r="F37" s="8" t="s">
        <v>17</v>
      </c>
      <c r="G37" s="9" t="s">
        <v>16</v>
      </c>
    </row>
    <row r="38" spans="1:7">
      <c r="E38" s="7">
        <v>41528</v>
      </c>
      <c r="F38">
        <v>0.1</v>
      </c>
      <c r="G38">
        <v>0.18</v>
      </c>
    </row>
    <row r="39" spans="1:7">
      <c r="E39" s="7">
        <v>41529</v>
      </c>
      <c r="F39">
        <v>0.08</v>
      </c>
      <c r="G39">
        <v>0.03</v>
      </c>
    </row>
    <row r="40" spans="1:7">
      <c r="E40" s="7">
        <v>41534</v>
      </c>
      <c r="F40">
        <v>0.03</v>
      </c>
      <c r="G40">
        <v>0.02</v>
      </c>
    </row>
    <row r="41" spans="1:7">
      <c r="E41" s="7">
        <v>41540</v>
      </c>
      <c r="F41">
        <v>0.09</v>
      </c>
      <c r="G41">
        <v>0.2</v>
      </c>
    </row>
    <row r="42" spans="1:7">
      <c r="E42" s="7">
        <v>41541</v>
      </c>
      <c r="F42">
        <v>0.02</v>
      </c>
      <c r="G42">
        <v>7.0000000000000007E-2</v>
      </c>
    </row>
    <row r="43" spans="1:7">
      <c r="E43" s="7">
        <v>41542</v>
      </c>
      <c r="F43">
        <v>0.05</v>
      </c>
      <c r="G43">
        <v>0.16</v>
      </c>
    </row>
    <row r="44" spans="1:7">
      <c r="E44" s="7">
        <v>41543</v>
      </c>
      <c r="F44">
        <v>0.02</v>
      </c>
      <c r="G44">
        <v>0.09</v>
      </c>
    </row>
    <row r="45" spans="1:7">
      <c r="E45" s="7">
        <v>41548</v>
      </c>
      <c r="F45">
        <v>0.16</v>
      </c>
      <c r="G45">
        <v>0.08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Hamilton</cp:lastModifiedBy>
  <cp:revision>0</cp:revision>
  <dcterms:created xsi:type="dcterms:W3CDTF">2015-07-22T12:31:33Z</dcterms:created>
  <dcterms:modified xsi:type="dcterms:W3CDTF">2016-01-22T04:35:11Z</dcterms:modified>
</cp:coreProperties>
</file>