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\www\student affairs\"/>
    </mc:Choice>
  </mc:AlternateContent>
  <bookViews>
    <workbookView xWindow="4125" yWindow="4380" windowWidth="15600" windowHeight="3000" tabRatio="1000" activeTab="4"/>
  </bookViews>
  <sheets>
    <sheet name="BTECL5" sheetId="27" r:id="rId1"/>
    <sheet name="BTECL5-KB" sheetId="31" r:id="rId2"/>
    <sheet name="BTECL3" sheetId="28" r:id="rId3"/>
    <sheet name="BTECL3-KB" sheetId="30" r:id="rId4"/>
    <sheet name="BTECL2" sheetId="29" r:id="rId5"/>
    <sheet name="L4DC" sheetId="25" r:id="rId6"/>
    <sheet name="L4DC-KB" sheetId="26" r:id="rId7"/>
    <sheet name="L3" sheetId="6" r:id="rId8"/>
    <sheet name="L3-KB" sheetId="9" r:id="rId9"/>
  </sheets>
  <calcPr calcId="152511"/>
</workbook>
</file>

<file path=xl/calcChain.xml><?xml version="1.0" encoding="utf-8"?>
<calcChain xmlns="http://schemas.openxmlformats.org/spreadsheetml/2006/main">
  <c r="D32" i="31" l="1"/>
  <c r="D31" i="31"/>
  <c r="D33" i="31" s="1"/>
  <c r="D27" i="31"/>
  <c r="D26" i="31"/>
  <c r="D25" i="31"/>
  <c r="D24" i="31"/>
  <c r="D28" i="31" l="1"/>
  <c r="F24" i="31"/>
  <c r="D38" i="30"/>
  <c r="D37" i="30"/>
  <c r="D33" i="30"/>
  <c r="D32" i="30"/>
  <c r="D31" i="30"/>
  <c r="D30" i="30"/>
  <c r="D39" i="30" l="1"/>
  <c r="D34" i="30"/>
  <c r="F30" i="30"/>
  <c r="D54" i="29"/>
  <c r="D53" i="29"/>
  <c r="D49" i="29"/>
  <c r="D48" i="29"/>
  <c r="D47" i="29"/>
  <c r="D46" i="29"/>
  <c r="F46" i="29" s="1"/>
  <c r="D48" i="28"/>
  <c r="D47" i="28"/>
  <c r="D43" i="28"/>
  <c r="D42" i="28"/>
  <c r="D41" i="28"/>
  <c r="D40" i="28"/>
  <c r="F40" i="28" s="1"/>
  <c r="D49" i="27"/>
  <c r="D48" i="27"/>
  <c r="D44" i="27"/>
  <c r="D43" i="27"/>
  <c r="D42" i="27"/>
  <c r="D41" i="27"/>
  <c r="F41" i="27" s="1"/>
  <c r="D55" i="29" l="1"/>
  <c r="D50" i="27"/>
  <c r="D50" i="29"/>
  <c r="D44" i="28"/>
  <c r="D49" i="28"/>
  <c r="D45" i="27"/>
  <c r="E32" i="9"/>
  <c r="E74" i="6" l="1"/>
  <c r="E30" i="26" l="1"/>
  <c r="G30" i="26" s="1"/>
  <c r="F29" i="26"/>
  <c r="F31" i="26" s="1"/>
  <c r="E29" i="26"/>
  <c r="E25" i="26"/>
  <c r="E24" i="26"/>
  <c r="E23" i="26"/>
  <c r="E22" i="26"/>
  <c r="G22" i="26" s="1"/>
  <c r="E36" i="25"/>
  <c r="G36" i="25" s="1"/>
  <c r="F35" i="25"/>
  <c r="F37" i="25" s="1"/>
  <c r="E35" i="25"/>
  <c r="E31" i="25"/>
  <c r="E30" i="25"/>
  <c r="E29" i="25"/>
  <c r="E28" i="25"/>
  <c r="G28" i="25" s="1"/>
  <c r="E26" i="26" l="1"/>
  <c r="E31" i="26"/>
  <c r="E37" i="25"/>
  <c r="G29" i="26"/>
  <c r="E32" i="25"/>
  <c r="G35" i="25"/>
  <c r="E82" i="6"/>
  <c r="E81" i="6"/>
  <c r="E77" i="6"/>
  <c r="E76" i="6"/>
  <c r="E75" i="6"/>
  <c r="E78" i="6" l="1"/>
  <c r="E31" i="9" l="1"/>
  <c r="F39" i="9" l="1"/>
  <c r="E39" i="9"/>
  <c r="F38" i="9"/>
  <c r="E38" i="9"/>
  <c r="E34" i="9"/>
  <c r="E33" i="9"/>
  <c r="F82" i="6"/>
  <c r="F81" i="6"/>
  <c r="G31" i="9" l="1"/>
  <c r="E40" i="9"/>
  <c r="G74" i="6"/>
  <c r="G81" i="6"/>
  <c r="G82" i="6"/>
  <c r="E83" i="6"/>
  <c r="F83" i="6"/>
  <c r="F40" i="9"/>
  <c r="G39" i="9"/>
  <c r="E35" i="9"/>
  <c r="G38" i="9"/>
</calcChain>
</file>

<file path=xl/sharedStrings.xml><?xml version="1.0" encoding="utf-8"?>
<sst xmlns="http://schemas.openxmlformats.org/spreadsheetml/2006/main" count="1699" uniqueCount="628">
  <si>
    <t>NO.</t>
  </si>
  <si>
    <t>REGN. NO</t>
  </si>
  <si>
    <t>STUDENT'S NAME</t>
  </si>
  <si>
    <t>EXPECTED TO GRADUATE</t>
  </si>
  <si>
    <t>MUST COMPLETE B4</t>
  </si>
  <si>
    <t>STATUS</t>
  </si>
  <si>
    <t>NA</t>
  </si>
  <si>
    <t>A</t>
  </si>
  <si>
    <t>R</t>
  </si>
  <si>
    <t>Graduated</t>
  </si>
  <si>
    <t>Non-Active</t>
  </si>
  <si>
    <t>Active</t>
  </si>
  <si>
    <t>DP</t>
  </si>
  <si>
    <t>Dropout/Quit</t>
  </si>
  <si>
    <t>G</t>
  </si>
  <si>
    <t>Absent</t>
  </si>
  <si>
    <t>Referral</t>
  </si>
  <si>
    <t>Pass</t>
  </si>
  <si>
    <t>PT</t>
  </si>
  <si>
    <t>REG</t>
  </si>
  <si>
    <t>WTG</t>
  </si>
  <si>
    <t>TYPE</t>
  </si>
  <si>
    <t>FT</t>
  </si>
  <si>
    <t>Gc</t>
  </si>
  <si>
    <t>TOTAL CURRENT ACTIVE STUDENTS:</t>
  </si>
  <si>
    <t>TOTAL</t>
  </si>
  <si>
    <t>MUST COMPLETE BY</t>
  </si>
  <si>
    <t>Last Statement Date</t>
  </si>
  <si>
    <t>Graduated by June 09</t>
  </si>
  <si>
    <t>Gx</t>
  </si>
  <si>
    <t>EXP</t>
  </si>
  <si>
    <t>Graduated with Convocation</t>
  </si>
  <si>
    <t>Graduated waiting for Certificate</t>
  </si>
  <si>
    <t>Graduated waiting for Convocation</t>
  </si>
  <si>
    <t>TOTAL GRADUATED:</t>
  </si>
  <si>
    <t>NON-ACTIVE STUDENTS:</t>
  </si>
  <si>
    <t>DROPOUT STUDENTS:</t>
  </si>
  <si>
    <t>M</t>
  </si>
  <si>
    <t>Merit</t>
  </si>
  <si>
    <t>TOTAL STUDENT TO DATE</t>
  </si>
  <si>
    <t>FULL-TIME STUDENT</t>
  </si>
  <si>
    <t>BSB</t>
  </si>
  <si>
    <t>KB</t>
  </si>
  <si>
    <t>PART-TIME</t>
  </si>
  <si>
    <t>OVERALL</t>
  </si>
  <si>
    <t>Graduated &amp; COMPLETE</t>
  </si>
  <si>
    <t>F</t>
  </si>
  <si>
    <t>Graduated waiting Convocation</t>
  </si>
  <si>
    <t>IC NO</t>
  </si>
  <si>
    <t>INTAKE</t>
  </si>
  <si>
    <t>SEP 16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</si>
  <si>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</si>
  <si>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</si>
  <si>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</si>
  <si>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</si>
  <si>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</si>
  <si>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</si>
  <si>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</si>
  <si>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</si>
  <si>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</si>
  <si>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</si>
  <si>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</si>
  <si>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</si>
  <si>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</si>
  <si>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</si>
  <si>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</si>
  <si>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</si>
  <si>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</si>
  <si>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</si>
  <si>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</si>
  <si>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</si>
  <si>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SITI NORKHATIJAH BINTI ROSLIE</t>
  </si>
  <si>
    <t>01-084334</t>
  </si>
  <si>
    <t>New Registered</t>
  </si>
  <si>
    <t>Distintion</t>
  </si>
  <si>
    <t>Resit Registered</t>
  </si>
  <si>
    <t>Waiting For Result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</si>
  <si>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</si>
  <si>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</si>
  <si>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</si>
  <si>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</si>
  <si>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</si>
  <si>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</si>
  <si>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</si>
  <si>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</si>
  <si>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</si>
  <si>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</si>
  <si>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</si>
  <si>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</si>
  <si>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</si>
  <si>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</si>
  <si>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</si>
  <si>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</si>
  <si>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</si>
  <si>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</si>
  <si>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</si>
  <si>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</si>
  <si>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</si>
  <si>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</si>
  <si>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</si>
  <si>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</si>
  <si>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</si>
  <si>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</si>
  <si>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</si>
  <si>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</si>
  <si>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</si>
  <si>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</si>
  <si>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</si>
  <si>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</si>
  <si>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</si>
  <si>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</si>
  <si>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</si>
  <si>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</si>
  <si>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</si>
  <si>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</si>
  <si>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</si>
  <si>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</si>
  <si>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01-077081</t>
  </si>
  <si>
    <t>ABDUL MUN'IM BIN MATZIN</t>
  </si>
  <si>
    <t>AWANGKU AHMAD 'ASRI BIN PENGIRAN HAJI ZOHAINI</t>
  </si>
  <si>
    <t>AWANGKU LAILA HABIIB BIN PENGIRAN MOHD. SHAMRI</t>
  </si>
  <si>
    <t>NUR QAMARINA BINTI HASSAN</t>
  </si>
  <si>
    <t>NURUL NABILAH BINTI AWANG MD JAAFAR</t>
  </si>
  <si>
    <t>SHAHRIN BIN SUNGAI</t>
  </si>
  <si>
    <t>01-094440</t>
  </si>
  <si>
    <t>01-082234</t>
  </si>
  <si>
    <t>01-069232</t>
  </si>
  <si>
    <t>01-084883</t>
  </si>
  <si>
    <t>01-095346</t>
  </si>
  <si>
    <t>01-072550</t>
  </si>
  <si>
    <t>01-074141</t>
  </si>
  <si>
    <t>01-091647</t>
  </si>
  <si>
    <t>01-077857</t>
  </si>
  <si>
    <t>01-060246</t>
  </si>
  <si>
    <t>MUHAMMAD FAIRAS BIN HAJI AHMAD DAHLAN</t>
  </si>
  <si>
    <t>NUR-IZZATUL NABILAH BINTI HAJI ASMAD</t>
  </si>
  <si>
    <t>01-085361</t>
  </si>
  <si>
    <t>MUHAMMAD YAZID WALIUDDIN BIN YAHYA</t>
  </si>
  <si>
    <t>RAPHELLA RUSSELL ANAK RENANG</t>
  </si>
  <si>
    <t>01-091504</t>
  </si>
  <si>
    <t>01-079892</t>
  </si>
  <si>
    <t>00159942</t>
  </si>
  <si>
    <t>AWANGKU MUHAMMAD NUUR ZULFADHLI BIN PENGIRAN HAJI MOHAMED RIDZUAN</t>
  </si>
  <si>
    <t>01-064630</t>
  </si>
  <si>
    <t>NOR ATINNA BINTI HAJI MOHD. ZAINI</t>
  </si>
  <si>
    <t>01-090651</t>
  </si>
  <si>
    <t>SYAFIQ BIN AWANG SULAIMAN</t>
  </si>
  <si>
    <t>01-054254</t>
  </si>
  <si>
    <t>PAID</t>
  </si>
  <si>
    <t>01-094096</t>
  </si>
  <si>
    <t>31-011014</t>
  </si>
  <si>
    <t>MOHAMMAD ABDUL HADI BIN HAJI ABD KAHAR</t>
  </si>
  <si>
    <t>MUHAMMAD DARWISH BIN HAMBALEE</t>
  </si>
  <si>
    <t>01-028493</t>
  </si>
  <si>
    <t>01-076404</t>
  </si>
  <si>
    <t>01-098044</t>
  </si>
  <si>
    <t>G1</t>
  </si>
  <si>
    <t>G2</t>
  </si>
  <si>
    <t>01-095287</t>
  </si>
  <si>
    <t>00163395</t>
  </si>
  <si>
    <t>00163399</t>
  </si>
  <si>
    <t>SHIM YIN YIN</t>
  </si>
  <si>
    <t>Eligibility Over(3yrs)</t>
  </si>
  <si>
    <t>Non-Active/Resit</t>
  </si>
  <si>
    <t>AHMAD HASSANOL AZRI BIN AWANG HAJI SAINI</t>
  </si>
  <si>
    <t>AMIRUDDIN BIN MOHAMAD ZAIN</t>
  </si>
  <si>
    <t>AWANGKU MUHAMMAD WAFRI BIN PENGIRAN JAFNI</t>
  </si>
  <si>
    <t>AZURA BINTI HAJI ABDUL AMIT</t>
  </si>
  <si>
    <t>DAYANGKU NUR AZIEMAH BINTI PENGIRAN NOOR ALIM SHAH</t>
  </si>
  <si>
    <t>DK SITI KHAIRUN NISA BI @ DK KHAIRIYAH BINTI PG HAJI HAMDIAH</t>
  </si>
  <si>
    <t>KHAIRUL WA'EZ BIN KACHAN</t>
  </si>
  <si>
    <t>MAS HAYU SUKMA DEWI BINTI MOHD SALLEH</t>
  </si>
  <si>
    <t>MOHAMMAD EZULARIF ADILLAH BIN HAJI MOHAMMAD EZULABIDIN</t>
  </si>
  <si>
    <t>MOHAMMAD HARDIWAN SHAH BIN RAHIM</t>
  </si>
  <si>
    <t>MOHAMMAD MAS EWANDY BIN JULKIFLI</t>
  </si>
  <si>
    <t>MUHAMAD HARITH SAKHAWI BIN HAJI ROZYMAN AIDIT</t>
  </si>
  <si>
    <t>MUHAMMAD ABDUL AFIQ BIN YUSRAN</t>
  </si>
  <si>
    <t>MUHAMMAD ADI FAUZAN BIN HAJI ABDULLAH</t>
  </si>
  <si>
    <t>MUHAMMAD AFIQ BIN HARUN</t>
  </si>
  <si>
    <t>MUHAMMAD AIMAN BIN MYISE</t>
  </si>
  <si>
    <t>MUHAMMAD AMIR IZZAT BIN MUHAMMAD SHAH</t>
  </si>
  <si>
    <t>MUHAMMAD HAMIZAN BIN HAJI HERMAN</t>
  </si>
  <si>
    <t>MUHAMMAD HAZIQ HAZWAN BIN MD. NORKIFLEE</t>
  </si>
  <si>
    <t>MUHAMMAD MUIZZUDDIN BIN BESAR</t>
  </si>
  <si>
    <t>MUHAMMAD NADZRI BIN ZAKIR / ABDUL HAADI</t>
  </si>
  <si>
    <t>NABILAH BINTI JAMALLUDDIN</t>
  </si>
  <si>
    <t>NOR IDAH SAKINAH BINTI MARZAN</t>
  </si>
  <si>
    <t>NUR FIRUZ IZYAN HAZIMAH BINTI HAJI MD. YUSSOF</t>
  </si>
  <si>
    <t>NUR NAQIAH BINTI MD. JALI</t>
  </si>
  <si>
    <t>NUR SOLEHA BINTI BAHARIN</t>
  </si>
  <si>
    <t>NURAINI BINTI MAT DALI</t>
  </si>
  <si>
    <t>NURUL HAAFIZHAH BINTI HAJI HAMDANI</t>
  </si>
  <si>
    <t>NURUL HIDAYATUL NAZIRAH BINTI ASHRIN</t>
  </si>
  <si>
    <t>NURUL IZZATUL BINTI HILMY</t>
  </si>
  <si>
    <t>SALI HAZIQAH @ SITI NUR SYAFIQAH BINTI ABD. KAHAR</t>
  </si>
  <si>
    <t>SITI MAS HAYANA BINTI HAJI TAKONG</t>
  </si>
  <si>
    <t>SITI NOR AZNINA BINTI MOHAMMAD AZME</t>
  </si>
  <si>
    <t>SITI SAIYIDAH @ SITI NABILAH BINTI AWANG HAJI SULAIMAN</t>
  </si>
  <si>
    <t>01-086040</t>
  </si>
  <si>
    <t>01-104171</t>
  </si>
  <si>
    <t>01-101144</t>
  </si>
  <si>
    <t>01-104090</t>
  </si>
  <si>
    <t>01-083797</t>
  </si>
  <si>
    <t>01-093257</t>
  </si>
  <si>
    <t>01-075625</t>
  </si>
  <si>
    <t>01-099350</t>
  </si>
  <si>
    <t>01-087411</t>
  </si>
  <si>
    <t>01-086940</t>
  </si>
  <si>
    <t>01-091794</t>
  </si>
  <si>
    <t>01-098253</t>
  </si>
  <si>
    <t>01-084672</t>
  </si>
  <si>
    <t>01-088757</t>
  </si>
  <si>
    <t>01-097746</t>
  </si>
  <si>
    <t>01-104270</t>
  </si>
  <si>
    <t>01-100883</t>
  </si>
  <si>
    <t>01-109122</t>
  </si>
  <si>
    <t>01-102469</t>
  </si>
  <si>
    <t>01-090331</t>
  </si>
  <si>
    <t>01-103582</t>
  </si>
  <si>
    <t>01-103630</t>
  </si>
  <si>
    <t>01-098110</t>
  </si>
  <si>
    <t>01-101062</t>
  </si>
  <si>
    <t>01-103383</t>
  </si>
  <si>
    <t>01-105276</t>
  </si>
  <si>
    <t>01-103153</t>
  </si>
  <si>
    <t>01-094914</t>
  </si>
  <si>
    <t>01-091284</t>
  </si>
  <si>
    <t>01-095694</t>
  </si>
  <si>
    <t>01-092033</t>
  </si>
  <si>
    <t>01-101660</t>
  </si>
  <si>
    <t>01-074367</t>
  </si>
  <si>
    <t>NURUL RAWIAH HAMIZAH BINTI RAMLEE</t>
  </si>
  <si>
    <t>NUR KHAMISAH SALWA BINTI MOHAMAD YURA AL-LAWIE</t>
  </si>
  <si>
    <t>HAZIQ DANIAL BIN HANAFI</t>
  </si>
  <si>
    <t>01-087361</t>
  </si>
  <si>
    <t>01-089737</t>
  </si>
  <si>
    <t>01-104893</t>
  </si>
  <si>
    <t>01-098626</t>
  </si>
  <si>
    <t>ADI ADRI BIN MOHD RAIS</t>
  </si>
  <si>
    <t>MUHAMMAD IZZ BIN OSMAN ZAINI</t>
  </si>
  <si>
    <t>MUHAMMAD ZULFAQARI BIN HAJI ARIFEN</t>
  </si>
  <si>
    <t>NOORHAYATI BINTI ZAINI</t>
  </si>
  <si>
    <t>NUR SHAFIRNA BINTI MOHD SANI</t>
  </si>
  <si>
    <t>NURULUYUN AIMAN BINTI SANIP</t>
  </si>
  <si>
    <t>01-102204</t>
  </si>
  <si>
    <t>01-082273</t>
  </si>
  <si>
    <t>01-101517</t>
  </si>
  <si>
    <t>01-040893</t>
  </si>
  <si>
    <t>01-108391</t>
  </si>
  <si>
    <t>01-103083</t>
  </si>
  <si>
    <t>AMIR SAFWAN BIN HAJI SALAMAT</t>
  </si>
  <si>
    <t>SOON YEN CHING</t>
  </si>
  <si>
    <t>SARI NURTAS'A SAHIRA BINTI HAJI NAWEH</t>
  </si>
  <si>
    <t>HAJAH NUR HIDAYATUL ATIRAH BINTI HAJI ABDUL LATIF</t>
  </si>
  <si>
    <t>SITI AISYAH BINTI SANJI</t>
  </si>
  <si>
    <t>01-100840</t>
  </si>
  <si>
    <t>01-096230</t>
  </si>
  <si>
    <t>01-107936</t>
  </si>
  <si>
    <t>01-086954</t>
  </si>
  <si>
    <t>01-101940</t>
  </si>
  <si>
    <t>BPTV SEP16</t>
  </si>
  <si>
    <t>AWANGKU MOHAMMAD WAFIUDDIN BIN PENGIRAN TAJUDIN</t>
  </si>
  <si>
    <t>MUHAMMAD WAIE WAZIEN BIN OMAR</t>
  </si>
  <si>
    <t>MUHAMMAD WAFI WAZIEN BIN OMAR</t>
  </si>
  <si>
    <t>MOHAMMAD FARID HANIFF BIN MOHAMMAD MURAT</t>
  </si>
  <si>
    <t>NURUL MAZEDDAH BINTI ARDEY</t>
  </si>
  <si>
    <t>DK NURUL MAWADDAH BINTI PG IDRIS</t>
  </si>
  <si>
    <t>MUHAMMAD IHSAAN BIN SAIFUL AKHMAR</t>
  </si>
  <si>
    <t>01-082321</t>
  </si>
  <si>
    <t>01-095046</t>
  </si>
  <si>
    <t>01-102644</t>
  </si>
  <si>
    <t>01-101191</t>
  </si>
  <si>
    <t>01-087382</t>
  </si>
  <si>
    <t>01-104114</t>
  </si>
  <si>
    <t>01-095033</t>
  </si>
  <si>
    <t>01-085588</t>
  </si>
  <si>
    <t>MOHAMAD ADLI BIN AMBRAN/AWANG AMBRAN</t>
  </si>
  <si>
    <t>01-061246</t>
  </si>
  <si>
    <t>ABDUL HAFIZ BIN ZAHRIN</t>
  </si>
  <si>
    <t>RA'BIAHATUL ADAWIYAH SA'ADATUL AZZAHRA BINTI ABDUL AZIS</t>
  </si>
  <si>
    <t>GANESH CARBALLO SAMBANTHAM @ SHAUN CARBALLO SAMBANTHAM</t>
  </si>
  <si>
    <t>MUHAMMAD AMINUDDIN BIN ONTONG</t>
  </si>
  <si>
    <t>ALPHONSUS WONG FOOK SIONG</t>
  </si>
  <si>
    <t>HAKIMAH BINTI LATIF</t>
  </si>
  <si>
    <t>MUHAMMAD IZZUL IRFAN BIN HAJI AFFENDI</t>
  </si>
  <si>
    <t>SITI NURHALIZA BINTI HUSSIN</t>
  </si>
  <si>
    <t>01-094896</t>
  </si>
  <si>
    <t>01-088252</t>
  </si>
  <si>
    <t>01-075771</t>
  </si>
  <si>
    <t>01-062883</t>
  </si>
  <si>
    <t>01-100118</t>
  </si>
  <si>
    <t>01-101990</t>
  </si>
  <si>
    <t>01-093714</t>
  </si>
  <si>
    <t>01-080851</t>
  </si>
  <si>
    <t>01-105307</t>
  </si>
  <si>
    <t>00-308750</t>
  </si>
  <si>
    <t>01-072910</t>
  </si>
  <si>
    <t>01-082280</t>
  </si>
  <si>
    <t>AWANGKU MOHAMMAD ABDUL MALIK BIN PENGIRAN HAJI YAKOP</t>
  </si>
  <si>
    <t>Abdul Hapiq Muhaimin Bin Hj Salleh</t>
  </si>
  <si>
    <t>Abdul Mu'iz Bin Lamit</t>
  </si>
  <si>
    <t>Aini Binti Md Jali</t>
  </si>
  <si>
    <t>Awang Mohammad Hisamuddin Bin Awang Bidain</t>
  </si>
  <si>
    <t>Dayangku Siti Nur Ezzah Faizah Binti Pengiran Darma Putra</t>
  </si>
  <si>
    <t>Haji Mohamad Wafiq Bin Haji Rosli</t>
  </si>
  <si>
    <t>Mohamad Wafeeuddin Bin Haji Ali Hamzah</t>
  </si>
  <si>
    <t>Muhammad Aizat Arsyad Bin Saini</t>
  </si>
  <si>
    <t>Muhammad Al-Aqib Zulfaqar Bin Muhammad Shamsul</t>
  </si>
  <si>
    <t>Noor Erdina Rashidah Binti Awang Haji Jufri</t>
  </si>
  <si>
    <t>Norashidah Binti Haji Yusof</t>
  </si>
  <si>
    <t>Norhikmah Binti Haji Kachi</t>
  </si>
  <si>
    <t>Norsyahirah Binti Awang Ambran</t>
  </si>
  <si>
    <t>Nuramalina Binti Abdullah</t>
  </si>
  <si>
    <t>Nurul Akhmal Nazehah Binti Zulaihe</t>
  </si>
  <si>
    <t>Ummu Fathiyah Binti Jamri</t>
  </si>
  <si>
    <t>Nur Hafizah @ Siti Mariam Binti Samblee</t>
  </si>
  <si>
    <t>Mohammad Yusri Bin Abu Bakar</t>
  </si>
  <si>
    <t>01-066425</t>
  </si>
  <si>
    <t>01-065199</t>
  </si>
  <si>
    <t>01-065415</t>
  </si>
  <si>
    <t>01-079790</t>
  </si>
  <si>
    <t>01-075118</t>
  </si>
  <si>
    <t>01-079131</t>
  </si>
  <si>
    <t>01-065256</t>
  </si>
  <si>
    <t>01-082195</t>
  </si>
  <si>
    <t>01-073241</t>
  </si>
  <si>
    <t>01-064138</t>
  </si>
  <si>
    <t>01-076092</t>
  </si>
  <si>
    <t>01-081098</t>
  </si>
  <si>
    <t>01-063928</t>
  </si>
  <si>
    <t>01-060372</t>
  </si>
  <si>
    <t>KI Scholarship</t>
  </si>
  <si>
    <t>Nahrieyatul Nur'ariizah Binti Sufri</t>
  </si>
  <si>
    <t>Nurul Afiqah Binti Hashim</t>
  </si>
  <si>
    <t>Nuryaziela Binti Muhammad Daud</t>
  </si>
  <si>
    <t>Rodziah Binti Begawan Pehin Khatib DP Haji Abd Wahid</t>
  </si>
  <si>
    <t>Siti Nurduratul'akmal Binti Zulkeffli</t>
  </si>
  <si>
    <t>Nur Haryanna Binti Rosmin</t>
  </si>
  <si>
    <t>Indriana Juliani Hendrawaty</t>
  </si>
  <si>
    <t>01-084767</t>
  </si>
  <si>
    <t>01-084898</t>
  </si>
  <si>
    <t>51-256626</t>
  </si>
  <si>
    <t>Abdul Aziz Bin Haji Mohd Safri</t>
  </si>
  <si>
    <t>Ak Mohammad Hasif Bin Pg Saifuzzaman</t>
  </si>
  <si>
    <t>Dean Boon Joon Meng</t>
  </si>
  <si>
    <t>Mohammad Syakirin Bin Misli</t>
  </si>
  <si>
    <t>Muhammad Azhar Bin Abdul Aziz</t>
  </si>
  <si>
    <t>Nur Husnina Binti Haji Isa</t>
  </si>
  <si>
    <t>01-104711</t>
  </si>
  <si>
    <t>01-102431</t>
  </si>
  <si>
    <t>51-374165</t>
  </si>
  <si>
    <t>01-101496</t>
  </si>
  <si>
    <t>01-098467</t>
  </si>
  <si>
    <t>01-095349</t>
  </si>
  <si>
    <t>01-100421</t>
  </si>
  <si>
    <t>MOHAMMAD FADHIL AZRI BIN MOHAMAD ERMAN</t>
  </si>
  <si>
    <t>HAFIZAH BINTI MOHAMAD</t>
  </si>
  <si>
    <t>G3</t>
  </si>
  <si>
    <t>Ki Scholarship</t>
  </si>
  <si>
    <t>ROMINO BIN A HAMID</t>
  </si>
  <si>
    <t>upgrade</t>
  </si>
  <si>
    <t>00169456</t>
  </si>
  <si>
    <t>00169457</t>
  </si>
  <si>
    <t>00169458</t>
  </si>
  <si>
    <t>00169459</t>
  </si>
  <si>
    <t>00169460</t>
  </si>
  <si>
    <t>00169461</t>
  </si>
  <si>
    <t>00169462</t>
  </si>
  <si>
    <t>00169463</t>
  </si>
  <si>
    <t>MUHAMMAD NIZAMUDDIN BIN MUHAMMAD SUFFIAN</t>
  </si>
  <si>
    <t>00169464</t>
  </si>
  <si>
    <t>00169465</t>
  </si>
  <si>
    <t>00169466</t>
  </si>
  <si>
    <t>00169467</t>
  </si>
  <si>
    <t>00169468</t>
  </si>
  <si>
    <t>00169469</t>
  </si>
  <si>
    <t>00169470</t>
  </si>
  <si>
    <t>00169471</t>
  </si>
  <si>
    <t>00169472</t>
  </si>
  <si>
    <t>00169473</t>
  </si>
  <si>
    <t>00169474</t>
  </si>
  <si>
    <t>00169475</t>
  </si>
  <si>
    <t>00169476</t>
  </si>
  <si>
    <t>00169477</t>
  </si>
  <si>
    <t>00169478</t>
  </si>
  <si>
    <t>00169480</t>
  </si>
  <si>
    <t>00169481</t>
  </si>
  <si>
    <t>00169484</t>
  </si>
  <si>
    <t>00169485</t>
  </si>
  <si>
    <t>01-085254</t>
  </si>
  <si>
    <t>00169486</t>
  </si>
  <si>
    <t>00169487</t>
  </si>
  <si>
    <t>00169488</t>
  </si>
  <si>
    <t>00169489</t>
  </si>
  <si>
    <t>00169490</t>
  </si>
  <si>
    <t>00169491</t>
  </si>
  <si>
    <t>00169492</t>
  </si>
  <si>
    <t>00169493</t>
  </si>
  <si>
    <t>00169494</t>
  </si>
  <si>
    <t>01-080178</t>
  </si>
  <si>
    <t>01-084122</t>
  </si>
  <si>
    <t>SITI NURUL FARHANAH BINTI MOHAMMAD AZRI</t>
  </si>
  <si>
    <t>01-093186</t>
  </si>
  <si>
    <t>contain attendance but not in admin information, late register until 7/1/17(Cost effective)</t>
  </si>
  <si>
    <t xml:space="preserve">00169495 </t>
  </si>
  <si>
    <t xml:space="preserve">00169496 </t>
  </si>
  <si>
    <t>00169497</t>
  </si>
  <si>
    <t xml:space="preserve">00169498 </t>
  </si>
  <si>
    <t xml:space="preserve">00169499 </t>
  </si>
  <si>
    <t>00169500</t>
  </si>
  <si>
    <t xml:space="preserve">00169501 </t>
  </si>
  <si>
    <t xml:space="preserve">00169502 </t>
  </si>
  <si>
    <t xml:space="preserve">00169503 </t>
  </si>
  <si>
    <t xml:space="preserve">00169504 </t>
  </si>
  <si>
    <t xml:space="preserve">00169505 </t>
  </si>
  <si>
    <t xml:space="preserve">00169506 </t>
  </si>
  <si>
    <t>00169507</t>
  </si>
  <si>
    <t>00169508</t>
  </si>
  <si>
    <t>00169509</t>
  </si>
  <si>
    <t>00169510</t>
  </si>
  <si>
    <t xml:space="preserve">00169511 </t>
  </si>
  <si>
    <t xml:space="preserve">00169512 </t>
  </si>
  <si>
    <t xml:space="preserve">00169513 </t>
  </si>
  <si>
    <t xml:space="preserve">00169514 </t>
  </si>
  <si>
    <t xml:space="preserve">00169515 </t>
  </si>
  <si>
    <t xml:space="preserve">00169516 </t>
  </si>
  <si>
    <t xml:space="preserve">00169517 </t>
  </si>
  <si>
    <t xml:space="preserve">00169518 </t>
  </si>
  <si>
    <t xml:space="preserve">00169519 </t>
  </si>
  <si>
    <t>00169520</t>
  </si>
  <si>
    <t xml:space="preserve">00169521 </t>
  </si>
  <si>
    <t xml:space="preserve">00169522 </t>
  </si>
  <si>
    <t>00169523</t>
  </si>
  <si>
    <t>00169524</t>
  </si>
  <si>
    <t xml:space="preserve">00169525 </t>
  </si>
  <si>
    <t xml:space="preserve">00169526 </t>
  </si>
  <si>
    <t>00169527</t>
  </si>
  <si>
    <t xml:space="preserve">00169528 </t>
  </si>
  <si>
    <t xml:space="preserve">00169529 </t>
  </si>
  <si>
    <t xml:space="preserve">00169530 </t>
  </si>
  <si>
    <t xml:space="preserve">00169531 </t>
  </si>
  <si>
    <t xml:space="preserve">00169532 </t>
  </si>
  <si>
    <t>00169533</t>
  </si>
  <si>
    <t xml:space="preserve"> 00169534</t>
  </si>
  <si>
    <t xml:space="preserve">00169535 </t>
  </si>
  <si>
    <t xml:space="preserve">00169536 </t>
  </si>
  <si>
    <t xml:space="preserve">00169537 </t>
  </si>
  <si>
    <t xml:space="preserve">00169538 </t>
  </si>
  <si>
    <t xml:space="preserve">00169539 </t>
  </si>
  <si>
    <t>gender male</t>
  </si>
  <si>
    <t>dob check</t>
  </si>
  <si>
    <r>
      <t xml:space="preserve">NORFADILAH </t>
    </r>
    <r>
      <rPr>
        <sz val="11"/>
        <color rgb="FFFF0000"/>
        <rFont val="Calibri"/>
        <family val="2"/>
      </rPr>
      <t>BIN</t>
    </r>
    <r>
      <rPr>
        <sz val="11"/>
        <rFont val="Calibri"/>
        <family val="2"/>
      </rPr>
      <t xml:space="preserve"> MUHAMMAD BAKRI</t>
    </r>
  </si>
  <si>
    <t xml:space="preserve">00169540 </t>
  </si>
  <si>
    <t>gender female</t>
  </si>
  <si>
    <t xml:space="preserve">00169541 </t>
  </si>
  <si>
    <t>00169542</t>
  </si>
  <si>
    <t xml:space="preserve">00169543 </t>
  </si>
  <si>
    <t>01-032132</t>
  </si>
  <si>
    <t>MUHAMMAD FARIS BIN HAJI ALI TAIB</t>
  </si>
  <si>
    <t>00169545</t>
  </si>
  <si>
    <t>00169637</t>
  </si>
  <si>
    <t>Possibly Quit</t>
  </si>
  <si>
    <t>01-105488</t>
  </si>
  <si>
    <t>ASRINNATUL NAJIRAH BINTI ABDUL JALIL</t>
  </si>
  <si>
    <r>
      <t xml:space="preserve">ZAHRAH ENORA BINTI MOHAMMAD </t>
    </r>
    <r>
      <rPr>
        <sz val="11"/>
        <color rgb="FFFF0000"/>
        <rFont val="Calibri"/>
        <family val="2"/>
      </rPr>
      <t>JEFFNI</t>
    </r>
  </si>
  <si>
    <t>name check</t>
  </si>
  <si>
    <r>
      <t xml:space="preserve">NUR AQILAH BINTI </t>
    </r>
    <r>
      <rPr>
        <sz val="11"/>
        <color rgb="FFFF0000"/>
        <rFont val="Calibri"/>
        <family val="2"/>
      </rPr>
      <t>HAIR</t>
    </r>
    <r>
      <rPr>
        <sz val="11"/>
        <rFont val="Calibri"/>
        <family val="2"/>
      </rPr>
      <t xml:space="preserve"> MUSTAPA</t>
    </r>
  </si>
  <si>
    <t>Mohamed Aniasyrani Bin Mohamed</t>
  </si>
  <si>
    <t>Mohammad Asnawi Bin Mohamad Sani</t>
  </si>
  <si>
    <t>Muhamad Asyraf Bin Azhari</t>
  </si>
  <si>
    <t>Muhammad Fahmi Zulkarnain Bin Muhammad Imanuddin Eshan</t>
  </si>
  <si>
    <t>Muhammad Zaki Abdul Wa’ie Bin Haji Zainal</t>
  </si>
  <si>
    <t>Nurul Hafizah Binti Muhamad Jumat</t>
  </si>
  <si>
    <t>Siti Nur Atiqah Binti Haji Ibrahim</t>
  </si>
  <si>
    <t>Krishnan Chandron Pillai</t>
  </si>
  <si>
    <t>Mohamad Hazim Bin Mohamad Hisham</t>
  </si>
  <si>
    <t>Muhammad Azwar Bin Muhammad Ehsan</t>
  </si>
  <si>
    <t>Nur’alya Batrisyia Binti Haji Abdul Rahim</t>
  </si>
  <si>
    <t>Nurul Atiqah Binti Haji Omarali</t>
  </si>
  <si>
    <t>Raihana Binti Abdul Rahman</t>
  </si>
  <si>
    <t>Raisha Maliha Orthy</t>
  </si>
  <si>
    <t>Siti Nurhafizah Binti Haji Suhaini @ Haji Suhaimi</t>
  </si>
  <si>
    <t>01-042965 (K)</t>
  </si>
  <si>
    <t>01-094227 (K)</t>
  </si>
  <si>
    <t>01-059972 (K)</t>
  </si>
  <si>
    <t>01-079553 (K)</t>
  </si>
  <si>
    <t>01-080512 (K)</t>
  </si>
  <si>
    <t>01-070702 (K)</t>
  </si>
  <si>
    <t>01-059103 (K)</t>
  </si>
  <si>
    <t>01-070666 (K)</t>
  </si>
  <si>
    <t>01-099200 (K)</t>
  </si>
  <si>
    <t>01-097563 (K)</t>
  </si>
  <si>
    <t>01-098141 (K)</t>
  </si>
  <si>
    <t>01-070248 (K)</t>
  </si>
  <si>
    <t>01-092112 (K)</t>
  </si>
  <si>
    <t>51-308347 (H)</t>
  </si>
  <si>
    <t>01-082192 (K)</t>
  </si>
  <si>
    <t>MAR 17</t>
  </si>
  <si>
    <t>Abdul Mushawwir @ Asrul Bin Haji Kamis</t>
  </si>
  <si>
    <t>Amelina Sharina Binti Dr. Abu Bakar</t>
  </si>
  <si>
    <t>Amy Norfaizzah Binti Haji Kasim</t>
  </si>
  <si>
    <t>Azhar Husaini Bin Md. Sufri</t>
  </si>
  <si>
    <t>Mohammad Muslim Bin Haji Rosli</t>
  </si>
  <si>
    <t>Mohammad Yusra Bin Mohamad Yusri</t>
  </si>
  <si>
    <t>Muhammad Syahmi Izzuddin Bin Mohammad Yusop</t>
  </si>
  <si>
    <t>Muhammad Zaki Abdul Waiz Bin Haji Zainal</t>
  </si>
  <si>
    <t>Nur Afini Binti Ahmad Yunus</t>
  </si>
  <si>
    <t>Nur Izzatul Atikah Binti Haji Zulkifly</t>
  </si>
  <si>
    <t>Siti Rosliza’Ayatulalymann Zarazilah @Siti Nurun Nazerah Binti Roslan</t>
  </si>
  <si>
    <t>Muhammad Amir</t>
  </si>
  <si>
    <t>01-091803 (K)</t>
  </si>
  <si>
    <t>01-091918 (K)</t>
  </si>
  <si>
    <t>01-094447 (K)</t>
  </si>
  <si>
    <t>01-099476 (K)</t>
  </si>
  <si>
    <t>31-004794 (M)</t>
  </si>
  <si>
    <t>01-090284 (K)</t>
  </si>
  <si>
    <t>01-105810 (K)</t>
  </si>
  <si>
    <t>01-095879 (K)</t>
  </si>
  <si>
    <t>01-100366 (K)</t>
  </si>
  <si>
    <t>01-097466 (K)</t>
  </si>
  <si>
    <t>01-095485 (K)</t>
  </si>
  <si>
    <t>01-071014 (K)</t>
  </si>
  <si>
    <t>Josephine Anak Garai</t>
  </si>
  <si>
    <t>Mohd Zul-Azhan Bin Haji Mohd Ja'afar</t>
  </si>
  <si>
    <t>Arahim Bin Haji Abu Bakar</t>
  </si>
  <si>
    <t>Mohammad Azmi Bin Abdul Manaf</t>
  </si>
  <si>
    <t>Mohammad Amirullah Bin Mansor</t>
  </si>
  <si>
    <t>01-064270 (K)</t>
  </si>
  <si>
    <t>00-274965 (K)</t>
  </si>
  <si>
    <t>00-261561 (K)</t>
  </si>
  <si>
    <t>00-314025 (K)</t>
  </si>
  <si>
    <t>00-308242 (K)</t>
  </si>
  <si>
    <t>Chia Maichin</t>
  </si>
  <si>
    <t>Hajah Nurhidayat Binti Asmat</t>
  </si>
  <si>
    <t>Hartina Binti Haji Kamero Jamen</t>
  </si>
  <si>
    <t>'Izzat Hariz Bin Mohammad Zam Mawi</t>
  </si>
  <si>
    <t>Khew Chiann</t>
  </si>
  <si>
    <t>Muhammad Abdul Afiq Bin Haji Azmani</t>
  </si>
  <si>
    <t>Muhammad Afiq Bin Rajana</t>
  </si>
  <si>
    <t>Muhammad Faiz Asyraaf Bin Yussof</t>
  </si>
  <si>
    <t>Muhammad Redzuan Bin Rosli</t>
  </si>
  <si>
    <t>Nur Amni Athirah Binti Abdullah Daraman @ Angella Malini Ak Daraman</t>
  </si>
  <si>
    <t>Nurul Firdaus Bin Nayirol Mominin</t>
  </si>
  <si>
    <t>Ummi Nadzirah Binti Mohammed Nae’im</t>
  </si>
  <si>
    <t>Zawatil Dahiyyah Binti Darot</t>
  </si>
  <si>
    <t>Malai Muhammad Qasim @ Malai Muhammad  Harith Bin Malai Shahran</t>
  </si>
  <si>
    <t>31-015460 (M)</t>
  </si>
  <si>
    <t>01-083217 (K)</t>
  </si>
  <si>
    <t>01-056638 (K)</t>
  </si>
  <si>
    <t>01-106803 (K)</t>
  </si>
  <si>
    <t>31-013739 (M)</t>
  </si>
  <si>
    <t>01-106944 (K)</t>
  </si>
  <si>
    <t>01-101300 (K)</t>
  </si>
  <si>
    <t>01-090864 (K)</t>
  </si>
  <si>
    <t>01-098579 (K)</t>
  </si>
  <si>
    <t>01-093325 (K)</t>
  </si>
  <si>
    <t>01-083941 (K)</t>
  </si>
  <si>
    <t>01-107944 (K)</t>
  </si>
  <si>
    <t>01-096758 (K)</t>
  </si>
  <si>
    <t>Ahmad Asri Bin Haji Zamain</t>
  </si>
  <si>
    <t>Awangku Mohamad Saidatul Ariffin Bin Pengiran Mohamad Said</t>
  </si>
  <si>
    <t>Awg Haji Shahredzwan @ Awg Hj Sahreidun Bin Awg Hj Hamjah</t>
  </si>
  <si>
    <t>Ishrath Salamath Nellukkara Shameem</t>
  </si>
  <si>
    <t>Mohamad Hairil Bin Abd Rahim</t>
  </si>
  <si>
    <t>Mohammad Nazrul Fadzil Iman Bin Mohd Abdul Aziz</t>
  </si>
  <si>
    <t>Muhamad Zayed Zulkarnain Abdullah Bin Hj Kifraweh</t>
  </si>
  <si>
    <t>Muhammad Azeezulhakeem Bin Yusof</t>
  </si>
  <si>
    <t>Muhammad Azib Bin Awang Walli</t>
  </si>
  <si>
    <t>Muhammad Ihkamuddin @ Abdul Muiz Bin Maslin</t>
  </si>
  <si>
    <t>Muhammad Iqbal Bin Mansor</t>
  </si>
  <si>
    <t>Nur Farahain Binti Nordin</t>
  </si>
  <si>
    <t>Nurbatrisyia Binti Abdullah Hasrizal</t>
  </si>
  <si>
    <t>Nurul Hanizah Binti Muhamad Jumat</t>
  </si>
  <si>
    <t xml:space="preserve">Mohammad Aiman Bin Abdullah       </t>
  </si>
  <si>
    <t>01-102669 (K)</t>
  </si>
  <si>
    <t>01-100102 (K)</t>
  </si>
  <si>
    <t>01-093687 (K)</t>
  </si>
  <si>
    <t>51-282898 (H)</t>
  </si>
  <si>
    <t>00-274233 (K)</t>
  </si>
  <si>
    <t>01-105942 (K)</t>
  </si>
  <si>
    <t>51-285754 (H)</t>
  </si>
  <si>
    <t>01-109501 (K)</t>
  </si>
  <si>
    <t>01-112896 (K)</t>
  </si>
  <si>
    <t>01-009299 (K)</t>
  </si>
  <si>
    <t>01-114481 (K)</t>
  </si>
  <si>
    <t>01-090849 (K)</t>
  </si>
  <si>
    <t>01-112044 (K)</t>
  </si>
  <si>
    <t>01-093065 (K)</t>
  </si>
  <si>
    <t>01-072266 (K)</t>
  </si>
  <si>
    <t>ABDUL NUR ISMAT BIN ABDULLAH ABDUL RASIT</t>
  </si>
  <si>
    <t>JULIANA BINTI ABDULLAH ASMADIE</t>
  </si>
  <si>
    <t>MOHAMMAD AZAMUDDIN AQIL  BIN `ABDUL HALIM SHARI</t>
  </si>
  <si>
    <t>MUHAMAD HAZIQ IZZAT BIN AJRIN</t>
  </si>
  <si>
    <t>MUHAMMAD AKID SYAHIRAN BIN HAJI SHAHRIN</t>
  </si>
  <si>
    <t>NUR HAFIZAH BINTI HAJI AZMI</t>
  </si>
  <si>
    <t>NURDIYANA RUSYDINA BINTI MOHAMMAD HASDI</t>
  </si>
  <si>
    <t>YABBE OUSMANE ZAGBAHU</t>
  </si>
  <si>
    <t>01-111053 (K)</t>
  </si>
  <si>
    <t>01-104537 (K)</t>
  </si>
  <si>
    <t>01-111010 (K)</t>
  </si>
  <si>
    <t>01-112906 (K)</t>
  </si>
  <si>
    <t>01-099556 (K)</t>
  </si>
  <si>
    <t>01-105255 (K)</t>
  </si>
  <si>
    <t>01-109496 (K)</t>
  </si>
  <si>
    <t>01-064163 (K)</t>
  </si>
  <si>
    <t>15AH28795 (Passport)</t>
  </si>
  <si>
    <t>check</t>
  </si>
  <si>
    <t>01-107948</t>
  </si>
  <si>
    <t>01-108665</t>
  </si>
  <si>
    <t>01-109618</t>
  </si>
  <si>
    <t>01-111066</t>
  </si>
  <si>
    <t>01-111532</t>
  </si>
  <si>
    <t>01-105434</t>
  </si>
  <si>
    <t>01-090365</t>
  </si>
  <si>
    <t>01-103781</t>
  </si>
  <si>
    <t>01-104687</t>
  </si>
  <si>
    <t>AHMAD MIRZA BIN MERUN</t>
  </si>
  <si>
    <t>MOHAMMAD AFIQ BIN HAJI AHMAD</t>
  </si>
  <si>
    <t>MUHAMAD ARIF FIKRI BIN HAJI AWANG YUSUF</t>
  </si>
  <si>
    <t>MUHAMMAD ALIF IKHWAN BIN HAJI MD SAID</t>
  </si>
  <si>
    <t>MUHAMMAD FAYYADH HAFIZUDDIN BIN HAJI ROSLI</t>
  </si>
  <si>
    <t>NADYA BATRISYIA BINTI SURIESHTINO DINO</t>
  </si>
  <si>
    <t>NUZUL AL-HAFIZATUL AFIQAH BINTI MOHD JOFREE</t>
  </si>
  <si>
    <t>SITI NUR BATRISYIA BINTI MOHAMMAD SHAHRI</t>
  </si>
  <si>
    <t>SITI PUTERI HAJAR BINTI ABDULLAH</t>
  </si>
  <si>
    <t>JUL 17</t>
  </si>
  <si>
    <t>7-8-2017(Quit because of personal matter)</t>
  </si>
  <si>
    <t>about to quit -&gt; training  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</si>
</sst>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11"/>
      <color indexed="9"/>
      <name val="Calibri"/>
      <family val="2"/>
    </font>
    <font>
      <b/>
      <sz val="12"/>
      <color indexed="12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 Narrow"/>
      <family val="2"/>
    </font>
    <font>
      <sz val="9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0" fontId="18" fillId="0" borderId="0"/>
    <xf numFmtId="0" fontId="2" fillId="0" borderId="0"/>
    <xf numFmtId="0" fontId="1" fillId="0" borderId="0"/>
  </cellStyleXfs>
  <cellXfs count="99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9" fontId="6" fillId="0" borderId="1" xfId="0" applyNumberFormat="1" applyFont="1" applyBorder="1" applyAlignment="1">
      <alignment horizontal="center" vertical="center" shrinkToFit="1"/>
    </xf>
    <xf numFmtId="49" fontId="5" fillId="5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left" vertical="center" shrinkToFit="1"/>
    </xf>
    <xf numFmtId="49" fontId="6" fillId="0" borderId="1" xfId="0" quotePrefix="1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 shrinkToFit="1"/>
    </xf>
    <xf numFmtId="0" fontId="6" fillId="2" borderId="1" xfId="0" quotePrefix="1" applyFont="1" applyFill="1" applyBorder="1" applyAlignment="1">
      <alignment horizontal="center" vertical="center"/>
    </xf>
    <xf numFmtId="0" fontId="6" fillId="2" borderId="3" xfId="0" quotePrefix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17" fontId="6" fillId="2" borderId="1" xfId="0" quotePrefix="1" applyNumberFormat="1" applyFont="1" applyFill="1" applyBorder="1" applyAlignment="1">
      <alignment horizontal="center" vertical="center"/>
    </xf>
    <xf numFmtId="49" fontId="6" fillId="15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49" fontId="6" fillId="15" borderId="1" xfId="0" quotePrefix="1" applyNumberFormat="1" applyFont="1" applyFill="1" applyBorder="1" applyAlignment="1">
      <alignment horizontal="center" vertical="center" shrinkToFit="1"/>
    </xf>
    <xf numFmtId="0" fontId="6" fillId="0" borderId="3" xfId="0" quotePrefix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quotePrefix="1" applyFont="1" applyFill="1" applyBorder="1" applyAlignment="1">
      <alignment horizontal="center" vertical="center"/>
    </xf>
    <xf numFmtId="17" fontId="6" fillId="15" borderId="1" xfId="0" quotePrefix="1" applyNumberFormat="1" applyFont="1" applyFill="1" applyBorder="1" applyAlignment="1">
      <alignment horizontal="center" vertical="center"/>
    </xf>
    <xf numFmtId="17" fontId="6" fillId="2" borderId="3" xfId="0" quotePrefix="1" applyNumberFormat="1" applyFont="1" applyFill="1" applyBorder="1" applyAlignment="1">
      <alignment horizontal="center" vertical="center"/>
    </xf>
    <xf numFmtId="17" fontId="6" fillId="0" borderId="1" xfId="0" quotePrefix="1" applyNumberFormat="1" applyFont="1" applyFill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7" fontId="6" fillId="15" borderId="3" xfId="0" quotePrefix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" fontId="5" fillId="0" borderId="0" xfId="0" applyNumberFormat="1" applyFont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6" fillId="0" borderId="0" xfId="0" quotePrefix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 shrinkToFi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17" fillId="0" borderId="2" xfId="0" quotePrefix="1" applyNumberFormat="1" applyFont="1" applyFill="1" applyBorder="1" applyAlignment="1">
      <alignment horizontal="center" vertical="center" shrinkToFit="1"/>
    </xf>
    <xf numFmtId="0" fontId="6" fillId="15" borderId="1" xfId="2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49" fontId="17" fillId="0" borderId="1" xfId="0" quotePrefix="1" applyNumberFormat="1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14" fillId="0" borderId="3" xfId="0" quotePrefix="1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vertical="center" shrinkToFit="1"/>
    </xf>
    <xf numFmtId="0" fontId="14" fillId="13" borderId="3" xfId="0" quotePrefix="1" applyFont="1" applyFill="1" applyBorder="1" applyAlignment="1">
      <alignment horizontal="center" vertical="center"/>
    </xf>
    <xf numFmtId="0" fontId="16" fillId="0" borderId="1" xfId="6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shrinkToFit="1"/>
    </xf>
    <xf numFmtId="0" fontId="6" fillId="16" borderId="1" xfId="0" applyFont="1" applyFill="1" applyBorder="1" applyAlignment="1">
      <alignment vertical="center" shrinkToFit="1"/>
    </xf>
    <xf numFmtId="0" fontId="14" fillId="15" borderId="3" xfId="0" quotePrefix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2"/>
    <cellStyle name="Normal 2 2" xfId="5"/>
    <cellStyle name="Normal 3" xfId="1"/>
    <cellStyle name="Normal 4" xfId="4"/>
    <cellStyle name="Normal 5" xfId="3"/>
    <cellStyle name="Normal 6" xfId="6"/>
  </cellStyles>
  <dxfs count="0"/>
  <tableStyles count="0" defaultTableStyle="TableStyleMedium9" defaultPivotStyle="PivotStyleLight16"/>
  <colors>
    <mruColors>
      <color rgb="FFFF6699"/>
      <color rgb="FF008000"/>
      <color rgb="FF66FFCC"/>
      <color rgb="FF0099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95250</xdr:rowOff>
    </xdr:from>
    <xdr:to>
      <xdr:col>8</xdr:col>
      <xdr:colOff>11907</xdr:colOff>
      <xdr:row>4</xdr:row>
      <xdr:rowOff>109539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7572375" y="1178719"/>
          <a:ext cx="5572126" cy="14289"/>
        </a:xfrm>
        <a:prstGeom prst="line">
          <a:avLst/>
        </a:prstGeom>
        <a:noFill/>
        <a:ln w="5715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85725</xdr:rowOff>
    </xdr:from>
    <xdr:to>
      <xdr:col>8</xdr:col>
      <xdr:colOff>28575</xdr:colOff>
      <xdr:row>4</xdr:row>
      <xdr:rowOff>114300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7410450" y="1181100"/>
          <a:ext cx="3638550" cy="28575"/>
        </a:xfrm>
        <a:prstGeom prst="line">
          <a:avLst/>
        </a:prstGeom>
        <a:noFill/>
        <a:ln w="5715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70" zoomScaleNormal="70" workbookViewId="0">
      <pane ySplit="1080" activePane="bottomLeft"/>
      <selection activeCell="Z3" sqref="I1:Z1048576"/>
      <selection pane="bottomLeft" activeCell="M7" sqref="M7"/>
    </sheetView>
  </sheetViews>
  <sheetFormatPr defaultRowHeight="15" x14ac:dyDescent="0.2"/>
  <cols>
    <col min="1" max="1" width="6" style="1" bestFit="1" customWidth="1"/>
    <col min="2" max="2" width="12.140625" style="1" bestFit="1" customWidth="1"/>
    <col min="3" max="3" width="66.28515625" style="1" bestFit="1" customWidth="1"/>
    <col min="4" max="4" width="9.28515625" style="2" bestFit="1" customWidth="1"/>
    <col min="5" max="5" width="13.28515625" style="2" hidden="1" customWidth="1"/>
    <col min="6" max="6" width="13.5703125" style="2" hidden="1" customWidth="1"/>
    <col min="7" max="7" width="5.5703125" style="2" bestFit="1" customWidth="1"/>
    <col min="8" max="8" width="11.140625" style="2" bestFit="1" customWidth="1"/>
    <col min="9" max="10" width="9.140625" style="1"/>
    <col min="11" max="11" width="9.140625" style="2"/>
    <col min="12" max="16384" width="9.140625" style="1"/>
  </cols>
  <sheetData>
    <row r="1" spans="1:11" ht="21.75" customHeight="1" x14ac:dyDescent="0.2">
      <c r="A1" s="93" t="s">
        <v>0</v>
      </c>
      <c r="B1" s="94" t="s">
        <v>48</v>
      </c>
      <c r="C1" s="93" t="s">
        <v>2</v>
      </c>
      <c r="D1" s="93" t="s">
        <v>49</v>
      </c>
      <c r="E1" s="93" t="s">
        <v>3</v>
      </c>
      <c r="F1" s="93" t="s">
        <v>4</v>
      </c>
      <c r="G1" s="94" t="s">
        <v>21</v>
      </c>
      <c r="H1" s="93" t="s">
        <v>5</v>
      </c>
    </row>
    <row r="2" spans="1:11" ht="21.75" customHeight="1" x14ac:dyDescent="0.2">
      <c r="A2" s="93"/>
      <c r="B2" s="95"/>
      <c r="C2" s="93"/>
      <c r="D2" s="93"/>
      <c r="E2" s="93"/>
      <c r="F2" s="93"/>
      <c r="G2" s="95"/>
      <c r="H2" s="93"/>
    </row>
    <row r="3" spans="1:11" ht="21.75" customHeight="1" x14ac:dyDescent="0.2">
      <c r="A3" s="93"/>
      <c r="B3" s="95"/>
      <c r="C3" s="93"/>
      <c r="D3" s="93"/>
      <c r="E3" s="93"/>
      <c r="F3" s="93"/>
      <c r="G3" s="95"/>
      <c r="H3" s="93"/>
    </row>
    <row r="4" spans="1:11" x14ac:dyDescent="0.2">
      <c r="A4" s="93"/>
      <c r="B4" s="96"/>
      <c r="C4" s="93"/>
      <c r="D4" s="93"/>
      <c r="E4" s="93"/>
      <c r="F4" s="93"/>
      <c r="G4" s="96"/>
      <c r="H4" s="93"/>
    </row>
    <row r="5" spans="1:11" x14ac:dyDescent="0.2">
      <c r="A5" s="49">
        <v>1</v>
      </c>
      <c r="B5" s="25" t="s">
        <v>317</v>
      </c>
      <c r="C5" s="36" t="s">
        <v>299</v>
      </c>
      <c r="D5" s="51" t="s">
        <v>50</v>
      </c>
      <c r="E5" s="49"/>
      <c r="F5" s="52"/>
      <c r="G5" s="3" t="s">
        <v>22</v>
      </c>
      <c r="H5" s="5" t="s">
        <v>7</v>
      </c>
      <c r="I5" s="1" t="s">
        <v>331</v>
      </c>
    </row>
    <row r="6" spans="1:11" x14ac:dyDescent="0.2">
      <c r="A6" s="49">
        <v>2</v>
      </c>
      <c r="B6" s="25" t="s">
        <v>318</v>
      </c>
      <c r="C6" s="36" t="s">
        <v>300</v>
      </c>
      <c r="D6" s="51" t="s">
        <v>50</v>
      </c>
      <c r="E6" s="49"/>
      <c r="F6" s="52"/>
      <c r="G6" s="3" t="s">
        <v>22</v>
      </c>
      <c r="H6" s="5" t="s">
        <v>7</v>
      </c>
      <c r="I6" s="1" t="s">
        <v>331</v>
      </c>
      <c r="K6" s="1"/>
    </row>
    <row r="7" spans="1:11" x14ac:dyDescent="0.2">
      <c r="A7" s="41">
        <v>3</v>
      </c>
      <c r="B7" s="44" t="s">
        <v>295</v>
      </c>
      <c r="C7" s="83" t="s">
        <v>301</v>
      </c>
      <c r="D7" s="54" t="s">
        <v>50</v>
      </c>
      <c r="E7" s="41"/>
      <c r="F7" s="50"/>
      <c r="G7" s="34" t="s">
        <v>22</v>
      </c>
      <c r="H7" s="6" t="s">
        <v>12</v>
      </c>
      <c r="I7" s="1" t="s">
        <v>461</v>
      </c>
    </row>
    <row r="8" spans="1:11" x14ac:dyDescent="0.2">
      <c r="A8" s="49">
        <v>4</v>
      </c>
      <c r="B8" s="25" t="s">
        <v>319</v>
      </c>
      <c r="C8" s="36" t="s">
        <v>302</v>
      </c>
      <c r="D8" s="51" t="s">
        <v>50</v>
      </c>
      <c r="E8" s="49"/>
      <c r="F8" s="52"/>
      <c r="G8" s="3" t="s">
        <v>22</v>
      </c>
      <c r="H8" s="5" t="s">
        <v>7</v>
      </c>
    </row>
    <row r="9" spans="1:11" x14ac:dyDescent="0.2">
      <c r="A9" s="49">
        <v>5</v>
      </c>
      <c r="B9" s="25" t="s">
        <v>320</v>
      </c>
      <c r="C9" s="36" t="s">
        <v>303</v>
      </c>
      <c r="D9" s="51" t="s">
        <v>50</v>
      </c>
      <c r="E9" s="49"/>
      <c r="F9" s="52"/>
      <c r="G9" s="3" t="s">
        <v>22</v>
      </c>
      <c r="H9" s="5" t="s">
        <v>7</v>
      </c>
      <c r="I9" s="1" t="s">
        <v>331</v>
      </c>
    </row>
    <row r="10" spans="1:11" x14ac:dyDescent="0.2">
      <c r="A10" s="49">
        <v>6</v>
      </c>
      <c r="B10" s="25" t="s">
        <v>321</v>
      </c>
      <c r="C10" s="36" t="s">
        <v>304</v>
      </c>
      <c r="D10" s="51" t="s">
        <v>50</v>
      </c>
      <c r="E10" s="49"/>
      <c r="F10" s="52"/>
      <c r="G10" s="3" t="s">
        <v>22</v>
      </c>
      <c r="H10" s="5" t="s">
        <v>7</v>
      </c>
    </row>
    <row r="11" spans="1:11" x14ac:dyDescent="0.2">
      <c r="A11" s="49">
        <v>7</v>
      </c>
      <c r="B11" s="25" t="s">
        <v>322</v>
      </c>
      <c r="C11" s="36" t="s">
        <v>305</v>
      </c>
      <c r="D11" s="51" t="s">
        <v>50</v>
      </c>
      <c r="E11" s="49"/>
      <c r="F11" s="52"/>
      <c r="G11" s="3" t="s">
        <v>22</v>
      </c>
      <c r="H11" s="5" t="s">
        <v>7</v>
      </c>
    </row>
    <row r="12" spans="1:11" x14ac:dyDescent="0.25">
      <c r="A12" s="49">
        <v>8</v>
      </c>
      <c r="B12" s="25" t="s">
        <v>296</v>
      </c>
      <c r="C12" s="58" t="s">
        <v>306</v>
      </c>
      <c r="D12" s="51" t="s">
        <v>50</v>
      </c>
      <c r="E12" s="52"/>
      <c r="F12" s="52"/>
      <c r="G12" s="3" t="s">
        <v>22</v>
      </c>
      <c r="H12" s="5" t="s">
        <v>7</v>
      </c>
    </row>
    <row r="13" spans="1:11" x14ac:dyDescent="0.2">
      <c r="A13" s="49">
        <v>9</v>
      </c>
      <c r="B13" s="32" t="s">
        <v>323</v>
      </c>
      <c r="C13" s="21" t="s">
        <v>307</v>
      </c>
      <c r="D13" s="51" t="s">
        <v>50</v>
      </c>
      <c r="E13" s="52"/>
      <c r="F13" s="52"/>
      <c r="G13" s="3" t="s">
        <v>22</v>
      </c>
      <c r="H13" s="5" t="s">
        <v>7</v>
      </c>
      <c r="K13" s="1"/>
    </row>
    <row r="14" spans="1:11" x14ac:dyDescent="0.2">
      <c r="A14" s="49">
        <v>10</v>
      </c>
      <c r="B14" s="32" t="s">
        <v>324</v>
      </c>
      <c r="C14" s="21" t="s">
        <v>308</v>
      </c>
      <c r="D14" s="51" t="s">
        <v>50</v>
      </c>
      <c r="E14" s="52"/>
      <c r="F14" s="52"/>
      <c r="G14" s="3" t="s">
        <v>22</v>
      </c>
      <c r="H14" s="5" t="s">
        <v>7</v>
      </c>
      <c r="K14" s="1"/>
    </row>
    <row r="15" spans="1:11" x14ac:dyDescent="0.2">
      <c r="A15" s="49">
        <v>11</v>
      </c>
      <c r="B15" s="32" t="s">
        <v>325</v>
      </c>
      <c r="C15" s="21" t="s">
        <v>309</v>
      </c>
      <c r="D15" s="51" t="s">
        <v>50</v>
      </c>
      <c r="E15" s="52"/>
      <c r="F15" s="52"/>
      <c r="G15" s="3" t="s">
        <v>22</v>
      </c>
      <c r="H15" s="5" t="s">
        <v>7</v>
      </c>
      <c r="K15" s="1"/>
    </row>
    <row r="16" spans="1:11" x14ac:dyDescent="0.2">
      <c r="A16" s="49">
        <v>12</v>
      </c>
      <c r="B16" s="25" t="s">
        <v>326</v>
      </c>
      <c r="C16" s="21" t="s">
        <v>310</v>
      </c>
      <c r="D16" s="51" t="s">
        <v>50</v>
      </c>
      <c r="E16" s="52"/>
      <c r="F16" s="52"/>
      <c r="G16" s="3" t="s">
        <v>22</v>
      </c>
      <c r="H16" s="5" t="s">
        <v>7</v>
      </c>
      <c r="I16" s="1" t="s">
        <v>331</v>
      </c>
      <c r="K16" s="1"/>
    </row>
    <row r="17" spans="1:11" x14ac:dyDescent="0.2">
      <c r="A17" s="49">
        <v>13</v>
      </c>
      <c r="B17" s="32" t="s">
        <v>327</v>
      </c>
      <c r="C17" s="21" t="s">
        <v>311</v>
      </c>
      <c r="D17" s="51" t="s">
        <v>50</v>
      </c>
      <c r="E17" s="52"/>
      <c r="F17" s="52"/>
      <c r="G17" s="3" t="s">
        <v>22</v>
      </c>
      <c r="H17" s="5" t="s">
        <v>7</v>
      </c>
      <c r="K17" s="1"/>
    </row>
    <row r="18" spans="1:11" x14ac:dyDescent="0.2">
      <c r="A18" s="49">
        <v>14</v>
      </c>
      <c r="B18" s="32" t="s">
        <v>328</v>
      </c>
      <c r="C18" s="21" t="s">
        <v>312</v>
      </c>
      <c r="D18" s="51" t="s">
        <v>50</v>
      </c>
      <c r="E18" s="52"/>
      <c r="F18" s="52"/>
      <c r="G18" s="3" t="s">
        <v>22</v>
      </c>
      <c r="H18" s="5" t="s">
        <v>7</v>
      </c>
      <c r="K18" s="1"/>
    </row>
    <row r="19" spans="1:11" ht="17.25" customHeight="1" x14ac:dyDescent="0.2">
      <c r="A19" s="49">
        <v>15</v>
      </c>
      <c r="B19" s="32" t="s">
        <v>329</v>
      </c>
      <c r="C19" s="21" t="s">
        <v>313</v>
      </c>
      <c r="D19" s="51" t="s">
        <v>50</v>
      </c>
      <c r="E19" s="52"/>
      <c r="F19" s="52"/>
      <c r="G19" s="3" t="s">
        <v>22</v>
      </c>
      <c r="H19" s="5" t="s">
        <v>7</v>
      </c>
      <c r="K19" s="1"/>
    </row>
    <row r="20" spans="1:11" ht="17.25" customHeight="1" x14ac:dyDescent="0.2">
      <c r="A20" s="49">
        <v>16</v>
      </c>
      <c r="B20" s="32" t="s">
        <v>297</v>
      </c>
      <c r="C20" s="21" t="s">
        <v>314</v>
      </c>
      <c r="D20" s="51" t="s">
        <v>50</v>
      </c>
      <c r="E20" s="52"/>
      <c r="F20" s="52"/>
      <c r="G20" s="3" t="s">
        <v>22</v>
      </c>
      <c r="H20" s="5" t="s">
        <v>7</v>
      </c>
      <c r="K20" s="53"/>
    </row>
    <row r="21" spans="1:11" ht="17.25" customHeight="1" x14ac:dyDescent="0.2">
      <c r="A21" s="49">
        <v>17</v>
      </c>
      <c r="B21" s="32" t="s">
        <v>330</v>
      </c>
      <c r="C21" s="21" t="s">
        <v>315</v>
      </c>
      <c r="D21" s="51" t="s">
        <v>50</v>
      </c>
      <c r="E21" s="52"/>
      <c r="F21" s="52"/>
      <c r="G21" s="3" t="s">
        <v>22</v>
      </c>
      <c r="H21" s="5" t="s">
        <v>7</v>
      </c>
      <c r="K21" s="53"/>
    </row>
    <row r="22" spans="1:11" ht="17.25" customHeight="1" x14ac:dyDescent="0.2">
      <c r="A22" s="49">
        <v>18</v>
      </c>
      <c r="B22" s="32" t="s">
        <v>132</v>
      </c>
      <c r="C22" s="21" t="s">
        <v>316</v>
      </c>
      <c r="D22" s="51" t="s">
        <v>50</v>
      </c>
      <c r="E22" s="52"/>
      <c r="F22" s="52"/>
      <c r="G22" s="3" t="s">
        <v>22</v>
      </c>
      <c r="H22" s="5" t="s">
        <v>7</v>
      </c>
      <c r="I22" s="1" t="s">
        <v>331</v>
      </c>
      <c r="K22" s="53"/>
    </row>
    <row r="23" spans="1:11" ht="17.25" customHeight="1" x14ac:dyDescent="0.2">
      <c r="A23" s="49">
        <v>19</v>
      </c>
      <c r="B23" s="85" t="s">
        <v>482</v>
      </c>
      <c r="C23" s="21" t="s">
        <v>467</v>
      </c>
      <c r="D23" s="51" t="s">
        <v>497</v>
      </c>
      <c r="E23" s="52"/>
      <c r="F23" s="52"/>
      <c r="G23" s="3" t="s">
        <v>22</v>
      </c>
      <c r="H23" s="5" t="s">
        <v>7</v>
      </c>
      <c r="K23" s="53"/>
    </row>
    <row r="24" spans="1:11" ht="17.25" customHeight="1" x14ac:dyDescent="0.2">
      <c r="A24" s="49">
        <v>20</v>
      </c>
      <c r="B24" s="85" t="s">
        <v>483</v>
      </c>
      <c r="C24" s="21" t="s">
        <v>468</v>
      </c>
      <c r="D24" s="51" t="s">
        <v>497</v>
      </c>
      <c r="E24" s="52"/>
      <c r="F24" s="52"/>
      <c r="G24" s="3" t="s">
        <v>22</v>
      </c>
      <c r="H24" s="5" t="s">
        <v>7</v>
      </c>
      <c r="K24" s="53"/>
    </row>
    <row r="25" spans="1:11" ht="17.25" customHeight="1" x14ac:dyDescent="0.2">
      <c r="A25" s="49">
        <v>21</v>
      </c>
      <c r="B25" s="85" t="s">
        <v>484</v>
      </c>
      <c r="C25" s="21" t="s">
        <v>469</v>
      </c>
      <c r="D25" s="51" t="s">
        <v>497</v>
      </c>
      <c r="E25" s="52"/>
      <c r="F25" s="52"/>
      <c r="G25" s="3" t="s">
        <v>22</v>
      </c>
      <c r="H25" s="5" t="s">
        <v>7</v>
      </c>
      <c r="K25" s="53"/>
    </row>
    <row r="26" spans="1:11" ht="17.25" customHeight="1" x14ac:dyDescent="0.2">
      <c r="A26" s="49">
        <v>22</v>
      </c>
      <c r="B26" s="85" t="s">
        <v>485</v>
      </c>
      <c r="C26" s="21" t="s">
        <v>470</v>
      </c>
      <c r="D26" s="51" t="s">
        <v>497</v>
      </c>
      <c r="E26" s="52"/>
      <c r="F26" s="52"/>
      <c r="G26" s="3" t="s">
        <v>22</v>
      </c>
      <c r="H26" s="5" t="s">
        <v>7</v>
      </c>
      <c r="K26" s="53"/>
    </row>
    <row r="27" spans="1:11" ht="17.25" customHeight="1" x14ac:dyDescent="0.2">
      <c r="A27" s="49">
        <v>23</v>
      </c>
      <c r="B27" s="85" t="s">
        <v>486</v>
      </c>
      <c r="C27" s="21" t="s">
        <v>471</v>
      </c>
      <c r="D27" s="51" t="s">
        <v>497</v>
      </c>
      <c r="E27" s="52"/>
      <c r="F27" s="52"/>
      <c r="G27" s="3" t="s">
        <v>22</v>
      </c>
      <c r="H27" s="5" t="s">
        <v>7</v>
      </c>
      <c r="K27" s="53"/>
    </row>
    <row r="28" spans="1:11" ht="17.25" customHeight="1" x14ac:dyDescent="0.2">
      <c r="A28" s="49">
        <v>24</v>
      </c>
      <c r="B28" s="85" t="s">
        <v>487</v>
      </c>
      <c r="C28" s="21" t="s">
        <v>472</v>
      </c>
      <c r="D28" s="51" t="s">
        <v>497</v>
      </c>
      <c r="E28" s="52"/>
      <c r="F28" s="52"/>
      <c r="G28" s="3" t="s">
        <v>22</v>
      </c>
      <c r="H28" s="5" t="s">
        <v>7</v>
      </c>
      <c r="K28" s="53"/>
    </row>
    <row r="29" spans="1:11" ht="17.25" customHeight="1" x14ac:dyDescent="0.2">
      <c r="A29" s="49">
        <v>25</v>
      </c>
      <c r="B29" s="85" t="s">
        <v>488</v>
      </c>
      <c r="C29" s="21" t="s">
        <v>473</v>
      </c>
      <c r="D29" s="51" t="s">
        <v>497</v>
      </c>
      <c r="E29" s="52"/>
      <c r="F29" s="52"/>
      <c r="G29" s="3" t="s">
        <v>22</v>
      </c>
      <c r="H29" s="5" t="s">
        <v>7</v>
      </c>
      <c r="I29" s="1" t="s">
        <v>627</v>
      </c>
      <c r="K29" s="53"/>
    </row>
    <row r="30" spans="1:11" x14ac:dyDescent="0.2">
      <c r="A30" s="3"/>
      <c r="B30" s="3"/>
      <c r="C30" s="21"/>
      <c r="D30" s="3"/>
      <c r="E30" s="3"/>
      <c r="F30" s="3"/>
      <c r="G30" s="3"/>
      <c r="H30" s="3"/>
    </row>
    <row r="31" spans="1:11" x14ac:dyDescent="0.2">
      <c r="A31" s="48"/>
      <c r="B31" s="48"/>
      <c r="C31" s="48"/>
      <c r="D31" s="55"/>
      <c r="E31" s="55"/>
      <c r="F31" s="55"/>
      <c r="G31" s="55"/>
      <c r="H31" s="55"/>
    </row>
    <row r="32" spans="1:11" x14ac:dyDescent="0.2">
      <c r="B32" s="16" t="s">
        <v>30</v>
      </c>
      <c r="C32" s="1" t="s">
        <v>162</v>
      </c>
    </row>
    <row r="33" spans="1:12" x14ac:dyDescent="0.2">
      <c r="B33" s="6" t="s">
        <v>12</v>
      </c>
      <c r="C33" s="1" t="s">
        <v>13</v>
      </c>
    </row>
    <row r="34" spans="1:12" x14ac:dyDescent="0.2">
      <c r="B34" s="7" t="s">
        <v>6</v>
      </c>
      <c r="C34" s="1" t="s">
        <v>163</v>
      </c>
    </row>
    <row r="35" spans="1:12" x14ac:dyDescent="0.2">
      <c r="B35" s="5" t="s">
        <v>7</v>
      </c>
      <c r="C35" s="1" t="s">
        <v>11</v>
      </c>
    </row>
    <row r="36" spans="1:12" x14ac:dyDescent="0.2">
      <c r="B36" s="19" t="s">
        <v>14</v>
      </c>
      <c r="C36" s="1" t="s">
        <v>45</v>
      </c>
    </row>
    <row r="37" spans="1:12" x14ac:dyDescent="0.2">
      <c r="B37" s="19" t="s">
        <v>23</v>
      </c>
      <c r="C37" s="1" t="s">
        <v>33</v>
      </c>
    </row>
    <row r="38" spans="1:12" x14ac:dyDescent="0.2">
      <c r="B38" s="19" t="s">
        <v>29</v>
      </c>
      <c r="C38" s="1" t="s">
        <v>32</v>
      </c>
    </row>
    <row r="39" spans="1:12" x14ac:dyDescent="0.2">
      <c r="G39" s="10"/>
      <c r="H39" s="10"/>
    </row>
    <row r="40" spans="1:12" x14ac:dyDescent="0.2">
      <c r="D40" s="30" t="s">
        <v>44</v>
      </c>
      <c r="E40" s="2" t="s">
        <v>37</v>
      </c>
      <c r="F40" s="2" t="s">
        <v>46</v>
      </c>
      <c r="G40" s="10"/>
      <c r="H40" s="10"/>
    </row>
    <row r="41" spans="1:12" x14ac:dyDescent="0.2">
      <c r="C41" s="27" t="s">
        <v>24</v>
      </c>
      <c r="D41" s="28">
        <f>COUNTIF(H5:H30,"A")</f>
        <v>24</v>
      </c>
      <c r="E41" s="2">
        <v>13</v>
      </c>
      <c r="F41" s="2">
        <f>D41-E41</f>
        <v>11</v>
      </c>
      <c r="G41" s="10"/>
      <c r="H41" s="10"/>
    </row>
    <row r="42" spans="1:12" x14ac:dyDescent="0.2">
      <c r="C42" s="27" t="s">
        <v>34</v>
      </c>
      <c r="D42" s="28">
        <f>SUM(COUNTIF(H:H,"G"),COUNTIF(H:H,"Gc"),COUNTIF(H:H,"Gx"))</f>
        <v>0</v>
      </c>
    </row>
    <row r="43" spans="1:12" s="2" customFormat="1" x14ac:dyDescent="0.2">
      <c r="A43" s="1"/>
      <c r="B43" s="1"/>
      <c r="C43" s="27" t="s">
        <v>35</v>
      </c>
      <c r="D43" s="28">
        <f>COUNTIF(H:H,"NA")</f>
        <v>0</v>
      </c>
      <c r="I43" s="1"/>
      <c r="J43" s="1"/>
      <c r="L43" s="1"/>
    </row>
    <row r="44" spans="1:12" s="2" customFormat="1" x14ac:dyDescent="0.2">
      <c r="A44" s="1"/>
      <c r="B44" s="1"/>
      <c r="C44" s="27" t="s">
        <v>36</v>
      </c>
      <c r="D44" s="28">
        <f>COUNTIF(H:H,"DP")</f>
        <v>1</v>
      </c>
      <c r="I44" s="1"/>
      <c r="J44" s="1"/>
      <c r="L44" s="1"/>
    </row>
    <row r="45" spans="1:12" s="2" customFormat="1" ht="15.75" x14ac:dyDescent="0.2">
      <c r="A45" s="1"/>
      <c r="B45" s="1"/>
      <c r="C45" s="27" t="s">
        <v>39</v>
      </c>
      <c r="D45" s="29">
        <f>SUM(D41:D44)</f>
        <v>25</v>
      </c>
      <c r="I45" s="1"/>
      <c r="J45" s="1"/>
      <c r="L45" s="1"/>
    </row>
    <row r="47" spans="1:12" x14ac:dyDescent="0.2">
      <c r="C47" s="14"/>
      <c r="D47" s="28" t="s">
        <v>41</v>
      </c>
    </row>
    <row r="48" spans="1:12" x14ac:dyDescent="0.2">
      <c r="C48" s="14" t="s">
        <v>40</v>
      </c>
      <c r="D48" s="28">
        <f>SUM(COUNTIF($G$1:$G30,"FT"))</f>
        <v>25</v>
      </c>
    </row>
    <row r="49" spans="3:4" x14ac:dyDescent="0.2">
      <c r="C49" s="14" t="s">
        <v>43</v>
      </c>
      <c r="D49" s="28">
        <f>SUM(COUNTIF($G$1:$G30,"PT"))</f>
        <v>0</v>
      </c>
    </row>
    <row r="50" spans="3:4" ht="15.75" x14ac:dyDescent="0.2">
      <c r="C50" s="14" t="s">
        <v>25</v>
      </c>
      <c r="D50" s="29">
        <f>SUM(D48:D49)</f>
        <v>25</v>
      </c>
    </row>
  </sheetData>
  <mergeCells count="8">
    <mergeCell ref="F1:F4"/>
    <mergeCell ref="G1:G4"/>
    <mergeCell ref="H1:H4"/>
    <mergeCell ref="A1:A4"/>
    <mergeCell ref="B1:B4"/>
    <mergeCell ref="C1:C4"/>
    <mergeCell ref="D1:D4"/>
    <mergeCell ref="E1:E4"/>
  </mergeCells>
  <pageMargins left="0.24" right="0.2" top="0.26" bottom="0.26" header="0.24" footer="0.22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ySplit="1260" activePane="bottomLeft"/>
      <selection activeCell="Z3" sqref="I1:Z1048576"/>
      <selection pane="bottomLeft" activeCell="J5" sqref="J5"/>
    </sheetView>
  </sheetViews>
  <sheetFormatPr defaultRowHeight="15" x14ac:dyDescent="0.2"/>
  <cols>
    <col min="1" max="1" width="6" style="1" bestFit="1" customWidth="1"/>
    <col min="2" max="2" width="12.140625" style="1" bestFit="1" customWidth="1"/>
    <col min="3" max="3" width="66.28515625" style="1" bestFit="1" customWidth="1"/>
    <col min="4" max="4" width="9.28515625" style="2" bestFit="1" customWidth="1"/>
    <col min="5" max="5" width="13.28515625" style="2" hidden="1" customWidth="1"/>
    <col min="6" max="6" width="13.5703125" style="2" hidden="1" customWidth="1"/>
    <col min="7" max="7" width="5.5703125" style="2" bestFit="1" customWidth="1"/>
    <col min="8" max="8" width="11.140625" style="2" bestFit="1" customWidth="1"/>
    <col min="9" max="10" width="9.140625" style="1"/>
    <col min="11" max="11" width="9.140625" style="2"/>
    <col min="12" max="16384" width="9.140625" style="1"/>
  </cols>
  <sheetData>
    <row r="1" spans="1:11" ht="21.75" customHeight="1" x14ac:dyDescent="0.2">
      <c r="A1" s="93" t="s">
        <v>0</v>
      </c>
      <c r="B1" s="94" t="s">
        <v>48</v>
      </c>
      <c r="C1" s="93" t="s">
        <v>2</v>
      </c>
      <c r="D1" s="93" t="s">
        <v>49</v>
      </c>
      <c r="E1" s="93" t="s">
        <v>3</v>
      </c>
      <c r="F1" s="93" t="s">
        <v>4</v>
      </c>
      <c r="G1" s="94" t="s">
        <v>21</v>
      </c>
      <c r="H1" s="93" t="s">
        <v>5</v>
      </c>
    </row>
    <row r="2" spans="1:11" ht="21.75" customHeight="1" x14ac:dyDescent="0.2">
      <c r="A2" s="93"/>
      <c r="B2" s="95"/>
      <c r="C2" s="93"/>
      <c r="D2" s="93"/>
      <c r="E2" s="93"/>
      <c r="F2" s="93"/>
      <c r="G2" s="95"/>
      <c r="H2" s="93"/>
    </row>
    <row r="3" spans="1:11" ht="21.75" customHeight="1" x14ac:dyDescent="0.2">
      <c r="A3" s="93"/>
      <c r="B3" s="95"/>
      <c r="C3" s="93"/>
      <c r="D3" s="93"/>
      <c r="E3" s="93"/>
      <c r="F3" s="93"/>
      <c r="G3" s="95"/>
      <c r="H3" s="93"/>
    </row>
    <row r="4" spans="1:11" x14ac:dyDescent="0.2">
      <c r="A4" s="93"/>
      <c r="B4" s="96"/>
      <c r="C4" s="93"/>
      <c r="D4" s="93"/>
      <c r="E4" s="93"/>
      <c r="F4" s="93"/>
      <c r="G4" s="96"/>
      <c r="H4" s="93"/>
    </row>
    <row r="5" spans="1:11" ht="17.25" customHeight="1" x14ac:dyDescent="0.2">
      <c r="A5" s="49">
        <v>1</v>
      </c>
      <c r="B5" s="85" t="s">
        <v>489</v>
      </c>
      <c r="C5" s="21" t="s">
        <v>474</v>
      </c>
      <c r="D5" s="51" t="s">
        <v>497</v>
      </c>
      <c r="E5" s="52"/>
      <c r="F5" s="52"/>
      <c r="G5" s="3" t="s">
        <v>22</v>
      </c>
      <c r="H5" s="5" t="s">
        <v>7</v>
      </c>
      <c r="K5" s="53"/>
    </row>
    <row r="6" spans="1:11" ht="17.25" customHeight="1" x14ac:dyDescent="0.2">
      <c r="A6" s="49">
        <v>2</v>
      </c>
      <c r="B6" s="85" t="s">
        <v>490</v>
      </c>
      <c r="C6" s="21" t="s">
        <v>475</v>
      </c>
      <c r="D6" s="51" t="s">
        <v>497</v>
      </c>
      <c r="E6" s="52"/>
      <c r="F6" s="52"/>
      <c r="G6" s="3" t="s">
        <v>22</v>
      </c>
      <c r="H6" s="5" t="s">
        <v>7</v>
      </c>
      <c r="K6" s="53"/>
    </row>
    <row r="7" spans="1:11" ht="17.25" customHeight="1" x14ac:dyDescent="0.2">
      <c r="A7" s="49">
        <v>3</v>
      </c>
      <c r="B7" s="85" t="s">
        <v>491</v>
      </c>
      <c r="C7" s="21" t="s">
        <v>476</v>
      </c>
      <c r="D7" s="51" t="s">
        <v>497</v>
      </c>
      <c r="E7" s="52"/>
      <c r="F7" s="52"/>
      <c r="G7" s="3" t="s">
        <v>22</v>
      </c>
      <c r="H7" s="5" t="s">
        <v>7</v>
      </c>
      <c r="K7" s="53"/>
    </row>
    <row r="8" spans="1:11" ht="17.25" customHeight="1" x14ac:dyDescent="0.2">
      <c r="A8" s="49">
        <v>4</v>
      </c>
      <c r="B8" s="85" t="s">
        <v>492</v>
      </c>
      <c r="C8" s="21" t="s">
        <v>477</v>
      </c>
      <c r="D8" s="51" t="s">
        <v>497</v>
      </c>
      <c r="E8" s="52"/>
      <c r="F8" s="52"/>
      <c r="G8" s="3" t="s">
        <v>22</v>
      </c>
      <c r="H8" s="5" t="s">
        <v>7</v>
      </c>
      <c r="K8" s="53"/>
    </row>
    <row r="9" spans="1:11" ht="17.25" customHeight="1" x14ac:dyDescent="0.2">
      <c r="A9" s="49">
        <v>5</v>
      </c>
      <c r="B9" s="85" t="s">
        <v>493</v>
      </c>
      <c r="C9" s="21" t="s">
        <v>478</v>
      </c>
      <c r="D9" s="51" t="s">
        <v>497</v>
      </c>
      <c r="E9" s="52"/>
      <c r="F9" s="52"/>
      <c r="G9" s="3" t="s">
        <v>22</v>
      </c>
      <c r="H9" s="5" t="s">
        <v>7</v>
      </c>
      <c r="K9" s="53"/>
    </row>
    <row r="10" spans="1:11" ht="17.25" customHeight="1" x14ac:dyDescent="0.2">
      <c r="A10" s="49">
        <v>6</v>
      </c>
      <c r="B10" s="85" t="s">
        <v>494</v>
      </c>
      <c r="C10" s="21" t="s">
        <v>479</v>
      </c>
      <c r="D10" s="51" t="s">
        <v>497</v>
      </c>
      <c r="E10" s="52"/>
      <c r="F10" s="52"/>
      <c r="G10" s="3" t="s">
        <v>22</v>
      </c>
      <c r="H10" s="5" t="s">
        <v>7</v>
      </c>
      <c r="K10" s="53"/>
    </row>
    <row r="11" spans="1:11" ht="17.25" customHeight="1" x14ac:dyDescent="0.2">
      <c r="A11" s="49">
        <v>7</v>
      </c>
      <c r="B11" s="85" t="s">
        <v>495</v>
      </c>
      <c r="C11" s="21" t="s">
        <v>480</v>
      </c>
      <c r="D11" s="51" t="s">
        <v>497</v>
      </c>
      <c r="E11" s="52"/>
      <c r="F11" s="52"/>
      <c r="G11" s="3" t="s">
        <v>22</v>
      </c>
      <c r="H11" s="5" t="s">
        <v>7</v>
      </c>
      <c r="K11" s="53"/>
    </row>
    <row r="12" spans="1:11" ht="17.25" customHeight="1" x14ac:dyDescent="0.2">
      <c r="A12" s="49">
        <v>8</v>
      </c>
      <c r="B12" s="85" t="s">
        <v>496</v>
      </c>
      <c r="C12" s="21" t="s">
        <v>481</v>
      </c>
      <c r="D12" s="51" t="s">
        <v>497</v>
      </c>
      <c r="E12" s="52"/>
      <c r="F12" s="52"/>
      <c r="G12" s="3" t="s">
        <v>22</v>
      </c>
      <c r="H12" s="5" t="s">
        <v>7</v>
      </c>
      <c r="K12" s="53"/>
    </row>
    <row r="13" spans="1:11" x14ac:dyDescent="0.2">
      <c r="A13" s="3"/>
      <c r="B13" s="3"/>
      <c r="C13" s="21"/>
      <c r="D13" s="3"/>
      <c r="E13" s="3"/>
      <c r="F13" s="3"/>
      <c r="G13" s="3"/>
      <c r="H13" s="3"/>
    </row>
    <row r="14" spans="1:11" x14ac:dyDescent="0.2">
      <c r="A14" s="48"/>
      <c r="B14" s="48"/>
      <c r="C14" s="48"/>
      <c r="D14" s="55"/>
      <c r="E14" s="55"/>
      <c r="F14" s="55"/>
      <c r="G14" s="55"/>
      <c r="H14" s="55"/>
    </row>
    <row r="15" spans="1:11" x14ac:dyDescent="0.2">
      <c r="B15" s="16" t="s">
        <v>30</v>
      </c>
      <c r="C15" s="1" t="s">
        <v>162</v>
      </c>
    </row>
    <row r="16" spans="1:11" x14ac:dyDescent="0.2">
      <c r="B16" s="6" t="s">
        <v>12</v>
      </c>
      <c r="C16" s="1" t="s">
        <v>13</v>
      </c>
    </row>
    <row r="17" spans="1:12" x14ac:dyDescent="0.2">
      <c r="B17" s="7" t="s">
        <v>6</v>
      </c>
      <c r="C17" s="1" t="s">
        <v>163</v>
      </c>
    </row>
    <row r="18" spans="1:12" x14ac:dyDescent="0.2">
      <c r="B18" s="5" t="s">
        <v>7</v>
      </c>
      <c r="C18" s="1" t="s">
        <v>11</v>
      </c>
    </row>
    <row r="19" spans="1:12" x14ac:dyDescent="0.2">
      <c r="B19" s="19" t="s">
        <v>14</v>
      </c>
      <c r="C19" s="1" t="s">
        <v>45</v>
      </c>
    </row>
    <row r="20" spans="1:12" x14ac:dyDescent="0.2">
      <c r="B20" s="19" t="s">
        <v>23</v>
      </c>
      <c r="C20" s="1" t="s">
        <v>33</v>
      </c>
    </row>
    <row r="21" spans="1:12" x14ac:dyDescent="0.2">
      <c r="B21" s="19" t="s">
        <v>29</v>
      </c>
      <c r="C21" s="1" t="s">
        <v>32</v>
      </c>
    </row>
    <row r="22" spans="1:12" x14ac:dyDescent="0.2">
      <c r="G22" s="10"/>
      <c r="H22" s="10"/>
    </row>
    <row r="23" spans="1:12" x14ac:dyDescent="0.2">
      <c r="D23" s="30" t="s">
        <v>44</v>
      </c>
      <c r="E23" s="2" t="s">
        <v>37</v>
      </c>
      <c r="F23" s="2" t="s">
        <v>46</v>
      </c>
      <c r="G23" s="10"/>
      <c r="H23" s="10"/>
    </row>
    <row r="24" spans="1:12" x14ac:dyDescent="0.2">
      <c r="C24" s="27" t="s">
        <v>24</v>
      </c>
      <c r="D24" s="28">
        <f>COUNTIF(H5:H13,"A")</f>
        <v>8</v>
      </c>
      <c r="E24" s="2">
        <v>13</v>
      </c>
      <c r="F24" s="2">
        <f>D24-E24</f>
        <v>-5</v>
      </c>
      <c r="G24" s="10"/>
      <c r="H24" s="10"/>
    </row>
    <row r="25" spans="1:12" x14ac:dyDescent="0.2">
      <c r="C25" s="27" t="s">
        <v>34</v>
      </c>
      <c r="D25" s="28">
        <f>SUM(COUNTIF(H:H,"G"),COUNTIF(H:H,"Gc"),COUNTIF(H:H,"Gx"))</f>
        <v>0</v>
      </c>
    </row>
    <row r="26" spans="1:12" s="2" customFormat="1" x14ac:dyDescent="0.2">
      <c r="A26" s="1"/>
      <c r="B26" s="1"/>
      <c r="C26" s="27" t="s">
        <v>35</v>
      </c>
      <c r="D26" s="28">
        <f>COUNTIF(H:H,"NA")</f>
        <v>0</v>
      </c>
      <c r="I26" s="1"/>
      <c r="J26" s="1"/>
      <c r="L26" s="1"/>
    </row>
    <row r="27" spans="1:12" s="2" customFormat="1" x14ac:dyDescent="0.2">
      <c r="A27" s="1"/>
      <c r="B27" s="1"/>
      <c r="C27" s="27" t="s">
        <v>36</v>
      </c>
      <c r="D27" s="28">
        <f>COUNTIF(H:H,"DP")</f>
        <v>0</v>
      </c>
      <c r="I27" s="1"/>
      <c r="J27" s="1"/>
      <c r="L27" s="1"/>
    </row>
    <row r="28" spans="1:12" s="2" customFormat="1" ht="15.75" x14ac:dyDescent="0.2">
      <c r="A28" s="1"/>
      <c r="B28" s="1"/>
      <c r="C28" s="27" t="s">
        <v>39</v>
      </c>
      <c r="D28" s="29">
        <f>SUM(D24:D27)</f>
        <v>8</v>
      </c>
      <c r="I28" s="1"/>
      <c r="J28" s="1"/>
      <c r="L28" s="1"/>
    </row>
    <row r="30" spans="1:12" x14ac:dyDescent="0.2">
      <c r="C30" s="14"/>
      <c r="D30" s="28" t="s">
        <v>41</v>
      </c>
    </row>
    <row r="31" spans="1:12" x14ac:dyDescent="0.2">
      <c r="C31" s="14" t="s">
        <v>40</v>
      </c>
      <c r="D31" s="28">
        <f>SUM(COUNTIF($G$1:$G13,"FT"))</f>
        <v>8</v>
      </c>
    </row>
    <row r="32" spans="1:12" x14ac:dyDescent="0.2">
      <c r="C32" s="14" t="s">
        <v>43</v>
      </c>
      <c r="D32" s="28">
        <f>SUM(COUNTIF($G$1:$G13,"PT"))</f>
        <v>0</v>
      </c>
    </row>
    <row r="33" spans="3:4" ht="15.75" x14ac:dyDescent="0.2">
      <c r="C33" s="14" t="s">
        <v>25</v>
      </c>
      <c r="D33" s="29">
        <f>SUM(D31:D32)</f>
        <v>8</v>
      </c>
    </row>
  </sheetData>
  <mergeCells count="8">
    <mergeCell ref="G1:G4"/>
    <mergeCell ref="H1:H4"/>
    <mergeCell ref="F1:F4"/>
    <mergeCell ref="A1:A4"/>
    <mergeCell ref="B1:B4"/>
    <mergeCell ref="C1:C4"/>
    <mergeCell ref="D1:D4"/>
    <mergeCell ref="E1:E4"/>
  </mergeCells>
  <pageMargins left="0.24" right="0.2" top="0.26" bottom="0.26" header="0.24" footer="0.22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80" zoomScaleNormal="80" workbookViewId="0">
      <pane ySplit="1260" activePane="bottomLeft"/>
      <selection activeCell="V3" sqref="I1:V1048576"/>
      <selection pane="bottomLeft" activeCell="N15" sqref="N15"/>
    </sheetView>
  </sheetViews>
  <sheetFormatPr defaultColWidth="9.140625" defaultRowHeight="15" x14ac:dyDescent="0.2"/>
  <cols>
    <col min="1" max="1" width="6" style="1" bestFit="1" customWidth="1"/>
    <col min="2" max="2" width="13.42578125" style="1" bestFit="1" customWidth="1"/>
    <col min="3" max="3" width="61.7109375" style="1" customWidth="1"/>
    <col min="4" max="4" width="12.85546875" style="2" bestFit="1" customWidth="1"/>
    <col min="5" max="5" width="13.28515625" style="2" hidden="1" customWidth="1"/>
    <col min="6" max="6" width="13.5703125" style="2" hidden="1" customWidth="1"/>
    <col min="7" max="7" width="8.28515625" style="2" customWidth="1"/>
    <col min="8" max="8" width="11.140625" style="2" bestFit="1" customWidth="1"/>
    <col min="9" max="10" width="9.140625" style="1"/>
    <col min="11" max="11" width="9.140625" style="2"/>
    <col min="12" max="16384" width="9.140625" style="1"/>
  </cols>
  <sheetData>
    <row r="1" spans="1:11" ht="21.75" customHeight="1" x14ac:dyDescent="0.2">
      <c r="A1" s="93" t="s">
        <v>0</v>
      </c>
      <c r="B1" s="94" t="s">
        <v>48</v>
      </c>
      <c r="C1" s="93" t="s">
        <v>2</v>
      </c>
      <c r="D1" s="93" t="s">
        <v>49</v>
      </c>
      <c r="E1" s="93" t="s">
        <v>3</v>
      </c>
      <c r="F1" s="93" t="s">
        <v>4</v>
      </c>
      <c r="G1" s="94" t="s">
        <v>21</v>
      </c>
      <c r="H1" s="93" t="s">
        <v>5</v>
      </c>
    </row>
    <row r="2" spans="1:11" ht="21.75" customHeight="1" x14ac:dyDescent="0.2">
      <c r="A2" s="93"/>
      <c r="B2" s="95"/>
      <c r="C2" s="93"/>
      <c r="D2" s="93"/>
      <c r="E2" s="93"/>
      <c r="F2" s="93"/>
      <c r="G2" s="95"/>
      <c r="H2" s="93"/>
    </row>
    <row r="3" spans="1:11" ht="21.75" customHeight="1" x14ac:dyDescent="0.2">
      <c r="A3" s="93"/>
      <c r="B3" s="95"/>
      <c r="C3" s="93"/>
      <c r="D3" s="93"/>
      <c r="E3" s="93"/>
      <c r="F3" s="93"/>
      <c r="G3" s="95"/>
      <c r="H3" s="93"/>
    </row>
    <row r="4" spans="1:11" ht="21" customHeight="1" x14ac:dyDescent="0.2">
      <c r="A4" s="93"/>
      <c r="B4" s="96"/>
      <c r="C4" s="93"/>
      <c r="D4" s="93"/>
      <c r="E4" s="93"/>
      <c r="F4" s="93"/>
      <c r="G4" s="96"/>
      <c r="H4" s="93"/>
    </row>
    <row r="5" spans="1:11" x14ac:dyDescent="0.2">
      <c r="A5" s="41">
        <v>1</v>
      </c>
      <c r="B5" s="60" t="s">
        <v>339</v>
      </c>
      <c r="C5" s="83" t="s">
        <v>332</v>
      </c>
      <c r="D5" s="54" t="s">
        <v>50</v>
      </c>
      <c r="E5" s="41"/>
      <c r="F5" s="50"/>
      <c r="G5" s="34" t="s">
        <v>22</v>
      </c>
      <c r="H5" s="6" t="s">
        <v>12</v>
      </c>
    </row>
    <row r="6" spans="1:11" x14ac:dyDescent="0.2">
      <c r="A6" s="49">
        <v>2</v>
      </c>
      <c r="B6" s="59" t="s">
        <v>158</v>
      </c>
      <c r="C6" s="36" t="s">
        <v>333</v>
      </c>
      <c r="D6" s="51" t="s">
        <v>50</v>
      </c>
      <c r="E6" s="49"/>
      <c r="F6" s="52"/>
      <c r="G6" s="3" t="s">
        <v>22</v>
      </c>
      <c r="H6" s="5" t="s">
        <v>7</v>
      </c>
      <c r="K6" s="1"/>
    </row>
    <row r="7" spans="1:11" x14ac:dyDescent="0.2">
      <c r="A7" s="49">
        <v>3</v>
      </c>
      <c r="B7" s="59" t="s">
        <v>117</v>
      </c>
      <c r="C7" s="36" t="s">
        <v>334</v>
      </c>
      <c r="D7" s="51" t="s">
        <v>50</v>
      </c>
      <c r="E7" s="49"/>
      <c r="F7" s="52"/>
      <c r="G7" s="3" t="s">
        <v>22</v>
      </c>
      <c r="H7" s="5" t="s">
        <v>7</v>
      </c>
      <c r="I7" s="1" t="s">
        <v>358</v>
      </c>
    </row>
    <row r="8" spans="1:11" x14ac:dyDescent="0.2">
      <c r="A8" s="49">
        <v>4</v>
      </c>
      <c r="B8" s="59" t="s">
        <v>147</v>
      </c>
      <c r="C8" s="36" t="s">
        <v>335</v>
      </c>
      <c r="D8" s="51" t="s">
        <v>50</v>
      </c>
      <c r="E8" s="49"/>
      <c r="F8" s="52"/>
      <c r="G8" s="3" t="s">
        <v>22</v>
      </c>
      <c r="H8" s="5" t="s">
        <v>7</v>
      </c>
      <c r="I8" s="1" t="s">
        <v>358</v>
      </c>
    </row>
    <row r="9" spans="1:11" x14ac:dyDescent="0.2">
      <c r="A9" s="49">
        <v>5</v>
      </c>
      <c r="B9" s="59" t="s">
        <v>340</v>
      </c>
      <c r="C9" s="36" t="s">
        <v>336</v>
      </c>
      <c r="D9" s="51" t="s">
        <v>50</v>
      </c>
      <c r="E9" s="49"/>
      <c r="F9" s="52"/>
      <c r="G9" s="3" t="s">
        <v>22</v>
      </c>
      <c r="H9" s="5" t="s">
        <v>7</v>
      </c>
    </row>
    <row r="10" spans="1:11" x14ac:dyDescent="0.2">
      <c r="A10" s="49">
        <v>6</v>
      </c>
      <c r="B10" s="59" t="s">
        <v>234</v>
      </c>
      <c r="C10" s="36" t="s">
        <v>337</v>
      </c>
      <c r="D10" s="51" t="s">
        <v>50</v>
      </c>
      <c r="E10" s="49"/>
      <c r="F10" s="52"/>
      <c r="G10" s="3" t="s">
        <v>22</v>
      </c>
      <c r="H10" s="5" t="s">
        <v>7</v>
      </c>
    </row>
    <row r="11" spans="1:11" x14ac:dyDescent="0.2">
      <c r="A11" s="49">
        <v>7</v>
      </c>
      <c r="B11" s="59" t="s">
        <v>341</v>
      </c>
      <c r="C11" s="36" t="s">
        <v>338</v>
      </c>
      <c r="D11" s="51" t="s">
        <v>50</v>
      </c>
      <c r="E11" s="49"/>
      <c r="F11" s="52"/>
      <c r="G11" s="3" t="s">
        <v>22</v>
      </c>
      <c r="H11" s="5" t="s">
        <v>7</v>
      </c>
    </row>
    <row r="12" spans="1:11" x14ac:dyDescent="0.2">
      <c r="A12" s="49">
        <v>8</v>
      </c>
      <c r="B12" s="86" t="s">
        <v>510</v>
      </c>
      <c r="C12" s="36" t="s">
        <v>498</v>
      </c>
      <c r="D12" s="51" t="s">
        <v>497</v>
      </c>
      <c r="E12" s="49"/>
      <c r="F12" s="52"/>
      <c r="G12" s="3" t="s">
        <v>22</v>
      </c>
      <c r="H12" s="5" t="s">
        <v>7</v>
      </c>
    </row>
    <row r="13" spans="1:11" x14ac:dyDescent="0.2">
      <c r="A13" s="49">
        <v>9</v>
      </c>
      <c r="B13" s="86" t="s">
        <v>511</v>
      </c>
      <c r="C13" s="36" t="s">
        <v>499</v>
      </c>
      <c r="D13" s="51" t="s">
        <v>497</v>
      </c>
      <c r="E13" s="49"/>
      <c r="F13" s="52"/>
      <c r="G13" s="3" t="s">
        <v>22</v>
      </c>
      <c r="H13" s="5" t="s">
        <v>7</v>
      </c>
    </row>
    <row r="14" spans="1:11" x14ac:dyDescent="0.2">
      <c r="A14" s="49">
        <v>10</v>
      </c>
      <c r="B14" s="86" t="s">
        <v>512</v>
      </c>
      <c r="C14" s="36" t="s">
        <v>500</v>
      </c>
      <c r="D14" s="51" t="s">
        <v>497</v>
      </c>
      <c r="E14" s="49"/>
      <c r="F14" s="52"/>
      <c r="G14" s="3" t="s">
        <v>22</v>
      </c>
      <c r="H14" s="5" t="s">
        <v>7</v>
      </c>
    </row>
    <row r="15" spans="1:11" x14ac:dyDescent="0.2">
      <c r="A15" s="49">
        <v>11</v>
      </c>
      <c r="B15" s="86" t="s">
        <v>513</v>
      </c>
      <c r="C15" s="36" t="s">
        <v>501</v>
      </c>
      <c r="D15" s="51" t="s">
        <v>497</v>
      </c>
      <c r="E15" s="49"/>
      <c r="F15" s="52"/>
      <c r="G15" s="3" t="s">
        <v>22</v>
      </c>
      <c r="H15" s="5" t="s">
        <v>7</v>
      </c>
    </row>
    <row r="16" spans="1:11" x14ac:dyDescent="0.2">
      <c r="A16" s="49">
        <v>12</v>
      </c>
      <c r="B16" s="86" t="s">
        <v>514</v>
      </c>
      <c r="C16" s="36" t="s">
        <v>502</v>
      </c>
      <c r="D16" s="51" t="s">
        <v>497</v>
      </c>
      <c r="E16" s="49"/>
      <c r="F16" s="52"/>
      <c r="G16" s="3" t="s">
        <v>22</v>
      </c>
      <c r="H16" s="5" t="s">
        <v>7</v>
      </c>
    </row>
    <row r="17" spans="1:11" x14ac:dyDescent="0.2">
      <c r="A17" s="49">
        <v>13</v>
      </c>
      <c r="B17" s="86" t="s">
        <v>515</v>
      </c>
      <c r="C17" s="36" t="s">
        <v>503</v>
      </c>
      <c r="D17" s="51" t="s">
        <v>497</v>
      </c>
      <c r="E17" s="49"/>
      <c r="F17" s="52"/>
      <c r="G17" s="3" t="s">
        <v>22</v>
      </c>
      <c r="H17" s="5" t="s">
        <v>7</v>
      </c>
      <c r="K17" s="1"/>
    </row>
    <row r="18" spans="1:11" x14ac:dyDescent="0.2">
      <c r="A18" s="49">
        <v>14</v>
      </c>
      <c r="B18" s="86" t="s">
        <v>516</v>
      </c>
      <c r="C18" s="36" t="s">
        <v>504</v>
      </c>
      <c r="D18" s="51" t="s">
        <v>497</v>
      </c>
      <c r="E18" s="49"/>
      <c r="F18" s="52"/>
      <c r="G18" s="3" t="s">
        <v>22</v>
      </c>
      <c r="H18" s="5" t="s">
        <v>7</v>
      </c>
      <c r="K18" s="1"/>
    </row>
    <row r="19" spans="1:11" x14ac:dyDescent="0.2">
      <c r="A19" s="49">
        <v>15</v>
      </c>
      <c r="B19" s="86" t="s">
        <v>517</v>
      </c>
      <c r="C19" s="36" t="s">
        <v>505</v>
      </c>
      <c r="D19" s="51" t="s">
        <v>497</v>
      </c>
      <c r="E19" s="49"/>
      <c r="F19" s="52"/>
      <c r="G19" s="3" t="s">
        <v>22</v>
      </c>
      <c r="H19" s="5" t="s">
        <v>7</v>
      </c>
      <c r="K19" s="1"/>
    </row>
    <row r="20" spans="1:11" x14ac:dyDescent="0.2">
      <c r="A20" s="49">
        <v>16</v>
      </c>
      <c r="B20" s="86" t="s">
        <v>518</v>
      </c>
      <c r="C20" s="36" t="s">
        <v>506</v>
      </c>
      <c r="D20" s="51" t="s">
        <v>497</v>
      </c>
      <c r="E20" s="49"/>
      <c r="F20" s="52"/>
      <c r="G20" s="3" t="s">
        <v>22</v>
      </c>
      <c r="H20" s="5" t="s">
        <v>7</v>
      </c>
      <c r="K20" s="1"/>
    </row>
    <row r="21" spans="1:11" x14ac:dyDescent="0.2">
      <c r="A21" s="49">
        <v>17</v>
      </c>
      <c r="B21" s="86" t="s">
        <v>519</v>
      </c>
      <c r="C21" s="36" t="s">
        <v>507</v>
      </c>
      <c r="D21" s="51" t="s">
        <v>497</v>
      </c>
      <c r="E21" s="49"/>
      <c r="F21" s="52"/>
      <c r="G21" s="3" t="s">
        <v>22</v>
      </c>
      <c r="H21" s="5" t="s">
        <v>7</v>
      </c>
      <c r="K21" s="1"/>
    </row>
    <row r="22" spans="1:11" x14ac:dyDescent="0.2">
      <c r="A22" s="49">
        <v>18</v>
      </c>
      <c r="B22" s="86" t="s">
        <v>520</v>
      </c>
      <c r="C22" s="36" t="s">
        <v>508</v>
      </c>
      <c r="D22" s="51" t="s">
        <v>497</v>
      </c>
      <c r="E22" s="49"/>
      <c r="F22" s="52"/>
      <c r="G22" s="3" t="s">
        <v>22</v>
      </c>
      <c r="H22" s="5" t="s">
        <v>7</v>
      </c>
      <c r="K22" s="1"/>
    </row>
    <row r="23" spans="1:11" x14ac:dyDescent="0.2">
      <c r="A23" s="49">
        <v>19</v>
      </c>
      <c r="B23" s="86" t="s">
        <v>521</v>
      </c>
      <c r="C23" s="36" t="s">
        <v>509</v>
      </c>
      <c r="D23" s="51" t="s">
        <v>497</v>
      </c>
      <c r="E23" s="49"/>
      <c r="F23" s="52"/>
      <c r="G23" s="3" t="s">
        <v>22</v>
      </c>
      <c r="H23" s="5" t="s">
        <v>7</v>
      </c>
      <c r="K23" s="1"/>
    </row>
    <row r="24" spans="1:11" x14ac:dyDescent="0.2">
      <c r="A24" s="49">
        <v>20</v>
      </c>
      <c r="B24" s="86" t="s">
        <v>527</v>
      </c>
      <c r="C24" s="87" t="s">
        <v>522</v>
      </c>
      <c r="D24" s="51" t="s">
        <v>497</v>
      </c>
      <c r="E24" s="49"/>
      <c r="F24" s="52"/>
      <c r="G24" s="91" t="s">
        <v>18</v>
      </c>
      <c r="H24" s="5" t="s">
        <v>7</v>
      </c>
      <c r="K24" s="1"/>
    </row>
    <row r="25" spans="1:11" x14ac:dyDescent="0.2">
      <c r="A25" s="49">
        <v>22</v>
      </c>
      <c r="B25" s="86" t="s">
        <v>528</v>
      </c>
      <c r="C25" s="87" t="s">
        <v>523</v>
      </c>
      <c r="D25" s="51" t="s">
        <v>497</v>
      </c>
      <c r="E25" s="49"/>
      <c r="F25" s="52"/>
      <c r="G25" s="91" t="s">
        <v>18</v>
      </c>
      <c r="H25" s="5" t="s">
        <v>7</v>
      </c>
      <c r="K25" s="1"/>
    </row>
    <row r="26" spans="1:11" x14ac:dyDescent="0.2">
      <c r="A26" s="49">
        <v>23</v>
      </c>
      <c r="B26" s="86" t="s">
        <v>529</v>
      </c>
      <c r="C26" s="87" t="s">
        <v>524</v>
      </c>
      <c r="D26" s="51" t="s">
        <v>497</v>
      </c>
      <c r="E26" s="49"/>
      <c r="F26" s="52"/>
      <c r="G26" s="91" t="s">
        <v>18</v>
      </c>
      <c r="H26" s="5" t="s">
        <v>7</v>
      </c>
      <c r="K26" s="1"/>
    </row>
    <row r="27" spans="1:11" x14ac:dyDescent="0.2">
      <c r="A27" s="49">
        <v>24</v>
      </c>
      <c r="B27" s="86" t="s">
        <v>530</v>
      </c>
      <c r="C27" s="87" t="s">
        <v>525</v>
      </c>
      <c r="D27" s="51" t="s">
        <v>497</v>
      </c>
      <c r="E27" s="49"/>
      <c r="F27" s="52"/>
      <c r="G27" s="91" t="s">
        <v>18</v>
      </c>
      <c r="H27" s="5" t="s">
        <v>7</v>
      </c>
      <c r="K27" s="1"/>
    </row>
    <row r="28" spans="1:11" x14ac:dyDescent="0.2">
      <c r="A28" s="49">
        <v>25</v>
      </c>
      <c r="B28" s="86" t="s">
        <v>531</v>
      </c>
      <c r="C28" s="92" t="s">
        <v>526</v>
      </c>
      <c r="D28" s="51" t="s">
        <v>497</v>
      </c>
      <c r="E28" s="49"/>
      <c r="F28" s="52"/>
      <c r="G28" s="91" t="s">
        <v>18</v>
      </c>
      <c r="H28" s="6" t="s">
        <v>12</v>
      </c>
      <c r="K28" s="1"/>
    </row>
    <row r="29" spans="1:11" x14ac:dyDescent="0.2">
      <c r="A29" s="3"/>
      <c r="B29" s="3"/>
      <c r="C29" s="21"/>
      <c r="D29" s="3"/>
      <c r="E29" s="3"/>
      <c r="F29" s="3"/>
      <c r="G29" s="3"/>
      <c r="H29" s="3"/>
      <c r="K29" s="1"/>
    </row>
    <row r="30" spans="1:11" x14ac:dyDescent="0.2">
      <c r="A30" s="48"/>
      <c r="B30" s="48"/>
      <c r="C30" s="48"/>
      <c r="D30" s="55"/>
      <c r="E30" s="55"/>
      <c r="F30" s="55"/>
      <c r="G30" s="55"/>
      <c r="H30" s="55"/>
      <c r="K30" s="1"/>
    </row>
    <row r="31" spans="1:11" x14ac:dyDescent="0.2">
      <c r="B31" s="16" t="s">
        <v>30</v>
      </c>
      <c r="C31" s="1" t="s">
        <v>162</v>
      </c>
      <c r="K31" s="1"/>
    </row>
    <row r="32" spans="1:11" x14ac:dyDescent="0.2">
      <c r="B32" s="6" t="s">
        <v>12</v>
      </c>
      <c r="C32" s="1" t="s">
        <v>13</v>
      </c>
      <c r="K32" s="1"/>
    </row>
    <row r="33" spans="1:12" x14ac:dyDescent="0.2">
      <c r="B33" s="7" t="s">
        <v>6</v>
      </c>
      <c r="C33" s="1" t="s">
        <v>163</v>
      </c>
      <c r="K33" s="1"/>
    </row>
    <row r="34" spans="1:12" x14ac:dyDescent="0.2">
      <c r="B34" s="5" t="s">
        <v>7</v>
      </c>
      <c r="C34" s="1" t="s">
        <v>11</v>
      </c>
      <c r="K34" s="1"/>
    </row>
    <row r="35" spans="1:12" x14ac:dyDescent="0.2">
      <c r="B35" s="19" t="s">
        <v>14</v>
      </c>
      <c r="C35" s="1" t="s">
        <v>45</v>
      </c>
      <c r="K35" s="1"/>
    </row>
    <row r="36" spans="1:12" x14ac:dyDescent="0.2">
      <c r="B36" s="19" t="s">
        <v>23</v>
      </c>
      <c r="C36" s="1" t="s">
        <v>33</v>
      </c>
      <c r="K36" s="1"/>
    </row>
    <row r="37" spans="1:12" x14ac:dyDescent="0.2">
      <c r="B37" s="19" t="s">
        <v>29</v>
      </c>
      <c r="C37" s="1" t="s">
        <v>32</v>
      </c>
      <c r="K37" s="1"/>
    </row>
    <row r="38" spans="1:12" x14ac:dyDescent="0.2">
      <c r="G38" s="10"/>
      <c r="H38" s="10"/>
    </row>
    <row r="39" spans="1:12" x14ac:dyDescent="0.2">
      <c r="D39" s="30" t="s">
        <v>44</v>
      </c>
      <c r="E39" s="2" t="s">
        <v>37</v>
      </c>
      <c r="F39" s="2" t="s">
        <v>46</v>
      </c>
      <c r="G39" s="10"/>
      <c r="H39" s="10"/>
    </row>
    <row r="40" spans="1:12" x14ac:dyDescent="0.2">
      <c r="C40" s="27" t="s">
        <v>24</v>
      </c>
      <c r="D40" s="28">
        <f>COUNTIF(H5:H29,"A")</f>
        <v>22</v>
      </c>
      <c r="E40" s="2">
        <v>13</v>
      </c>
      <c r="F40" s="2">
        <f>D40-E40</f>
        <v>9</v>
      </c>
      <c r="G40" s="10"/>
      <c r="H40" s="10"/>
    </row>
    <row r="41" spans="1:12" x14ac:dyDescent="0.2">
      <c r="C41" s="27" t="s">
        <v>34</v>
      </c>
      <c r="D41" s="28">
        <f>SUM(COUNTIF(H:H,"G"),COUNTIF(H:H,"Gc"),COUNTIF(H:H,"Gx"))</f>
        <v>0</v>
      </c>
    </row>
    <row r="42" spans="1:12" s="2" customFormat="1" x14ac:dyDescent="0.2">
      <c r="A42" s="1"/>
      <c r="B42" s="1"/>
      <c r="C42" s="27" t="s">
        <v>35</v>
      </c>
      <c r="D42" s="28">
        <f>COUNTIF(H:H,"NA")</f>
        <v>0</v>
      </c>
      <c r="I42" s="1"/>
      <c r="J42" s="1"/>
      <c r="L42" s="1"/>
    </row>
    <row r="43" spans="1:12" s="2" customFormat="1" x14ac:dyDescent="0.2">
      <c r="A43" s="1"/>
      <c r="B43" s="1"/>
      <c r="C43" s="27" t="s">
        <v>36</v>
      </c>
      <c r="D43" s="28">
        <f>COUNTIF(H:H,"DP")</f>
        <v>2</v>
      </c>
      <c r="I43" s="1"/>
      <c r="J43" s="1"/>
      <c r="L43" s="1"/>
    </row>
    <row r="44" spans="1:12" s="2" customFormat="1" ht="15.75" x14ac:dyDescent="0.2">
      <c r="A44" s="1"/>
      <c r="B44" s="1"/>
      <c r="C44" s="27" t="s">
        <v>39</v>
      </c>
      <c r="D44" s="29">
        <f>SUM(D40:D43)</f>
        <v>24</v>
      </c>
      <c r="I44" s="1"/>
      <c r="J44" s="1"/>
      <c r="L44" s="1"/>
    </row>
    <row r="46" spans="1:12" x14ac:dyDescent="0.2">
      <c r="C46" s="14"/>
      <c r="D46" s="28" t="s">
        <v>41</v>
      </c>
    </row>
    <row r="47" spans="1:12" x14ac:dyDescent="0.2">
      <c r="C47" s="14" t="s">
        <v>40</v>
      </c>
      <c r="D47" s="28">
        <f>SUM(COUNTIF($G$1:$G29,"FT"))</f>
        <v>19</v>
      </c>
    </row>
    <row r="48" spans="1:12" x14ac:dyDescent="0.2">
      <c r="C48" s="14" t="s">
        <v>43</v>
      </c>
      <c r="D48" s="28">
        <f>SUM(COUNTIF($G$1:$G29,"PT"))</f>
        <v>5</v>
      </c>
    </row>
    <row r="49" spans="3:4" ht="15.75" x14ac:dyDescent="0.2">
      <c r="C49" s="14" t="s">
        <v>25</v>
      </c>
      <c r="D49" s="29">
        <f>SUM(D47:D48)</f>
        <v>24</v>
      </c>
    </row>
  </sheetData>
  <mergeCells count="8">
    <mergeCell ref="G1:G4"/>
    <mergeCell ref="H1:H4"/>
    <mergeCell ref="F1:F4"/>
    <mergeCell ref="A1:A4"/>
    <mergeCell ref="B1:B4"/>
    <mergeCell ref="C1:C4"/>
    <mergeCell ref="D1:D4"/>
    <mergeCell ref="E1:E4"/>
  </mergeCells>
  <pageMargins left="0.24" right="0.2" top="0.26" bottom="0.26" header="0.24" footer="0.22"/>
  <pageSetup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0" zoomScaleNormal="80" workbookViewId="0">
      <pane ySplit="1260"/>
      <selection activeCell="V3" sqref="I1:V1048576"/>
      <selection pane="bottomLeft" activeCell="G23" sqref="G23"/>
    </sheetView>
  </sheetViews>
  <sheetFormatPr defaultColWidth="9.140625" defaultRowHeight="15" x14ac:dyDescent="0.2"/>
  <cols>
    <col min="1" max="1" width="6" style="1" bestFit="1" customWidth="1"/>
    <col min="2" max="2" width="14.42578125" style="1" bestFit="1" customWidth="1"/>
    <col min="3" max="3" width="75" style="1" bestFit="1" customWidth="1"/>
    <col min="4" max="4" width="12.85546875" style="2" bestFit="1" customWidth="1"/>
    <col min="5" max="5" width="13.28515625" style="2" hidden="1" customWidth="1"/>
    <col min="6" max="6" width="13.5703125" style="2" hidden="1" customWidth="1"/>
    <col min="7" max="7" width="8.28515625" style="2" customWidth="1"/>
    <col min="8" max="8" width="11.140625" style="2" bestFit="1" customWidth="1"/>
    <col min="9" max="10" width="9.140625" style="1"/>
    <col min="11" max="11" width="9.140625" style="2"/>
    <col min="12" max="16384" width="9.140625" style="1"/>
  </cols>
  <sheetData>
    <row r="1" spans="1:11" ht="21.75" customHeight="1" x14ac:dyDescent="0.2">
      <c r="A1" s="93" t="s">
        <v>0</v>
      </c>
      <c r="B1" s="94" t="s">
        <v>48</v>
      </c>
      <c r="C1" s="93" t="s">
        <v>2</v>
      </c>
      <c r="D1" s="93" t="s">
        <v>49</v>
      </c>
      <c r="E1" s="93" t="s">
        <v>3</v>
      </c>
      <c r="F1" s="93" t="s">
        <v>4</v>
      </c>
      <c r="G1" s="94" t="s">
        <v>21</v>
      </c>
      <c r="H1" s="93" t="s">
        <v>5</v>
      </c>
    </row>
    <row r="2" spans="1:11" ht="21.75" customHeight="1" x14ac:dyDescent="0.2">
      <c r="A2" s="93"/>
      <c r="B2" s="95"/>
      <c r="C2" s="93"/>
      <c r="D2" s="93"/>
      <c r="E2" s="93"/>
      <c r="F2" s="93"/>
      <c r="G2" s="95"/>
      <c r="H2" s="93"/>
    </row>
    <row r="3" spans="1:11" ht="21.75" customHeight="1" x14ac:dyDescent="0.2">
      <c r="A3" s="93"/>
      <c r="B3" s="95"/>
      <c r="C3" s="93"/>
      <c r="D3" s="93"/>
      <c r="E3" s="93"/>
      <c r="F3" s="93"/>
      <c r="G3" s="95"/>
      <c r="H3" s="93"/>
    </row>
    <row r="4" spans="1:11" ht="21" customHeight="1" x14ac:dyDescent="0.2">
      <c r="A4" s="93"/>
      <c r="B4" s="96"/>
      <c r="C4" s="93"/>
      <c r="D4" s="93"/>
      <c r="E4" s="93"/>
      <c r="F4" s="93"/>
      <c r="G4" s="96"/>
      <c r="H4" s="93"/>
    </row>
    <row r="5" spans="1:11" x14ac:dyDescent="0.2">
      <c r="A5" s="49">
        <v>1</v>
      </c>
      <c r="B5" s="57" t="s">
        <v>546</v>
      </c>
      <c r="C5" s="87" t="s">
        <v>532</v>
      </c>
      <c r="D5" s="51" t="s">
        <v>497</v>
      </c>
      <c r="E5" s="49"/>
      <c r="F5" s="52"/>
      <c r="G5" s="3" t="s">
        <v>22</v>
      </c>
      <c r="H5" s="5" t="s">
        <v>7</v>
      </c>
    </row>
    <row r="6" spans="1:11" x14ac:dyDescent="0.2">
      <c r="A6" s="49">
        <v>2</v>
      </c>
      <c r="B6" s="57" t="s">
        <v>547</v>
      </c>
      <c r="C6" s="87" t="s">
        <v>533</v>
      </c>
      <c r="D6" s="51" t="s">
        <v>497</v>
      </c>
      <c r="E6" s="49"/>
      <c r="F6" s="52"/>
      <c r="G6" s="3" t="s">
        <v>22</v>
      </c>
      <c r="H6" s="5" t="s">
        <v>7</v>
      </c>
      <c r="K6" s="1"/>
    </row>
    <row r="7" spans="1:11" x14ac:dyDescent="0.2">
      <c r="A7" s="49">
        <v>3</v>
      </c>
      <c r="B7" s="57" t="s">
        <v>548</v>
      </c>
      <c r="C7" s="87" t="s">
        <v>534</v>
      </c>
      <c r="D7" s="51" t="s">
        <v>497</v>
      </c>
      <c r="E7" s="49"/>
      <c r="F7" s="52"/>
      <c r="G7" s="3" t="s">
        <v>22</v>
      </c>
      <c r="H7" s="5" t="s">
        <v>7</v>
      </c>
      <c r="I7" s="1" t="s">
        <v>358</v>
      </c>
    </row>
    <row r="8" spans="1:11" x14ac:dyDescent="0.2">
      <c r="A8" s="49">
        <v>4</v>
      </c>
      <c r="B8" s="57" t="s">
        <v>549</v>
      </c>
      <c r="C8" s="87" t="s">
        <v>535</v>
      </c>
      <c r="D8" s="51" t="s">
        <v>497</v>
      </c>
      <c r="E8" s="49"/>
      <c r="F8" s="52"/>
      <c r="G8" s="3" t="s">
        <v>22</v>
      </c>
      <c r="H8" s="5" t="s">
        <v>7</v>
      </c>
      <c r="I8" s="1" t="s">
        <v>358</v>
      </c>
    </row>
    <row r="9" spans="1:11" x14ac:dyDescent="0.2">
      <c r="A9" s="49">
        <v>5</v>
      </c>
      <c r="B9" s="57" t="s">
        <v>550</v>
      </c>
      <c r="C9" s="87" t="s">
        <v>536</v>
      </c>
      <c r="D9" s="51" t="s">
        <v>497</v>
      </c>
      <c r="E9" s="49"/>
      <c r="F9" s="52"/>
      <c r="G9" s="3" t="s">
        <v>22</v>
      </c>
      <c r="H9" s="5" t="s">
        <v>7</v>
      </c>
    </row>
    <row r="10" spans="1:11" x14ac:dyDescent="0.2">
      <c r="A10" s="49">
        <v>6</v>
      </c>
      <c r="B10" s="57" t="s">
        <v>551</v>
      </c>
      <c r="C10" s="87" t="s">
        <v>537</v>
      </c>
      <c r="D10" s="51" t="s">
        <v>497</v>
      </c>
      <c r="E10" s="49"/>
      <c r="F10" s="52"/>
      <c r="G10" s="3" t="s">
        <v>22</v>
      </c>
      <c r="H10" s="5" t="s">
        <v>7</v>
      </c>
    </row>
    <row r="11" spans="1:11" x14ac:dyDescent="0.2">
      <c r="A11" s="49">
        <v>7</v>
      </c>
      <c r="B11" s="57" t="s">
        <v>552</v>
      </c>
      <c r="C11" s="87" t="s">
        <v>538</v>
      </c>
      <c r="D11" s="51" t="s">
        <v>497</v>
      </c>
      <c r="E11" s="49"/>
      <c r="F11" s="52"/>
      <c r="G11" s="3" t="s">
        <v>22</v>
      </c>
      <c r="H11" s="5" t="s">
        <v>7</v>
      </c>
    </row>
    <row r="12" spans="1:11" x14ac:dyDescent="0.2">
      <c r="A12" s="49">
        <v>8</v>
      </c>
      <c r="B12" s="57" t="s">
        <v>553</v>
      </c>
      <c r="C12" s="87" t="s">
        <v>539</v>
      </c>
      <c r="D12" s="51" t="s">
        <v>497</v>
      </c>
      <c r="E12" s="49"/>
      <c r="F12" s="52"/>
      <c r="G12" s="3" t="s">
        <v>22</v>
      </c>
      <c r="H12" s="5" t="s">
        <v>7</v>
      </c>
    </row>
    <row r="13" spans="1:11" x14ac:dyDescent="0.2">
      <c r="A13" s="49">
        <v>9</v>
      </c>
      <c r="B13" s="57" t="s">
        <v>554</v>
      </c>
      <c r="C13" s="87" t="s">
        <v>540</v>
      </c>
      <c r="D13" s="51" t="s">
        <v>497</v>
      </c>
      <c r="E13" s="49"/>
      <c r="F13" s="52"/>
      <c r="G13" s="3" t="s">
        <v>22</v>
      </c>
      <c r="H13" s="5" t="s">
        <v>7</v>
      </c>
    </row>
    <row r="14" spans="1:11" x14ac:dyDescent="0.2">
      <c r="A14" s="49">
        <v>10</v>
      </c>
      <c r="B14" s="57" t="s">
        <v>555</v>
      </c>
      <c r="C14" s="87" t="s">
        <v>541</v>
      </c>
      <c r="D14" s="51" t="s">
        <v>497</v>
      </c>
      <c r="E14" s="49"/>
      <c r="F14" s="52"/>
      <c r="G14" s="3" t="s">
        <v>22</v>
      </c>
      <c r="H14" s="5" t="s">
        <v>7</v>
      </c>
    </row>
    <row r="15" spans="1:11" x14ac:dyDescent="0.2">
      <c r="A15" s="49">
        <v>11</v>
      </c>
      <c r="B15" s="57" t="s">
        <v>556</v>
      </c>
      <c r="C15" s="87" t="s">
        <v>542</v>
      </c>
      <c r="D15" s="51" t="s">
        <v>497</v>
      </c>
      <c r="E15" s="49"/>
      <c r="F15" s="52"/>
      <c r="G15" s="3" t="s">
        <v>22</v>
      </c>
      <c r="H15" s="5" t="s">
        <v>7</v>
      </c>
    </row>
    <row r="16" spans="1:11" x14ac:dyDescent="0.2">
      <c r="A16" s="49">
        <v>12</v>
      </c>
      <c r="B16" s="57" t="s">
        <v>557</v>
      </c>
      <c r="C16" s="87" t="s">
        <v>543</v>
      </c>
      <c r="D16" s="51" t="s">
        <v>497</v>
      </c>
      <c r="E16" s="49"/>
      <c r="F16" s="52"/>
      <c r="G16" s="3" t="s">
        <v>22</v>
      </c>
      <c r="H16" s="5" t="s">
        <v>7</v>
      </c>
    </row>
    <row r="17" spans="1:12" x14ac:dyDescent="0.2">
      <c r="A17" s="49">
        <v>13</v>
      </c>
      <c r="B17" s="57" t="s">
        <v>558</v>
      </c>
      <c r="C17" s="87" t="s">
        <v>544</v>
      </c>
      <c r="D17" s="51" t="s">
        <v>497</v>
      </c>
      <c r="E17" s="49"/>
      <c r="F17" s="52"/>
      <c r="G17" s="3" t="s">
        <v>22</v>
      </c>
      <c r="H17" s="5" t="s">
        <v>7</v>
      </c>
      <c r="K17" s="1"/>
    </row>
    <row r="18" spans="1:12" x14ac:dyDescent="0.2">
      <c r="A18" s="49">
        <v>14</v>
      </c>
      <c r="B18" s="57" t="s">
        <v>155</v>
      </c>
      <c r="C18" s="88" t="s">
        <v>545</v>
      </c>
      <c r="D18" s="51" t="s">
        <v>497</v>
      </c>
      <c r="E18" s="49"/>
      <c r="F18" s="52"/>
      <c r="G18" s="3" t="s">
        <v>22</v>
      </c>
      <c r="H18" s="5" t="s">
        <v>7</v>
      </c>
      <c r="K18" s="1"/>
    </row>
    <row r="19" spans="1:12" x14ac:dyDescent="0.2">
      <c r="A19" s="3"/>
      <c r="B19" s="3"/>
      <c r="C19" s="21"/>
      <c r="D19" s="3"/>
      <c r="E19" s="3"/>
      <c r="F19" s="3"/>
      <c r="G19" s="3"/>
      <c r="H19" s="3"/>
      <c r="K19" s="1"/>
    </row>
    <row r="20" spans="1:12" x14ac:dyDescent="0.2">
      <c r="A20" s="48"/>
      <c r="B20" s="48"/>
      <c r="C20" s="48"/>
      <c r="D20" s="55"/>
      <c r="E20" s="55"/>
      <c r="F20" s="55"/>
      <c r="G20" s="55"/>
      <c r="H20" s="55"/>
      <c r="K20" s="1"/>
    </row>
    <row r="21" spans="1:12" x14ac:dyDescent="0.2">
      <c r="B21" s="16" t="s">
        <v>30</v>
      </c>
      <c r="C21" s="1" t="s">
        <v>162</v>
      </c>
      <c r="K21" s="1"/>
    </row>
    <row r="22" spans="1:12" x14ac:dyDescent="0.2">
      <c r="B22" s="6" t="s">
        <v>12</v>
      </c>
      <c r="C22" s="1" t="s">
        <v>13</v>
      </c>
      <c r="K22" s="1"/>
    </row>
    <row r="23" spans="1:12" x14ac:dyDescent="0.2">
      <c r="B23" s="7" t="s">
        <v>6</v>
      </c>
      <c r="C23" s="1" t="s">
        <v>163</v>
      </c>
      <c r="K23" s="1"/>
    </row>
    <row r="24" spans="1:12" x14ac:dyDescent="0.2">
      <c r="B24" s="5" t="s">
        <v>7</v>
      </c>
      <c r="C24" s="1" t="s">
        <v>11</v>
      </c>
      <c r="K24" s="1"/>
    </row>
    <row r="25" spans="1:12" x14ac:dyDescent="0.2">
      <c r="B25" s="19" t="s">
        <v>14</v>
      </c>
      <c r="C25" s="1" t="s">
        <v>45</v>
      </c>
      <c r="K25" s="1"/>
    </row>
    <row r="26" spans="1:12" x14ac:dyDescent="0.2">
      <c r="B26" s="19" t="s">
        <v>23</v>
      </c>
      <c r="C26" s="1" t="s">
        <v>33</v>
      </c>
      <c r="K26" s="1"/>
    </row>
    <row r="27" spans="1:12" x14ac:dyDescent="0.2">
      <c r="B27" s="19" t="s">
        <v>29</v>
      </c>
      <c r="C27" s="1" t="s">
        <v>32</v>
      </c>
      <c r="K27" s="1"/>
    </row>
    <row r="28" spans="1:12" x14ac:dyDescent="0.2">
      <c r="G28" s="10"/>
      <c r="H28" s="10"/>
    </row>
    <row r="29" spans="1:12" x14ac:dyDescent="0.2">
      <c r="D29" s="30" t="s">
        <v>44</v>
      </c>
      <c r="E29" s="2" t="s">
        <v>37</v>
      </c>
      <c r="F29" s="2" t="s">
        <v>46</v>
      </c>
      <c r="G29" s="10"/>
      <c r="H29" s="10"/>
    </row>
    <row r="30" spans="1:12" x14ac:dyDescent="0.2">
      <c r="C30" s="27" t="s">
        <v>24</v>
      </c>
      <c r="D30" s="28">
        <f>COUNTIF(H5:H19,"A")</f>
        <v>14</v>
      </c>
      <c r="E30" s="2">
        <v>13</v>
      </c>
      <c r="F30" s="2">
        <f>D30-E30</f>
        <v>1</v>
      </c>
      <c r="G30" s="10"/>
      <c r="H30" s="10"/>
    </row>
    <row r="31" spans="1:12" x14ac:dyDescent="0.2">
      <c r="C31" s="27" t="s">
        <v>34</v>
      </c>
      <c r="D31" s="28">
        <f>SUM(COUNTIF(H:H,"G"),COUNTIF(H:H,"Gc"),COUNTIF(H:H,"Gx"))</f>
        <v>0</v>
      </c>
    </row>
    <row r="32" spans="1:12" s="2" customFormat="1" x14ac:dyDescent="0.2">
      <c r="A32" s="1"/>
      <c r="B32" s="1"/>
      <c r="C32" s="27" t="s">
        <v>35</v>
      </c>
      <c r="D32" s="28">
        <f>COUNTIF(H:H,"NA")</f>
        <v>0</v>
      </c>
      <c r="I32" s="1"/>
      <c r="J32" s="1"/>
      <c r="L32" s="1"/>
    </row>
    <row r="33" spans="1:12" s="2" customFormat="1" x14ac:dyDescent="0.2">
      <c r="A33" s="1"/>
      <c r="B33" s="1"/>
      <c r="C33" s="27" t="s">
        <v>36</v>
      </c>
      <c r="D33" s="28">
        <f>COUNTIF(H:H,"DP")</f>
        <v>0</v>
      </c>
      <c r="I33" s="1"/>
      <c r="J33" s="1"/>
      <c r="L33" s="1"/>
    </row>
    <row r="34" spans="1:12" s="2" customFormat="1" ht="15.75" x14ac:dyDescent="0.2">
      <c r="A34" s="1"/>
      <c r="B34" s="1"/>
      <c r="C34" s="27" t="s">
        <v>39</v>
      </c>
      <c r="D34" s="29">
        <f>SUM(D30:D33)</f>
        <v>14</v>
      </c>
      <c r="I34" s="1"/>
      <c r="J34" s="1"/>
      <c r="L34" s="1"/>
    </row>
    <row r="36" spans="1:12" x14ac:dyDescent="0.2">
      <c r="C36" s="14"/>
      <c r="D36" s="28" t="s">
        <v>41</v>
      </c>
    </row>
    <row r="37" spans="1:12" x14ac:dyDescent="0.2">
      <c r="C37" s="14" t="s">
        <v>40</v>
      </c>
      <c r="D37" s="28">
        <f>SUM(COUNTIF($G$1:$G19,"FT"))</f>
        <v>14</v>
      </c>
    </row>
    <row r="38" spans="1:12" s="10" customFormat="1" x14ac:dyDescent="0.2">
      <c r="A38" s="1"/>
      <c r="B38" s="1"/>
      <c r="C38" s="14" t="s">
        <v>43</v>
      </c>
      <c r="D38" s="28">
        <f>SUM(COUNTIF($G$1:$G19,"PT"))</f>
        <v>0</v>
      </c>
      <c r="E38" s="2"/>
      <c r="F38" s="2"/>
      <c r="G38" s="2"/>
      <c r="H38" s="2"/>
      <c r="I38" s="1"/>
      <c r="J38" s="1"/>
      <c r="K38" s="2"/>
      <c r="L38" s="1"/>
    </row>
    <row r="39" spans="1:12" s="10" customFormat="1" ht="15.75" x14ac:dyDescent="0.2">
      <c r="A39" s="1"/>
      <c r="B39" s="1"/>
      <c r="C39" s="14" t="s">
        <v>25</v>
      </c>
      <c r="D39" s="29">
        <f>SUM(D37:D38)</f>
        <v>14</v>
      </c>
      <c r="E39" s="2"/>
      <c r="F39" s="2"/>
      <c r="G39" s="2"/>
      <c r="H39" s="2"/>
      <c r="I39" s="1"/>
      <c r="J39" s="1"/>
      <c r="K39" s="2"/>
      <c r="L39" s="1"/>
    </row>
  </sheetData>
  <mergeCells count="8">
    <mergeCell ref="G1:G4"/>
    <mergeCell ref="H1:H4"/>
    <mergeCell ref="F1:F4"/>
    <mergeCell ref="A1:A4"/>
    <mergeCell ref="B1:B4"/>
    <mergeCell ref="C1:C4"/>
    <mergeCell ref="D1:D4"/>
    <mergeCell ref="E1:E4"/>
  </mergeCells>
  <pageMargins left="0.24" right="0.2" top="0.26" bottom="0.26" header="0.24" footer="0.22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B2" zoomScaleNormal="100" workbookViewId="0">
      <pane ySplit="1125" activePane="bottomLeft"/>
      <selection activeCell="Q3" sqref="I1:Q1048576"/>
      <selection pane="bottomLeft" activeCell="C7" sqref="C7"/>
    </sheetView>
  </sheetViews>
  <sheetFormatPr defaultColWidth="9.140625" defaultRowHeight="15" x14ac:dyDescent="0.2"/>
  <cols>
    <col min="1" max="1" width="6" style="1" bestFit="1" customWidth="1"/>
    <col min="2" max="2" width="12.85546875" style="1" bestFit="1" customWidth="1"/>
    <col min="3" max="3" width="61.7109375" style="1" customWidth="1"/>
    <col min="4" max="4" width="12.85546875" style="2" bestFit="1" customWidth="1"/>
    <col min="5" max="5" width="13.28515625" style="2" hidden="1" customWidth="1"/>
    <col min="6" max="6" width="13.5703125" style="2" hidden="1" customWidth="1"/>
    <col min="7" max="7" width="8.28515625" style="2" customWidth="1"/>
    <col min="8" max="8" width="11.140625" style="2" bestFit="1" customWidth="1"/>
    <col min="9" max="10" width="9.140625" style="1"/>
    <col min="11" max="11" width="9.140625" style="2"/>
    <col min="12" max="16384" width="9.140625" style="1"/>
  </cols>
  <sheetData>
    <row r="1" spans="1:11" ht="21.75" customHeight="1" x14ac:dyDescent="0.2">
      <c r="A1" s="93" t="s">
        <v>0</v>
      </c>
      <c r="B1" s="94" t="s">
        <v>48</v>
      </c>
      <c r="C1" s="93" t="s">
        <v>2</v>
      </c>
      <c r="D1" s="93" t="s">
        <v>49</v>
      </c>
      <c r="E1" s="93" t="s">
        <v>3</v>
      </c>
      <c r="F1" s="93" t="s">
        <v>4</v>
      </c>
      <c r="G1" s="94" t="s">
        <v>21</v>
      </c>
      <c r="H1" s="93" t="s">
        <v>5</v>
      </c>
    </row>
    <row r="2" spans="1:11" ht="21.75" customHeight="1" x14ac:dyDescent="0.2">
      <c r="A2" s="93"/>
      <c r="B2" s="95"/>
      <c r="C2" s="93"/>
      <c r="D2" s="93"/>
      <c r="E2" s="93"/>
      <c r="F2" s="93"/>
      <c r="G2" s="95"/>
      <c r="H2" s="93"/>
    </row>
    <row r="3" spans="1:11" ht="21.75" customHeight="1" x14ac:dyDescent="0.2">
      <c r="A3" s="93"/>
      <c r="B3" s="95"/>
      <c r="C3" s="93"/>
      <c r="D3" s="93"/>
      <c r="E3" s="93"/>
      <c r="F3" s="93"/>
      <c r="G3" s="95"/>
      <c r="H3" s="93"/>
    </row>
    <row r="4" spans="1:11" ht="21" customHeight="1" x14ac:dyDescent="0.2">
      <c r="A4" s="93"/>
      <c r="B4" s="96"/>
      <c r="C4" s="93"/>
      <c r="D4" s="93"/>
      <c r="E4" s="93"/>
      <c r="F4" s="93"/>
      <c r="G4" s="96"/>
      <c r="H4" s="93"/>
    </row>
    <row r="5" spans="1:11" x14ac:dyDescent="0.2">
      <c r="A5" s="49">
        <v>1</v>
      </c>
      <c r="B5" s="34" t="s">
        <v>348</v>
      </c>
      <c r="C5" s="83" t="s">
        <v>342</v>
      </c>
      <c r="D5" s="54" t="s">
        <v>50</v>
      </c>
      <c r="E5" s="41"/>
      <c r="F5" s="50"/>
      <c r="G5" s="34" t="s">
        <v>22</v>
      </c>
      <c r="H5" s="45" t="s">
        <v>12</v>
      </c>
    </row>
    <row r="6" spans="1:11" x14ac:dyDescent="0.2">
      <c r="A6" s="49">
        <v>2</v>
      </c>
      <c r="B6" s="3" t="s">
        <v>349</v>
      </c>
      <c r="C6" s="36" t="s">
        <v>343</v>
      </c>
      <c r="D6" s="51" t="s">
        <v>50</v>
      </c>
      <c r="E6" s="49"/>
      <c r="F6" s="52"/>
      <c r="G6" s="3" t="s">
        <v>22</v>
      </c>
      <c r="H6" s="5" t="s">
        <v>7</v>
      </c>
      <c r="K6" s="1"/>
    </row>
    <row r="7" spans="1:11" x14ac:dyDescent="0.2">
      <c r="A7" s="49">
        <v>3</v>
      </c>
      <c r="B7" s="3" t="s">
        <v>350</v>
      </c>
      <c r="C7" s="36" t="s">
        <v>344</v>
      </c>
      <c r="D7" s="51" t="s">
        <v>50</v>
      </c>
      <c r="E7" s="49"/>
      <c r="F7" s="52"/>
      <c r="G7" s="3" t="s">
        <v>22</v>
      </c>
      <c r="H7" s="5" t="s">
        <v>7</v>
      </c>
    </row>
    <row r="8" spans="1:11" x14ac:dyDescent="0.2">
      <c r="A8" s="49">
        <v>4</v>
      </c>
      <c r="B8" s="3" t="s">
        <v>351</v>
      </c>
      <c r="C8" s="36" t="s">
        <v>345</v>
      </c>
      <c r="D8" s="51" t="s">
        <v>50</v>
      </c>
      <c r="E8" s="49"/>
      <c r="F8" s="52"/>
      <c r="G8" s="3" t="s">
        <v>22</v>
      </c>
      <c r="H8" s="5" t="s">
        <v>7</v>
      </c>
    </row>
    <row r="9" spans="1:11" x14ac:dyDescent="0.2">
      <c r="A9" s="49">
        <v>5</v>
      </c>
      <c r="B9" s="3" t="s">
        <v>352</v>
      </c>
      <c r="C9" s="36" t="s">
        <v>346</v>
      </c>
      <c r="D9" s="51" t="s">
        <v>50</v>
      </c>
      <c r="E9" s="49"/>
      <c r="F9" s="52"/>
      <c r="G9" s="3" t="s">
        <v>22</v>
      </c>
      <c r="H9" s="5" t="s">
        <v>7</v>
      </c>
    </row>
    <row r="10" spans="1:11" x14ac:dyDescent="0.2">
      <c r="A10" s="49">
        <v>6</v>
      </c>
      <c r="B10" s="3" t="s">
        <v>353</v>
      </c>
      <c r="C10" s="36" t="s">
        <v>347</v>
      </c>
      <c r="D10" s="51" t="s">
        <v>50</v>
      </c>
      <c r="E10" s="49"/>
      <c r="F10" s="52"/>
      <c r="G10" s="3" t="s">
        <v>22</v>
      </c>
      <c r="H10" s="5" t="s">
        <v>7</v>
      </c>
    </row>
    <row r="11" spans="1:11" x14ac:dyDescent="0.2">
      <c r="A11" s="49"/>
      <c r="B11" s="3" t="s">
        <v>574</v>
      </c>
      <c r="C11" s="36" t="s">
        <v>559</v>
      </c>
      <c r="D11" s="51" t="s">
        <v>497</v>
      </c>
      <c r="E11" s="49"/>
      <c r="F11" s="52"/>
      <c r="G11" s="3" t="s">
        <v>22</v>
      </c>
      <c r="H11" s="5" t="s">
        <v>7</v>
      </c>
    </row>
    <row r="12" spans="1:11" x14ac:dyDescent="0.2">
      <c r="A12" s="49"/>
      <c r="B12" s="3" t="s">
        <v>575</v>
      </c>
      <c r="C12" s="36" t="s">
        <v>560</v>
      </c>
      <c r="D12" s="51" t="s">
        <v>497</v>
      </c>
      <c r="E12" s="49"/>
      <c r="F12" s="52"/>
      <c r="G12" s="3" t="s">
        <v>22</v>
      </c>
      <c r="H12" s="5" t="s">
        <v>7</v>
      </c>
    </row>
    <row r="13" spans="1:11" x14ac:dyDescent="0.2">
      <c r="A13" s="49"/>
      <c r="B13" s="3" t="s">
        <v>576</v>
      </c>
      <c r="C13" s="36" t="s">
        <v>561</v>
      </c>
      <c r="D13" s="51" t="s">
        <v>497</v>
      </c>
      <c r="E13" s="49"/>
      <c r="F13" s="52"/>
      <c r="G13" s="3" t="s">
        <v>22</v>
      </c>
      <c r="H13" s="5" t="s">
        <v>7</v>
      </c>
    </row>
    <row r="14" spans="1:11" x14ac:dyDescent="0.2">
      <c r="A14" s="49"/>
      <c r="B14" s="3" t="s">
        <v>577</v>
      </c>
      <c r="C14" s="36" t="s">
        <v>562</v>
      </c>
      <c r="D14" s="51" t="s">
        <v>497</v>
      </c>
      <c r="E14" s="49"/>
      <c r="F14" s="52"/>
      <c r="G14" s="3" t="s">
        <v>22</v>
      </c>
      <c r="H14" s="5" t="s">
        <v>7</v>
      </c>
    </row>
    <row r="15" spans="1:11" x14ac:dyDescent="0.2">
      <c r="A15" s="49"/>
      <c r="B15" s="3" t="s">
        <v>578</v>
      </c>
      <c r="C15" s="89" t="s">
        <v>563</v>
      </c>
      <c r="D15" s="51" t="s">
        <v>497</v>
      </c>
      <c r="E15" s="49"/>
      <c r="F15" s="52"/>
      <c r="G15" s="3" t="s">
        <v>22</v>
      </c>
      <c r="H15" s="45" t="s">
        <v>12</v>
      </c>
    </row>
    <row r="16" spans="1:11" x14ac:dyDescent="0.2">
      <c r="A16" s="49"/>
      <c r="B16" s="3" t="s">
        <v>579</v>
      </c>
      <c r="C16" s="89" t="s">
        <v>564</v>
      </c>
      <c r="D16" s="51" t="s">
        <v>497</v>
      </c>
      <c r="E16" s="49"/>
      <c r="F16" s="52"/>
      <c r="G16" s="3" t="s">
        <v>22</v>
      </c>
      <c r="H16" s="45" t="s">
        <v>12</v>
      </c>
    </row>
    <row r="17" spans="1:8" x14ac:dyDescent="0.2">
      <c r="A17" s="49"/>
      <c r="B17" s="3" t="s">
        <v>580</v>
      </c>
      <c r="C17" s="36" t="s">
        <v>565</v>
      </c>
      <c r="D17" s="51" t="s">
        <v>497</v>
      </c>
      <c r="E17" s="49"/>
      <c r="F17" s="52"/>
      <c r="G17" s="3" t="s">
        <v>22</v>
      </c>
      <c r="H17" s="5" t="s">
        <v>7</v>
      </c>
    </row>
    <row r="18" spans="1:8" x14ac:dyDescent="0.2">
      <c r="A18" s="49"/>
      <c r="B18" s="3" t="s">
        <v>581</v>
      </c>
      <c r="C18" s="36" t="s">
        <v>566</v>
      </c>
      <c r="D18" s="51" t="s">
        <v>497</v>
      </c>
      <c r="E18" s="49"/>
      <c r="F18" s="52"/>
      <c r="G18" s="3" t="s">
        <v>22</v>
      </c>
      <c r="H18" s="5" t="s">
        <v>7</v>
      </c>
    </row>
    <row r="19" spans="1:8" x14ac:dyDescent="0.2">
      <c r="A19" s="49"/>
      <c r="B19" s="3" t="s">
        <v>582</v>
      </c>
      <c r="C19" s="36" t="s">
        <v>567</v>
      </c>
      <c r="D19" s="51" t="s">
        <v>497</v>
      </c>
      <c r="E19" s="49"/>
      <c r="F19" s="52"/>
      <c r="G19" s="3" t="s">
        <v>22</v>
      </c>
      <c r="H19" s="5" t="s">
        <v>7</v>
      </c>
    </row>
    <row r="20" spans="1:8" x14ac:dyDescent="0.2">
      <c r="A20" s="49"/>
      <c r="B20" s="3" t="s">
        <v>583</v>
      </c>
      <c r="C20" s="36" t="s">
        <v>568</v>
      </c>
      <c r="D20" s="51" t="s">
        <v>497</v>
      </c>
      <c r="E20" s="49"/>
      <c r="F20" s="52"/>
      <c r="G20" s="3" t="s">
        <v>22</v>
      </c>
      <c r="H20" s="5" t="s">
        <v>7</v>
      </c>
    </row>
    <row r="21" spans="1:8" x14ac:dyDescent="0.2">
      <c r="A21" s="49"/>
      <c r="B21" s="3" t="s">
        <v>584</v>
      </c>
      <c r="C21" s="36" t="s">
        <v>569</v>
      </c>
      <c r="D21" s="51" t="s">
        <v>497</v>
      </c>
      <c r="E21" s="49"/>
      <c r="F21" s="52"/>
      <c r="G21" s="3" t="s">
        <v>22</v>
      </c>
      <c r="H21" s="5" t="s">
        <v>7</v>
      </c>
    </row>
    <row r="22" spans="1:8" x14ac:dyDescent="0.2">
      <c r="A22" s="49"/>
      <c r="B22" s="3" t="s">
        <v>585</v>
      </c>
      <c r="C22" s="36" t="s">
        <v>570</v>
      </c>
      <c r="D22" s="51" t="s">
        <v>497</v>
      </c>
      <c r="E22" s="49"/>
      <c r="F22" s="52"/>
      <c r="G22" s="3" t="s">
        <v>22</v>
      </c>
      <c r="H22" s="5" t="s">
        <v>7</v>
      </c>
    </row>
    <row r="23" spans="1:8" x14ac:dyDescent="0.2">
      <c r="A23" s="49"/>
      <c r="B23" s="3" t="s">
        <v>586</v>
      </c>
      <c r="C23" s="36" t="s">
        <v>571</v>
      </c>
      <c r="D23" s="51" t="s">
        <v>497</v>
      </c>
      <c r="E23" s="49"/>
      <c r="F23" s="52"/>
      <c r="G23" s="3" t="s">
        <v>22</v>
      </c>
      <c r="H23" s="5" t="s">
        <v>7</v>
      </c>
    </row>
    <row r="24" spans="1:8" x14ac:dyDescent="0.2">
      <c r="A24" s="49"/>
      <c r="B24" s="3" t="s">
        <v>587</v>
      </c>
      <c r="C24" s="36" t="s">
        <v>572</v>
      </c>
      <c r="D24" s="51" t="s">
        <v>497</v>
      </c>
      <c r="E24" s="49"/>
      <c r="F24" s="52"/>
      <c r="G24" s="3" t="s">
        <v>22</v>
      </c>
      <c r="H24" s="5" t="s">
        <v>7</v>
      </c>
    </row>
    <row r="25" spans="1:8" x14ac:dyDescent="0.2">
      <c r="A25" s="49"/>
      <c r="B25" s="3" t="s">
        <v>588</v>
      </c>
      <c r="C25" s="36" t="s">
        <v>573</v>
      </c>
      <c r="D25" s="51" t="s">
        <v>497</v>
      </c>
      <c r="E25" s="49"/>
      <c r="F25" s="52"/>
      <c r="G25" s="3" t="s">
        <v>22</v>
      </c>
      <c r="H25" s="5" t="s">
        <v>7</v>
      </c>
    </row>
    <row r="26" spans="1:8" x14ac:dyDescent="0.2">
      <c r="A26" s="49"/>
      <c r="B26" s="3" t="s">
        <v>607</v>
      </c>
      <c r="C26" s="35" t="s">
        <v>616</v>
      </c>
      <c r="D26" s="51" t="s">
        <v>625</v>
      </c>
      <c r="E26" s="49"/>
      <c r="F26" s="52"/>
      <c r="G26" s="3" t="s">
        <v>22</v>
      </c>
      <c r="H26" s="5" t="s">
        <v>7</v>
      </c>
    </row>
    <row r="27" spans="1:8" x14ac:dyDescent="0.2">
      <c r="A27" s="49"/>
      <c r="B27" s="3" t="s">
        <v>608</v>
      </c>
      <c r="C27" s="35" t="s">
        <v>617</v>
      </c>
      <c r="D27" s="51" t="s">
        <v>625</v>
      </c>
      <c r="E27" s="49"/>
      <c r="F27" s="52"/>
      <c r="G27" s="3" t="s">
        <v>22</v>
      </c>
      <c r="H27" s="5" t="s">
        <v>7</v>
      </c>
    </row>
    <row r="28" spans="1:8" x14ac:dyDescent="0.2">
      <c r="A28" s="49"/>
      <c r="B28" s="3" t="s">
        <v>609</v>
      </c>
      <c r="C28" s="35" t="s">
        <v>618</v>
      </c>
      <c r="D28" s="51" t="s">
        <v>625</v>
      </c>
      <c r="E28" s="49"/>
      <c r="F28" s="52"/>
      <c r="G28" s="3" t="s">
        <v>22</v>
      </c>
      <c r="H28" s="5" t="s">
        <v>7</v>
      </c>
    </row>
    <row r="29" spans="1:8" x14ac:dyDescent="0.2">
      <c r="A29" s="49"/>
      <c r="B29" s="3" t="s">
        <v>610</v>
      </c>
      <c r="C29" s="35" t="s">
        <v>619</v>
      </c>
      <c r="D29" s="51" t="s">
        <v>625</v>
      </c>
      <c r="E29" s="49"/>
      <c r="F29" s="52"/>
      <c r="G29" s="3" t="s">
        <v>22</v>
      </c>
      <c r="H29" s="5" t="s">
        <v>7</v>
      </c>
    </row>
    <row r="30" spans="1:8" x14ac:dyDescent="0.2">
      <c r="A30" s="49"/>
      <c r="B30" s="3" t="s">
        <v>611</v>
      </c>
      <c r="C30" s="35" t="s">
        <v>620</v>
      </c>
      <c r="D30" s="51" t="s">
        <v>625</v>
      </c>
      <c r="E30" s="49"/>
      <c r="F30" s="52"/>
      <c r="G30" s="3" t="s">
        <v>22</v>
      </c>
      <c r="H30" s="5" t="s">
        <v>7</v>
      </c>
    </row>
    <row r="31" spans="1:8" x14ac:dyDescent="0.2">
      <c r="A31" s="49"/>
      <c r="B31" s="3" t="s">
        <v>612</v>
      </c>
      <c r="C31" s="35" t="s">
        <v>621</v>
      </c>
      <c r="D31" s="51" t="s">
        <v>625</v>
      </c>
      <c r="E31" s="49"/>
      <c r="F31" s="52"/>
      <c r="G31" s="3" t="s">
        <v>22</v>
      </c>
      <c r="H31" s="5" t="s">
        <v>7</v>
      </c>
    </row>
    <row r="32" spans="1:8" x14ac:dyDescent="0.2">
      <c r="A32" s="49"/>
      <c r="B32" s="3" t="s">
        <v>613</v>
      </c>
      <c r="C32" s="35" t="s">
        <v>622</v>
      </c>
      <c r="D32" s="51" t="s">
        <v>625</v>
      </c>
      <c r="E32" s="49"/>
      <c r="F32" s="52"/>
      <c r="G32" s="3" t="s">
        <v>22</v>
      </c>
      <c r="H32" s="5" t="s">
        <v>7</v>
      </c>
    </row>
    <row r="33" spans="1:12" x14ac:dyDescent="0.2">
      <c r="A33" s="49"/>
      <c r="B33" s="3" t="s">
        <v>614</v>
      </c>
      <c r="C33" s="35" t="s">
        <v>623</v>
      </c>
      <c r="D33" s="51" t="s">
        <v>625</v>
      </c>
      <c r="E33" s="49"/>
      <c r="F33" s="52"/>
      <c r="G33" s="3" t="s">
        <v>22</v>
      </c>
      <c r="H33" s="5" t="s">
        <v>7</v>
      </c>
    </row>
    <row r="34" spans="1:12" x14ac:dyDescent="0.2">
      <c r="A34" s="49"/>
      <c r="B34" s="3" t="s">
        <v>615</v>
      </c>
      <c r="C34" s="35" t="s">
        <v>624</v>
      </c>
      <c r="D34" s="51" t="s">
        <v>625</v>
      </c>
      <c r="E34" s="49"/>
      <c r="F34" s="52"/>
      <c r="G34" s="3" t="s">
        <v>22</v>
      </c>
      <c r="H34" s="5" t="s">
        <v>7</v>
      </c>
    </row>
    <row r="35" spans="1:12" x14ac:dyDescent="0.2">
      <c r="A35" s="3"/>
      <c r="B35" s="3"/>
      <c r="C35" s="21"/>
      <c r="D35" s="3"/>
      <c r="E35" s="3"/>
      <c r="F35" s="3"/>
      <c r="G35" s="3"/>
      <c r="H35" s="3"/>
    </row>
    <row r="36" spans="1:12" x14ac:dyDescent="0.2">
      <c r="A36" s="48"/>
      <c r="B36" s="48"/>
      <c r="C36" s="48"/>
      <c r="D36" s="55"/>
      <c r="E36" s="55"/>
      <c r="F36" s="55"/>
      <c r="G36" s="55"/>
      <c r="H36" s="55"/>
    </row>
    <row r="37" spans="1:12" x14ac:dyDescent="0.2">
      <c r="B37" s="16" t="s">
        <v>30</v>
      </c>
      <c r="C37" s="1" t="s">
        <v>162</v>
      </c>
    </row>
    <row r="38" spans="1:12" x14ac:dyDescent="0.2">
      <c r="B38" s="6" t="s">
        <v>12</v>
      </c>
      <c r="C38" s="1" t="s">
        <v>13</v>
      </c>
    </row>
    <row r="39" spans="1:12" x14ac:dyDescent="0.2">
      <c r="B39" s="7" t="s">
        <v>6</v>
      </c>
      <c r="C39" s="1" t="s">
        <v>163</v>
      </c>
    </row>
    <row r="40" spans="1:12" x14ac:dyDescent="0.2">
      <c r="B40" s="5" t="s">
        <v>7</v>
      </c>
      <c r="C40" s="1" t="s">
        <v>11</v>
      </c>
    </row>
    <row r="41" spans="1:12" x14ac:dyDescent="0.2">
      <c r="B41" s="19" t="s">
        <v>14</v>
      </c>
      <c r="C41" s="1" t="s">
        <v>45</v>
      </c>
    </row>
    <row r="42" spans="1:12" x14ac:dyDescent="0.2">
      <c r="B42" s="19" t="s">
        <v>23</v>
      </c>
      <c r="C42" s="1" t="s">
        <v>33</v>
      </c>
    </row>
    <row r="43" spans="1:12" x14ac:dyDescent="0.2">
      <c r="B43" s="19" t="s">
        <v>29</v>
      </c>
      <c r="C43" s="1" t="s">
        <v>32</v>
      </c>
    </row>
    <row r="44" spans="1:12" x14ac:dyDescent="0.2">
      <c r="G44" s="10"/>
      <c r="H44" s="10"/>
    </row>
    <row r="45" spans="1:12" x14ac:dyDescent="0.2">
      <c r="D45" s="30" t="s">
        <v>44</v>
      </c>
      <c r="E45" s="2" t="s">
        <v>37</v>
      </c>
      <c r="F45" s="2" t="s">
        <v>46</v>
      </c>
      <c r="G45" s="10"/>
      <c r="H45" s="10"/>
    </row>
    <row r="46" spans="1:12" x14ac:dyDescent="0.2">
      <c r="C46" s="27" t="s">
        <v>24</v>
      </c>
      <c r="D46" s="28">
        <f>COUNTIF(H5:H35,"A")</f>
        <v>27</v>
      </c>
      <c r="E46" s="2">
        <v>13</v>
      </c>
      <c r="F46" s="2">
        <f>D46-E46</f>
        <v>14</v>
      </c>
      <c r="G46" s="10"/>
      <c r="H46" s="10"/>
    </row>
    <row r="47" spans="1:12" x14ac:dyDescent="0.2">
      <c r="C47" s="27" t="s">
        <v>34</v>
      </c>
      <c r="D47" s="28">
        <f>SUM(COUNTIF(H:H,"G"),COUNTIF(H:H,"Gc"),COUNTIF(H:H,"Gx"))</f>
        <v>0</v>
      </c>
    </row>
    <row r="48" spans="1:12" s="2" customFormat="1" x14ac:dyDescent="0.2">
      <c r="A48" s="1"/>
      <c r="B48" s="1"/>
      <c r="C48" s="27" t="s">
        <v>35</v>
      </c>
      <c r="D48" s="28">
        <f>COUNTIF(H:H,"NA")</f>
        <v>0</v>
      </c>
      <c r="I48" s="1"/>
      <c r="J48" s="1"/>
      <c r="L48" s="1"/>
    </row>
    <row r="49" spans="1:12" s="2" customFormat="1" x14ac:dyDescent="0.2">
      <c r="A49" s="1"/>
      <c r="B49" s="1"/>
      <c r="C49" s="27" t="s">
        <v>36</v>
      </c>
      <c r="D49" s="28">
        <f>COUNTIF(H:H,"DP")</f>
        <v>3</v>
      </c>
      <c r="I49" s="1"/>
      <c r="J49" s="1"/>
      <c r="L49" s="1"/>
    </row>
    <row r="50" spans="1:12" s="2" customFormat="1" ht="15.75" x14ac:dyDescent="0.2">
      <c r="A50" s="1"/>
      <c r="B50" s="1"/>
      <c r="C50" s="27" t="s">
        <v>39</v>
      </c>
      <c r="D50" s="29">
        <f>SUM(D46:D49)</f>
        <v>30</v>
      </c>
      <c r="I50" s="1"/>
      <c r="J50" s="1"/>
      <c r="L50" s="1"/>
    </row>
    <row r="52" spans="1:12" x14ac:dyDescent="0.2">
      <c r="C52" s="14"/>
      <c r="D52" s="28" t="s">
        <v>41</v>
      </c>
    </row>
    <row r="53" spans="1:12" x14ac:dyDescent="0.2">
      <c r="C53" s="14" t="s">
        <v>40</v>
      </c>
      <c r="D53" s="28">
        <f>SUM(COUNTIF($G$1:$G35,"FT"))</f>
        <v>30</v>
      </c>
    </row>
    <row r="54" spans="1:12" x14ac:dyDescent="0.2">
      <c r="C54" s="14" t="s">
        <v>43</v>
      </c>
      <c r="D54" s="28">
        <f>SUM(COUNTIF($G$1:$G35,"PT"))</f>
        <v>0</v>
      </c>
    </row>
    <row r="55" spans="1:12" ht="15.75" x14ac:dyDescent="0.2">
      <c r="C55" s="14" t="s">
        <v>25</v>
      </c>
      <c r="D55" s="29">
        <f>SUM(D53:D54)</f>
        <v>30</v>
      </c>
    </row>
  </sheetData>
  <mergeCells count="8">
    <mergeCell ref="G1:G4"/>
    <mergeCell ref="H1:H4"/>
    <mergeCell ref="F1:F4"/>
    <mergeCell ref="A1:A4"/>
    <mergeCell ref="B1:B4"/>
    <mergeCell ref="C1:C4"/>
    <mergeCell ref="D1:D4"/>
    <mergeCell ref="E1:E4"/>
  </mergeCells>
  <pageMargins left="0.24" right="0.2" top="0.26" bottom="0.26" header="0.24" footer="0.22"/>
  <pageSetup scale="7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zoomScale="80" zoomScaleNormal="80" workbookViewId="0">
      <pane ySplit="900" activePane="bottomLeft"/>
      <selection activeCell="R2" sqref="J1:R1048576"/>
      <selection pane="bottomLeft" activeCell="C12" sqref="C12"/>
    </sheetView>
  </sheetViews>
  <sheetFormatPr defaultColWidth="9.140625" defaultRowHeight="15" x14ac:dyDescent="0.2"/>
  <cols>
    <col min="1" max="1" width="4.140625" style="1" customWidth="1"/>
    <col min="2" max="2" width="17.42578125" style="1" bestFit="1" customWidth="1"/>
    <col min="3" max="3" width="11.85546875" style="20" customWidth="1"/>
    <col min="4" max="4" width="69.140625" style="1" bestFit="1" customWidth="1"/>
    <col min="5" max="5" width="8.85546875" style="2" bestFit="1" customWidth="1"/>
    <col min="6" max="7" width="10.7109375" style="2" hidden="1" customWidth="1"/>
    <col min="8" max="8" width="7" style="2" customWidth="1"/>
    <col min="9" max="9" width="8" style="2" customWidth="1"/>
    <col min="10" max="10" width="5.7109375" style="10" customWidth="1"/>
    <col min="11" max="11" width="9.140625" style="1"/>
    <col min="12" max="12" width="10.5703125" style="1" customWidth="1"/>
    <col min="13" max="16384" width="9.140625" style="1"/>
  </cols>
  <sheetData>
    <row r="1" spans="1:12" ht="21.75" customHeight="1" x14ac:dyDescent="0.2">
      <c r="A1" s="93" t="s">
        <v>0</v>
      </c>
      <c r="B1" s="94" t="s">
        <v>48</v>
      </c>
      <c r="C1" s="97" t="s">
        <v>1</v>
      </c>
      <c r="D1" s="93" t="s">
        <v>2</v>
      </c>
      <c r="E1" s="93" t="s">
        <v>49</v>
      </c>
      <c r="F1" s="93" t="s">
        <v>3</v>
      </c>
      <c r="G1" s="93" t="s">
        <v>26</v>
      </c>
      <c r="H1" s="94" t="s">
        <v>21</v>
      </c>
      <c r="I1" s="94" t="s">
        <v>5</v>
      </c>
      <c r="J1" s="1"/>
    </row>
    <row r="2" spans="1:12" ht="21" customHeight="1" x14ac:dyDescent="0.2">
      <c r="A2" s="93"/>
      <c r="B2" s="96"/>
      <c r="C2" s="97"/>
      <c r="D2" s="93"/>
      <c r="E2" s="93"/>
      <c r="F2" s="93"/>
      <c r="G2" s="93"/>
      <c r="H2" s="96"/>
      <c r="I2" s="96"/>
      <c r="J2" s="1"/>
    </row>
    <row r="3" spans="1:12" x14ac:dyDescent="0.2">
      <c r="A3" s="37" t="s">
        <v>51</v>
      </c>
      <c r="B3" s="4" t="s">
        <v>154</v>
      </c>
      <c r="C3" s="75" t="s">
        <v>160</v>
      </c>
      <c r="D3" s="73" t="s">
        <v>152</v>
      </c>
      <c r="E3" s="38" t="s">
        <v>50</v>
      </c>
      <c r="F3" s="43"/>
      <c r="G3" s="43"/>
      <c r="H3" s="24" t="s">
        <v>22</v>
      </c>
      <c r="I3" s="18" t="s">
        <v>7</v>
      </c>
      <c r="J3" s="1" t="s">
        <v>148</v>
      </c>
      <c r="L3" s="1" t="s">
        <v>360</v>
      </c>
    </row>
    <row r="4" spans="1:12" x14ac:dyDescent="0.2">
      <c r="A4" s="37" t="s">
        <v>52</v>
      </c>
      <c r="B4" s="4" t="s">
        <v>153</v>
      </c>
      <c r="C4" s="69" t="s">
        <v>159</v>
      </c>
      <c r="D4" s="73" t="s">
        <v>151</v>
      </c>
      <c r="E4" s="38" t="s">
        <v>50</v>
      </c>
      <c r="F4" s="43"/>
      <c r="G4" s="43"/>
      <c r="H4" s="24" t="s">
        <v>22</v>
      </c>
      <c r="I4" s="18" t="s">
        <v>7</v>
      </c>
      <c r="J4" s="1" t="s">
        <v>148</v>
      </c>
      <c r="L4" s="1" t="s">
        <v>360</v>
      </c>
    </row>
    <row r="5" spans="1:12" x14ac:dyDescent="0.2">
      <c r="A5" s="37" t="s">
        <v>53</v>
      </c>
      <c r="B5" s="4" t="s">
        <v>133</v>
      </c>
      <c r="C5" s="69" t="s">
        <v>141</v>
      </c>
      <c r="D5" s="73" t="s">
        <v>261</v>
      </c>
      <c r="E5" s="38" t="s">
        <v>50</v>
      </c>
      <c r="F5" s="43"/>
      <c r="G5" s="43"/>
      <c r="H5" s="24" t="s">
        <v>22</v>
      </c>
      <c r="I5" s="18" t="s">
        <v>7</v>
      </c>
      <c r="J5" s="1" t="s">
        <v>148</v>
      </c>
      <c r="L5" s="1" t="s">
        <v>360</v>
      </c>
    </row>
    <row r="6" spans="1:12" x14ac:dyDescent="0.2">
      <c r="A6" s="37" t="s">
        <v>54</v>
      </c>
      <c r="B6" s="4" t="s">
        <v>268</v>
      </c>
      <c r="C6" s="75" t="s">
        <v>361</v>
      </c>
      <c r="D6" s="73" t="s">
        <v>466</v>
      </c>
      <c r="E6" s="38" t="s">
        <v>50</v>
      </c>
      <c r="F6" s="43"/>
      <c r="G6" s="43"/>
      <c r="H6" s="24" t="s">
        <v>22</v>
      </c>
      <c r="I6" s="18" t="s">
        <v>7</v>
      </c>
      <c r="J6" s="1" t="s">
        <v>148</v>
      </c>
    </row>
    <row r="7" spans="1:12" x14ac:dyDescent="0.2">
      <c r="A7" s="37" t="s">
        <v>55</v>
      </c>
      <c r="B7" s="4" t="s">
        <v>269</v>
      </c>
      <c r="C7" s="75" t="s">
        <v>362</v>
      </c>
      <c r="D7" s="73" t="s">
        <v>262</v>
      </c>
      <c r="E7" s="38" t="s">
        <v>50</v>
      </c>
      <c r="F7" s="43"/>
      <c r="G7" s="43"/>
      <c r="H7" s="24" t="s">
        <v>22</v>
      </c>
      <c r="I7" s="18" t="s">
        <v>7</v>
      </c>
      <c r="J7" s="1" t="s">
        <v>148</v>
      </c>
    </row>
    <row r="8" spans="1:12" x14ac:dyDescent="0.2">
      <c r="A8" s="37" t="s">
        <v>56</v>
      </c>
      <c r="B8" s="4" t="s">
        <v>270</v>
      </c>
      <c r="C8" s="75" t="s">
        <v>363</v>
      </c>
      <c r="D8" s="73" t="s">
        <v>263</v>
      </c>
      <c r="E8" s="38" t="s">
        <v>50</v>
      </c>
      <c r="F8" s="43"/>
      <c r="G8" s="43"/>
      <c r="H8" s="24" t="s">
        <v>22</v>
      </c>
      <c r="I8" s="18" t="s">
        <v>7</v>
      </c>
      <c r="J8" s="1" t="s">
        <v>148</v>
      </c>
    </row>
    <row r="9" spans="1:12" x14ac:dyDescent="0.2">
      <c r="A9" s="37" t="s">
        <v>57</v>
      </c>
      <c r="B9" s="4" t="s">
        <v>271</v>
      </c>
      <c r="C9" s="75" t="s">
        <v>364</v>
      </c>
      <c r="D9" s="73" t="s">
        <v>369</v>
      </c>
      <c r="E9" s="38" t="s">
        <v>50</v>
      </c>
      <c r="F9" s="43"/>
      <c r="G9" s="43"/>
      <c r="H9" s="24" t="s">
        <v>22</v>
      </c>
      <c r="I9" s="18" t="s">
        <v>7</v>
      </c>
      <c r="J9" s="1" t="s">
        <v>148</v>
      </c>
    </row>
    <row r="10" spans="1:12" x14ac:dyDescent="0.2">
      <c r="A10" s="37" t="s">
        <v>58</v>
      </c>
      <c r="B10" s="4" t="s">
        <v>272</v>
      </c>
      <c r="C10" s="75" t="s">
        <v>365</v>
      </c>
      <c r="D10" s="73" t="s">
        <v>264</v>
      </c>
      <c r="E10" s="38" t="s">
        <v>50</v>
      </c>
      <c r="F10" s="43"/>
      <c r="G10" s="43"/>
      <c r="H10" s="24" t="s">
        <v>22</v>
      </c>
      <c r="I10" s="18" t="s">
        <v>7</v>
      </c>
      <c r="J10" s="1" t="s">
        <v>148</v>
      </c>
    </row>
    <row r="11" spans="1:12" x14ac:dyDescent="0.2">
      <c r="A11" s="37" t="s">
        <v>59</v>
      </c>
      <c r="B11" s="4" t="s">
        <v>273</v>
      </c>
      <c r="C11" s="75" t="s">
        <v>366</v>
      </c>
      <c r="D11" s="73" t="s">
        <v>265</v>
      </c>
      <c r="E11" s="38" t="s">
        <v>50</v>
      </c>
      <c r="F11" s="43"/>
      <c r="G11" s="43"/>
      <c r="H11" s="24" t="s">
        <v>22</v>
      </c>
      <c r="I11" s="18" t="s">
        <v>7</v>
      </c>
      <c r="J11" s="1" t="s">
        <v>148</v>
      </c>
    </row>
    <row r="12" spans="1:12" x14ac:dyDescent="0.2">
      <c r="A12" s="37" t="s">
        <v>60</v>
      </c>
      <c r="B12" s="4" t="s">
        <v>274</v>
      </c>
      <c r="C12" s="75" t="s">
        <v>367</v>
      </c>
      <c r="D12" s="73" t="s">
        <v>266</v>
      </c>
      <c r="E12" s="38" t="s">
        <v>50</v>
      </c>
      <c r="F12" s="43"/>
      <c r="G12" s="43"/>
      <c r="H12" s="24" t="s">
        <v>22</v>
      </c>
      <c r="I12" s="18" t="s">
        <v>7</v>
      </c>
      <c r="J12" s="1" t="s">
        <v>148</v>
      </c>
    </row>
    <row r="13" spans="1:12" x14ac:dyDescent="0.2">
      <c r="A13" s="37" t="s">
        <v>61</v>
      </c>
      <c r="B13" s="4" t="s">
        <v>275</v>
      </c>
      <c r="C13" s="75" t="s">
        <v>368</v>
      </c>
      <c r="D13" s="73" t="s">
        <v>267</v>
      </c>
      <c r="E13" s="38" t="s">
        <v>50</v>
      </c>
      <c r="F13" s="43"/>
      <c r="G13" s="43"/>
      <c r="H13" s="24" t="s">
        <v>22</v>
      </c>
      <c r="I13" s="16" t="s">
        <v>12</v>
      </c>
      <c r="J13" s="1" t="s">
        <v>148</v>
      </c>
      <c r="K13" s="1" t="s">
        <v>606</v>
      </c>
    </row>
    <row r="14" spans="1:12" x14ac:dyDescent="0.2">
      <c r="A14" s="37" t="s">
        <v>62</v>
      </c>
      <c r="B14" s="4" t="s">
        <v>293</v>
      </c>
      <c r="C14" s="75" t="s">
        <v>370</v>
      </c>
      <c r="D14" s="73" t="s">
        <v>355</v>
      </c>
      <c r="E14" s="38" t="s">
        <v>50</v>
      </c>
      <c r="F14" s="43"/>
      <c r="G14" s="43"/>
      <c r="H14" s="24" t="s">
        <v>22</v>
      </c>
      <c r="I14" s="18" t="s">
        <v>7</v>
      </c>
      <c r="J14" s="1" t="s">
        <v>148</v>
      </c>
    </row>
    <row r="15" spans="1:12" x14ac:dyDescent="0.2">
      <c r="A15" s="37" t="s">
        <v>63</v>
      </c>
      <c r="B15" s="4" t="s">
        <v>354</v>
      </c>
      <c r="C15" s="75" t="s">
        <v>371</v>
      </c>
      <c r="D15" s="73" t="s">
        <v>356</v>
      </c>
      <c r="E15" s="38" t="s">
        <v>50</v>
      </c>
      <c r="F15" s="43"/>
      <c r="G15" s="43"/>
      <c r="H15" s="24" t="s">
        <v>22</v>
      </c>
      <c r="I15" s="18" t="s">
        <v>7</v>
      </c>
      <c r="J15" s="1" t="s">
        <v>148</v>
      </c>
    </row>
    <row r="16" spans="1:12" x14ac:dyDescent="0.2">
      <c r="A16" s="37" t="s">
        <v>64</v>
      </c>
      <c r="B16" s="4" t="s">
        <v>277</v>
      </c>
      <c r="C16" s="75" t="s">
        <v>372</v>
      </c>
      <c r="D16" s="73" t="s">
        <v>276</v>
      </c>
      <c r="E16" s="38" t="s">
        <v>50</v>
      </c>
      <c r="F16" s="43"/>
      <c r="G16" s="43"/>
      <c r="H16" s="13" t="s">
        <v>18</v>
      </c>
      <c r="I16" s="18" t="s">
        <v>7</v>
      </c>
      <c r="J16" s="1" t="s">
        <v>148</v>
      </c>
    </row>
    <row r="17" spans="1:10" x14ac:dyDescent="0.2">
      <c r="A17" s="24"/>
      <c r="B17" s="24"/>
      <c r="C17" s="15"/>
      <c r="D17" s="26"/>
      <c r="E17" s="4"/>
      <c r="F17" s="4"/>
      <c r="G17" s="4"/>
      <c r="H17" s="4"/>
      <c r="I17" s="4"/>
      <c r="J17" s="66"/>
    </row>
    <row r="19" spans="1:10" x14ac:dyDescent="0.2">
      <c r="C19" s="2"/>
      <c r="D19" s="2"/>
    </row>
    <row r="20" spans="1:10" x14ac:dyDescent="0.2">
      <c r="C20" s="16" t="s">
        <v>30</v>
      </c>
      <c r="D20" s="1" t="s">
        <v>162</v>
      </c>
    </row>
    <row r="21" spans="1:10" x14ac:dyDescent="0.2">
      <c r="C21" s="16" t="s">
        <v>12</v>
      </c>
      <c r="D21" s="1" t="s">
        <v>13</v>
      </c>
    </row>
    <row r="22" spans="1:10" x14ac:dyDescent="0.2">
      <c r="C22" s="17" t="s">
        <v>6</v>
      </c>
      <c r="D22" s="1" t="s">
        <v>10</v>
      </c>
    </row>
    <row r="23" spans="1:10" x14ac:dyDescent="0.2">
      <c r="C23" s="18" t="s">
        <v>7</v>
      </c>
      <c r="D23" s="1" t="s">
        <v>11</v>
      </c>
    </row>
    <row r="24" spans="1:10" x14ac:dyDescent="0.2">
      <c r="C24" s="19" t="s">
        <v>14</v>
      </c>
      <c r="D24" s="1" t="s">
        <v>45</v>
      </c>
    </row>
    <row r="25" spans="1:10" x14ac:dyDescent="0.2">
      <c r="C25" s="19" t="s">
        <v>23</v>
      </c>
      <c r="D25" s="1" t="s">
        <v>33</v>
      </c>
    </row>
    <row r="26" spans="1:10" x14ac:dyDescent="0.2">
      <c r="C26" s="19" t="s">
        <v>29</v>
      </c>
      <c r="D26" s="1" t="s">
        <v>32</v>
      </c>
      <c r="H26" s="10"/>
      <c r="I26" s="10"/>
    </row>
    <row r="27" spans="1:10" x14ac:dyDescent="0.2">
      <c r="E27" s="30" t="s">
        <v>44</v>
      </c>
      <c r="F27" s="2" t="s">
        <v>37</v>
      </c>
      <c r="G27" s="2" t="s">
        <v>46</v>
      </c>
      <c r="H27" s="10"/>
      <c r="I27" s="10"/>
      <c r="J27" s="1"/>
    </row>
    <row r="28" spans="1:10" x14ac:dyDescent="0.2">
      <c r="D28" s="27" t="s">
        <v>24</v>
      </c>
      <c r="E28" s="28">
        <f>COUNTIF($I$3:$I17,"A")</f>
        <v>13</v>
      </c>
      <c r="F28" s="2">
        <v>39</v>
      </c>
      <c r="G28" s="2">
        <f>E28-F28</f>
        <v>-26</v>
      </c>
      <c r="H28" s="10"/>
      <c r="I28" s="10"/>
      <c r="J28" s="1"/>
    </row>
    <row r="29" spans="1:10" x14ac:dyDescent="0.2">
      <c r="D29" s="27" t="s">
        <v>34</v>
      </c>
      <c r="E29" s="28">
        <f>SUM(COUNTIF($I$3:$I17,"G"),COUNTIF($I3:$I17,"Gc"),COUNTIF($I$3:$I17,"Gx"))</f>
        <v>0</v>
      </c>
      <c r="H29" s="10"/>
      <c r="I29" s="10"/>
      <c r="J29" s="1"/>
    </row>
    <row r="30" spans="1:10" x14ac:dyDescent="0.2">
      <c r="D30" s="27" t="s">
        <v>35</v>
      </c>
      <c r="E30" s="28">
        <f>COUNTIF($I$3:$I17,"NA")</f>
        <v>0</v>
      </c>
      <c r="H30" s="10"/>
      <c r="I30" s="10"/>
      <c r="J30" s="1"/>
    </row>
    <row r="31" spans="1:10" x14ac:dyDescent="0.2">
      <c r="D31" s="27" t="s">
        <v>36</v>
      </c>
      <c r="E31" s="28">
        <f>COUNTIF($I$3:$I17,"DP")</f>
        <v>1</v>
      </c>
      <c r="H31" s="10"/>
      <c r="I31" s="10"/>
      <c r="J31" s="1"/>
    </row>
    <row r="32" spans="1:10" ht="15.75" x14ac:dyDescent="0.2">
      <c r="D32" s="27" t="s">
        <v>39</v>
      </c>
      <c r="E32" s="29">
        <f>SUM(E28:E31)</f>
        <v>14</v>
      </c>
      <c r="H32" s="10"/>
      <c r="I32" s="10"/>
      <c r="J32" s="1"/>
    </row>
    <row r="34" spans="4:7" x14ac:dyDescent="0.2">
      <c r="D34" s="14"/>
      <c r="E34" s="28" t="s">
        <v>41</v>
      </c>
      <c r="F34" s="28" t="s">
        <v>42</v>
      </c>
      <c r="G34" s="28" t="s">
        <v>25</v>
      </c>
    </row>
    <row r="35" spans="4:7" ht="15.75" x14ac:dyDescent="0.2">
      <c r="D35" s="14" t="s">
        <v>40</v>
      </c>
      <c r="E35" s="28">
        <f>SUM(COUNTIF($H$3:$H17,"FT"))</f>
        <v>13</v>
      </c>
      <c r="F35" s="28">
        <f>SUM(COUNTIF($H$3:$H17,"FTKB"))</f>
        <v>0</v>
      </c>
      <c r="G35" s="29">
        <f>SUM(E35:F35)</f>
        <v>13</v>
      </c>
    </row>
    <row r="36" spans="4:7" ht="15.75" x14ac:dyDescent="0.2">
      <c r="D36" s="14" t="s">
        <v>43</v>
      </c>
      <c r="E36" s="28">
        <f>SUM(COUNTIF($H$3:$H17,"PT"))</f>
        <v>1</v>
      </c>
      <c r="F36" s="68"/>
      <c r="G36" s="29">
        <f>SUM(E36:F36)</f>
        <v>1</v>
      </c>
    </row>
    <row r="37" spans="4:7" ht="15.75" x14ac:dyDescent="0.2">
      <c r="D37" s="14" t="s">
        <v>25</v>
      </c>
      <c r="E37" s="29">
        <f>SUM(E35:E36)</f>
        <v>14</v>
      </c>
      <c r="F37" s="29">
        <f>SUM(F35:F36)</f>
        <v>0</v>
      </c>
      <c r="G37" s="4"/>
    </row>
  </sheetData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rintOptions horizontalCentered="1"/>
  <pageMargins left="0.24" right="0.2" top="0.26" bottom="0.26" header="0.24" footer="0.22"/>
  <pageSetup scale="4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="80" zoomScaleNormal="80" workbookViewId="0">
      <pane ySplit="900" activePane="bottomLeft"/>
      <selection activeCell="R2" sqref="J1:R1048576"/>
      <selection pane="bottomLeft" activeCell="D8" sqref="D8"/>
    </sheetView>
  </sheetViews>
  <sheetFormatPr defaultColWidth="9.140625" defaultRowHeight="15" x14ac:dyDescent="0.2"/>
  <cols>
    <col min="1" max="1" width="4.140625" style="1" customWidth="1"/>
    <col min="2" max="2" width="17.42578125" style="1" bestFit="1" customWidth="1"/>
    <col min="3" max="3" width="10.28515625" style="20" bestFit="1" customWidth="1"/>
    <col min="4" max="4" width="72.140625" style="1" customWidth="1"/>
    <col min="5" max="5" width="8.85546875" style="2" bestFit="1" customWidth="1"/>
    <col min="6" max="7" width="10.7109375" style="2" hidden="1" customWidth="1"/>
    <col min="8" max="8" width="7" style="2" customWidth="1"/>
    <col min="9" max="9" width="8" style="2" customWidth="1"/>
    <col min="10" max="11" width="5.7109375" style="10" customWidth="1"/>
    <col min="12" max="12" width="9.140625" style="1"/>
    <col min="13" max="13" width="10.5703125" style="1" customWidth="1"/>
    <col min="14" max="16384" width="9.140625" style="1"/>
  </cols>
  <sheetData>
    <row r="1" spans="1:11" ht="21.75" customHeight="1" x14ac:dyDescent="0.2">
      <c r="A1" s="93" t="s">
        <v>0</v>
      </c>
      <c r="B1" s="94" t="s">
        <v>48</v>
      </c>
      <c r="C1" s="97" t="s">
        <v>1</v>
      </c>
      <c r="D1" s="93" t="s">
        <v>2</v>
      </c>
      <c r="E1" s="93" t="s">
        <v>49</v>
      </c>
      <c r="F1" s="93" t="s">
        <v>3</v>
      </c>
      <c r="G1" s="93" t="s">
        <v>26</v>
      </c>
      <c r="H1" s="94" t="s">
        <v>21</v>
      </c>
      <c r="I1" s="93" t="s">
        <v>5</v>
      </c>
      <c r="J1" s="1"/>
      <c r="K1" s="1"/>
    </row>
    <row r="2" spans="1:11" ht="21" customHeight="1" x14ac:dyDescent="0.2">
      <c r="A2" s="93"/>
      <c r="B2" s="96"/>
      <c r="C2" s="97"/>
      <c r="D2" s="93"/>
      <c r="E2" s="93"/>
      <c r="F2" s="93"/>
      <c r="G2" s="93"/>
      <c r="H2" s="96"/>
      <c r="I2" s="93"/>
      <c r="J2" s="1"/>
      <c r="K2" s="1"/>
    </row>
    <row r="3" spans="1:11" x14ac:dyDescent="0.2">
      <c r="A3" s="37" t="s">
        <v>51</v>
      </c>
      <c r="B3" s="71" t="s">
        <v>286</v>
      </c>
      <c r="C3" s="75" t="s">
        <v>373</v>
      </c>
      <c r="D3" s="74" t="s">
        <v>278</v>
      </c>
      <c r="E3" s="51" t="s">
        <v>50</v>
      </c>
      <c r="F3" s="43"/>
      <c r="G3" s="43"/>
      <c r="H3" s="51" t="s">
        <v>22</v>
      </c>
      <c r="I3" s="18" t="s">
        <v>7</v>
      </c>
      <c r="J3" s="1" t="s">
        <v>148</v>
      </c>
      <c r="K3" s="66"/>
    </row>
    <row r="4" spans="1:11" x14ac:dyDescent="0.2">
      <c r="A4" s="37" t="s">
        <v>52</v>
      </c>
      <c r="B4" s="71" t="s">
        <v>287</v>
      </c>
      <c r="C4" s="75" t="s">
        <v>374</v>
      </c>
      <c r="D4" s="74" t="s">
        <v>279</v>
      </c>
      <c r="E4" s="51" t="s">
        <v>50</v>
      </c>
      <c r="F4" s="43"/>
      <c r="G4" s="43"/>
      <c r="H4" s="51" t="s">
        <v>22</v>
      </c>
      <c r="I4" s="18" t="s">
        <v>7</v>
      </c>
      <c r="J4" s="1" t="s">
        <v>148</v>
      </c>
      <c r="K4" s="66"/>
    </row>
    <row r="5" spans="1:11" x14ac:dyDescent="0.2">
      <c r="A5" s="37" t="s">
        <v>53</v>
      </c>
      <c r="B5" s="71" t="s">
        <v>288</v>
      </c>
      <c r="C5" s="75" t="s">
        <v>375</v>
      </c>
      <c r="D5" s="74" t="s">
        <v>280</v>
      </c>
      <c r="E5" s="51" t="s">
        <v>50</v>
      </c>
      <c r="F5" s="43"/>
      <c r="G5" s="43"/>
      <c r="H5" s="51" t="s">
        <v>22</v>
      </c>
      <c r="I5" s="18" t="s">
        <v>7</v>
      </c>
      <c r="J5" s="1" t="s">
        <v>148</v>
      </c>
      <c r="K5" s="66"/>
    </row>
    <row r="6" spans="1:11" x14ac:dyDescent="0.2">
      <c r="A6" s="37" t="s">
        <v>54</v>
      </c>
      <c r="B6" s="71" t="s">
        <v>289</v>
      </c>
      <c r="C6" s="75" t="s">
        <v>376</v>
      </c>
      <c r="D6" s="74" t="s">
        <v>281</v>
      </c>
      <c r="E6" s="51" t="s">
        <v>50</v>
      </c>
      <c r="F6" s="43"/>
      <c r="G6" s="43"/>
      <c r="H6" s="51" t="s">
        <v>22</v>
      </c>
      <c r="I6" s="18" t="s">
        <v>7</v>
      </c>
      <c r="J6" s="1" t="s">
        <v>148</v>
      </c>
      <c r="K6" s="66"/>
    </row>
    <row r="7" spans="1:11" x14ac:dyDescent="0.2">
      <c r="A7" s="37" t="s">
        <v>55</v>
      </c>
      <c r="B7" s="71" t="s">
        <v>290</v>
      </c>
      <c r="C7" s="75" t="s">
        <v>377</v>
      </c>
      <c r="D7" s="74" t="s">
        <v>282</v>
      </c>
      <c r="E7" s="51" t="s">
        <v>50</v>
      </c>
      <c r="F7" s="43"/>
      <c r="G7" s="43"/>
      <c r="H7" s="51" t="s">
        <v>22</v>
      </c>
      <c r="I7" s="18" t="s">
        <v>7</v>
      </c>
      <c r="J7" s="1" t="s">
        <v>148</v>
      </c>
      <c r="K7" s="66"/>
    </row>
    <row r="8" spans="1:11" x14ac:dyDescent="0.2">
      <c r="A8" s="37" t="s">
        <v>56</v>
      </c>
      <c r="B8" s="71" t="s">
        <v>291</v>
      </c>
      <c r="C8" s="75" t="s">
        <v>378</v>
      </c>
      <c r="D8" s="74" t="s">
        <v>283</v>
      </c>
      <c r="E8" s="51" t="s">
        <v>50</v>
      </c>
      <c r="F8" s="43"/>
      <c r="G8" s="43"/>
      <c r="H8" s="51" t="s">
        <v>22</v>
      </c>
      <c r="I8" s="18" t="s">
        <v>7</v>
      </c>
      <c r="J8" s="1" t="s">
        <v>148</v>
      </c>
      <c r="K8" s="66"/>
    </row>
    <row r="9" spans="1:11" x14ac:dyDescent="0.2">
      <c r="A9" s="37" t="s">
        <v>57</v>
      </c>
      <c r="B9" s="71" t="s">
        <v>292</v>
      </c>
      <c r="C9" s="75" t="s">
        <v>379</v>
      </c>
      <c r="D9" s="74" t="s">
        <v>284</v>
      </c>
      <c r="E9" s="51" t="s">
        <v>50</v>
      </c>
      <c r="F9" s="43"/>
      <c r="G9" s="43"/>
      <c r="H9" s="51" t="s">
        <v>22</v>
      </c>
      <c r="I9" s="18" t="s">
        <v>7</v>
      </c>
      <c r="J9" s="1" t="s">
        <v>148</v>
      </c>
      <c r="K9" s="66"/>
    </row>
    <row r="10" spans="1:11" x14ac:dyDescent="0.2">
      <c r="A10" s="37" t="s">
        <v>58</v>
      </c>
      <c r="B10" s="71" t="s">
        <v>294</v>
      </c>
      <c r="C10" s="75" t="s">
        <v>380</v>
      </c>
      <c r="D10" s="74" t="s">
        <v>285</v>
      </c>
      <c r="E10" s="51" t="s">
        <v>50</v>
      </c>
      <c r="F10" s="43"/>
      <c r="G10" s="43"/>
      <c r="H10" s="51" t="s">
        <v>22</v>
      </c>
      <c r="I10" s="18" t="s">
        <v>7</v>
      </c>
      <c r="J10" s="1" t="s">
        <v>331</v>
      </c>
      <c r="K10" s="66"/>
    </row>
    <row r="11" spans="1:11" x14ac:dyDescent="0.2">
      <c r="A11" s="24"/>
      <c r="B11" s="24"/>
      <c r="C11" s="15"/>
      <c r="D11" s="26"/>
      <c r="E11" s="4"/>
      <c r="F11" s="4"/>
      <c r="G11" s="4"/>
      <c r="H11" s="4"/>
      <c r="I11" s="4"/>
      <c r="J11" s="66"/>
      <c r="K11" s="66"/>
    </row>
    <row r="13" spans="1:11" x14ac:dyDescent="0.2">
      <c r="C13" s="1"/>
    </row>
    <row r="14" spans="1:11" x14ac:dyDescent="0.2">
      <c r="C14" s="16" t="s">
        <v>30</v>
      </c>
      <c r="D14" s="1" t="s">
        <v>162</v>
      </c>
    </row>
    <row r="15" spans="1:11" x14ac:dyDescent="0.2">
      <c r="C15" s="16" t="s">
        <v>12</v>
      </c>
      <c r="D15" s="1" t="s">
        <v>13</v>
      </c>
    </row>
    <row r="16" spans="1:11" x14ac:dyDescent="0.2">
      <c r="C16" s="17" t="s">
        <v>6</v>
      </c>
      <c r="D16" s="1" t="s">
        <v>163</v>
      </c>
    </row>
    <row r="17" spans="3:11" x14ac:dyDescent="0.2">
      <c r="C17" s="18" t="s">
        <v>7</v>
      </c>
      <c r="D17" s="1" t="s">
        <v>11</v>
      </c>
    </row>
    <row r="18" spans="3:11" x14ac:dyDescent="0.2">
      <c r="C18" s="19" t="s">
        <v>14</v>
      </c>
      <c r="D18" s="1" t="s">
        <v>45</v>
      </c>
    </row>
    <row r="19" spans="3:11" x14ac:dyDescent="0.2">
      <c r="C19" s="19" t="s">
        <v>23</v>
      </c>
      <c r="D19" s="1" t="s">
        <v>33</v>
      </c>
    </row>
    <row r="20" spans="3:11" x14ac:dyDescent="0.2">
      <c r="C20" s="19" t="s">
        <v>29</v>
      </c>
      <c r="D20" s="1" t="s">
        <v>32</v>
      </c>
      <c r="H20" s="10"/>
      <c r="I20" s="10"/>
    </row>
    <row r="21" spans="3:11" x14ac:dyDescent="0.2">
      <c r="E21" s="30" t="s">
        <v>44</v>
      </c>
      <c r="F21" s="2" t="s">
        <v>37</v>
      </c>
      <c r="G21" s="2" t="s">
        <v>46</v>
      </c>
      <c r="H21" s="10"/>
      <c r="I21" s="10"/>
      <c r="J21" s="1"/>
      <c r="K21" s="1"/>
    </row>
    <row r="22" spans="3:11" x14ac:dyDescent="0.2">
      <c r="D22" s="27" t="s">
        <v>24</v>
      </c>
      <c r="E22" s="28">
        <f>COUNTIF($I$3:$I11,"A")</f>
        <v>8</v>
      </c>
      <c r="F22" s="2">
        <v>39</v>
      </c>
      <c r="G22" s="2">
        <f>E22-F22</f>
        <v>-31</v>
      </c>
      <c r="H22" s="10"/>
      <c r="I22" s="10"/>
      <c r="J22" s="1"/>
      <c r="K22" s="1"/>
    </row>
    <row r="23" spans="3:11" x14ac:dyDescent="0.2">
      <c r="D23" s="27" t="s">
        <v>34</v>
      </c>
      <c r="E23" s="28">
        <f>SUM(COUNTIF($I$3:$I11,"G"),COUNTIF($I3:$I11,"Gc"),COUNTIF($I$3:$I11,"Gx"))</f>
        <v>0</v>
      </c>
      <c r="H23" s="10"/>
      <c r="I23" s="10"/>
      <c r="J23" s="1"/>
      <c r="K23" s="1"/>
    </row>
    <row r="24" spans="3:11" x14ac:dyDescent="0.2">
      <c r="D24" s="27" t="s">
        <v>35</v>
      </c>
      <c r="E24" s="28">
        <f>COUNTIF($I$3:$I11,"NA")</f>
        <v>0</v>
      </c>
      <c r="H24" s="10"/>
      <c r="I24" s="10"/>
      <c r="J24" s="1"/>
      <c r="K24" s="1"/>
    </row>
    <row r="25" spans="3:11" x14ac:dyDescent="0.2">
      <c r="D25" s="27" t="s">
        <v>36</v>
      </c>
      <c r="E25" s="28">
        <f>COUNTIF($I$3:$I11,"DP")</f>
        <v>0</v>
      </c>
      <c r="H25" s="10"/>
      <c r="I25" s="10"/>
      <c r="J25" s="1"/>
      <c r="K25" s="1"/>
    </row>
    <row r="26" spans="3:11" ht="15.75" x14ac:dyDescent="0.2">
      <c r="D26" s="27" t="s">
        <v>39</v>
      </c>
      <c r="E26" s="29">
        <f>SUM(E22:E25)</f>
        <v>8</v>
      </c>
      <c r="H26" s="10"/>
      <c r="I26" s="10"/>
      <c r="J26" s="1"/>
      <c r="K26" s="1"/>
    </row>
    <row r="28" spans="3:11" x14ac:dyDescent="0.2">
      <c r="D28" s="14"/>
      <c r="E28" s="28" t="s">
        <v>41</v>
      </c>
      <c r="F28" s="28" t="s">
        <v>42</v>
      </c>
      <c r="G28" s="28" t="s">
        <v>25</v>
      </c>
    </row>
    <row r="29" spans="3:11" ht="15.75" x14ac:dyDescent="0.2">
      <c r="D29" s="14" t="s">
        <v>40</v>
      </c>
      <c r="E29" s="28">
        <f>SUM(COUNTIF($H$3:$H11,"FT"))</f>
        <v>8</v>
      </c>
      <c r="F29" s="28">
        <f>SUM(COUNTIF($H$3:$H11,"FTKB"))</f>
        <v>0</v>
      </c>
      <c r="G29" s="29">
        <f>SUM(E29:F29)</f>
        <v>8</v>
      </c>
    </row>
    <row r="30" spans="3:11" ht="15.75" x14ac:dyDescent="0.2">
      <c r="D30" s="14" t="s">
        <v>43</v>
      </c>
      <c r="E30" s="28">
        <f>SUM(COUNTIF($H$3:$H11,"PT"))</f>
        <v>0</v>
      </c>
      <c r="F30" s="68"/>
      <c r="G30" s="29">
        <f>SUM(E30:F30)</f>
        <v>0</v>
      </c>
    </row>
    <row r="31" spans="3:11" ht="15.75" x14ac:dyDescent="0.2">
      <c r="D31" s="14" t="s">
        <v>25</v>
      </c>
      <c r="E31" s="29">
        <f>SUM(E29:E30)</f>
        <v>8</v>
      </c>
      <c r="F31" s="29">
        <f>SUM(F29:F30)</f>
        <v>0</v>
      </c>
      <c r="G31" s="4"/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rintOptions horizontalCentered="1"/>
  <pageMargins left="0.24" right="0.2" top="0.26" bottom="0.26" header="0.24" footer="0.22"/>
  <pageSetup scale="4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83"/>
  <sheetViews>
    <sheetView zoomScale="80" zoomScaleNormal="80" workbookViewId="0">
      <pane ySplit="900" topLeftCell="A59" activePane="bottomLeft"/>
      <selection activeCell="O2" sqref="J1:O1048576"/>
      <selection pane="bottomLeft" activeCell="I62" sqref="I62"/>
    </sheetView>
  </sheetViews>
  <sheetFormatPr defaultRowHeight="15" x14ac:dyDescent="0.2"/>
  <cols>
    <col min="1" max="1" width="5.140625" style="1" customWidth="1"/>
    <col min="2" max="2" width="22.140625" style="1" bestFit="1" customWidth="1"/>
    <col min="3" max="3" width="10.28515625" style="1" bestFit="1" customWidth="1"/>
    <col min="4" max="4" width="80" style="1" bestFit="1" customWidth="1"/>
    <col min="5" max="5" width="10.140625" style="2" bestFit="1" customWidth="1"/>
    <col min="6" max="7" width="12.7109375" style="2" hidden="1" customWidth="1"/>
    <col min="8" max="8" width="7.85546875" style="2" bestFit="1" customWidth="1"/>
    <col min="9" max="9" width="9.140625" style="2" customWidth="1"/>
    <col min="10" max="13" width="5.7109375" style="10" customWidth="1"/>
    <col min="14" max="14" width="10.42578125" style="10" hidden="1" customWidth="1"/>
    <col min="15" max="15" width="11.7109375" style="1" customWidth="1"/>
    <col min="16" max="16384" width="9.140625" style="1"/>
  </cols>
  <sheetData>
    <row r="1" spans="1:17" ht="21.75" customHeight="1" x14ac:dyDescent="0.2">
      <c r="A1" s="93" t="s">
        <v>0</v>
      </c>
      <c r="B1" s="94" t="s">
        <v>48</v>
      </c>
      <c r="C1" s="93" t="s">
        <v>1</v>
      </c>
      <c r="D1" s="93" t="s">
        <v>2</v>
      </c>
      <c r="E1" s="93" t="s">
        <v>49</v>
      </c>
      <c r="F1" s="93" t="s">
        <v>3</v>
      </c>
      <c r="G1" s="93" t="s">
        <v>26</v>
      </c>
      <c r="H1" s="94" t="s">
        <v>21</v>
      </c>
      <c r="I1" s="93" t="s">
        <v>5</v>
      </c>
      <c r="K1" s="1"/>
      <c r="L1" s="1"/>
      <c r="M1" s="1"/>
      <c r="N1" s="98" t="s">
        <v>27</v>
      </c>
    </row>
    <row r="2" spans="1:17" ht="21" customHeight="1" x14ac:dyDescent="0.2">
      <c r="A2" s="93"/>
      <c r="B2" s="96"/>
      <c r="C2" s="93"/>
      <c r="D2" s="93"/>
      <c r="E2" s="93"/>
      <c r="F2" s="93"/>
      <c r="G2" s="93"/>
      <c r="H2" s="96"/>
      <c r="I2" s="93"/>
      <c r="K2" s="1"/>
      <c r="L2" s="1"/>
      <c r="M2" s="1"/>
      <c r="N2" s="98"/>
    </row>
    <row r="3" spans="1:17" x14ac:dyDescent="0.2">
      <c r="A3" s="37" t="s">
        <v>51</v>
      </c>
      <c r="B3" s="70" t="s">
        <v>457</v>
      </c>
      <c r="C3" s="69" t="s">
        <v>459</v>
      </c>
      <c r="D3" s="21" t="s">
        <v>458</v>
      </c>
      <c r="E3" s="47" t="s">
        <v>50</v>
      </c>
      <c r="F3" s="3"/>
      <c r="G3" s="52"/>
      <c r="H3" s="13" t="s">
        <v>18</v>
      </c>
      <c r="I3" s="5" t="s">
        <v>7</v>
      </c>
      <c r="J3" s="1"/>
      <c r="N3" s="22"/>
      <c r="O3" s="56"/>
      <c r="P3" s="11"/>
      <c r="Q3" s="11"/>
    </row>
    <row r="4" spans="1:17" x14ac:dyDescent="0.2">
      <c r="A4" s="37" t="s">
        <v>52</v>
      </c>
      <c r="B4" s="69" t="s">
        <v>124</v>
      </c>
      <c r="C4" s="69" t="s">
        <v>404</v>
      </c>
      <c r="D4" s="21" t="s">
        <v>118</v>
      </c>
      <c r="E4" s="47" t="s">
        <v>50</v>
      </c>
      <c r="F4" s="3"/>
      <c r="G4" s="52"/>
      <c r="H4" s="24" t="s">
        <v>22</v>
      </c>
      <c r="I4" s="5" t="s">
        <v>7</v>
      </c>
      <c r="J4" s="1" t="s">
        <v>260</v>
      </c>
      <c r="M4" s="2" t="s">
        <v>156</v>
      </c>
      <c r="N4" s="22"/>
      <c r="O4" s="56"/>
      <c r="P4" s="11"/>
      <c r="Q4" s="11"/>
    </row>
    <row r="5" spans="1:17" x14ac:dyDescent="0.2">
      <c r="A5" s="37" t="s">
        <v>53</v>
      </c>
      <c r="B5" s="69" t="s">
        <v>198</v>
      </c>
      <c r="C5" s="69" t="s">
        <v>405</v>
      </c>
      <c r="D5" s="21" t="s">
        <v>164</v>
      </c>
      <c r="E5" s="47" t="s">
        <v>50</v>
      </c>
      <c r="F5" s="3"/>
      <c r="G5" s="52"/>
      <c r="H5" s="24" t="s">
        <v>22</v>
      </c>
      <c r="I5" s="5" t="s">
        <v>7</v>
      </c>
      <c r="J5" s="1" t="s">
        <v>260</v>
      </c>
      <c r="M5" s="2" t="s">
        <v>156</v>
      </c>
      <c r="N5" s="22"/>
      <c r="O5" s="56"/>
      <c r="P5" s="11"/>
      <c r="Q5" s="11"/>
    </row>
    <row r="6" spans="1:17" x14ac:dyDescent="0.2">
      <c r="A6" s="37" t="s">
        <v>54</v>
      </c>
      <c r="B6" s="69" t="s">
        <v>199</v>
      </c>
      <c r="C6" s="69" t="s">
        <v>406</v>
      </c>
      <c r="D6" s="21" t="s">
        <v>165</v>
      </c>
      <c r="E6" s="47" t="s">
        <v>50</v>
      </c>
      <c r="F6" s="3"/>
      <c r="G6" s="52"/>
      <c r="H6" s="24" t="s">
        <v>22</v>
      </c>
      <c r="I6" s="5" t="s">
        <v>7</v>
      </c>
      <c r="J6" s="1" t="s">
        <v>260</v>
      </c>
      <c r="M6" s="2" t="s">
        <v>156</v>
      </c>
      <c r="N6" s="22"/>
      <c r="O6" s="56"/>
      <c r="P6" s="11"/>
      <c r="Q6" s="11"/>
    </row>
    <row r="7" spans="1:17" x14ac:dyDescent="0.2">
      <c r="A7" s="37" t="s">
        <v>55</v>
      </c>
      <c r="B7" s="69" t="s">
        <v>125</v>
      </c>
      <c r="C7" s="69" t="s">
        <v>407</v>
      </c>
      <c r="D7" s="21" t="s">
        <v>119</v>
      </c>
      <c r="E7" s="47" t="s">
        <v>50</v>
      </c>
      <c r="F7" s="3"/>
      <c r="G7" s="52"/>
      <c r="H7" s="24" t="s">
        <v>22</v>
      </c>
      <c r="I7" s="5" t="s">
        <v>7</v>
      </c>
      <c r="J7" s="1" t="s">
        <v>260</v>
      </c>
      <c r="M7" s="2" t="s">
        <v>156</v>
      </c>
      <c r="N7" s="22"/>
      <c r="O7" s="56"/>
      <c r="P7" s="11"/>
      <c r="Q7" s="11"/>
    </row>
    <row r="8" spans="1:17" x14ac:dyDescent="0.2">
      <c r="A8" s="37" t="s">
        <v>56</v>
      </c>
      <c r="B8" s="69" t="s">
        <v>126</v>
      </c>
      <c r="C8" s="69" t="s">
        <v>408</v>
      </c>
      <c r="D8" s="21" t="s">
        <v>120</v>
      </c>
      <c r="E8" s="47" t="s">
        <v>50</v>
      </c>
      <c r="F8" s="3"/>
      <c r="G8" s="52"/>
      <c r="H8" s="24" t="s">
        <v>22</v>
      </c>
      <c r="I8" s="5" t="s">
        <v>7</v>
      </c>
      <c r="J8" s="1" t="s">
        <v>260</v>
      </c>
      <c r="M8" s="2" t="s">
        <v>156</v>
      </c>
      <c r="N8" s="22"/>
      <c r="O8" s="56"/>
      <c r="P8" s="11"/>
      <c r="Q8" s="11"/>
    </row>
    <row r="9" spans="1:17" x14ac:dyDescent="0.2">
      <c r="A9" s="37" t="s">
        <v>57</v>
      </c>
      <c r="B9" s="69" t="s">
        <v>200</v>
      </c>
      <c r="C9" s="69" t="s">
        <v>409</v>
      </c>
      <c r="D9" s="21" t="s">
        <v>166</v>
      </c>
      <c r="E9" s="47" t="s">
        <v>50</v>
      </c>
      <c r="F9" s="3"/>
      <c r="G9" s="52"/>
      <c r="H9" s="24" t="s">
        <v>22</v>
      </c>
      <c r="I9" s="5" t="s">
        <v>7</v>
      </c>
      <c r="J9" s="1" t="s">
        <v>260</v>
      </c>
      <c r="M9" s="2" t="s">
        <v>156</v>
      </c>
      <c r="N9" s="22"/>
      <c r="O9" s="56"/>
      <c r="P9" s="11"/>
      <c r="Q9" s="11"/>
    </row>
    <row r="10" spans="1:17" x14ac:dyDescent="0.2">
      <c r="A10" s="37" t="s">
        <v>58</v>
      </c>
      <c r="B10" s="69" t="s">
        <v>201</v>
      </c>
      <c r="C10" s="69" t="s">
        <v>410</v>
      </c>
      <c r="D10" s="21" t="s">
        <v>167</v>
      </c>
      <c r="E10" s="47" t="s">
        <v>50</v>
      </c>
      <c r="F10" s="3"/>
      <c r="G10" s="52"/>
      <c r="H10" s="24" t="s">
        <v>22</v>
      </c>
      <c r="I10" s="5" t="s">
        <v>7</v>
      </c>
      <c r="J10" s="1" t="s">
        <v>260</v>
      </c>
      <c r="M10" s="2" t="s">
        <v>156</v>
      </c>
      <c r="N10" s="22"/>
      <c r="O10" s="56"/>
      <c r="P10" s="11"/>
      <c r="Q10" s="11"/>
    </row>
    <row r="11" spans="1:17" x14ac:dyDescent="0.2">
      <c r="A11" s="37" t="s">
        <v>59</v>
      </c>
      <c r="B11" s="69" t="s">
        <v>202</v>
      </c>
      <c r="C11" s="69" t="s">
        <v>411</v>
      </c>
      <c r="D11" s="21" t="s">
        <v>168</v>
      </c>
      <c r="E11" s="47" t="s">
        <v>50</v>
      </c>
      <c r="F11" s="3"/>
      <c r="G11" s="52"/>
      <c r="H11" s="24" t="s">
        <v>22</v>
      </c>
      <c r="I11" s="5" t="s">
        <v>7</v>
      </c>
      <c r="J11" s="1" t="s">
        <v>260</v>
      </c>
      <c r="M11" s="2" t="s">
        <v>156</v>
      </c>
      <c r="N11" s="22"/>
      <c r="O11" s="56"/>
      <c r="P11" s="11"/>
      <c r="Q11" s="11"/>
    </row>
    <row r="12" spans="1:17" x14ac:dyDescent="0.2">
      <c r="A12" s="37" t="s">
        <v>60</v>
      </c>
      <c r="B12" s="69" t="s">
        <v>128</v>
      </c>
      <c r="C12" s="69" t="s">
        <v>412</v>
      </c>
      <c r="D12" s="21" t="s">
        <v>169</v>
      </c>
      <c r="E12" s="47" t="s">
        <v>50</v>
      </c>
      <c r="F12" s="3"/>
      <c r="G12" s="52"/>
      <c r="H12" s="24" t="s">
        <v>22</v>
      </c>
      <c r="I12" s="5" t="s">
        <v>7</v>
      </c>
      <c r="J12" s="1" t="s">
        <v>260</v>
      </c>
      <c r="M12" s="2" t="s">
        <v>156</v>
      </c>
      <c r="N12" s="22"/>
      <c r="O12" s="56"/>
      <c r="P12" s="11"/>
      <c r="Q12" s="11"/>
    </row>
    <row r="13" spans="1:17" x14ac:dyDescent="0.2">
      <c r="A13" s="37" t="s">
        <v>61</v>
      </c>
      <c r="B13" s="69" t="s">
        <v>203</v>
      </c>
      <c r="C13" s="69" t="s">
        <v>413</v>
      </c>
      <c r="D13" s="21" t="s">
        <v>170</v>
      </c>
      <c r="E13" s="47" t="s">
        <v>50</v>
      </c>
      <c r="F13" s="3"/>
      <c r="G13" s="52"/>
      <c r="H13" s="24" t="s">
        <v>22</v>
      </c>
      <c r="I13" s="5" t="s">
        <v>7</v>
      </c>
      <c r="J13" s="1" t="s">
        <v>260</v>
      </c>
      <c r="M13" s="2" t="s">
        <v>156</v>
      </c>
      <c r="N13" s="22"/>
      <c r="O13" s="56"/>
      <c r="P13" s="11"/>
      <c r="Q13" s="11"/>
    </row>
    <row r="14" spans="1:17" x14ac:dyDescent="0.2">
      <c r="A14" s="37" t="s">
        <v>62</v>
      </c>
      <c r="B14" s="69" t="s">
        <v>204</v>
      </c>
      <c r="C14" s="69" t="s">
        <v>414</v>
      </c>
      <c r="D14" s="21" t="s">
        <v>171</v>
      </c>
      <c r="E14" s="47" t="s">
        <v>50</v>
      </c>
      <c r="F14" s="3"/>
      <c r="G14" s="52"/>
      <c r="H14" s="24" t="s">
        <v>22</v>
      </c>
      <c r="I14" s="5" t="s">
        <v>7</v>
      </c>
      <c r="J14" s="1" t="s">
        <v>260</v>
      </c>
      <c r="M14" s="2" t="s">
        <v>156</v>
      </c>
      <c r="N14" s="22"/>
      <c r="O14" s="56"/>
      <c r="P14" s="11"/>
      <c r="Q14" s="11"/>
    </row>
    <row r="15" spans="1:17" x14ac:dyDescent="0.2">
      <c r="A15" s="37" t="s">
        <v>63</v>
      </c>
      <c r="B15" s="69" t="s">
        <v>205</v>
      </c>
      <c r="C15" s="69" t="s">
        <v>415</v>
      </c>
      <c r="D15" s="21" t="s">
        <v>172</v>
      </c>
      <c r="E15" s="47" t="s">
        <v>50</v>
      </c>
      <c r="F15" s="3"/>
      <c r="G15" s="52"/>
      <c r="H15" s="24" t="s">
        <v>22</v>
      </c>
      <c r="I15" s="5" t="s">
        <v>7</v>
      </c>
      <c r="J15" s="1" t="s">
        <v>260</v>
      </c>
      <c r="M15" s="2" t="s">
        <v>156</v>
      </c>
      <c r="N15" s="22"/>
      <c r="O15" s="56"/>
      <c r="P15" s="11"/>
      <c r="Q15" s="11"/>
    </row>
    <row r="16" spans="1:17" x14ac:dyDescent="0.2">
      <c r="A16" s="37" t="s">
        <v>64</v>
      </c>
      <c r="B16" s="69" t="s">
        <v>206</v>
      </c>
      <c r="C16" s="69" t="s">
        <v>416</v>
      </c>
      <c r="D16" s="21" t="s">
        <v>173</v>
      </c>
      <c r="E16" s="47" t="s">
        <v>50</v>
      </c>
      <c r="F16" s="3"/>
      <c r="G16" s="52"/>
      <c r="H16" s="24" t="s">
        <v>22</v>
      </c>
      <c r="I16" s="5" t="s">
        <v>7</v>
      </c>
      <c r="J16" s="1" t="s">
        <v>260</v>
      </c>
      <c r="M16" s="2" t="s">
        <v>156</v>
      </c>
      <c r="N16" s="22"/>
      <c r="O16" s="56" t="s">
        <v>606</v>
      </c>
      <c r="P16" s="11"/>
      <c r="Q16" s="11"/>
    </row>
    <row r="17" spans="1:17" x14ac:dyDescent="0.2">
      <c r="A17" s="37" t="s">
        <v>65</v>
      </c>
      <c r="B17" s="69" t="s">
        <v>207</v>
      </c>
      <c r="C17" s="69" t="s">
        <v>417</v>
      </c>
      <c r="D17" s="21" t="s">
        <v>174</v>
      </c>
      <c r="E17" s="47" t="s">
        <v>50</v>
      </c>
      <c r="F17" s="3"/>
      <c r="G17" s="52"/>
      <c r="H17" s="24" t="s">
        <v>22</v>
      </c>
      <c r="I17" s="5" t="s">
        <v>7</v>
      </c>
      <c r="J17" s="1" t="s">
        <v>260</v>
      </c>
      <c r="M17" s="2" t="s">
        <v>156</v>
      </c>
      <c r="N17" s="22"/>
      <c r="O17" s="56"/>
      <c r="P17" s="11"/>
      <c r="Q17" s="11"/>
    </row>
    <row r="18" spans="1:17" x14ac:dyDescent="0.2">
      <c r="A18" s="37" t="s">
        <v>66</v>
      </c>
      <c r="B18" s="69" t="s">
        <v>208</v>
      </c>
      <c r="C18" s="69" t="s">
        <v>418</v>
      </c>
      <c r="D18" s="21" t="s">
        <v>175</v>
      </c>
      <c r="E18" s="47" t="s">
        <v>50</v>
      </c>
      <c r="F18" s="3"/>
      <c r="G18" s="52"/>
      <c r="H18" s="24" t="s">
        <v>22</v>
      </c>
      <c r="I18" s="5" t="s">
        <v>7</v>
      </c>
      <c r="J18" s="1" t="s">
        <v>260</v>
      </c>
      <c r="M18" s="2" t="s">
        <v>156</v>
      </c>
      <c r="N18" s="22"/>
      <c r="O18" s="56"/>
      <c r="P18" s="11"/>
      <c r="Q18" s="11"/>
    </row>
    <row r="19" spans="1:17" x14ac:dyDescent="0.2">
      <c r="A19" s="37" t="s">
        <v>67</v>
      </c>
      <c r="B19" s="69" t="s">
        <v>209</v>
      </c>
      <c r="C19" s="69" t="s">
        <v>419</v>
      </c>
      <c r="D19" s="21" t="s">
        <v>176</v>
      </c>
      <c r="E19" s="47" t="s">
        <v>50</v>
      </c>
      <c r="F19" s="3"/>
      <c r="G19" s="52"/>
      <c r="H19" s="24" t="s">
        <v>22</v>
      </c>
      <c r="I19" s="5" t="s">
        <v>7</v>
      </c>
      <c r="J19" s="1" t="s">
        <v>260</v>
      </c>
      <c r="M19" s="2" t="s">
        <v>156</v>
      </c>
      <c r="N19" s="22"/>
      <c r="O19" s="56"/>
      <c r="P19" s="11"/>
      <c r="Q19" s="11"/>
    </row>
    <row r="20" spans="1:17" x14ac:dyDescent="0.2">
      <c r="A20" s="37" t="s">
        <v>68</v>
      </c>
      <c r="B20" s="69" t="s">
        <v>210</v>
      </c>
      <c r="C20" s="69" t="s">
        <v>420</v>
      </c>
      <c r="D20" s="21" t="s">
        <v>177</v>
      </c>
      <c r="E20" s="47" t="s">
        <v>50</v>
      </c>
      <c r="F20" s="3"/>
      <c r="G20" s="52"/>
      <c r="H20" s="24" t="s">
        <v>22</v>
      </c>
      <c r="I20" s="5" t="s">
        <v>7</v>
      </c>
      <c r="J20" s="1" t="s">
        <v>260</v>
      </c>
      <c r="M20" s="2" t="s">
        <v>357</v>
      </c>
      <c r="N20" s="22"/>
      <c r="O20" s="56"/>
      <c r="P20" s="11"/>
      <c r="Q20" s="11"/>
    </row>
    <row r="21" spans="1:17" x14ac:dyDescent="0.2">
      <c r="A21" s="37" t="s">
        <v>69</v>
      </c>
      <c r="B21" s="69" t="s">
        <v>211</v>
      </c>
      <c r="C21" s="69" t="s">
        <v>421</v>
      </c>
      <c r="D21" s="21" t="s">
        <v>178</v>
      </c>
      <c r="E21" s="47" t="s">
        <v>50</v>
      </c>
      <c r="F21" s="3"/>
      <c r="G21" s="52"/>
      <c r="H21" s="24" t="s">
        <v>22</v>
      </c>
      <c r="I21" s="5" t="s">
        <v>7</v>
      </c>
      <c r="J21" s="1" t="s">
        <v>260</v>
      </c>
      <c r="M21" s="2" t="s">
        <v>156</v>
      </c>
      <c r="N21" s="22"/>
      <c r="O21" s="56"/>
      <c r="P21" s="11"/>
      <c r="Q21" s="11"/>
    </row>
    <row r="22" spans="1:17" x14ac:dyDescent="0.2">
      <c r="A22" s="37" t="s">
        <v>70</v>
      </c>
      <c r="B22" s="23" t="s">
        <v>212</v>
      </c>
      <c r="C22" s="23" t="s">
        <v>460</v>
      </c>
      <c r="D22" s="21" t="s">
        <v>179</v>
      </c>
      <c r="E22" s="47" t="s">
        <v>50</v>
      </c>
      <c r="F22" s="3"/>
      <c r="G22" s="52"/>
      <c r="H22" s="3" t="s">
        <v>22</v>
      </c>
      <c r="I22" s="5" t="s">
        <v>7</v>
      </c>
      <c r="J22" s="1" t="s">
        <v>260</v>
      </c>
      <c r="M22" s="2" t="s">
        <v>156</v>
      </c>
      <c r="N22" s="22"/>
      <c r="O22" s="56" t="s">
        <v>403</v>
      </c>
      <c r="P22" s="11"/>
      <c r="Q22" s="11"/>
    </row>
    <row r="23" spans="1:17" x14ac:dyDescent="0.2">
      <c r="A23" s="37" t="s">
        <v>77</v>
      </c>
      <c r="B23" s="69" t="s">
        <v>213</v>
      </c>
      <c r="C23" s="23" t="s">
        <v>422</v>
      </c>
      <c r="D23" s="21" t="s">
        <v>180</v>
      </c>
      <c r="E23" s="47" t="s">
        <v>50</v>
      </c>
      <c r="F23" s="3"/>
      <c r="G23" s="52"/>
      <c r="H23" s="24" t="s">
        <v>22</v>
      </c>
      <c r="I23" s="5" t="s">
        <v>7</v>
      </c>
      <c r="J23" s="1" t="s">
        <v>260</v>
      </c>
      <c r="M23" s="2" t="s">
        <v>157</v>
      </c>
      <c r="N23" s="22"/>
      <c r="O23" s="56" t="s">
        <v>450</v>
      </c>
      <c r="P23" s="11"/>
      <c r="Q23" s="11"/>
    </row>
    <row r="24" spans="1:17" x14ac:dyDescent="0.2">
      <c r="A24" s="37" t="s">
        <v>78</v>
      </c>
      <c r="B24" s="69" t="s">
        <v>214</v>
      </c>
      <c r="C24" s="23" t="s">
        <v>423</v>
      </c>
      <c r="D24" s="21" t="s">
        <v>181</v>
      </c>
      <c r="E24" s="47" t="s">
        <v>50</v>
      </c>
      <c r="F24" s="3"/>
      <c r="G24" s="52"/>
      <c r="H24" s="24" t="s">
        <v>22</v>
      </c>
      <c r="I24" s="5" t="s">
        <v>7</v>
      </c>
      <c r="J24" s="1" t="s">
        <v>260</v>
      </c>
      <c r="M24" s="2" t="s">
        <v>157</v>
      </c>
      <c r="N24" s="22"/>
      <c r="O24" s="56" t="s">
        <v>450</v>
      </c>
      <c r="P24" s="11"/>
      <c r="Q24" s="11"/>
    </row>
    <row r="25" spans="1:17" x14ac:dyDescent="0.2">
      <c r="A25" s="37" t="s">
        <v>79</v>
      </c>
      <c r="B25" s="69" t="s">
        <v>215</v>
      </c>
      <c r="C25" s="23" t="s">
        <v>424</v>
      </c>
      <c r="D25" s="21" t="s">
        <v>182</v>
      </c>
      <c r="E25" s="47" t="s">
        <v>50</v>
      </c>
      <c r="F25" s="3"/>
      <c r="G25" s="52"/>
      <c r="H25" s="24" t="s">
        <v>22</v>
      </c>
      <c r="I25" s="5" t="s">
        <v>7</v>
      </c>
      <c r="J25" s="1" t="s">
        <v>260</v>
      </c>
      <c r="M25" s="2" t="s">
        <v>157</v>
      </c>
      <c r="N25" s="22"/>
      <c r="O25" s="56"/>
      <c r="P25" s="11"/>
      <c r="Q25" s="11"/>
    </row>
    <row r="26" spans="1:17" x14ac:dyDescent="0.2">
      <c r="A26" s="37" t="s">
        <v>80</v>
      </c>
      <c r="B26" s="69" t="s">
        <v>216</v>
      </c>
      <c r="C26" s="69" t="s">
        <v>425</v>
      </c>
      <c r="D26" s="21" t="s">
        <v>183</v>
      </c>
      <c r="E26" s="47" t="s">
        <v>50</v>
      </c>
      <c r="F26" s="3"/>
      <c r="G26" s="52"/>
      <c r="H26" s="24" t="s">
        <v>22</v>
      </c>
      <c r="I26" s="5" t="s">
        <v>7</v>
      </c>
      <c r="J26" s="1" t="s">
        <v>260</v>
      </c>
      <c r="M26" s="2" t="s">
        <v>157</v>
      </c>
      <c r="N26" s="22"/>
      <c r="O26" s="56"/>
      <c r="P26" s="11"/>
      <c r="Q26" s="11"/>
    </row>
    <row r="27" spans="1:17" x14ac:dyDescent="0.2">
      <c r="A27" s="37" t="s">
        <v>81</v>
      </c>
      <c r="B27" s="69" t="s">
        <v>217</v>
      </c>
      <c r="C27" s="69" t="s">
        <v>426</v>
      </c>
      <c r="D27" s="21" t="s">
        <v>184</v>
      </c>
      <c r="E27" s="47" t="s">
        <v>50</v>
      </c>
      <c r="F27" s="3"/>
      <c r="G27" s="52"/>
      <c r="H27" s="24" t="s">
        <v>22</v>
      </c>
      <c r="I27" s="5" t="s">
        <v>7</v>
      </c>
      <c r="J27" s="1" t="s">
        <v>260</v>
      </c>
      <c r="M27" s="2" t="s">
        <v>157</v>
      </c>
      <c r="N27" s="22"/>
      <c r="O27" s="56"/>
      <c r="P27" s="11"/>
      <c r="Q27" s="11"/>
    </row>
    <row r="28" spans="1:17" x14ac:dyDescent="0.2">
      <c r="A28" s="37" t="s">
        <v>82</v>
      </c>
      <c r="B28" s="69" t="s">
        <v>218</v>
      </c>
      <c r="C28" s="69" t="s">
        <v>427</v>
      </c>
      <c r="D28" s="21" t="s">
        <v>185</v>
      </c>
      <c r="E28" s="47" t="s">
        <v>50</v>
      </c>
      <c r="F28" s="3"/>
      <c r="G28" s="52"/>
      <c r="H28" s="24" t="s">
        <v>22</v>
      </c>
      <c r="I28" s="5" t="s">
        <v>7</v>
      </c>
      <c r="J28" s="1" t="s">
        <v>260</v>
      </c>
      <c r="M28" s="2" t="s">
        <v>157</v>
      </c>
      <c r="N28" s="22"/>
      <c r="O28" s="56"/>
      <c r="P28" s="11"/>
      <c r="Q28" s="11"/>
    </row>
    <row r="29" spans="1:17" x14ac:dyDescent="0.2">
      <c r="A29" s="37" t="s">
        <v>83</v>
      </c>
      <c r="B29" s="69" t="s">
        <v>219</v>
      </c>
      <c r="C29" s="69" t="s">
        <v>428</v>
      </c>
      <c r="D29" s="21" t="s">
        <v>186</v>
      </c>
      <c r="E29" s="47" t="s">
        <v>50</v>
      </c>
      <c r="F29" s="3"/>
      <c r="G29" s="52"/>
      <c r="H29" s="24" t="s">
        <v>22</v>
      </c>
      <c r="I29" s="5" t="s">
        <v>7</v>
      </c>
      <c r="J29" s="1" t="s">
        <v>260</v>
      </c>
      <c r="M29" s="2" t="s">
        <v>157</v>
      </c>
      <c r="N29" s="22"/>
      <c r="O29" s="56"/>
      <c r="P29" s="11"/>
      <c r="Q29" s="11"/>
    </row>
    <row r="30" spans="1:17" x14ac:dyDescent="0.2">
      <c r="A30" s="37" t="s">
        <v>84</v>
      </c>
      <c r="B30" s="69" t="s">
        <v>220</v>
      </c>
      <c r="C30" s="69" t="s">
        <v>429</v>
      </c>
      <c r="D30" s="21" t="s">
        <v>187</v>
      </c>
      <c r="E30" s="47" t="s">
        <v>50</v>
      </c>
      <c r="F30" s="3"/>
      <c r="G30" s="52"/>
      <c r="H30" s="24" t="s">
        <v>22</v>
      </c>
      <c r="I30" s="5" t="s">
        <v>7</v>
      </c>
      <c r="J30" s="1" t="s">
        <v>260</v>
      </c>
      <c r="M30" s="2" t="s">
        <v>157</v>
      </c>
      <c r="N30" s="22"/>
      <c r="O30" s="56"/>
      <c r="P30" s="11"/>
      <c r="Q30" s="11"/>
    </row>
    <row r="31" spans="1:17" x14ac:dyDescent="0.2">
      <c r="A31" s="37" t="s">
        <v>85</v>
      </c>
      <c r="B31" s="69" t="s">
        <v>221</v>
      </c>
      <c r="C31" s="69" t="s">
        <v>430</v>
      </c>
      <c r="D31" s="21" t="s">
        <v>188</v>
      </c>
      <c r="E31" s="47" t="s">
        <v>50</v>
      </c>
      <c r="F31" s="3"/>
      <c r="G31" s="52"/>
      <c r="H31" s="24" t="s">
        <v>22</v>
      </c>
      <c r="I31" s="5" t="s">
        <v>7</v>
      </c>
      <c r="J31" s="1" t="s">
        <v>260</v>
      </c>
      <c r="M31" s="2" t="s">
        <v>157</v>
      </c>
      <c r="N31" s="22"/>
      <c r="O31" s="56"/>
      <c r="P31" s="11"/>
      <c r="Q31" s="11"/>
    </row>
    <row r="32" spans="1:17" x14ac:dyDescent="0.2">
      <c r="A32" s="37" t="s">
        <v>86</v>
      </c>
      <c r="B32" s="69" t="s">
        <v>129</v>
      </c>
      <c r="C32" s="69" t="s">
        <v>431</v>
      </c>
      <c r="D32" s="21" t="s">
        <v>121</v>
      </c>
      <c r="E32" s="47" t="s">
        <v>50</v>
      </c>
      <c r="F32" s="3"/>
      <c r="G32" s="52"/>
      <c r="H32" s="24" t="s">
        <v>22</v>
      </c>
      <c r="I32" s="5" t="s">
        <v>7</v>
      </c>
      <c r="J32" s="1" t="s">
        <v>260</v>
      </c>
      <c r="M32" s="2" t="s">
        <v>157</v>
      </c>
      <c r="N32" s="22"/>
      <c r="O32" s="56"/>
      <c r="P32" s="11"/>
      <c r="Q32" s="11"/>
    </row>
    <row r="33" spans="1:17" x14ac:dyDescent="0.2">
      <c r="A33" s="37" t="s">
        <v>87</v>
      </c>
      <c r="B33" s="69" t="s">
        <v>222</v>
      </c>
      <c r="C33" s="69" t="s">
        <v>432</v>
      </c>
      <c r="D33" s="21" t="s">
        <v>189</v>
      </c>
      <c r="E33" s="47" t="s">
        <v>50</v>
      </c>
      <c r="F33" s="3"/>
      <c r="G33" s="52"/>
      <c r="H33" s="24" t="s">
        <v>22</v>
      </c>
      <c r="I33" s="5" t="s">
        <v>7</v>
      </c>
      <c r="J33" s="1" t="s">
        <v>260</v>
      </c>
      <c r="M33" s="2" t="s">
        <v>157</v>
      </c>
      <c r="N33" s="22"/>
      <c r="O33" s="56"/>
      <c r="P33" s="11"/>
      <c r="Q33" s="11"/>
    </row>
    <row r="34" spans="1:17" x14ac:dyDescent="0.2">
      <c r="A34" s="37" t="s">
        <v>88</v>
      </c>
      <c r="B34" s="69" t="s">
        <v>223</v>
      </c>
      <c r="C34" s="69" t="s">
        <v>433</v>
      </c>
      <c r="D34" s="21" t="s">
        <v>190</v>
      </c>
      <c r="E34" s="47" t="s">
        <v>50</v>
      </c>
      <c r="F34" s="3"/>
      <c r="G34" s="52"/>
      <c r="H34" s="24" t="s">
        <v>22</v>
      </c>
      <c r="I34" s="5" t="s">
        <v>7</v>
      </c>
      <c r="J34" s="1" t="s">
        <v>260</v>
      </c>
      <c r="M34" s="2" t="s">
        <v>157</v>
      </c>
      <c r="N34" s="22"/>
      <c r="O34" s="56"/>
      <c r="P34" s="11"/>
      <c r="Q34" s="11"/>
    </row>
    <row r="35" spans="1:17" x14ac:dyDescent="0.2">
      <c r="A35" s="37" t="s">
        <v>89</v>
      </c>
      <c r="B35" s="69" t="s">
        <v>224</v>
      </c>
      <c r="C35" s="69" t="s">
        <v>434</v>
      </c>
      <c r="D35" s="21" t="s">
        <v>191</v>
      </c>
      <c r="E35" s="47" t="s">
        <v>50</v>
      </c>
      <c r="F35" s="3"/>
      <c r="G35" s="52"/>
      <c r="H35" s="24" t="s">
        <v>22</v>
      </c>
      <c r="I35" s="5" t="s">
        <v>7</v>
      </c>
      <c r="J35" s="1" t="s">
        <v>260</v>
      </c>
      <c r="M35" s="2" t="s">
        <v>157</v>
      </c>
      <c r="N35" s="22"/>
      <c r="O35" s="56"/>
      <c r="P35" s="11"/>
      <c r="Q35" s="11"/>
    </row>
    <row r="36" spans="1:17" x14ac:dyDescent="0.2">
      <c r="A36" s="37" t="s">
        <v>90</v>
      </c>
      <c r="B36" s="69" t="s">
        <v>225</v>
      </c>
      <c r="C36" s="69" t="s">
        <v>435</v>
      </c>
      <c r="D36" s="21" t="s">
        <v>192</v>
      </c>
      <c r="E36" s="47" t="s">
        <v>50</v>
      </c>
      <c r="F36" s="3"/>
      <c r="G36" s="52"/>
      <c r="H36" s="24" t="s">
        <v>22</v>
      </c>
      <c r="I36" s="5" t="s">
        <v>7</v>
      </c>
      <c r="J36" s="1" t="s">
        <v>260</v>
      </c>
      <c r="M36" s="2" t="s">
        <v>157</v>
      </c>
      <c r="N36" s="22"/>
      <c r="O36" s="56"/>
      <c r="P36" s="11"/>
      <c r="Q36" s="11"/>
    </row>
    <row r="37" spans="1:17" x14ac:dyDescent="0.2">
      <c r="A37" s="37" t="s">
        <v>91</v>
      </c>
      <c r="B37" s="69" t="s">
        <v>226</v>
      </c>
      <c r="C37" s="69" t="s">
        <v>436</v>
      </c>
      <c r="D37" s="21" t="s">
        <v>193</v>
      </c>
      <c r="E37" s="47" t="s">
        <v>50</v>
      </c>
      <c r="F37" s="3"/>
      <c r="G37" s="52"/>
      <c r="H37" s="24" t="s">
        <v>22</v>
      </c>
      <c r="I37" s="5" t="s">
        <v>7</v>
      </c>
      <c r="J37" s="1" t="s">
        <v>260</v>
      </c>
      <c r="M37" s="2" t="s">
        <v>157</v>
      </c>
      <c r="N37" s="22"/>
      <c r="O37" s="56"/>
      <c r="P37" s="11"/>
      <c r="Q37" s="11"/>
    </row>
    <row r="38" spans="1:17" x14ac:dyDescent="0.2">
      <c r="A38" s="37" t="s">
        <v>92</v>
      </c>
      <c r="B38" s="69" t="s">
        <v>130</v>
      </c>
      <c r="C38" s="69" t="s">
        <v>437</v>
      </c>
      <c r="D38" s="21" t="s">
        <v>122</v>
      </c>
      <c r="E38" s="47" t="s">
        <v>50</v>
      </c>
      <c r="F38" s="3"/>
      <c r="G38" s="52"/>
      <c r="H38" s="24" t="s">
        <v>22</v>
      </c>
      <c r="I38" s="5" t="s">
        <v>7</v>
      </c>
      <c r="J38" s="1" t="s">
        <v>260</v>
      </c>
      <c r="M38" s="2" t="s">
        <v>157</v>
      </c>
      <c r="N38" s="22"/>
      <c r="O38" s="56"/>
      <c r="P38" s="11"/>
      <c r="Q38" s="11"/>
    </row>
    <row r="39" spans="1:17" x14ac:dyDescent="0.2">
      <c r="A39" s="37" t="s">
        <v>93</v>
      </c>
      <c r="B39" s="69" t="s">
        <v>227</v>
      </c>
      <c r="C39" s="69" t="s">
        <v>438</v>
      </c>
      <c r="D39" s="21" t="s">
        <v>194</v>
      </c>
      <c r="E39" s="47" t="s">
        <v>50</v>
      </c>
      <c r="F39" s="3"/>
      <c r="G39" s="52"/>
      <c r="H39" s="24" t="s">
        <v>22</v>
      </c>
      <c r="I39" s="5" t="s">
        <v>7</v>
      </c>
      <c r="J39" s="1" t="s">
        <v>260</v>
      </c>
      <c r="M39" s="2" t="s">
        <v>157</v>
      </c>
      <c r="N39" s="22"/>
      <c r="O39" s="56"/>
      <c r="P39" s="11"/>
      <c r="Q39" s="11"/>
    </row>
    <row r="40" spans="1:17" x14ac:dyDescent="0.2">
      <c r="A40" s="37" t="s">
        <v>94</v>
      </c>
      <c r="B40" s="69" t="s">
        <v>131</v>
      </c>
      <c r="C40" s="69" t="s">
        <v>439</v>
      </c>
      <c r="D40" s="21" t="s">
        <v>123</v>
      </c>
      <c r="E40" s="47" t="s">
        <v>50</v>
      </c>
      <c r="F40" s="3"/>
      <c r="G40" s="52"/>
      <c r="H40" s="24" t="s">
        <v>22</v>
      </c>
      <c r="I40" s="5" t="s">
        <v>7</v>
      </c>
      <c r="J40" s="1" t="s">
        <v>260</v>
      </c>
      <c r="M40" s="2" t="s">
        <v>357</v>
      </c>
      <c r="N40" s="22"/>
      <c r="O40" s="56"/>
      <c r="P40" s="11"/>
      <c r="Q40" s="11"/>
    </row>
    <row r="41" spans="1:17" x14ac:dyDescent="0.2">
      <c r="A41" s="37" t="s">
        <v>95</v>
      </c>
      <c r="B41" s="69" t="s">
        <v>228</v>
      </c>
      <c r="C41" s="69" t="s">
        <v>440</v>
      </c>
      <c r="D41" s="21" t="s">
        <v>195</v>
      </c>
      <c r="E41" s="47" t="s">
        <v>50</v>
      </c>
      <c r="F41" s="3"/>
      <c r="G41" s="52"/>
      <c r="H41" s="24" t="s">
        <v>22</v>
      </c>
      <c r="I41" s="5" t="s">
        <v>7</v>
      </c>
      <c r="J41" s="1" t="s">
        <v>260</v>
      </c>
      <c r="M41" s="2" t="s">
        <v>357</v>
      </c>
      <c r="N41" s="22"/>
      <c r="O41" s="56"/>
      <c r="P41" s="11"/>
      <c r="Q41" s="11"/>
    </row>
    <row r="42" spans="1:17" x14ac:dyDescent="0.2">
      <c r="A42" s="37" t="s">
        <v>96</v>
      </c>
      <c r="B42" s="69" t="s">
        <v>229</v>
      </c>
      <c r="C42" s="69" t="s">
        <v>441</v>
      </c>
      <c r="D42" s="21" t="s">
        <v>196</v>
      </c>
      <c r="E42" s="47" t="s">
        <v>50</v>
      </c>
      <c r="F42" s="3"/>
      <c r="G42" s="52"/>
      <c r="H42" s="24" t="s">
        <v>22</v>
      </c>
      <c r="I42" s="5" t="s">
        <v>7</v>
      </c>
      <c r="J42" s="1" t="s">
        <v>260</v>
      </c>
      <c r="M42" s="2" t="s">
        <v>357</v>
      </c>
      <c r="N42" s="22"/>
      <c r="O42" s="56"/>
      <c r="P42" s="11"/>
      <c r="Q42" s="11"/>
    </row>
    <row r="43" spans="1:17" x14ac:dyDescent="0.2">
      <c r="A43" s="37" t="s">
        <v>97</v>
      </c>
      <c r="B43" s="69" t="s">
        <v>230</v>
      </c>
      <c r="C43" s="69" t="s">
        <v>442</v>
      </c>
      <c r="D43" s="21" t="s">
        <v>197</v>
      </c>
      <c r="E43" s="47" t="s">
        <v>50</v>
      </c>
      <c r="F43" s="3"/>
      <c r="G43" s="52"/>
      <c r="H43" s="24" t="s">
        <v>22</v>
      </c>
      <c r="I43" s="5" t="s">
        <v>7</v>
      </c>
      <c r="J43" s="1" t="s">
        <v>260</v>
      </c>
      <c r="M43" s="2" t="s">
        <v>157</v>
      </c>
      <c r="N43" s="22"/>
      <c r="O43" s="56"/>
      <c r="P43" s="11"/>
      <c r="Q43" s="11"/>
    </row>
    <row r="44" spans="1:17" x14ac:dyDescent="0.2">
      <c r="A44" s="37" t="s">
        <v>98</v>
      </c>
      <c r="B44" s="69" t="s">
        <v>143</v>
      </c>
      <c r="C44" s="69" t="s">
        <v>443</v>
      </c>
      <c r="D44" s="21" t="s">
        <v>142</v>
      </c>
      <c r="E44" s="82" t="s">
        <v>50</v>
      </c>
      <c r="F44" s="3"/>
      <c r="G44" s="52"/>
      <c r="H44" s="24" t="s">
        <v>22</v>
      </c>
      <c r="I44" s="5" t="s">
        <v>7</v>
      </c>
      <c r="J44" s="1" t="s">
        <v>148</v>
      </c>
      <c r="M44" s="2" t="s">
        <v>357</v>
      </c>
      <c r="N44" s="22"/>
      <c r="O44" s="56"/>
      <c r="P44" s="11"/>
      <c r="Q44" s="11"/>
    </row>
    <row r="45" spans="1:17" x14ac:dyDescent="0.2">
      <c r="A45" s="37" t="s">
        <v>99</v>
      </c>
      <c r="B45" s="69" t="s">
        <v>136</v>
      </c>
      <c r="C45" s="69" t="s">
        <v>444</v>
      </c>
      <c r="D45" s="21" t="s">
        <v>134</v>
      </c>
      <c r="E45" s="82" t="s">
        <v>50</v>
      </c>
      <c r="F45" s="3"/>
      <c r="G45" s="52"/>
      <c r="H45" s="24" t="s">
        <v>22</v>
      </c>
      <c r="I45" s="5" t="s">
        <v>7</v>
      </c>
      <c r="J45" s="1" t="s">
        <v>148</v>
      </c>
      <c r="M45" s="2" t="s">
        <v>357</v>
      </c>
      <c r="N45" s="22"/>
      <c r="O45" s="56"/>
      <c r="P45" s="11"/>
      <c r="Q45" s="11"/>
    </row>
    <row r="46" spans="1:17" x14ac:dyDescent="0.2">
      <c r="A46" s="37" t="s">
        <v>100</v>
      </c>
      <c r="B46" s="70" t="s">
        <v>235</v>
      </c>
      <c r="C46" s="69" t="s">
        <v>445</v>
      </c>
      <c r="D46" s="21" t="s">
        <v>231</v>
      </c>
      <c r="E46" s="82" t="s">
        <v>50</v>
      </c>
      <c r="F46" s="3"/>
      <c r="G46" s="52"/>
      <c r="H46" s="24" t="s">
        <v>22</v>
      </c>
      <c r="I46" s="5" t="s">
        <v>7</v>
      </c>
      <c r="J46" s="1" t="s">
        <v>148</v>
      </c>
      <c r="M46" s="2" t="s">
        <v>357</v>
      </c>
      <c r="N46" s="22"/>
      <c r="O46" s="56"/>
      <c r="P46" s="11"/>
      <c r="Q46" s="11"/>
    </row>
    <row r="47" spans="1:17" x14ac:dyDescent="0.2">
      <c r="A47" s="37" t="s">
        <v>101</v>
      </c>
      <c r="B47" s="70" t="s">
        <v>236</v>
      </c>
      <c r="C47" s="69" t="s">
        <v>446</v>
      </c>
      <c r="D47" s="21" t="s">
        <v>232</v>
      </c>
      <c r="E47" s="82" t="s">
        <v>50</v>
      </c>
      <c r="F47" s="3"/>
      <c r="G47" s="52"/>
      <c r="H47" s="24" t="s">
        <v>22</v>
      </c>
      <c r="I47" s="5" t="s">
        <v>7</v>
      </c>
      <c r="J47" s="1" t="s">
        <v>148</v>
      </c>
      <c r="M47" s="2" t="s">
        <v>357</v>
      </c>
      <c r="N47" s="22"/>
      <c r="O47" s="56"/>
      <c r="P47" s="11"/>
      <c r="Q47" s="11"/>
    </row>
    <row r="48" spans="1:17" x14ac:dyDescent="0.2">
      <c r="A48" s="37" t="s">
        <v>102</v>
      </c>
      <c r="B48" s="70" t="s">
        <v>237</v>
      </c>
      <c r="C48" s="69" t="s">
        <v>447</v>
      </c>
      <c r="D48" s="21" t="s">
        <v>233</v>
      </c>
      <c r="E48" s="82" t="s">
        <v>50</v>
      </c>
      <c r="F48" s="3"/>
      <c r="G48" s="52"/>
      <c r="H48" s="24" t="s">
        <v>22</v>
      </c>
      <c r="I48" s="5" t="s">
        <v>7</v>
      </c>
      <c r="J48" s="1" t="s">
        <v>148</v>
      </c>
      <c r="M48" s="2" t="s">
        <v>357</v>
      </c>
      <c r="N48" s="22"/>
      <c r="O48" s="56"/>
      <c r="P48" s="11"/>
      <c r="Q48" s="11"/>
    </row>
    <row r="49" spans="1:18" x14ac:dyDescent="0.2">
      <c r="A49" s="37" t="s">
        <v>103</v>
      </c>
      <c r="B49" s="70" t="s">
        <v>145</v>
      </c>
      <c r="C49" s="69" t="s">
        <v>448</v>
      </c>
      <c r="D49" s="21" t="s">
        <v>144</v>
      </c>
      <c r="E49" s="82" t="s">
        <v>50</v>
      </c>
      <c r="F49" s="3"/>
      <c r="G49" s="52"/>
      <c r="H49" s="24" t="s">
        <v>22</v>
      </c>
      <c r="I49" s="5" t="s">
        <v>7</v>
      </c>
      <c r="J49" s="1" t="s">
        <v>148</v>
      </c>
      <c r="M49" s="2" t="s">
        <v>357</v>
      </c>
      <c r="N49" s="22"/>
      <c r="P49" s="11"/>
      <c r="Q49" s="11"/>
    </row>
    <row r="50" spans="1:18" x14ac:dyDescent="0.2">
      <c r="A50" s="37" t="s">
        <v>104</v>
      </c>
      <c r="B50" s="70" t="s">
        <v>399</v>
      </c>
      <c r="C50" s="69" t="s">
        <v>452</v>
      </c>
      <c r="D50" s="31" t="s">
        <v>451</v>
      </c>
      <c r="E50" s="84" t="s">
        <v>50</v>
      </c>
      <c r="F50" s="3"/>
      <c r="G50" s="52"/>
      <c r="H50" s="24" t="s">
        <v>22</v>
      </c>
      <c r="I50" s="5" t="s">
        <v>7</v>
      </c>
      <c r="J50" s="1" t="s">
        <v>260</v>
      </c>
      <c r="M50" s="2" t="s">
        <v>157</v>
      </c>
      <c r="N50" s="22"/>
      <c r="O50" s="56" t="s">
        <v>449</v>
      </c>
      <c r="P50" s="11"/>
      <c r="Q50" s="11"/>
      <c r="R50" s="1" t="s">
        <v>465</v>
      </c>
    </row>
    <row r="51" spans="1:18" x14ac:dyDescent="0.2">
      <c r="A51" s="37" t="s">
        <v>105</v>
      </c>
      <c r="B51" s="70" t="s">
        <v>400</v>
      </c>
      <c r="C51" s="69" t="s">
        <v>454</v>
      </c>
      <c r="D51" s="33" t="s">
        <v>464</v>
      </c>
      <c r="E51" s="82" t="s">
        <v>50</v>
      </c>
      <c r="F51" s="3"/>
      <c r="G51" s="52"/>
      <c r="H51" s="24" t="s">
        <v>22</v>
      </c>
      <c r="I51" s="5" t="s">
        <v>7</v>
      </c>
      <c r="J51" s="1" t="s">
        <v>148</v>
      </c>
      <c r="M51" s="2" t="s">
        <v>357</v>
      </c>
      <c r="N51" s="22"/>
      <c r="O51" s="56" t="s">
        <v>450</v>
      </c>
      <c r="P51" s="56" t="s">
        <v>453</v>
      </c>
      <c r="Q51" s="11"/>
      <c r="R51" s="1" t="s">
        <v>465</v>
      </c>
    </row>
    <row r="52" spans="1:18" x14ac:dyDescent="0.2">
      <c r="A52" s="37" t="s">
        <v>106</v>
      </c>
      <c r="B52" s="70" t="s">
        <v>402</v>
      </c>
      <c r="C52" s="69" t="s">
        <v>455</v>
      </c>
      <c r="D52" s="21" t="s">
        <v>401</v>
      </c>
      <c r="E52" s="82" t="s">
        <v>50</v>
      </c>
      <c r="F52" s="3"/>
      <c r="G52" s="52"/>
      <c r="H52" s="24" t="s">
        <v>22</v>
      </c>
      <c r="I52" s="5" t="s">
        <v>7</v>
      </c>
      <c r="J52" s="1" t="s">
        <v>148</v>
      </c>
      <c r="M52" s="2" t="s">
        <v>357</v>
      </c>
      <c r="N52" s="22"/>
      <c r="O52" s="56" t="s">
        <v>450</v>
      </c>
      <c r="P52" s="11"/>
      <c r="Q52" s="11"/>
    </row>
    <row r="53" spans="1:18" x14ac:dyDescent="0.2">
      <c r="A53" s="37" t="s">
        <v>107</v>
      </c>
      <c r="B53" s="70" t="s">
        <v>127</v>
      </c>
      <c r="C53" s="69" t="s">
        <v>456</v>
      </c>
      <c r="D53" s="21" t="s">
        <v>298</v>
      </c>
      <c r="E53" s="82" t="s">
        <v>50</v>
      </c>
      <c r="F53" s="3"/>
      <c r="G53" s="52"/>
      <c r="H53" s="24" t="s">
        <v>22</v>
      </c>
      <c r="I53" s="5" t="s">
        <v>7</v>
      </c>
      <c r="J53" s="1" t="s">
        <v>148</v>
      </c>
      <c r="M53" s="2" t="s">
        <v>357</v>
      </c>
      <c r="N53" s="22"/>
      <c r="O53" s="56" t="s">
        <v>450</v>
      </c>
      <c r="P53" s="11"/>
      <c r="Q53" s="11"/>
    </row>
    <row r="54" spans="1:18" ht="18.75" customHeight="1" x14ac:dyDescent="0.2">
      <c r="A54" s="37" t="s">
        <v>108</v>
      </c>
      <c r="B54" s="70" t="s">
        <v>597</v>
      </c>
      <c r="C54" s="69"/>
      <c r="D54" s="21" t="s">
        <v>589</v>
      </c>
      <c r="E54" s="82" t="s">
        <v>497</v>
      </c>
      <c r="F54" s="3"/>
      <c r="G54" s="52"/>
      <c r="H54" s="24" t="s">
        <v>22</v>
      </c>
      <c r="I54" s="5" t="s">
        <v>7</v>
      </c>
      <c r="J54" s="1"/>
      <c r="M54" s="2"/>
      <c r="N54" s="22"/>
      <c r="O54" s="56"/>
      <c r="P54" s="11"/>
      <c r="Q54" s="11"/>
    </row>
    <row r="55" spans="1:18" ht="18.75" customHeight="1" x14ac:dyDescent="0.2">
      <c r="A55" s="37" t="s">
        <v>109</v>
      </c>
      <c r="B55" s="70" t="s">
        <v>598</v>
      </c>
      <c r="C55" s="69"/>
      <c r="D55" s="21" t="s">
        <v>590</v>
      </c>
      <c r="E55" s="82" t="s">
        <v>497</v>
      </c>
      <c r="F55" s="3"/>
      <c r="G55" s="52"/>
      <c r="H55" s="24" t="s">
        <v>22</v>
      </c>
      <c r="I55" s="5" t="s">
        <v>7</v>
      </c>
      <c r="J55" s="1"/>
      <c r="M55" s="2"/>
      <c r="N55" s="22"/>
      <c r="O55" s="56"/>
      <c r="P55" s="11"/>
      <c r="Q55" s="11"/>
    </row>
    <row r="56" spans="1:18" ht="18.75" customHeight="1" x14ac:dyDescent="0.2">
      <c r="A56" s="37" t="s">
        <v>110</v>
      </c>
      <c r="B56" s="70" t="s">
        <v>599</v>
      </c>
      <c r="C56" s="69"/>
      <c r="D56" s="21" t="s">
        <v>591</v>
      </c>
      <c r="E56" s="82" t="s">
        <v>497</v>
      </c>
      <c r="F56" s="3"/>
      <c r="G56" s="52"/>
      <c r="H56" s="24" t="s">
        <v>22</v>
      </c>
      <c r="I56" s="5" t="s">
        <v>7</v>
      </c>
      <c r="J56" s="1"/>
      <c r="M56" s="2"/>
      <c r="N56" s="22"/>
      <c r="O56" s="56"/>
      <c r="P56" s="11"/>
      <c r="Q56" s="11"/>
    </row>
    <row r="57" spans="1:18" ht="18.75" customHeight="1" x14ac:dyDescent="0.2">
      <c r="A57" s="37" t="s">
        <v>111</v>
      </c>
      <c r="B57" s="77" t="s">
        <v>600</v>
      </c>
      <c r="C57" s="46"/>
      <c r="D57" s="40" t="s">
        <v>592</v>
      </c>
      <c r="E57" s="90" t="s">
        <v>497</v>
      </c>
      <c r="F57" s="34"/>
      <c r="G57" s="50"/>
      <c r="H57" s="34" t="s">
        <v>22</v>
      </c>
      <c r="I57" s="16" t="s">
        <v>12</v>
      </c>
      <c r="J57" s="1" t="s">
        <v>626</v>
      </c>
      <c r="M57" s="2"/>
      <c r="N57" s="22"/>
      <c r="O57" s="56"/>
      <c r="P57" s="11"/>
      <c r="Q57" s="11"/>
    </row>
    <row r="58" spans="1:18" ht="18.75" customHeight="1" x14ac:dyDescent="0.2">
      <c r="A58" s="37" t="s">
        <v>112</v>
      </c>
      <c r="B58" s="70" t="s">
        <v>601</v>
      </c>
      <c r="C58" s="69"/>
      <c r="D58" s="21" t="s">
        <v>593</v>
      </c>
      <c r="E58" s="82" t="s">
        <v>497</v>
      </c>
      <c r="F58" s="3"/>
      <c r="G58" s="52"/>
      <c r="H58" s="24" t="s">
        <v>22</v>
      </c>
      <c r="I58" s="5" t="s">
        <v>7</v>
      </c>
      <c r="J58" s="1"/>
      <c r="M58" s="2"/>
      <c r="N58" s="22"/>
      <c r="O58" s="56"/>
      <c r="P58" s="11"/>
      <c r="Q58" s="11"/>
    </row>
    <row r="59" spans="1:18" ht="18.75" customHeight="1" x14ac:dyDescent="0.2">
      <c r="A59" s="37" t="s">
        <v>113</v>
      </c>
      <c r="B59" s="70" t="s">
        <v>602</v>
      </c>
      <c r="C59" s="69"/>
      <c r="D59" s="21" t="s">
        <v>594</v>
      </c>
      <c r="E59" s="82" t="s">
        <v>497</v>
      </c>
      <c r="F59" s="3"/>
      <c r="G59" s="52"/>
      <c r="H59" s="24" t="s">
        <v>22</v>
      </c>
      <c r="I59" s="5" t="s">
        <v>7</v>
      </c>
      <c r="J59" s="1"/>
      <c r="M59" s="2"/>
      <c r="N59" s="22"/>
      <c r="O59" s="56"/>
      <c r="P59" s="11"/>
      <c r="Q59" s="11"/>
    </row>
    <row r="60" spans="1:18" ht="18.75" customHeight="1" x14ac:dyDescent="0.2">
      <c r="A60" s="37" t="s">
        <v>114</v>
      </c>
      <c r="B60" s="70" t="s">
        <v>603</v>
      </c>
      <c r="C60" s="69"/>
      <c r="D60" s="21" t="s">
        <v>595</v>
      </c>
      <c r="E60" s="82" t="s">
        <v>497</v>
      </c>
      <c r="F60" s="3"/>
      <c r="G60" s="52"/>
      <c r="H60" s="24" t="s">
        <v>22</v>
      </c>
      <c r="I60" s="5" t="s">
        <v>7</v>
      </c>
      <c r="J60" s="1"/>
      <c r="M60" s="2"/>
      <c r="N60" s="22"/>
      <c r="O60" s="56"/>
      <c r="P60" s="11"/>
      <c r="Q60" s="11"/>
    </row>
    <row r="61" spans="1:18" ht="18.75" customHeight="1" x14ac:dyDescent="0.2">
      <c r="A61" s="37" t="s">
        <v>115</v>
      </c>
      <c r="B61" s="70" t="s">
        <v>604</v>
      </c>
      <c r="C61" s="69"/>
      <c r="D61" s="21" t="s">
        <v>135</v>
      </c>
      <c r="E61" s="82" t="s">
        <v>497</v>
      </c>
      <c r="F61" s="3"/>
      <c r="G61" s="52"/>
      <c r="H61" s="24" t="s">
        <v>22</v>
      </c>
      <c r="I61" s="5" t="s">
        <v>7</v>
      </c>
      <c r="J61" s="1"/>
      <c r="M61" s="2"/>
      <c r="N61" s="22"/>
      <c r="O61" s="56"/>
      <c r="P61" s="11"/>
      <c r="Q61" s="11"/>
    </row>
    <row r="62" spans="1:18" ht="18.75" customHeight="1" x14ac:dyDescent="0.2">
      <c r="A62" s="37" t="s">
        <v>116</v>
      </c>
      <c r="B62" s="70" t="s">
        <v>605</v>
      </c>
      <c r="C62" s="69"/>
      <c r="D62" s="21" t="s">
        <v>596</v>
      </c>
      <c r="E62" s="82" t="s">
        <v>497</v>
      </c>
      <c r="F62" s="3"/>
      <c r="G62" s="52"/>
      <c r="H62" s="24" t="s">
        <v>22</v>
      </c>
      <c r="I62" s="5" t="s">
        <v>7</v>
      </c>
      <c r="J62" s="1"/>
      <c r="M62" s="2"/>
      <c r="N62" s="22"/>
      <c r="O62" s="56"/>
      <c r="P62" s="11"/>
      <c r="Q62" s="11"/>
    </row>
    <row r="64" spans="1:18" x14ac:dyDescent="0.2">
      <c r="F64" s="22"/>
    </row>
    <row r="65" spans="3:14" x14ac:dyDescent="0.2">
      <c r="C65" s="16" t="s">
        <v>30</v>
      </c>
      <c r="D65" s="1" t="s">
        <v>162</v>
      </c>
      <c r="F65" s="22"/>
      <c r="G65" s="42"/>
      <c r="H65" s="22"/>
    </row>
    <row r="66" spans="3:14" x14ac:dyDescent="0.2">
      <c r="C66" s="16" t="s">
        <v>12</v>
      </c>
      <c r="D66" s="1" t="s">
        <v>13</v>
      </c>
      <c r="H66" s="9" t="s">
        <v>7</v>
      </c>
      <c r="I66" s="11" t="s">
        <v>15</v>
      </c>
      <c r="N66" s="11" t="s">
        <v>17</v>
      </c>
    </row>
    <row r="67" spans="3:14" x14ac:dyDescent="0.2">
      <c r="C67" s="17" t="s">
        <v>6</v>
      </c>
      <c r="D67" s="1" t="s">
        <v>163</v>
      </c>
      <c r="H67" s="9" t="s">
        <v>8</v>
      </c>
      <c r="I67" s="11" t="s">
        <v>16</v>
      </c>
      <c r="N67" s="11" t="s">
        <v>38</v>
      </c>
    </row>
    <row r="68" spans="3:14" x14ac:dyDescent="0.2">
      <c r="C68" s="5" t="s">
        <v>7</v>
      </c>
      <c r="D68" s="1" t="s">
        <v>11</v>
      </c>
      <c r="H68" s="67" t="s">
        <v>20</v>
      </c>
      <c r="I68" s="11" t="s">
        <v>76</v>
      </c>
      <c r="N68" s="11" t="s">
        <v>74</v>
      </c>
    </row>
    <row r="69" spans="3:14" x14ac:dyDescent="0.2">
      <c r="C69" s="8" t="s">
        <v>14</v>
      </c>
      <c r="D69" s="1" t="s">
        <v>9</v>
      </c>
      <c r="H69" s="12" t="s">
        <v>19</v>
      </c>
      <c r="I69" s="11" t="s">
        <v>73</v>
      </c>
      <c r="N69" s="11" t="s">
        <v>75</v>
      </c>
    </row>
    <row r="70" spans="3:14" x14ac:dyDescent="0.2">
      <c r="C70" s="19" t="s">
        <v>23</v>
      </c>
      <c r="D70" s="1" t="s">
        <v>47</v>
      </c>
      <c r="I70" s="10"/>
    </row>
    <row r="71" spans="3:14" x14ac:dyDescent="0.2">
      <c r="C71" s="19" t="s">
        <v>29</v>
      </c>
      <c r="D71" s="1" t="s">
        <v>32</v>
      </c>
    </row>
    <row r="72" spans="3:14" x14ac:dyDescent="0.2">
      <c r="H72" s="10"/>
      <c r="I72" s="10"/>
    </row>
    <row r="73" spans="3:14" x14ac:dyDescent="0.2">
      <c r="F73" s="2" t="s">
        <v>37</v>
      </c>
      <c r="G73" s="2" t="s">
        <v>46</v>
      </c>
      <c r="H73" s="10"/>
      <c r="I73" s="10"/>
    </row>
    <row r="74" spans="3:14" x14ac:dyDescent="0.2">
      <c r="D74" s="27" t="s">
        <v>24</v>
      </c>
      <c r="E74" s="28">
        <f>COUNTIF(I3:I62,"A")</f>
        <v>59</v>
      </c>
      <c r="F74" s="2">
        <v>16</v>
      </c>
      <c r="G74" s="2">
        <f>E74-F74</f>
        <v>43</v>
      </c>
      <c r="H74" s="10"/>
      <c r="I74" s="10"/>
    </row>
    <row r="75" spans="3:14" x14ac:dyDescent="0.2">
      <c r="D75" s="27" t="s">
        <v>34</v>
      </c>
      <c r="E75" s="28">
        <f>SUM(COUNTIF($I3:$I62,"Gc"),COUNTIF($I3:$I62,"G"),COUNTIF($I3:$I62,"Gx"))</f>
        <v>0</v>
      </c>
    </row>
    <row r="76" spans="3:14" x14ac:dyDescent="0.2">
      <c r="D76" s="27" t="s">
        <v>35</v>
      </c>
      <c r="E76" s="28">
        <f>COUNTIF($I$1:$I62,"NA")</f>
        <v>0</v>
      </c>
    </row>
    <row r="77" spans="3:14" x14ac:dyDescent="0.2">
      <c r="D77" s="27" t="s">
        <v>36</v>
      </c>
      <c r="E77" s="28">
        <f>COUNTIF($I$1:$I62,"DP")</f>
        <v>1</v>
      </c>
    </row>
    <row r="78" spans="3:14" x14ac:dyDescent="0.2">
      <c r="D78" s="27" t="s">
        <v>39</v>
      </c>
      <c r="E78" s="72">
        <f>SUM(E74:E77)</f>
        <v>60</v>
      </c>
    </row>
    <row r="80" spans="3:14" x14ac:dyDescent="0.2">
      <c r="D80" s="14"/>
      <c r="E80" s="28" t="s">
        <v>41</v>
      </c>
      <c r="F80" s="28" t="s">
        <v>42</v>
      </c>
      <c r="G80" s="28" t="s">
        <v>25</v>
      </c>
    </row>
    <row r="81" spans="4:7" x14ac:dyDescent="0.2">
      <c r="D81" s="14" t="s">
        <v>40</v>
      </c>
      <c r="E81" s="28">
        <f>SUM(COUNTIF($H$3:$H62,"FT"))</f>
        <v>59</v>
      </c>
      <c r="F81" s="28">
        <f>SUM(COUNTIF($H$3:$H62,"FTKB"))</f>
        <v>0</v>
      </c>
      <c r="G81" s="72">
        <f>SUM(E81:F81)</f>
        <v>59</v>
      </c>
    </row>
    <row r="82" spans="4:7" x14ac:dyDescent="0.2">
      <c r="D82" s="14" t="s">
        <v>43</v>
      </c>
      <c r="E82" s="28">
        <f>SUM(COUNTIF($H$3:$H62,"PT"))</f>
        <v>1</v>
      </c>
      <c r="F82" s="28">
        <f>SUM(COUNTIF($H$3:$H62,"PTKB"))</f>
        <v>0</v>
      </c>
      <c r="G82" s="72">
        <f>SUM(E82:F82)</f>
        <v>1</v>
      </c>
    </row>
    <row r="83" spans="4:7" x14ac:dyDescent="0.2">
      <c r="D83" s="14" t="s">
        <v>25</v>
      </c>
      <c r="E83" s="72">
        <f>SUM(E81:E82)</f>
        <v>60</v>
      </c>
      <c r="F83" s="72">
        <f>SUM(F81:F82)</f>
        <v>0</v>
      </c>
      <c r="G83" s="4"/>
    </row>
  </sheetData>
  <sortState ref="C257:D266">
    <sortCondition ref="C257"/>
  </sortState>
  <mergeCells count="10">
    <mergeCell ref="N1:N2"/>
    <mergeCell ref="H1:H2"/>
    <mergeCell ref="A1:A2"/>
    <mergeCell ref="C1:C2"/>
    <mergeCell ref="D1:D2"/>
    <mergeCell ref="E1:E2"/>
    <mergeCell ref="F1:F2"/>
    <mergeCell ref="G1:G2"/>
    <mergeCell ref="I1:I2"/>
    <mergeCell ref="B1:B2"/>
  </mergeCells>
  <phoneticPr fontId="7" type="noConversion"/>
  <pageMargins left="0.24" right="0.2" top="0.26" bottom="0.26" header="0.24" footer="0.22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0"/>
  <sheetViews>
    <sheetView zoomScale="80" zoomScaleNormal="80" workbookViewId="0">
      <pane ySplit="900" activePane="bottomLeft"/>
      <selection activeCell="O2" sqref="J1:O1048576"/>
      <selection pane="bottomLeft" activeCell="M12" sqref="M12"/>
    </sheetView>
  </sheetViews>
  <sheetFormatPr defaultRowHeight="15" x14ac:dyDescent="0.2"/>
  <cols>
    <col min="1" max="1" width="5.140625" style="1" customWidth="1"/>
    <col min="2" max="2" width="10.5703125" style="1" bestFit="1" customWidth="1"/>
    <col min="3" max="3" width="9.140625" style="1"/>
    <col min="4" max="4" width="73.5703125" style="1" bestFit="1" customWidth="1"/>
    <col min="5" max="5" width="8" style="2" bestFit="1" customWidth="1"/>
    <col min="6" max="7" width="12.7109375" style="2" hidden="1" customWidth="1"/>
    <col min="8" max="8" width="7.140625" style="2" customWidth="1"/>
    <col min="9" max="9" width="9.140625" style="2"/>
    <col min="10" max="13" width="5.7109375" style="10" customWidth="1"/>
    <col min="14" max="14" width="10.42578125" style="10" hidden="1" customWidth="1"/>
    <col min="15" max="15" width="9.140625" style="2"/>
    <col min="16" max="16384" width="9.140625" style="1"/>
  </cols>
  <sheetData>
    <row r="1" spans="1:18" ht="21.75" customHeight="1" x14ac:dyDescent="0.2">
      <c r="A1" s="93" t="s">
        <v>0</v>
      </c>
      <c r="B1" s="94" t="s">
        <v>48</v>
      </c>
      <c r="C1" s="93" t="s">
        <v>1</v>
      </c>
      <c r="D1" s="93" t="s">
        <v>2</v>
      </c>
      <c r="E1" s="93" t="s">
        <v>49</v>
      </c>
      <c r="F1" s="93" t="s">
        <v>3</v>
      </c>
      <c r="G1" s="93" t="s">
        <v>26</v>
      </c>
      <c r="H1" s="94" t="s">
        <v>21</v>
      </c>
      <c r="I1" s="93" t="s">
        <v>5</v>
      </c>
      <c r="J1" s="66"/>
      <c r="K1" s="66"/>
      <c r="L1" s="66"/>
      <c r="M1" s="66"/>
      <c r="N1" s="98" t="s">
        <v>27</v>
      </c>
    </row>
    <row r="2" spans="1:18" ht="21" customHeight="1" x14ac:dyDescent="0.2">
      <c r="A2" s="93"/>
      <c r="B2" s="96"/>
      <c r="C2" s="93"/>
      <c r="D2" s="93"/>
      <c r="E2" s="93"/>
      <c r="F2" s="93"/>
      <c r="G2" s="93"/>
      <c r="H2" s="96"/>
      <c r="I2" s="93"/>
      <c r="J2" s="66"/>
      <c r="K2" s="66"/>
      <c r="L2" s="66"/>
      <c r="M2" s="66"/>
      <c r="N2" s="98"/>
    </row>
    <row r="3" spans="1:18" s="48" customFormat="1" ht="15.75" customHeight="1" x14ac:dyDescent="0.2">
      <c r="A3" s="37" t="s">
        <v>51</v>
      </c>
      <c r="B3" s="79" t="s">
        <v>244</v>
      </c>
      <c r="C3" s="76" t="s">
        <v>381</v>
      </c>
      <c r="D3" s="21" t="s">
        <v>238</v>
      </c>
      <c r="E3" s="38" t="s">
        <v>50</v>
      </c>
      <c r="F3" s="3"/>
      <c r="G3" s="52"/>
      <c r="H3" s="24" t="s">
        <v>22</v>
      </c>
      <c r="I3" s="5" t="s">
        <v>7</v>
      </c>
      <c r="J3" s="1" t="s">
        <v>260</v>
      </c>
      <c r="K3" s="62"/>
      <c r="L3" s="62"/>
      <c r="M3" s="61"/>
      <c r="N3" s="63"/>
      <c r="O3" s="55"/>
      <c r="P3" s="64"/>
      <c r="Q3" s="65"/>
      <c r="R3" s="65"/>
    </row>
    <row r="4" spans="1:18" s="48" customFormat="1" ht="15.75" customHeight="1" x14ac:dyDescent="0.2">
      <c r="A4" s="37" t="s">
        <v>52</v>
      </c>
      <c r="B4" s="79" t="s">
        <v>245</v>
      </c>
      <c r="C4" s="76" t="s">
        <v>382</v>
      </c>
      <c r="D4" s="21" t="s">
        <v>239</v>
      </c>
      <c r="E4" s="38" t="s">
        <v>50</v>
      </c>
      <c r="F4" s="3"/>
      <c r="G4" s="52"/>
      <c r="H4" s="24" t="s">
        <v>22</v>
      </c>
      <c r="I4" s="5" t="s">
        <v>7</v>
      </c>
      <c r="J4" s="1" t="s">
        <v>260</v>
      </c>
      <c r="K4" s="62"/>
      <c r="L4" s="62"/>
      <c r="M4" s="61"/>
      <c r="N4" s="63"/>
      <c r="O4" s="55"/>
      <c r="P4" s="64"/>
      <c r="Q4" s="65"/>
      <c r="R4" s="65"/>
    </row>
    <row r="5" spans="1:18" s="48" customFormat="1" ht="15.75" customHeight="1" x14ac:dyDescent="0.2">
      <c r="A5" s="37" t="s">
        <v>53</v>
      </c>
      <c r="B5" s="79" t="s">
        <v>246</v>
      </c>
      <c r="C5" s="76" t="s">
        <v>383</v>
      </c>
      <c r="D5" s="21" t="s">
        <v>240</v>
      </c>
      <c r="E5" s="38" t="s">
        <v>50</v>
      </c>
      <c r="F5" s="3"/>
      <c r="G5" s="52"/>
      <c r="H5" s="24" t="s">
        <v>22</v>
      </c>
      <c r="I5" s="5" t="s">
        <v>7</v>
      </c>
      <c r="J5" s="1" t="s">
        <v>260</v>
      </c>
      <c r="K5" s="62"/>
      <c r="L5" s="62"/>
      <c r="M5" s="61"/>
      <c r="N5" s="63"/>
      <c r="O5" s="55"/>
      <c r="P5" s="64"/>
      <c r="Q5" s="65"/>
      <c r="R5" s="65"/>
    </row>
    <row r="6" spans="1:18" s="48" customFormat="1" ht="15.75" customHeight="1" x14ac:dyDescent="0.2">
      <c r="A6" s="37" t="s">
        <v>54</v>
      </c>
      <c r="B6" s="79" t="s">
        <v>247</v>
      </c>
      <c r="C6" s="76" t="s">
        <v>384</v>
      </c>
      <c r="D6" s="21" t="s">
        <v>241</v>
      </c>
      <c r="E6" s="38" t="s">
        <v>50</v>
      </c>
      <c r="F6" s="3"/>
      <c r="G6" s="52"/>
      <c r="H6" s="24" t="s">
        <v>22</v>
      </c>
      <c r="I6" s="5" t="s">
        <v>7</v>
      </c>
      <c r="J6" s="1" t="s">
        <v>260</v>
      </c>
      <c r="K6" s="62"/>
      <c r="L6" s="62"/>
      <c r="M6" s="61"/>
      <c r="N6" s="63"/>
      <c r="O6" s="55"/>
      <c r="P6" s="64"/>
      <c r="Q6" s="65"/>
      <c r="R6" s="65"/>
    </row>
    <row r="7" spans="1:18" s="48" customFormat="1" ht="15.75" customHeight="1" x14ac:dyDescent="0.2">
      <c r="A7" s="37" t="s">
        <v>55</v>
      </c>
      <c r="B7" s="79" t="s">
        <v>248</v>
      </c>
      <c r="C7" s="76" t="s">
        <v>385</v>
      </c>
      <c r="D7" s="21" t="s">
        <v>242</v>
      </c>
      <c r="E7" s="38" t="s">
        <v>50</v>
      </c>
      <c r="F7" s="3"/>
      <c r="G7" s="52"/>
      <c r="H7" s="24" t="s">
        <v>22</v>
      </c>
      <c r="I7" s="5" t="s">
        <v>7</v>
      </c>
      <c r="J7" s="1" t="s">
        <v>260</v>
      </c>
      <c r="K7" s="62"/>
      <c r="L7" s="62"/>
      <c r="M7" s="61"/>
      <c r="N7" s="63"/>
      <c r="O7" s="55"/>
      <c r="P7" s="64"/>
      <c r="Q7" s="65"/>
      <c r="R7" s="65"/>
    </row>
    <row r="8" spans="1:18" s="48" customFormat="1" ht="15.75" customHeight="1" x14ac:dyDescent="0.2">
      <c r="A8" s="37" t="s">
        <v>56</v>
      </c>
      <c r="B8" s="79" t="s">
        <v>249</v>
      </c>
      <c r="C8" s="76" t="s">
        <v>386</v>
      </c>
      <c r="D8" s="21" t="s">
        <v>243</v>
      </c>
      <c r="E8" s="38" t="s">
        <v>50</v>
      </c>
      <c r="F8" s="3"/>
      <c r="G8" s="52"/>
      <c r="H8" s="24" t="s">
        <v>22</v>
      </c>
      <c r="I8" s="5" t="s">
        <v>7</v>
      </c>
      <c r="J8" s="1" t="s">
        <v>260</v>
      </c>
      <c r="K8" s="62"/>
      <c r="L8" s="62"/>
      <c r="M8" s="61"/>
      <c r="N8" s="63"/>
      <c r="O8" s="55"/>
      <c r="P8" s="64"/>
      <c r="Q8" s="65"/>
      <c r="R8" s="65"/>
    </row>
    <row r="9" spans="1:18" s="48" customFormat="1" ht="15.75" customHeight="1" x14ac:dyDescent="0.2">
      <c r="A9" s="37" t="s">
        <v>57</v>
      </c>
      <c r="B9" s="79" t="s">
        <v>72</v>
      </c>
      <c r="C9" s="76" t="s">
        <v>387</v>
      </c>
      <c r="D9" s="21" t="s">
        <v>71</v>
      </c>
      <c r="E9" s="38" t="s">
        <v>50</v>
      </c>
      <c r="F9" s="3"/>
      <c r="G9" s="52"/>
      <c r="H9" s="24" t="s">
        <v>22</v>
      </c>
      <c r="I9" s="5" t="s">
        <v>7</v>
      </c>
      <c r="J9" s="1" t="s">
        <v>260</v>
      </c>
      <c r="K9" s="62"/>
      <c r="L9" s="62"/>
      <c r="M9" s="61"/>
      <c r="N9" s="63"/>
      <c r="O9" s="55"/>
      <c r="P9" s="64"/>
      <c r="Q9" s="65"/>
      <c r="R9" s="65"/>
    </row>
    <row r="10" spans="1:18" s="48" customFormat="1" ht="15.75" customHeight="1" x14ac:dyDescent="0.2">
      <c r="A10" s="37" t="s">
        <v>58</v>
      </c>
      <c r="B10" s="79" t="s">
        <v>149</v>
      </c>
      <c r="C10" s="76" t="s">
        <v>388</v>
      </c>
      <c r="D10" s="21" t="s">
        <v>146</v>
      </c>
      <c r="E10" s="38" t="s">
        <v>50</v>
      </c>
      <c r="F10" s="3"/>
      <c r="G10" s="52"/>
      <c r="H10" s="24" t="s">
        <v>22</v>
      </c>
      <c r="I10" s="5" t="s">
        <v>7</v>
      </c>
      <c r="J10" s="1" t="s">
        <v>148</v>
      </c>
      <c r="K10" s="62"/>
      <c r="L10" s="62"/>
      <c r="M10" s="61"/>
      <c r="N10" s="63"/>
      <c r="O10" s="55"/>
      <c r="P10" s="64"/>
      <c r="Q10" s="65"/>
      <c r="R10" s="65"/>
    </row>
    <row r="11" spans="1:18" s="48" customFormat="1" ht="15.75" customHeight="1" x14ac:dyDescent="0.2">
      <c r="A11" s="37" t="s">
        <v>59</v>
      </c>
      <c r="B11" s="79" t="s">
        <v>255</v>
      </c>
      <c r="C11" s="76" t="s">
        <v>390</v>
      </c>
      <c r="D11" s="21" t="s">
        <v>250</v>
      </c>
      <c r="E11" s="38" t="s">
        <v>50</v>
      </c>
      <c r="F11" s="3"/>
      <c r="G11" s="52"/>
      <c r="H11" s="24" t="s">
        <v>22</v>
      </c>
      <c r="I11" s="5" t="s">
        <v>7</v>
      </c>
      <c r="J11" s="1" t="s">
        <v>148</v>
      </c>
      <c r="K11" s="62"/>
      <c r="L11" s="62"/>
      <c r="M11" s="61"/>
      <c r="N11" s="63"/>
      <c r="O11" s="55"/>
      <c r="P11" s="64"/>
      <c r="Q11" s="65"/>
      <c r="R11" s="65"/>
    </row>
    <row r="12" spans="1:18" s="48" customFormat="1" ht="15.75" customHeight="1" x14ac:dyDescent="0.2">
      <c r="A12" s="37" t="s">
        <v>60</v>
      </c>
      <c r="B12" s="79" t="s">
        <v>256</v>
      </c>
      <c r="C12" s="76" t="s">
        <v>391</v>
      </c>
      <c r="D12" s="21" t="s">
        <v>251</v>
      </c>
      <c r="E12" s="38" t="s">
        <v>50</v>
      </c>
      <c r="F12" s="3"/>
      <c r="G12" s="52"/>
      <c r="H12" s="24" t="s">
        <v>22</v>
      </c>
      <c r="I12" s="5" t="s">
        <v>7</v>
      </c>
      <c r="J12" s="1" t="s">
        <v>148</v>
      </c>
      <c r="K12" s="62"/>
      <c r="L12" s="62"/>
      <c r="M12" s="61"/>
      <c r="N12" s="63"/>
      <c r="O12" s="55"/>
      <c r="P12" s="64"/>
      <c r="Q12" s="65"/>
      <c r="R12" s="65"/>
    </row>
    <row r="13" spans="1:18" s="48" customFormat="1" ht="15.75" customHeight="1" x14ac:dyDescent="0.2">
      <c r="A13" s="37" t="s">
        <v>61</v>
      </c>
      <c r="B13" s="79" t="s">
        <v>257</v>
      </c>
      <c r="C13" s="76" t="s">
        <v>392</v>
      </c>
      <c r="D13" s="21" t="s">
        <v>252</v>
      </c>
      <c r="E13" s="38" t="s">
        <v>50</v>
      </c>
      <c r="F13" s="3"/>
      <c r="G13" s="52"/>
      <c r="H13" s="24" t="s">
        <v>22</v>
      </c>
      <c r="I13" s="5" t="s">
        <v>7</v>
      </c>
      <c r="J13" s="1" t="s">
        <v>148</v>
      </c>
      <c r="K13" s="62"/>
      <c r="L13" s="62"/>
      <c r="M13" s="61"/>
      <c r="N13" s="63"/>
      <c r="O13" s="55"/>
      <c r="P13" s="64"/>
      <c r="Q13" s="65"/>
      <c r="R13" s="65"/>
    </row>
    <row r="14" spans="1:18" s="48" customFormat="1" ht="15.75" customHeight="1" x14ac:dyDescent="0.2">
      <c r="A14" s="37" t="s">
        <v>62</v>
      </c>
      <c r="B14" s="79" t="s">
        <v>258</v>
      </c>
      <c r="C14" s="76" t="s">
        <v>393</v>
      </c>
      <c r="D14" s="21" t="s">
        <v>253</v>
      </c>
      <c r="E14" s="38" t="s">
        <v>50</v>
      </c>
      <c r="F14" s="3"/>
      <c r="G14" s="52"/>
      <c r="H14" s="24" t="s">
        <v>22</v>
      </c>
      <c r="I14" s="5" t="s">
        <v>7</v>
      </c>
      <c r="J14" s="1" t="s">
        <v>148</v>
      </c>
      <c r="K14" s="62"/>
      <c r="L14" s="62"/>
      <c r="M14" s="61"/>
      <c r="N14" s="63"/>
      <c r="O14" s="55"/>
      <c r="P14" s="64"/>
      <c r="Q14" s="65"/>
      <c r="R14" s="65"/>
    </row>
    <row r="15" spans="1:18" s="48" customFormat="1" ht="15.75" customHeight="1" x14ac:dyDescent="0.2">
      <c r="A15" s="37" t="s">
        <v>63</v>
      </c>
      <c r="B15" s="79" t="s">
        <v>259</v>
      </c>
      <c r="C15" s="76" t="s">
        <v>394</v>
      </c>
      <c r="D15" s="21" t="s">
        <v>254</v>
      </c>
      <c r="E15" s="38" t="s">
        <v>50</v>
      </c>
      <c r="F15" s="3"/>
      <c r="G15" s="52"/>
      <c r="H15" s="24" t="s">
        <v>22</v>
      </c>
      <c r="I15" s="5" t="s">
        <v>7</v>
      </c>
      <c r="J15" s="1" t="s">
        <v>148</v>
      </c>
      <c r="K15" s="62"/>
      <c r="L15" s="62"/>
      <c r="M15" s="61"/>
      <c r="N15" s="63"/>
      <c r="O15" s="55"/>
      <c r="P15" s="64"/>
      <c r="Q15" s="65"/>
      <c r="R15" s="65"/>
    </row>
    <row r="16" spans="1:18" s="48" customFormat="1" ht="15.75" customHeight="1" x14ac:dyDescent="0.2">
      <c r="A16" s="37" t="s">
        <v>64</v>
      </c>
      <c r="B16" s="79" t="s">
        <v>139</v>
      </c>
      <c r="C16" s="76" t="s">
        <v>395</v>
      </c>
      <c r="D16" s="80" t="s">
        <v>137</v>
      </c>
      <c r="E16" s="38" t="s">
        <v>50</v>
      </c>
      <c r="F16" s="3"/>
      <c r="G16" s="52"/>
      <c r="H16" s="24" t="s">
        <v>22</v>
      </c>
      <c r="I16" s="5" t="s">
        <v>7</v>
      </c>
      <c r="J16" s="1" t="s">
        <v>148</v>
      </c>
      <c r="K16" s="62"/>
      <c r="L16" s="62"/>
      <c r="M16" s="61"/>
      <c r="N16" s="63"/>
      <c r="O16" s="55"/>
      <c r="P16" s="64"/>
      <c r="Q16" s="65"/>
      <c r="R16" s="65"/>
    </row>
    <row r="17" spans="1:18" s="48" customFormat="1" ht="15.75" customHeight="1" x14ac:dyDescent="0.2">
      <c r="A17" s="37" t="s">
        <v>65</v>
      </c>
      <c r="B17" s="79" t="s">
        <v>150</v>
      </c>
      <c r="C17" s="76" t="s">
        <v>396</v>
      </c>
      <c r="D17" s="81" t="s">
        <v>161</v>
      </c>
      <c r="E17" s="38" t="s">
        <v>50</v>
      </c>
      <c r="F17" s="3"/>
      <c r="G17" s="52"/>
      <c r="H17" s="24" t="s">
        <v>22</v>
      </c>
      <c r="I17" s="5" t="s">
        <v>7</v>
      </c>
      <c r="J17" s="1" t="s">
        <v>148</v>
      </c>
      <c r="K17" s="62"/>
      <c r="L17" s="62"/>
      <c r="M17" s="61"/>
      <c r="N17" s="63"/>
      <c r="O17" s="55"/>
      <c r="P17" s="64"/>
      <c r="Q17" s="65"/>
      <c r="R17" s="65"/>
    </row>
    <row r="18" spans="1:18" s="48" customFormat="1" ht="15.75" customHeight="1" x14ac:dyDescent="0.2">
      <c r="A18" s="37" t="s">
        <v>66</v>
      </c>
      <c r="B18" s="79" t="s">
        <v>140</v>
      </c>
      <c r="C18" s="76" t="s">
        <v>397</v>
      </c>
      <c r="D18" s="81" t="s">
        <v>359</v>
      </c>
      <c r="E18" s="38" t="s">
        <v>50</v>
      </c>
      <c r="F18" s="3"/>
      <c r="G18" s="52"/>
      <c r="H18" s="24" t="s">
        <v>22</v>
      </c>
      <c r="I18" s="5" t="s">
        <v>7</v>
      </c>
      <c r="J18" s="1" t="s">
        <v>148</v>
      </c>
      <c r="K18" s="62"/>
      <c r="L18" s="62"/>
      <c r="M18" s="61"/>
      <c r="N18" s="63"/>
      <c r="O18" s="55"/>
      <c r="P18" s="64"/>
      <c r="Q18" s="65"/>
      <c r="R18" s="65"/>
    </row>
    <row r="19" spans="1:18" s="48" customFormat="1" ht="15.75" customHeight="1" x14ac:dyDescent="0.2">
      <c r="A19" s="37" t="s">
        <v>67</v>
      </c>
      <c r="B19" s="79" t="s">
        <v>389</v>
      </c>
      <c r="C19" s="76" t="s">
        <v>398</v>
      </c>
      <c r="D19" s="81" t="s">
        <v>138</v>
      </c>
      <c r="E19" s="38" t="s">
        <v>50</v>
      </c>
      <c r="F19" s="3"/>
      <c r="G19" s="52"/>
      <c r="H19" s="24" t="s">
        <v>22</v>
      </c>
      <c r="I19" s="5" t="s">
        <v>7</v>
      </c>
      <c r="J19" s="1" t="s">
        <v>148</v>
      </c>
      <c r="K19" s="62"/>
      <c r="L19" s="62"/>
      <c r="M19" s="61"/>
      <c r="N19" s="63"/>
      <c r="O19" s="55"/>
      <c r="P19" s="64"/>
      <c r="Q19" s="65"/>
      <c r="R19" s="65"/>
    </row>
    <row r="20" spans="1:18" x14ac:dyDescent="0.2">
      <c r="A20" s="37" t="s">
        <v>68</v>
      </c>
      <c r="B20" s="79" t="s">
        <v>462</v>
      </c>
      <c r="C20" s="76"/>
      <c r="D20" s="21" t="s">
        <v>463</v>
      </c>
      <c r="E20" s="38" t="s">
        <v>50</v>
      </c>
      <c r="F20" s="52"/>
      <c r="G20" s="52"/>
      <c r="H20" s="24" t="s">
        <v>22</v>
      </c>
      <c r="I20" s="5" t="s">
        <v>7</v>
      </c>
      <c r="J20" s="1" t="s">
        <v>148</v>
      </c>
      <c r="M20" s="78"/>
      <c r="N20" s="39"/>
      <c r="P20" s="56"/>
      <c r="Q20" s="11"/>
      <c r="R20" s="11"/>
    </row>
    <row r="21" spans="1:18" x14ac:dyDescent="0.2">
      <c r="K21" s="1"/>
      <c r="L21" s="66"/>
    </row>
    <row r="22" spans="1:18" x14ac:dyDescent="0.2">
      <c r="F22" s="22" t="s">
        <v>28</v>
      </c>
    </row>
    <row r="23" spans="1:18" s="10" customFormat="1" x14ac:dyDescent="0.2">
      <c r="A23" s="1"/>
      <c r="B23" s="1"/>
      <c r="C23" s="16" t="s">
        <v>30</v>
      </c>
      <c r="D23" s="1" t="s">
        <v>162</v>
      </c>
      <c r="E23" s="2"/>
      <c r="F23" s="2"/>
      <c r="G23" s="2"/>
      <c r="H23" s="9" t="s">
        <v>7</v>
      </c>
      <c r="I23" s="11" t="s">
        <v>15</v>
      </c>
      <c r="J23" s="2"/>
    </row>
    <row r="24" spans="1:18" s="10" customFormat="1" x14ac:dyDescent="0.2">
      <c r="A24" s="1"/>
      <c r="B24" s="1"/>
      <c r="C24" s="16" t="s">
        <v>12</v>
      </c>
      <c r="D24" s="1" t="s">
        <v>13</v>
      </c>
      <c r="E24" s="2"/>
      <c r="F24" s="2"/>
      <c r="G24" s="2"/>
      <c r="H24" s="9" t="s">
        <v>8</v>
      </c>
      <c r="I24" s="11" t="s">
        <v>16</v>
      </c>
      <c r="J24" s="2"/>
    </row>
    <row r="25" spans="1:18" s="10" customFormat="1" x14ac:dyDescent="0.2">
      <c r="A25" s="1"/>
      <c r="B25" s="1"/>
      <c r="C25" s="17" t="s">
        <v>6</v>
      </c>
      <c r="D25" s="1" t="s">
        <v>163</v>
      </c>
      <c r="E25" s="2"/>
      <c r="F25" s="2"/>
      <c r="G25" s="2"/>
      <c r="H25" s="67" t="s">
        <v>20</v>
      </c>
      <c r="I25" s="11" t="s">
        <v>76</v>
      </c>
      <c r="J25" s="2"/>
    </row>
    <row r="26" spans="1:18" s="10" customFormat="1" x14ac:dyDescent="0.2">
      <c r="A26" s="1"/>
      <c r="B26" s="1"/>
      <c r="C26" s="8" t="s">
        <v>14</v>
      </c>
      <c r="D26" s="1" t="s">
        <v>9</v>
      </c>
      <c r="E26" s="2"/>
      <c r="F26" s="2"/>
      <c r="G26" s="2"/>
      <c r="H26" s="12" t="s">
        <v>19</v>
      </c>
      <c r="I26" s="11" t="s">
        <v>73</v>
      </c>
      <c r="J26" s="2"/>
    </row>
    <row r="27" spans="1:18" s="10" customFormat="1" x14ac:dyDescent="0.2">
      <c r="A27" s="1"/>
      <c r="B27" s="1"/>
      <c r="C27" s="19" t="s">
        <v>23</v>
      </c>
      <c r="D27" s="1" t="s">
        <v>31</v>
      </c>
      <c r="E27" s="2"/>
      <c r="F27" s="2"/>
      <c r="G27" s="2"/>
      <c r="H27" s="2"/>
      <c r="J27" s="2"/>
    </row>
    <row r="28" spans="1:18" s="10" customFormat="1" x14ac:dyDescent="0.2">
      <c r="A28" s="1"/>
      <c r="B28" s="1"/>
      <c r="C28" s="19" t="s">
        <v>29</v>
      </c>
      <c r="D28" s="1" t="s">
        <v>32</v>
      </c>
      <c r="E28" s="2"/>
      <c r="F28" s="2"/>
      <c r="G28" s="2"/>
      <c r="H28" s="2"/>
      <c r="I28" s="2"/>
      <c r="O28" s="2"/>
    </row>
    <row r="29" spans="1:18" x14ac:dyDescent="0.2">
      <c r="H29" s="10"/>
      <c r="I29" s="10"/>
    </row>
    <row r="30" spans="1:18" x14ac:dyDescent="0.2">
      <c r="F30" s="2" t="s">
        <v>37</v>
      </c>
      <c r="G30" s="2" t="s">
        <v>46</v>
      </c>
      <c r="H30" s="10"/>
      <c r="I30" s="10"/>
    </row>
    <row r="31" spans="1:18" s="10" customFormat="1" x14ac:dyDescent="0.2">
      <c r="A31" s="1"/>
      <c r="B31" s="1"/>
      <c r="C31" s="1"/>
      <c r="D31" s="27" t="s">
        <v>24</v>
      </c>
      <c r="E31" s="28">
        <f>COUNTIF(I3:I20,"A")</f>
        <v>18</v>
      </c>
      <c r="F31" s="2">
        <v>5</v>
      </c>
      <c r="G31" s="2">
        <f>E31-F31</f>
        <v>13</v>
      </c>
      <c r="O31" s="2"/>
    </row>
    <row r="32" spans="1:18" s="10" customFormat="1" x14ac:dyDescent="0.2">
      <c r="A32" s="1"/>
      <c r="B32" s="1"/>
      <c r="C32" s="1"/>
      <c r="D32" s="27" t="s">
        <v>34</v>
      </c>
      <c r="E32" s="28">
        <f>SUM(COUNTIF($I$1:$I20,"G"),COUNTIF($I$1:$I20,"Gc"),COUNTIF($I$1:$I20,"Gx"))</f>
        <v>0</v>
      </c>
      <c r="F32" s="2"/>
      <c r="G32" s="2"/>
      <c r="H32" s="2"/>
      <c r="I32" s="2"/>
      <c r="O32" s="2"/>
    </row>
    <row r="33" spans="1:15" s="10" customFormat="1" x14ac:dyDescent="0.2">
      <c r="A33" s="1"/>
      <c r="B33" s="1"/>
      <c r="C33" s="1"/>
      <c r="D33" s="27" t="s">
        <v>35</v>
      </c>
      <c r="E33" s="28">
        <f>COUNTIF($I$1:$I20,"NA")</f>
        <v>0</v>
      </c>
      <c r="F33" s="2"/>
      <c r="G33" s="2"/>
      <c r="H33" s="2"/>
      <c r="I33" s="2"/>
      <c r="O33" s="2"/>
    </row>
    <row r="34" spans="1:15" s="10" customFormat="1" x14ac:dyDescent="0.2">
      <c r="A34" s="1"/>
      <c r="B34" s="1"/>
      <c r="C34" s="1"/>
      <c r="D34" s="27" t="s">
        <v>36</v>
      </c>
      <c r="E34" s="28">
        <f>COUNTIF($I$1:$I20,"DP")</f>
        <v>0</v>
      </c>
      <c r="F34" s="2"/>
      <c r="G34" s="2"/>
      <c r="H34" s="2"/>
      <c r="I34" s="2"/>
      <c r="O34" s="2"/>
    </row>
    <row r="35" spans="1:15" s="10" customFormat="1" ht="15.75" x14ac:dyDescent="0.2">
      <c r="A35" s="1"/>
      <c r="B35" s="1"/>
      <c r="C35" s="1"/>
      <c r="D35" s="27" t="s">
        <v>39</v>
      </c>
      <c r="E35" s="29">
        <f>SUM(E31:E34)</f>
        <v>18</v>
      </c>
      <c r="F35" s="2"/>
      <c r="G35" s="2"/>
      <c r="H35" s="2"/>
      <c r="I35" s="2"/>
      <c r="O35" s="2"/>
    </row>
    <row r="37" spans="1:15" s="10" customFormat="1" x14ac:dyDescent="0.2">
      <c r="A37" s="1"/>
      <c r="B37" s="1"/>
      <c r="C37" s="1"/>
      <c r="D37" s="14"/>
      <c r="E37" s="28" t="s">
        <v>42</v>
      </c>
      <c r="F37" s="28" t="s">
        <v>42</v>
      </c>
      <c r="G37" s="28" t="s">
        <v>25</v>
      </c>
      <c r="H37" s="2"/>
      <c r="I37" s="2"/>
      <c r="O37" s="2"/>
    </row>
    <row r="38" spans="1:15" s="10" customFormat="1" ht="15.75" x14ac:dyDescent="0.2">
      <c r="A38" s="1"/>
      <c r="B38" s="1"/>
      <c r="C38" s="1"/>
      <c r="D38" s="14" t="s">
        <v>40</v>
      </c>
      <c r="E38" s="28">
        <f>SUM(COUNTIF($H$3:$H21,"FT"))</f>
        <v>18</v>
      </c>
      <c r="F38" s="28">
        <f>SUM(COUNTIF($H$3:$H20,"FTKB"))</f>
        <v>0</v>
      </c>
      <c r="G38" s="29">
        <f>SUM(E38:F38)</f>
        <v>18</v>
      </c>
      <c r="H38" s="2"/>
      <c r="I38" s="2"/>
      <c r="O38" s="2"/>
    </row>
    <row r="39" spans="1:15" s="2" customFormat="1" ht="15.75" x14ac:dyDescent="0.2">
      <c r="A39" s="1"/>
      <c r="B39" s="1"/>
      <c r="C39" s="1"/>
      <c r="D39" s="14" t="s">
        <v>43</v>
      </c>
      <c r="E39" s="28">
        <f>SUM(COUNTIF($H$3:$H20,"PT"))</f>
        <v>0</v>
      </c>
      <c r="F39" s="28">
        <f>SUM(COUNTIF($H$3:$H20,"PTKB"))</f>
        <v>0</v>
      </c>
      <c r="G39" s="29">
        <f>SUM(E39:F39)</f>
        <v>0</v>
      </c>
      <c r="J39" s="10"/>
      <c r="K39" s="10"/>
      <c r="L39" s="10"/>
      <c r="M39" s="10"/>
      <c r="N39" s="10"/>
    </row>
    <row r="40" spans="1:15" s="2" customFormat="1" ht="15.75" x14ac:dyDescent="0.2">
      <c r="A40" s="1"/>
      <c r="B40" s="1"/>
      <c r="C40" s="1"/>
      <c r="D40" s="14" t="s">
        <v>25</v>
      </c>
      <c r="E40" s="29">
        <f>SUM(E38:E39)</f>
        <v>18</v>
      </c>
      <c r="F40" s="29">
        <f>SUM(F38:F39)</f>
        <v>0</v>
      </c>
      <c r="G40" s="4"/>
      <c r="J40" s="10"/>
      <c r="K40" s="10"/>
      <c r="L40" s="10"/>
      <c r="M40" s="10"/>
      <c r="N40" s="10"/>
    </row>
  </sheetData>
  <sortState ref="C142:D158">
    <sortCondition ref="C142"/>
  </sortState>
  <mergeCells count="10">
    <mergeCell ref="H1:H2"/>
    <mergeCell ref="I1:I2"/>
    <mergeCell ref="N1:N2"/>
    <mergeCell ref="G1:G2"/>
    <mergeCell ref="A1:A2"/>
    <mergeCell ref="C1:C2"/>
    <mergeCell ref="D1:D2"/>
    <mergeCell ref="E1:E2"/>
    <mergeCell ref="F1:F2"/>
    <mergeCell ref="B1:B2"/>
  </mergeCells>
  <pageMargins left="0.24" right="0.2" top="0.26" bottom="0.26" header="0.24" footer="0.22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BTECL5</vt:lpstr>
      <vt:lpstr>BTECL5-KB</vt:lpstr>
      <vt:lpstr>BTECL3</vt:lpstr>
      <vt:lpstr>BTECL3-KB</vt:lpstr>
      <vt:lpstr>BTECL2</vt:lpstr>
      <vt:lpstr>L4DC</vt:lpstr>
      <vt:lpstr>L4DC-KB</vt:lpstr>
      <vt:lpstr>L3</vt:lpstr>
      <vt:lpstr>L3-KB</vt:lpstr>
    </vt:vector>
  </TitlesOfParts>
  <Company>KEMUDA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PC-08</dc:creator>
  <cp:lastModifiedBy>Mikail</cp:lastModifiedBy>
  <cp:lastPrinted>2014-07-17T01:37:38Z</cp:lastPrinted>
  <dcterms:created xsi:type="dcterms:W3CDTF">2007-10-19T06:25:47Z</dcterms:created>
  <dcterms:modified xsi:type="dcterms:W3CDTF">2017-09-19T15:41:48Z</dcterms:modified>
</cp:coreProperties>
</file>