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INDA MENDY\Desktop\ISCA\bureautique\"/>
    </mc:Choice>
  </mc:AlternateContent>
  <bookViews>
    <workbookView xWindow="120" yWindow="30" windowWidth="18915" windowHeight="6975"/>
  </bookViews>
  <sheets>
    <sheet name="EMPLOYES" sheetId="1" r:id="rId1"/>
    <sheet name="Transitaire" sheetId="4" r:id="rId2"/>
    <sheet name="TRANS" sheetId="2" r:id="rId3"/>
    <sheet name="CLASSE" sheetId="3" r:id="rId4"/>
  </sheets>
  <definedNames>
    <definedName name="_xlnm._FilterDatabase" localSheetId="3" hidden="1">CLASSE!$A$1:$H$16</definedName>
    <definedName name="_xlnm._FilterDatabase" localSheetId="2" hidden="1">TRANS!$A$1:$H$17</definedName>
  </definedNames>
  <calcPr calcId="152511"/>
</workbook>
</file>

<file path=xl/calcChain.xml><?xml version="1.0" encoding="utf-8"?>
<calcChain xmlns="http://schemas.openxmlformats.org/spreadsheetml/2006/main">
  <c r="F2" i="1" l="1"/>
  <c r="G9" i="3"/>
  <c r="F9" i="3"/>
  <c r="G10" i="3"/>
  <c r="F10" i="3"/>
  <c r="H10" i="3" s="1"/>
  <c r="G11" i="3"/>
  <c r="F11" i="3"/>
  <c r="G12" i="3"/>
  <c r="F12" i="3"/>
  <c r="H12" i="3" s="1"/>
  <c r="G5" i="3"/>
  <c r="H5" i="3" s="1"/>
  <c r="F5" i="3"/>
  <c r="G8" i="3"/>
  <c r="F8" i="3"/>
  <c r="H8" i="3" s="1"/>
  <c r="G14" i="3"/>
  <c r="F14" i="3"/>
  <c r="H14" i="3" s="1"/>
  <c r="G13" i="3"/>
  <c r="F13" i="3"/>
  <c r="H13" i="3" s="1"/>
  <c r="G15" i="3"/>
  <c r="F15" i="3"/>
  <c r="G16" i="3"/>
  <c r="H16" i="3" s="1"/>
  <c r="F16" i="3"/>
  <c r="G6" i="3"/>
  <c r="F6" i="3"/>
  <c r="H6" i="3" s="1"/>
  <c r="G2" i="3"/>
  <c r="F2" i="3"/>
  <c r="G3" i="3"/>
  <c r="F3" i="3"/>
  <c r="H7" i="3"/>
  <c r="G7" i="3"/>
  <c r="F7" i="3"/>
  <c r="G4" i="3"/>
  <c r="F4" i="3"/>
  <c r="H4" i="3" s="1"/>
  <c r="E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19" i="1"/>
  <c r="D18" i="1"/>
  <c r="F17" i="1"/>
  <c r="E17" i="1"/>
  <c r="H3" i="1"/>
  <c r="H4" i="1"/>
  <c r="H5" i="1"/>
  <c r="H6" i="1"/>
  <c r="H7" i="1"/>
  <c r="H8" i="1"/>
  <c r="H9" i="1"/>
  <c r="H10" i="1"/>
  <c r="H17" i="1" s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7" i="1" s="1"/>
  <c r="G11" i="1"/>
  <c r="G12" i="1"/>
  <c r="G13" i="1"/>
  <c r="G14" i="1"/>
  <c r="G15" i="1"/>
  <c r="G16" i="1"/>
  <c r="G2" i="1"/>
  <c r="G17" i="2" l="1"/>
  <c r="H3" i="2"/>
  <c r="H5" i="2"/>
  <c r="H7" i="2"/>
  <c r="H13" i="2"/>
  <c r="H15" i="2"/>
  <c r="H3" i="3"/>
  <c r="H2" i="3"/>
  <c r="H15" i="3"/>
  <c r="H11" i="3"/>
  <c r="H9" i="3"/>
  <c r="H4" i="2"/>
  <c r="H11" i="2"/>
  <c r="H8" i="2"/>
  <c r="H12" i="2"/>
  <c r="H6" i="2"/>
  <c r="H10" i="2"/>
  <c r="H9" i="2"/>
  <c r="H14" i="2"/>
  <c r="H16" i="2"/>
  <c r="H2" i="2"/>
  <c r="F17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H17" i="2" l="1"/>
</calcChain>
</file>

<file path=xl/sharedStrings.xml><?xml version="1.0" encoding="utf-8"?>
<sst xmlns="http://schemas.openxmlformats.org/spreadsheetml/2006/main" count="161" uniqueCount="45">
  <si>
    <t xml:space="preserve"> N°</t>
  </si>
  <si>
    <t>Noms</t>
  </si>
  <si>
    <t>SARR</t>
  </si>
  <si>
    <t>FALL</t>
  </si>
  <si>
    <t>DIOUF</t>
  </si>
  <si>
    <t>AW</t>
  </si>
  <si>
    <t>DEME</t>
  </si>
  <si>
    <t>SECK</t>
  </si>
  <si>
    <t>DIEME</t>
  </si>
  <si>
    <t>NDIAYE</t>
  </si>
  <si>
    <t>DIOP</t>
  </si>
  <si>
    <t>BARRY</t>
  </si>
  <si>
    <t>DIALLO</t>
  </si>
  <si>
    <t>NGOM</t>
  </si>
  <si>
    <t>DIABY</t>
  </si>
  <si>
    <t>KEBE</t>
  </si>
  <si>
    <t>SY</t>
  </si>
  <si>
    <t>Prénoms</t>
  </si>
  <si>
    <t>Coumba</t>
  </si>
  <si>
    <t>Souleymane</t>
  </si>
  <si>
    <t>Pierre</t>
  </si>
  <si>
    <t>Samba</t>
  </si>
  <si>
    <t>Papa Oumar</t>
  </si>
  <si>
    <t>Ndèye Maty</t>
  </si>
  <si>
    <t>Alimatou</t>
  </si>
  <si>
    <t>Abdou khadre</t>
  </si>
  <si>
    <t>Mamadou</t>
  </si>
  <si>
    <t>Awa</t>
  </si>
  <si>
    <t>Ibrahima</t>
  </si>
  <si>
    <t>Salimata</t>
  </si>
  <si>
    <t>Fatou Diouf</t>
  </si>
  <si>
    <t>Aissatou</t>
  </si>
  <si>
    <t>Amadou</t>
  </si>
  <si>
    <t>Fonctions</t>
  </si>
  <si>
    <t>Comptable</t>
  </si>
  <si>
    <t>Transitaire</t>
  </si>
  <si>
    <t>Technicien</t>
  </si>
  <si>
    <t>Commercial</t>
  </si>
  <si>
    <t>Gardien</t>
  </si>
  <si>
    <t>Secrétaire</t>
  </si>
  <si>
    <t>Sal.Bruts</t>
  </si>
  <si>
    <t>Primes</t>
  </si>
  <si>
    <t>Retenus</t>
  </si>
  <si>
    <t>Net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</si>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</sst>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TRANS!$E$1</c:f>
              <c:strCache>
                <c:ptCount val="1"/>
                <c:pt idx="0">
                  <c:v>Sal.Bruts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TRANS!$B$2:$D$16</c:f>
              <c:multiLvlStrCache>
                <c:ptCount val="5"/>
                <c:lvl>
                  <c:pt idx="0">
                    <c:v>Transitaire</c:v>
                  </c:pt>
                  <c:pt idx="1">
                    <c:v>Transitaire</c:v>
                  </c:pt>
                  <c:pt idx="2">
                    <c:v>Transitaire</c:v>
                  </c:pt>
                  <c:pt idx="3">
                    <c:v>Transitaire</c:v>
                  </c:pt>
                  <c:pt idx="4">
                    <c:v>Transitaire</c:v>
                  </c:pt>
                </c:lvl>
                <c:lvl>
                  <c:pt idx="0">
                    <c:v>Pierre</c:v>
                  </c:pt>
                  <c:pt idx="1">
                    <c:v>Alimatou</c:v>
                  </c:pt>
                  <c:pt idx="2">
                    <c:v>Mamadou</c:v>
                  </c:pt>
                  <c:pt idx="3">
                    <c:v>Salimata</c:v>
                  </c:pt>
                  <c:pt idx="4">
                    <c:v>Amadou</c:v>
                  </c:pt>
                </c:lvl>
                <c:lvl>
                  <c:pt idx="0">
                    <c:v>DIOUF</c:v>
                  </c:pt>
                  <c:pt idx="1">
                    <c:v>DIEME</c:v>
                  </c:pt>
                  <c:pt idx="2">
                    <c:v>DIOP</c:v>
                  </c:pt>
                  <c:pt idx="3">
                    <c:v>NGOM</c:v>
                  </c:pt>
                  <c:pt idx="4">
                    <c:v>SY</c:v>
                  </c:pt>
                </c:lvl>
              </c:multiLvlStrCache>
            </c:multiLvlStrRef>
          </c:cat>
          <c:val>
            <c:numRef>
              <c:f>TRANS!$E$2:$E$16</c:f>
              <c:numCache>
                <c:formatCode>General</c:formatCode>
                <c:ptCount val="5"/>
                <c:pt idx="0">
                  <c:v>250000</c:v>
                </c:pt>
                <c:pt idx="1">
                  <c:v>180000</c:v>
                </c:pt>
                <c:pt idx="2">
                  <c:v>190000</c:v>
                </c:pt>
                <c:pt idx="3">
                  <c:v>210000</c:v>
                </c:pt>
                <c:pt idx="4">
                  <c:v>220000</c:v>
                </c:pt>
              </c:numCache>
            </c:numRef>
          </c:val>
        </c:ser>
        <c:ser>
          <c:idx val="1"/>
          <c:order val="1"/>
          <c:tx>
            <c:strRef>
              <c:f>TRANS!$F$1</c:f>
              <c:strCache>
                <c:ptCount val="1"/>
                <c:pt idx="0">
                  <c:v>Primes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TRANS!$B$2:$D$16</c:f>
              <c:multiLvlStrCache>
                <c:ptCount val="5"/>
                <c:lvl>
                  <c:pt idx="0">
                    <c:v>Transitaire</c:v>
                  </c:pt>
                  <c:pt idx="1">
                    <c:v>Transitaire</c:v>
                  </c:pt>
                  <c:pt idx="2">
                    <c:v>Transitaire</c:v>
                  </c:pt>
                  <c:pt idx="3">
                    <c:v>Transitaire</c:v>
                  </c:pt>
                  <c:pt idx="4">
                    <c:v>Transitaire</c:v>
                  </c:pt>
                </c:lvl>
                <c:lvl>
                  <c:pt idx="0">
                    <c:v>Pierre</c:v>
                  </c:pt>
                  <c:pt idx="1">
                    <c:v>Alimatou</c:v>
                  </c:pt>
                  <c:pt idx="2">
                    <c:v>Mamadou</c:v>
                  </c:pt>
                  <c:pt idx="3">
                    <c:v>Salimata</c:v>
                  </c:pt>
                  <c:pt idx="4">
                    <c:v>Amadou</c:v>
                  </c:pt>
                </c:lvl>
                <c:lvl>
                  <c:pt idx="0">
                    <c:v>DIOUF</c:v>
                  </c:pt>
                  <c:pt idx="1">
                    <c:v>DIEME</c:v>
                  </c:pt>
                  <c:pt idx="2">
                    <c:v>DIOP</c:v>
                  </c:pt>
                  <c:pt idx="3">
                    <c:v>NGOM</c:v>
                  </c:pt>
                  <c:pt idx="4">
                    <c:v>SY</c:v>
                  </c:pt>
                </c:lvl>
              </c:multiLvlStrCache>
            </c:multiLvlStrRef>
          </c:cat>
          <c:val>
            <c:numRef>
              <c:f>TRANS!$F$2:$F$16</c:f>
              <c:numCache>
                <c:formatCode>General</c:formatCode>
                <c:ptCount val="5"/>
                <c:pt idx="0">
                  <c:v>25000</c:v>
                </c:pt>
                <c:pt idx="1">
                  <c:v>18000</c:v>
                </c:pt>
                <c:pt idx="2">
                  <c:v>19000</c:v>
                </c:pt>
                <c:pt idx="3">
                  <c:v>21000</c:v>
                </c:pt>
                <c:pt idx="4">
                  <c:v>22000</c:v>
                </c:pt>
              </c:numCache>
            </c:numRef>
          </c:val>
        </c:ser>
        <c:ser>
          <c:idx val="2"/>
          <c:order val="2"/>
          <c:tx>
            <c:strRef>
              <c:f>TRANS!$G$1</c:f>
              <c:strCache>
                <c:ptCount val="1"/>
                <c:pt idx="0">
                  <c:v>Retenus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TRANS!$B$2:$D$16</c:f>
              <c:multiLvlStrCache>
                <c:ptCount val="5"/>
                <c:lvl>
                  <c:pt idx="0">
                    <c:v>Transitaire</c:v>
                  </c:pt>
                  <c:pt idx="1">
                    <c:v>Transitaire</c:v>
                  </c:pt>
                  <c:pt idx="2">
                    <c:v>Transitaire</c:v>
                  </c:pt>
                  <c:pt idx="3">
                    <c:v>Transitaire</c:v>
                  </c:pt>
                  <c:pt idx="4">
                    <c:v>Transitaire</c:v>
                  </c:pt>
                </c:lvl>
                <c:lvl>
                  <c:pt idx="0">
                    <c:v>Pierre</c:v>
                  </c:pt>
                  <c:pt idx="1">
                    <c:v>Alimatou</c:v>
                  </c:pt>
                  <c:pt idx="2">
                    <c:v>Mamadou</c:v>
                  </c:pt>
                  <c:pt idx="3">
                    <c:v>Salimata</c:v>
                  </c:pt>
                  <c:pt idx="4">
                    <c:v>Amadou</c:v>
                  </c:pt>
                </c:lvl>
                <c:lvl>
                  <c:pt idx="0">
                    <c:v>DIOUF</c:v>
                  </c:pt>
                  <c:pt idx="1">
                    <c:v>DIEME</c:v>
                  </c:pt>
                  <c:pt idx="2">
                    <c:v>DIOP</c:v>
                  </c:pt>
                  <c:pt idx="3">
                    <c:v>NGOM</c:v>
                  </c:pt>
                  <c:pt idx="4">
                    <c:v>SY</c:v>
                  </c:pt>
                </c:lvl>
              </c:multiLvlStrCache>
            </c:multiLvlStrRef>
          </c:cat>
          <c:val>
            <c:numRef>
              <c:f>TRANS!$G$2:$G$16</c:f>
              <c:numCache>
                <c:formatCode>General</c:formatCode>
                <c:ptCount val="5"/>
                <c:pt idx="0">
                  <c:v>5000</c:v>
                </c:pt>
                <c:pt idx="1">
                  <c:v>3600</c:v>
                </c:pt>
                <c:pt idx="2">
                  <c:v>3800</c:v>
                </c:pt>
                <c:pt idx="3">
                  <c:v>4200</c:v>
                </c:pt>
                <c:pt idx="4">
                  <c:v>4400</c:v>
                </c:pt>
              </c:numCache>
            </c:numRef>
          </c:val>
        </c:ser>
        <c:ser>
          <c:idx val="3"/>
          <c:order val="3"/>
          <c:tx>
            <c:strRef>
              <c:f>TRANS!$H$1</c:f>
              <c:strCache>
                <c:ptCount val="1"/>
                <c:pt idx="0">
                  <c:v>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TRANS!$B$2:$D$16</c:f>
              <c:multiLvlStrCache>
                <c:ptCount val="5"/>
                <c:lvl>
                  <c:pt idx="0">
                    <c:v>Transitaire</c:v>
                  </c:pt>
                  <c:pt idx="1">
                    <c:v>Transitaire</c:v>
                  </c:pt>
                  <c:pt idx="2">
                    <c:v>Transitaire</c:v>
                  </c:pt>
                  <c:pt idx="3">
                    <c:v>Transitaire</c:v>
                  </c:pt>
                  <c:pt idx="4">
                    <c:v>Transitaire</c:v>
                  </c:pt>
                </c:lvl>
                <c:lvl>
                  <c:pt idx="0">
                    <c:v>Pierre</c:v>
                  </c:pt>
                  <c:pt idx="1">
                    <c:v>Alimatou</c:v>
                  </c:pt>
                  <c:pt idx="2">
                    <c:v>Mamadou</c:v>
                  </c:pt>
                  <c:pt idx="3">
                    <c:v>Salimata</c:v>
                  </c:pt>
                  <c:pt idx="4">
                    <c:v>Amadou</c:v>
                  </c:pt>
                </c:lvl>
                <c:lvl>
                  <c:pt idx="0">
                    <c:v>DIOUF</c:v>
                  </c:pt>
                  <c:pt idx="1">
                    <c:v>DIEME</c:v>
                  </c:pt>
                  <c:pt idx="2">
                    <c:v>DIOP</c:v>
                  </c:pt>
                  <c:pt idx="3">
                    <c:v>NGOM</c:v>
                  </c:pt>
                  <c:pt idx="4">
                    <c:v>SY</c:v>
                  </c:pt>
                </c:lvl>
              </c:multiLvlStrCache>
            </c:multiLvlStrRef>
          </c:cat>
          <c:val>
            <c:numRef>
              <c:f>TRANS!$H$2:$H$16</c:f>
              <c:numCache>
                <c:formatCode>General</c:formatCode>
                <c:ptCount val="5"/>
                <c:pt idx="0">
                  <c:v>270000</c:v>
                </c:pt>
                <c:pt idx="1">
                  <c:v>194400</c:v>
                </c:pt>
                <c:pt idx="2">
                  <c:v>205200</c:v>
                </c:pt>
                <c:pt idx="3">
                  <c:v>226800</c:v>
                </c:pt>
                <c:pt idx="4">
                  <c:v>237600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6" sqref="J6"/>
    </sheetView>
  </sheetViews>
  <sheetFormatPr baseColWidth="10" defaultRowHeight="15" x14ac:dyDescent="0.25"/>
  <sheetData>
    <row r="1" spans="1:8" ht="16.5" thickTop="1" thickBot="1" x14ac:dyDescent="0.3">
      <c r="A1" s="1" t="s">
        <v>0</v>
      </c>
      <c r="B1" s="1" t="s">
        <v>1</v>
      </c>
      <c r="C1" s="1" t="s">
        <v>17</v>
      </c>
      <c r="D1" s="1" t="s">
        <v>33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ht="16.5" thickTop="1" thickBot="1" x14ac:dyDescent="0.3">
      <c r="A2" s="1">
        <v>6</v>
      </c>
      <c r="B2" s="1" t="s">
        <v>7</v>
      </c>
      <c r="C2" s="1" t="s">
        <v>23</v>
      </c>
      <c r="D2" s="1" t="s">
        <v>37</v>
      </c>
      <c r="E2" s="1">
        <v>340000</v>
      </c>
      <c r="F2" s="1">
        <f>E2*10%</f>
        <v>34000</v>
      </c>
      <c r="G2" s="1">
        <f>IF(D2="Comptable",E2*5%,E2*2%)</f>
        <v>6800</v>
      </c>
      <c r="H2" s="1">
        <f>E2+F2-G2</f>
        <v>367200</v>
      </c>
    </row>
    <row r="3" spans="1:8" ht="16.5" thickTop="1" thickBot="1" x14ac:dyDescent="0.3">
      <c r="A3" s="1">
        <v>11</v>
      </c>
      <c r="B3" s="1" t="s">
        <v>12</v>
      </c>
      <c r="C3" s="1" t="s">
        <v>28</v>
      </c>
      <c r="D3" s="1" t="s">
        <v>37</v>
      </c>
      <c r="E3" s="1">
        <v>230000</v>
      </c>
      <c r="F3" s="1">
        <f t="shared" ref="F2:F16" si="0">E3*10%</f>
        <v>23000</v>
      </c>
      <c r="G3" s="1">
        <f t="shared" ref="G3:G16" si="1">IF(D3="Comptable",E3*5%,E3*2%)</f>
        <v>4600</v>
      </c>
      <c r="H3" s="1">
        <f t="shared" ref="H3:H16" si="2">E3+F3-G3</f>
        <v>248400</v>
      </c>
    </row>
    <row r="4" spans="1:8" ht="16.5" thickTop="1" thickBot="1" x14ac:dyDescent="0.3">
      <c r="A4" s="1">
        <v>2</v>
      </c>
      <c r="B4" s="1" t="s">
        <v>3</v>
      </c>
      <c r="C4" s="1" t="s">
        <v>19</v>
      </c>
      <c r="D4" s="1" t="s">
        <v>34</v>
      </c>
      <c r="E4" s="1">
        <v>350000</v>
      </c>
      <c r="F4" s="1">
        <f t="shared" si="0"/>
        <v>35000</v>
      </c>
      <c r="G4" s="1">
        <f t="shared" si="1"/>
        <v>17500</v>
      </c>
      <c r="H4" s="1">
        <f t="shared" si="2"/>
        <v>367500</v>
      </c>
    </row>
    <row r="5" spans="1:8" ht="16.5" thickTop="1" thickBot="1" x14ac:dyDescent="0.3">
      <c r="A5" s="1">
        <v>5</v>
      </c>
      <c r="B5" s="1" t="s">
        <v>6</v>
      </c>
      <c r="C5" s="1" t="s">
        <v>22</v>
      </c>
      <c r="D5" s="1" t="s">
        <v>34</v>
      </c>
      <c r="E5" s="1">
        <v>370000</v>
      </c>
      <c r="F5" s="1">
        <f t="shared" si="0"/>
        <v>37000</v>
      </c>
      <c r="G5" s="1">
        <f t="shared" si="1"/>
        <v>18500</v>
      </c>
      <c r="H5" s="1">
        <f t="shared" si="2"/>
        <v>388500</v>
      </c>
    </row>
    <row r="6" spans="1:8" ht="16.5" thickTop="1" thickBot="1" x14ac:dyDescent="0.3">
      <c r="A6" s="1">
        <v>14</v>
      </c>
      <c r="B6" s="1" t="s">
        <v>15</v>
      </c>
      <c r="C6" s="1" t="s">
        <v>31</v>
      </c>
      <c r="D6" s="1" t="s">
        <v>34</v>
      </c>
      <c r="E6" s="1">
        <v>240000</v>
      </c>
      <c r="F6" s="1">
        <f t="shared" si="0"/>
        <v>24000</v>
      </c>
      <c r="G6" s="1">
        <f t="shared" si="1"/>
        <v>12000</v>
      </c>
      <c r="H6" s="1">
        <f t="shared" si="2"/>
        <v>252000</v>
      </c>
    </row>
    <row r="7" spans="1:8" ht="16.5" thickTop="1" thickBot="1" x14ac:dyDescent="0.3">
      <c r="A7" s="1">
        <v>8</v>
      </c>
      <c r="B7" s="1" t="s">
        <v>9</v>
      </c>
      <c r="C7" s="1" t="s">
        <v>25</v>
      </c>
      <c r="D7" s="1" t="s">
        <v>38</v>
      </c>
      <c r="E7" s="1">
        <v>80000</v>
      </c>
      <c r="F7" s="1">
        <f t="shared" si="0"/>
        <v>8000</v>
      </c>
      <c r="G7" s="1">
        <f t="shared" si="1"/>
        <v>1600</v>
      </c>
      <c r="H7" s="1">
        <f t="shared" si="2"/>
        <v>86400</v>
      </c>
    </row>
    <row r="8" spans="1:8" ht="16.5" thickTop="1" thickBot="1" x14ac:dyDescent="0.3">
      <c r="A8" s="1">
        <v>10</v>
      </c>
      <c r="B8" s="1" t="s">
        <v>11</v>
      </c>
      <c r="C8" s="1" t="s">
        <v>27</v>
      </c>
      <c r="D8" s="1" t="s">
        <v>39</v>
      </c>
      <c r="E8" s="1">
        <v>130000</v>
      </c>
      <c r="F8" s="1">
        <f t="shared" si="0"/>
        <v>13000</v>
      </c>
      <c r="G8" s="1">
        <f t="shared" si="1"/>
        <v>2600</v>
      </c>
      <c r="H8" s="1">
        <f t="shared" si="2"/>
        <v>140400</v>
      </c>
    </row>
    <row r="9" spans="1:8" ht="16.5" thickTop="1" thickBot="1" x14ac:dyDescent="0.3">
      <c r="A9" s="1">
        <v>13</v>
      </c>
      <c r="B9" s="1" t="s">
        <v>14</v>
      </c>
      <c r="C9" s="1" t="s">
        <v>30</v>
      </c>
      <c r="D9" s="1" t="s">
        <v>39</v>
      </c>
      <c r="E9" s="1">
        <v>160000</v>
      </c>
      <c r="F9" s="1">
        <f t="shared" si="0"/>
        <v>16000</v>
      </c>
      <c r="G9" s="1">
        <f t="shared" si="1"/>
        <v>3200</v>
      </c>
      <c r="H9" s="1">
        <f t="shared" si="2"/>
        <v>172800</v>
      </c>
    </row>
    <row r="10" spans="1:8" ht="16.5" thickTop="1" thickBot="1" x14ac:dyDescent="0.3">
      <c r="A10" s="1">
        <v>1</v>
      </c>
      <c r="B10" s="1" t="s">
        <v>2</v>
      </c>
      <c r="C10" s="1" t="s">
        <v>18</v>
      </c>
      <c r="D10" s="1" t="s">
        <v>39</v>
      </c>
      <c r="E10" s="1">
        <v>160000</v>
      </c>
      <c r="F10" s="1">
        <f t="shared" si="0"/>
        <v>16000</v>
      </c>
      <c r="G10" s="1">
        <f t="shared" si="1"/>
        <v>3200</v>
      </c>
      <c r="H10" s="1">
        <f t="shared" si="2"/>
        <v>172800</v>
      </c>
    </row>
    <row r="11" spans="1:8" ht="16.5" thickTop="1" thickBot="1" x14ac:dyDescent="0.3">
      <c r="A11" s="1">
        <v>4</v>
      </c>
      <c r="B11" s="1" t="s">
        <v>5</v>
      </c>
      <c r="C11" s="1" t="s">
        <v>21</v>
      </c>
      <c r="D11" s="1" t="s">
        <v>36</v>
      </c>
      <c r="E11" s="1">
        <v>230000</v>
      </c>
      <c r="F11" s="1">
        <f t="shared" si="0"/>
        <v>23000</v>
      </c>
      <c r="G11" s="1">
        <f t="shared" si="1"/>
        <v>4600</v>
      </c>
      <c r="H11" s="1">
        <f t="shared" si="2"/>
        <v>248400</v>
      </c>
    </row>
    <row r="12" spans="1:8" ht="16.5" thickTop="1" thickBot="1" x14ac:dyDescent="0.3">
      <c r="A12" s="1">
        <v>3</v>
      </c>
      <c r="B12" s="1" t="s">
        <v>4</v>
      </c>
      <c r="C12" s="1" t="s">
        <v>20</v>
      </c>
      <c r="D12" s="1" t="s">
        <v>35</v>
      </c>
      <c r="E12" s="1">
        <v>250000</v>
      </c>
      <c r="F12" s="1">
        <f t="shared" si="0"/>
        <v>25000</v>
      </c>
      <c r="G12" s="1">
        <f t="shared" si="1"/>
        <v>5000</v>
      </c>
      <c r="H12" s="1">
        <f t="shared" si="2"/>
        <v>270000</v>
      </c>
    </row>
    <row r="13" spans="1:8" ht="16.5" thickTop="1" thickBot="1" x14ac:dyDescent="0.3">
      <c r="A13" s="1">
        <v>7</v>
      </c>
      <c r="B13" s="1" t="s">
        <v>8</v>
      </c>
      <c r="C13" s="1" t="s">
        <v>24</v>
      </c>
      <c r="D13" s="1" t="s">
        <v>35</v>
      </c>
      <c r="E13" s="1">
        <v>180000</v>
      </c>
      <c r="F13" s="1">
        <f t="shared" si="0"/>
        <v>18000</v>
      </c>
      <c r="G13" s="1">
        <f t="shared" si="1"/>
        <v>3600</v>
      </c>
      <c r="H13" s="1">
        <f t="shared" si="2"/>
        <v>194400</v>
      </c>
    </row>
    <row r="14" spans="1:8" ht="16.5" thickTop="1" thickBot="1" x14ac:dyDescent="0.3">
      <c r="A14" s="1">
        <v>9</v>
      </c>
      <c r="B14" s="1" t="s">
        <v>10</v>
      </c>
      <c r="C14" s="1" t="s">
        <v>26</v>
      </c>
      <c r="D14" s="1" t="s">
        <v>35</v>
      </c>
      <c r="E14" s="1">
        <v>190000</v>
      </c>
      <c r="F14" s="1">
        <f t="shared" si="0"/>
        <v>19000</v>
      </c>
      <c r="G14" s="1">
        <f t="shared" si="1"/>
        <v>3800</v>
      </c>
      <c r="H14" s="1">
        <f t="shared" si="2"/>
        <v>205200</v>
      </c>
    </row>
    <row r="15" spans="1:8" ht="16.5" thickTop="1" thickBot="1" x14ac:dyDescent="0.3">
      <c r="A15" s="1">
        <v>12</v>
      </c>
      <c r="B15" s="1" t="s">
        <v>13</v>
      </c>
      <c r="C15" s="1" t="s">
        <v>29</v>
      </c>
      <c r="D15" s="1" t="s">
        <v>35</v>
      </c>
      <c r="E15" s="1">
        <v>210000</v>
      </c>
      <c r="F15" s="1">
        <f t="shared" si="0"/>
        <v>21000</v>
      </c>
      <c r="G15" s="1">
        <f t="shared" si="1"/>
        <v>4200</v>
      </c>
      <c r="H15" s="1">
        <f t="shared" si="2"/>
        <v>226800</v>
      </c>
    </row>
    <row r="16" spans="1:8" ht="16.5" thickTop="1" thickBot="1" x14ac:dyDescent="0.3">
      <c r="A16" s="1">
        <v>15</v>
      </c>
      <c r="B16" s="1" t="s">
        <v>16</v>
      </c>
      <c r="C16" s="1" t="s">
        <v>32</v>
      </c>
      <c r="D16" s="1" t="s">
        <v>35</v>
      </c>
      <c r="E16" s="1">
        <v>220000</v>
      </c>
      <c r="F16" s="1">
        <f t="shared" si="0"/>
        <v>22000</v>
      </c>
      <c r="G16" s="1">
        <f t="shared" si="1"/>
        <v>4400</v>
      </c>
      <c r="H16" s="1">
        <f t="shared" si="2"/>
        <v>237600</v>
      </c>
    </row>
    <row r="17" spans="1:8" ht="16.5" thickTop="1" thickBot="1" x14ac:dyDescent="0.3">
      <c r="A17" s="1" t="s">
        <v>44</v>
      </c>
      <c r="B17" s="2"/>
      <c r="C17" s="3"/>
      <c r="D17" s="4"/>
      <c r="E17" s="1">
        <f>SUM(E2:E16)</f>
        <v>3340000</v>
      </c>
      <c r="F17" s="1">
        <f>SUM(F3:F16)</f>
        <v>300000</v>
      </c>
      <c r="G17" s="1">
        <f>SUM(G2:G16)</f>
        <v>95600</v>
      </c>
      <c r="H17" s="1">
        <f>SUM(H2:H16)</f>
        <v>3578400</v>
      </c>
    </row>
    <row r="18" spans="1:8" ht="15.75" thickTop="1" x14ac:dyDescent="0.25">
      <c r="D18">
        <f>COUNTIF(D2:D16,D15)</f>
        <v>5</v>
      </c>
    </row>
    <row r="19" spans="1:8" x14ac:dyDescent="0.25">
      <c r="D19">
        <f>COUNTIF(D2:D16,D8)</f>
        <v>3</v>
      </c>
    </row>
  </sheetData>
  <sortState ref="A2:H16">
    <sortCondition ref="D2:D16"/>
  </sortState>
  <mergeCells count="1">
    <mergeCell ref="B17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"/>
  <sheetViews>
    <sheetView workbookViewId="0">
      <selection activeCell="B1" sqref="B1:H16"/>
    </sheetView>
  </sheetViews>
  <sheetFormatPr baseColWidth="10" defaultRowHeight="15" x14ac:dyDescent="0.25"/>
  <sheetData>
    <row r="1" spans="1:8" ht="16.5" thickTop="1" thickBot="1" x14ac:dyDescent="0.3">
      <c r="A1" s="1" t="s">
        <v>0</v>
      </c>
      <c r="B1" s="1" t="s">
        <v>1</v>
      </c>
      <c r="C1" s="1" t="s">
        <v>17</v>
      </c>
      <c r="D1" s="1" t="s">
        <v>33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ht="16.5" hidden="1" thickTop="1" thickBot="1" x14ac:dyDescent="0.3">
      <c r="A2" s="1">
        <v>6</v>
      </c>
      <c r="B2" s="1" t="s">
        <v>7</v>
      </c>
      <c r="C2" s="1" t="s">
        <v>23</v>
      </c>
      <c r="D2" s="1" t="s">
        <v>37</v>
      </c>
      <c r="E2" s="1">
        <v>340000</v>
      </c>
      <c r="F2" s="1">
        <f t="shared" ref="F2:F16" si="0">E2*10%</f>
        <v>34000</v>
      </c>
      <c r="G2" s="1">
        <f>IF(D2="Comptable",E2*5%,E2*2%)</f>
        <v>6800</v>
      </c>
      <c r="H2" s="1">
        <f>E2+F2-G2</f>
        <v>367200</v>
      </c>
    </row>
    <row r="3" spans="1:8" ht="16.5" hidden="1" thickTop="1" thickBot="1" x14ac:dyDescent="0.3">
      <c r="A3" s="1">
        <v>11</v>
      </c>
      <c r="B3" s="1" t="s">
        <v>12</v>
      </c>
      <c r="C3" s="1" t="s">
        <v>28</v>
      </c>
      <c r="D3" s="1" t="s">
        <v>37</v>
      </c>
      <c r="E3" s="1">
        <v>230000</v>
      </c>
      <c r="F3" s="1">
        <f t="shared" si="0"/>
        <v>23000</v>
      </c>
      <c r="G3" s="1">
        <f t="shared" ref="G3:G16" si="1">IF(D3="Comptable",E3*5%,E3*2%)</f>
        <v>4600</v>
      </c>
      <c r="H3" s="1">
        <f t="shared" ref="H3:H16" si="2">E3+F3-G3</f>
        <v>248400</v>
      </c>
    </row>
    <row r="4" spans="1:8" ht="16.5" hidden="1" thickTop="1" thickBot="1" x14ac:dyDescent="0.3">
      <c r="A4" s="1">
        <v>2</v>
      </c>
      <c r="B4" s="1" t="s">
        <v>3</v>
      </c>
      <c r="C4" s="1" t="s">
        <v>19</v>
      </c>
      <c r="D4" s="1" t="s">
        <v>34</v>
      </c>
      <c r="E4" s="1">
        <v>350000</v>
      </c>
      <c r="F4" s="1">
        <f t="shared" si="0"/>
        <v>35000</v>
      </c>
      <c r="G4" s="1">
        <f t="shared" si="1"/>
        <v>17500</v>
      </c>
      <c r="H4" s="1">
        <f t="shared" si="2"/>
        <v>367500</v>
      </c>
    </row>
    <row r="5" spans="1:8" ht="16.5" hidden="1" thickTop="1" thickBot="1" x14ac:dyDescent="0.3">
      <c r="A5" s="1">
        <v>5</v>
      </c>
      <c r="B5" s="1" t="s">
        <v>6</v>
      </c>
      <c r="C5" s="1" t="s">
        <v>22</v>
      </c>
      <c r="D5" s="1" t="s">
        <v>34</v>
      </c>
      <c r="E5" s="1">
        <v>370000</v>
      </c>
      <c r="F5" s="1">
        <f t="shared" si="0"/>
        <v>37000</v>
      </c>
      <c r="G5" s="1">
        <f t="shared" si="1"/>
        <v>18500</v>
      </c>
      <c r="H5" s="1">
        <f t="shared" si="2"/>
        <v>388500</v>
      </c>
    </row>
    <row r="6" spans="1:8" ht="16.5" hidden="1" thickTop="1" thickBot="1" x14ac:dyDescent="0.3">
      <c r="A6" s="1">
        <v>14</v>
      </c>
      <c r="B6" s="1" t="s">
        <v>15</v>
      </c>
      <c r="C6" s="1" t="s">
        <v>31</v>
      </c>
      <c r="D6" s="1" t="s">
        <v>34</v>
      </c>
      <c r="E6" s="1">
        <v>240000</v>
      </c>
      <c r="F6" s="1">
        <f t="shared" si="0"/>
        <v>24000</v>
      </c>
      <c r="G6" s="1">
        <f t="shared" si="1"/>
        <v>12000</v>
      </c>
      <c r="H6" s="1">
        <f t="shared" si="2"/>
        <v>252000</v>
      </c>
    </row>
    <row r="7" spans="1:8" ht="16.5" hidden="1" thickTop="1" thickBot="1" x14ac:dyDescent="0.3">
      <c r="A7" s="1">
        <v>8</v>
      </c>
      <c r="B7" s="1" t="s">
        <v>9</v>
      </c>
      <c r="C7" s="1" t="s">
        <v>25</v>
      </c>
      <c r="D7" s="1" t="s">
        <v>38</v>
      </c>
      <c r="E7" s="1">
        <v>80000</v>
      </c>
      <c r="F7" s="1">
        <f t="shared" si="0"/>
        <v>8000</v>
      </c>
      <c r="G7" s="1">
        <f t="shared" si="1"/>
        <v>1600</v>
      </c>
      <c r="H7" s="1">
        <f t="shared" si="2"/>
        <v>86400</v>
      </c>
    </row>
    <row r="8" spans="1:8" ht="16.5" hidden="1" thickTop="1" thickBot="1" x14ac:dyDescent="0.3">
      <c r="A8" s="1">
        <v>10</v>
      </c>
      <c r="B8" s="1" t="s">
        <v>11</v>
      </c>
      <c r="C8" s="1" t="s">
        <v>27</v>
      </c>
      <c r="D8" s="1" t="s">
        <v>39</v>
      </c>
      <c r="E8" s="1">
        <v>130000</v>
      </c>
      <c r="F8" s="1">
        <f t="shared" si="0"/>
        <v>13000</v>
      </c>
      <c r="G8" s="1">
        <f t="shared" si="1"/>
        <v>2600</v>
      </c>
      <c r="H8" s="1">
        <f t="shared" si="2"/>
        <v>140400</v>
      </c>
    </row>
    <row r="9" spans="1:8" ht="16.5" hidden="1" thickTop="1" thickBot="1" x14ac:dyDescent="0.3">
      <c r="A9" s="1">
        <v>13</v>
      </c>
      <c r="B9" s="1" t="s">
        <v>14</v>
      </c>
      <c r="C9" s="1" t="s">
        <v>30</v>
      </c>
      <c r="D9" s="1" t="s">
        <v>39</v>
      </c>
      <c r="E9" s="1">
        <v>160000</v>
      </c>
      <c r="F9" s="1">
        <f t="shared" si="0"/>
        <v>16000</v>
      </c>
      <c r="G9" s="1">
        <f t="shared" si="1"/>
        <v>3200</v>
      </c>
      <c r="H9" s="1">
        <f t="shared" si="2"/>
        <v>172800</v>
      </c>
    </row>
    <row r="10" spans="1:8" ht="16.5" hidden="1" thickTop="1" thickBot="1" x14ac:dyDescent="0.3">
      <c r="A10" s="1">
        <v>1</v>
      </c>
      <c r="B10" s="1" t="s">
        <v>2</v>
      </c>
      <c r="C10" s="1" t="s">
        <v>18</v>
      </c>
      <c r="D10" s="1" t="s">
        <v>39</v>
      </c>
      <c r="E10" s="1">
        <v>160000</v>
      </c>
      <c r="F10" s="1">
        <f t="shared" si="0"/>
        <v>16000</v>
      </c>
      <c r="G10" s="1">
        <f t="shared" si="1"/>
        <v>3200</v>
      </c>
      <c r="H10" s="1">
        <f t="shared" si="2"/>
        <v>172800</v>
      </c>
    </row>
    <row r="11" spans="1:8" ht="16.5" hidden="1" thickTop="1" thickBot="1" x14ac:dyDescent="0.3">
      <c r="A11" s="1">
        <v>4</v>
      </c>
      <c r="B11" s="1" t="s">
        <v>5</v>
      </c>
      <c r="C11" s="1" t="s">
        <v>21</v>
      </c>
      <c r="D11" s="1" t="s">
        <v>36</v>
      </c>
      <c r="E11" s="1">
        <v>230000</v>
      </c>
      <c r="F11" s="1">
        <f t="shared" si="0"/>
        <v>23000</v>
      </c>
      <c r="G11" s="1">
        <f t="shared" si="1"/>
        <v>4600</v>
      </c>
      <c r="H11" s="1">
        <f t="shared" si="2"/>
        <v>248400</v>
      </c>
    </row>
    <row r="12" spans="1:8" ht="16.5" thickTop="1" thickBot="1" x14ac:dyDescent="0.3">
      <c r="A12" s="1">
        <v>3</v>
      </c>
      <c r="B12" s="1" t="s">
        <v>4</v>
      </c>
      <c r="C12" s="1" t="s">
        <v>20</v>
      </c>
      <c r="D12" s="1" t="s">
        <v>35</v>
      </c>
      <c r="E12" s="1">
        <v>250000</v>
      </c>
      <c r="F12" s="1">
        <f t="shared" si="0"/>
        <v>25000</v>
      </c>
      <c r="G12" s="1">
        <f t="shared" si="1"/>
        <v>5000</v>
      </c>
      <c r="H12" s="1">
        <f t="shared" si="2"/>
        <v>270000</v>
      </c>
    </row>
    <row r="13" spans="1:8" ht="16.5" thickTop="1" thickBot="1" x14ac:dyDescent="0.3">
      <c r="A13" s="1">
        <v>7</v>
      </c>
      <c r="B13" s="1" t="s">
        <v>8</v>
      </c>
      <c r="C13" s="1" t="s">
        <v>24</v>
      </c>
      <c r="D13" s="1" t="s">
        <v>35</v>
      </c>
      <c r="E13" s="1">
        <v>180000</v>
      </c>
      <c r="F13" s="1">
        <f t="shared" si="0"/>
        <v>18000</v>
      </c>
      <c r="G13" s="1">
        <f t="shared" si="1"/>
        <v>3600</v>
      </c>
      <c r="H13" s="1">
        <f t="shared" si="2"/>
        <v>194400</v>
      </c>
    </row>
    <row r="14" spans="1:8" ht="16.5" thickTop="1" thickBot="1" x14ac:dyDescent="0.3">
      <c r="A14" s="1">
        <v>9</v>
      </c>
      <c r="B14" s="1" t="s">
        <v>10</v>
      </c>
      <c r="C14" s="1" t="s">
        <v>26</v>
      </c>
      <c r="D14" s="1" t="s">
        <v>35</v>
      </c>
      <c r="E14" s="1">
        <v>190000</v>
      </c>
      <c r="F14" s="1">
        <f t="shared" si="0"/>
        <v>19000</v>
      </c>
      <c r="G14" s="1">
        <f t="shared" si="1"/>
        <v>3800</v>
      </c>
      <c r="H14" s="1">
        <f t="shared" si="2"/>
        <v>205200</v>
      </c>
    </row>
    <row r="15" spans="1:8" ht="16.5" thickTop="1" thickBot="1" x14ac:dyDescent="0.3">
      <c r="A15" s="1">
        <v>12</v>
      </c>
      <c r="B15" s="1" t="s">
        <v>13</v>
      </c>
      <c r="C15" s="1" t="s">
        <v>29</v>
      </c>
      <c r="D15" s="1" t="s">
        <v>35</v>
      </c>
      <c r="E15" s="1">
        <v>210000</v>
      </c>
      <c r="F15" s="1">
        <f t="shared" si="0"/>
        <v>21000</v>
      </c>
      <c r="G15" s="1">
        <f t="shared" si="1"/>
        <v>4200</v>
      </c>
      <c r="H15" s="1">
        <f t="shared" si="2"/>
        <v>226800</v>
      </c>
    </row>
    <row r="16" spans="1:8" ht="16.5" thickTop="1" thickBot="1" x14ac:dyDescent="0.3">
      <c r="A16" s="1">
        <v>15</v>
      </c>
      <c r="B16" s="1" t="s">
        <v>16</v>
      </c>
      <c r="C16" s="1" t="s">
        <v>32</v>
      </c>
      <c r="D16" s="1" t="s">
        <v>35</v>
      </c>
      <c r="E16" s="1">
        <v>220000</v>
      </c>
      <c r="F16" s="1">
        <f t="shared" si="0"/>
        <v>22000</v>
      </c>
      <c r="G16" s="1">
        <f t="shared" si="1"/>
        <v>4400</v>
      </c>
      <c r="H16" s="1">
        <f t="shared" si="2"/>
        <v>237600</v>
      </c>
    </row>
    <row r="17" spans="1:8" ht="16.5" hidden="1" thickTop="1" thickBot="1" x14ac:dyDescent="0.3">
      <c r="A17" s="1" t="s">
        <v>44</v>
      </c>
      <c r="B17" s="2"/>
      <c r="C17" s="3"/>
      <c r="D17" s="4"/>
      <c r="E17" s="1">
        <f>SUM(E2:E16)</f>
        <v>3340000</v>
      </c>
      <c r="F17" s="1">
        <f>SUM(F3:F16)</f>
        <v>300000</v>
      </c>
      <c r="G17" s="1">
        <f>SUM(G2:G16)</f>
        <v>95600</v>
      </c>
      <c r="H17" s="1">
        <f>SUM(H2:H16)</f>
        <v>3578400</v>
      </c>
    </row>
    <row r="18" spans="1:8" ht="15.75" thickTop="1" x14ac:dyDescent="0.25"/>
  </sheetData>
  <autoFilter ref="A1:H17">
    <filterColumn colId="3">
      <filters>
        <filter val="Transitaire"/>
      </filters>
    </filterColumn>
  </autoFilter>
  <mergeCells count="1">
    <mergeCell ref="B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6"/>
    </sheetView>
  </sheetViews>
  <sheetFormatPr baseColWidth="10" defaultRowHeight="15" x14ac:dyDescent="0.25"/>
  <sheetData>
    <row r="1" spans="1:8" ht="16.5" thickTop="1" thickBot="1" x14ac:dyDescent="0.3">
      <c r="A1" s="1" t="s">
        <v>0</v>
      </c>
      <c r="B1" s="1" t="s">
        <v>1</v>
      </c>
      <c r="C1" s="1" t="s">
        <v>17</v>
      </c>
      <c r="D1" s="1" t="s">
        <v>33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ht="16.5" thickTop="1" thickBot="1" x14ac:dyDescent="0.3">
      <c r="A2" s="1">
        <v>5</v>
      </c>
      <c r="B2" s="1" t="s">
        <v>6</v>
      </c>
      <c r="C2" s="1" t="s">
        <v>22</v>
      </c>
      <c r="D2" s="1" t="s">
        <v>34</v>
      </c>
      <c r="E2" s="1">
        <v>370000</v>
      </c>
      <c r="F2" s="1">
        <f>E2*10%</f>
        <v>37000</v>
      </c>
      <c r="G2" s="1">
        <f>IF(D2="Comptable",E2*5%,E2*2%)</f>
        <v>18500</v>
      </c>
      <c r="H2" s="1">
        <f>E2+F2-G2</f>
        <v>388500</v>
      </c>
    </row>
    <row r="3" spans="1:8" ht="16.5" thickTop="1" thickBot="1" x14ac:dyDescent="0.3">
      <c r="A3" s="1">
        <v>2</v>
      </c>
      <c r="B3" s="1" t="s">
        <v>3</v>
      </c>
      <c r="C3" s="1" t="s">
        <v>19</v>
      </c>
      <c r="D3" s="1" t="s">
        <v>34</v>
      </c>
      <c r="E3" s="1">
        <v>350000</v>
      </c>
      <c r="F3" s="1">
        <f>E3*10%</f>
        <v>35000</v>
      </c>
      <c r="G3" s="1">
        <f>IF(D3="Comptable",E3*5%,E3*2%)</f>
        <v>17500</v>
      </c>
      <c r="H3" s="1">
        <f>E3+F3-G3</f>
        <v>367500</v>
      </c>
    </row>
    <row r="4" spans="1:8" ht="16.5" thickTop="1" thickBot="1" x14ac:dyDescent="0.3">
      <c r="A4" s="1">
        <v>6</v>
      </c>
      <c r="B4" s="1" t="s">
        <v>7</v>
      </c>
      <c r="C4" s="1" t="s">
        <v>23</v>
      </c>
      <c r="D4" s="1" t="s">
        <v>37</v>
      </c>
      <c r="E4" s="1">
        <v>340000</v>
      </c>
      <c r="F4" s="1">
        <f>E4*10%</f>
        <v>34000</v>
      </c>
      <c r="G4" s="1">
        <f>IF(D4="Comptable",E4*5%,E4*2%)</f>
        <v>6800</v>
      </c>
      <c r="H4" s="1">
        <f>E4+F4-G4</f>
        <v>367200</v>
      </c>
    </row>
    <row r="5" spans="1:8" ht="16.5" thickTop="1" thickBot="1" x14ac:dyDescent="0.3">
      <c r="A5" s="1">
        <v>3</v>
      </c>
      <c r="B5" s="1" t="s">
        <v>4</v>
      </c>
      <c r="C5" s="1" t="s">
        <v>20</v>
      </c>
      <c r="D5" s="1" t="s">
        <v>35</v>
      </c>
      <c r="E5" s="1">
        <v>250000</v>
      </c>
      <c r="F5" s="1">
        <f>E5*10%</f>
        <v>25000</v>
      </c>
      <c r="G5" s="1">
        <f>IF(D5="Comptable",E5*5%,E5*2%)</f>
        <v>5000</v>
      </c>
      <c r="H5" s="1">
        <f>E5+F5-G5</f>
        <v>270000</v>
      </c>
    </row>
    <row r="6" spans="1:8" ht="16.5" thickTop="1" thickBot="1" x14ac:dyDescent="0.3">
      <c r="A6" s="1">
        <v>14</v>
      </c>
      <c r="B6" s="1" t="s">
        <v>15</v>
      </c>
      <c r="C6" s="1" t="s">
        <v>31</v>
      </c>
      <c r="D6" s="1" t="s">
        <v>34</v>
      </c>
      <c r="E6" s="1">
        <v>240000</v>
      </c>
      <c r="F6" s="1">
        <f>E6*10%</f>
        <v>24000</v>
      </c>
      <c r="G6" s="1">
        <f>IF(D6="Comptable",E6*5%,E6*2%)</f>
        <v>12000</v>
      </c>
      <c r="H6" s="1">
        <f>E6+F6-G6</f>
        <v>252000</v>
      </c>
    </row>
    <row r="7" spans="1:8" ht="16.5" thickTop="1" thickBot="1" x14ac:dyDescent="0.3">
      <c r="A7" s="1">
        <v>11</v>
      </c>
      <c r="B7" s="1" t="s">
        <v>12</v>
      </c>
      <c r="C7" s="1" t="s">
        <v>28</v>
      </c>
      <c r="D7" s="1" t="s">
        <v>37</v>
      </c>
      <c r="E7" s="1">
        <v>230000</v>
      </c>
      <c r="F7" s="1">
        <f>E7*10%</f>
        <v>23000</v>
      </c>
      <c r="G7" s="1">
        <f>IF(D7="Comptable",E7*5%,E7*2%)</f>
        <v>4600</v>
      </c>
      <c r="H7" s="1">
        <f>E7+F7-G7</f>
        <v>248400</v>
      </c>
    </row>
    <row r="8" spans="1:8" ht="16.5" thickTop="1" thickBot="1" x14ac:dyDescent="0.3">
      <c r="A8" s="1">
        <v>4</v>
      </c>
      <c r="B8" s="1" t="s">
        <v>5</v>
      </c>
      <c r="C8" s="1" t="s">
        <v>21</v>
      </c>
      <c r="D8" s="1" t="s">
        <v>36</v>
      </c>
      <c r="E8" s="1">
        <v>230000</v>
      </c>
      <c r="F8" s="1">
        <f>E8*10%</f>
        <v>23000</v>
      </c>
      <c r="G8" s="1">
        <f>IF(D8="Comptable",E8*5%,E8*2%)</f>
        <v>4600</v>
      </c>
      <c r="H8" s="1">
        <f>E8+F8-G8</f>
        <v>248400</v>
      </c>
    </row>
    <row r="9" spans="1:8" ht="16.5" thickTop="1" thickBot="1" x14ac:dyDescent="0.3">
      <c r="A9" s="1">
        <v>15</v>
      </c>
      <c r="B9" s="1" t="s">
        <v>16</v>
      </c>
      <c r="C9" s="1" t="s">
        <v>32</v>
      </c>
      <c r="D9" s="1" t="s">
        <v>35</v>
      </c>
      <c r="E9" s="1">
        <v>220000</v>
      </c>
      <c r="F9" s="1">
        <f>E9*10%</f>
        <v>22000</v>
      </c>
      <c r="G9" s="1">
        <f>IF(D9="Comptable",E9*5%,E9*2%)</f>
        <v>4400</v>
      </c>
      <c r="H9" s="1">
        <f>E9+F9-G9</f>
        <v>237600</v>
      </c>
    </row>
    <row r="10" spans="1:8" ht="16.5" thickTop="1" thickBot="1" x14ac:dyDescent="0.3">
      <c r="A10" s="1">
        <v>12</v>
      </c>
      <c r="B10" s="1" t="s">
        <v>13</v>
      </c>
      <c r="C10" s="1" t="s">
        <v>29</v>
      </c>
      <c r="D10" s="1" t="s">
        <v>35</v>
      </c>
      <c r="E10" s="1">
        <v>210000</v>
      </c>
      <c r="F10" s="1">
        <f>E10*10%</f>
        <v>21000</v>
      </c>
      <c r="G10" s="1">
        <f>IF(D10="Comptable",E10*5%,E10*2%)</f>
        <v>4200</v>
      </c>
      <c r="H10" s="1">
        <f>E10+F10-G10</f>
        <v>226800</v>
      </c>
    </row>
    <row r="11" spans="1:8" ht="16.5" thickTop="1" thickBot="1" x14ac:dyDescent="0.3">
      <c r="A11" s="1">
        <v>9</v>
      </c>
      <c r="B11" s="1" t="s">
        <v>10</v>
      </c>
      <c r="C11" s="1" t="s">
        <v>26</v>
      </c>
      <c r="D11" s="1" t="s">
        <v>35</v>
      </c>
      <c r="E11" s="1">
        <v>190000</v>
      </c>
      <c r="F11" s="1">
        <f>E11*10%</f>
        <v>19000</v>
      </c>
      <c r="G11" s="1">
        <f>IF(D11="Comptable",E11*5%,E11*2%)</f>
        <v>3800</v>
      </c>
      <c r="H11" s="1">
        <f>E11+F11-G11</f>
        <v>205200</v>
      </c>
    </row>
    <row r="12" spans="1:8" ht="16.5" thickTop="1" thickBot="1" x14ac:dyDescent="0.3">
      <c r="A12" s="1">
        <v>7</v>
      </c>
      <c r="B12" s="1" t="s">
        <v>8</v>
      </c>
      <c r="C12" s="1" t="s">
        <v>24</v>
      </c>
      <c r="D12" s="1" t="s">
        <v>35</v>
      </c>
      <c r="E12" s="1">
        <v>180000</v>
      </c>
      <c r="F12" s="1">
        <f>E12*10%</f>
        <v>18000</v>
      </c>
      <c r="G12" s="1">
        <f>IF(D12="Comptable",E12*5%,E12*2%)</f>
        <v>3600</v>
      </c>
      <c r="H12" s="1">
        <f>E12+F12-G12</f>
        <v>194400</v>
      </c>
    </row>
    <row r="13" spans="1:8" ht="16.5" thickTop="1" thickBot="1" x14ac:dyDescent="0.3">
      <c r="A13" s="1">
        <v>13</v>
      </c>
      <c r="B13" s="1" t="s">
        <v>14</v>
      </c>
      <c r="C13" s="1" t="s">
        <v>30</v>
      </c>
      <c r="D13" s="1" t="s">
        <v>39</v>
      </c>
      <c r="E13" s="1">
        <v>160000</v>
      </c>
      <c r="F13" s="1">
        <f>E13*10%</f>
        <v>16000</v>
      </c>
      <c r="G13" s="1">
        <f>IF(D13="Comptable",E13*5%,E13*2%)</f>
        <v>3200</v>
      </c>
      <c r="H13" s="1">
        <f>E13+F13-G13</f>
        <v>172800</v>
      </c>
    </row>
    <row r="14" spans="1:8" ht="16.5" thickTop="1" thickBot="1" x14ac:dyDescent="0.3">
      <c r="A14" s="1">
        <v>1</v>
      </c>
      <c r="B14" s="1" t="s">
        <v>2</v>
      </c>
      <c r="C14" s="1" t="s">
        <v>18</v>
      </c>
      <c r="D14" s="1" t="s">
        <v>39</v>
      </c>
      <c r="E14" s="1">
        <v>160000</v>
      </c>
      <c r="F14" s="1">
        <f>E14*10%</f>
        <v>16000</v>
      </c>
      <c r="G14" s="1">
        <f>IF(D14="Comptable",E14*5%,E14*2%)</f>
        <v>3200</v>
      </c>
      <c r="H14" s="1">
        <f>E14+F14-G14</f>
        <v>172800</v>
      </c>
    </row>
    <row r="15" spans="1:8" ht="16.5" thickTop="1" thickBot="1" x14ac:dyDescent="0.3">
      <c r="A15" s="1">
        <v>10</v>
      </c>
      <c r="B15" s="1" t="s">
        <v>11</v>
      </c>
      <c r="C15" s="1" t="s">
        <v>27</v>
      </c>
      <c r="D15" s="1" t="s">
        <v>39</v>
      </c>
      <c r="E15" s="1">
        <v>130000</v>
      </c>
      <c r="F15" s="1">
        <f>E15*10%</f>
        <v>13000</v>
      </c>
      <c r="G15" s="1">
        <f>IF(D15="Comptable",E15*5%,E15*2%)</f>
        <v>2600</v>
      </c>
      <c r="H15" s="1">
        <f>E15+F15-G15</f>
        <v>140400</v>
      </c>
    </row>
    <row r="16" spans="1:8" ht="16.5" thickTop="1" thickBot="1" x14ac:dyDescent="0.3">
      <c r="A16" s="1">
        <v>8</v>
      </c>
      <c r="B16" s="1" t="s">
        <v>9</v>
      </c>
      <c r="C16" s="1" t="s">
        <v>25</v>
      </c>
      <c r="D16" s="1" t="s">
        <v>38</v>
      </c>
      <c r="E16" s="1">
        <v>80000</v>
      </c>
      <c r="F16" s="1">
        <f>E16*10%</f>
        <v>8000</v>
      </c>
      <c r="G16" s="1">
        <f>IF(D16="Comptable",E16*5%,E16*2%)</f>
        <v>1600</v>
      </c>
      <c r="H16" s="1">
        <f>E16+F16-G16</f>
        <v>86400</v>
      </c>
    </row>
    <row r="17" ht="15.75" thickTop="1" x14ac:dyDescent="0.25"/>
  </sheetData>
  <autoFilter ref="A1:H16">
    <sortState ref="A2:H16">
      <sortCondition descending="1" ref="E2:E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EMPLOYES</vt:lpstr>
      <vt:lpstr>TRANS</vt:lpstr>
      <vt:lpstr>CLASSE</vt:lpstr>
      <vt:lpstr>Transitaire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isca26</dc:creator>
  <cp:lastModifiedBy>MILINDA MENDY</cp:lastModifiedBy>
  <dcterms:created xsi:type="dcterms:W3CDTF">2023-04-14T07:17:38Z</dcterms:created>
  <dcterms:modified xsi:type="dcterms:W3CDTF">2023-04-14T13:49:24Z</dcterms:modified>
</cp:coreProperties>
</file>