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/working/bad/experiments/experiment-logs/M2-E1/"/>
    </mc:Choice>
  </mc:AlternateContent>
  <bookViews>
    <workbookView xWindow="0" yWindow="460" windowWidth="28800" windowHeight="16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E23" i="1"/>
  <c r="E24" i="1"/>
  <c r="E25" i="1"/>
  <c r="E26" i="1"/>
  <c r="E27" i="1"/>
  <c r="E28" i="1"/>
  <c r="E29" i="1"/>
  <c r="E30" i="1"/>
  <c r="J23" i="1"/>
  <c r="N14" i="1"/>
  <c r="M14" i="1"/>
  <c r="N12" i="1"/>
  <c r="M12" i="1"/>
  <c r="N11" i="1"/>
  <c r="M11" i="1"/>
  <c r="K14" i="1"/>
  <c r="K12" i="1"/>
  <c r="K11" i="1"/>
  <c r="I20" i="1"/>
  <c r="I19" i="1"/>
  <c r="I18" i="1"/>
  <c r="H9" i="1"/>
  <c r="H8" i="1"/>
</calcChain>
</file>

<file path=xl/sharedStrings.xml><?xml version="1.0" encoding="utf-8"?>
<sst xmlns="http://schemas.openxmlformats.org/spreadsheetml/2006/main" count="110" uniqueCount="66">
  <si>
    <t>i2.xlarge</t>
  </si>
  <si>
    <t>load</t>
  </si>
  <si>
    <t>sort</t>
  </si>
  <si>
    <t>first</t>
  </si>
  <si>
    <t>range</t>
  </si>
  <si>
    <t>size</t>
  </si>
  <si>
    <t>full</t>
  </si>
  <si>
    <t>network</t>
  </si>
  <si>
    <t>disk</t>
  </si>
  <si>
    <t>1008 kB/s</t>
  </si>
  <si>
    <t>Machine</t>
  </si>
  <si>
    <t>4GB (40 M recs)</t>
  </si>
  <si>
    <t>N/A</t>
  </si>
  <si>
    <t>CDF (100)</t>
  </si>
  <si>
    <t>CDF (1000)</t>
  </si>
  <si>
    <t>CDF (10K)</t>
  </si>
  <si>
    <t>24 mS</t>
  </si>
  <si>
    <t>235 mS</t>
  </si>
  <si>
    <t>2335 mS</t>
  </si>
  <si>
    <t>CDF (1M)</t>
  </si>
  <si>
    <t>240021 mS</t>
  </si>
  <si>
    <t>80GB</t>
  </si>
  <si>
    <t>195542mS</t>
  </si>
  <si>
    <t>109878mS</t>
  </si>
  <si>
    <t>108630mS</t>
  </si>
  <si>
    <t>RANGE</t>
  </si>
  <si>
    <t>FIRST</t>
  </si>
  <si>
    <t>SORT</t>
  </si>
  <si>
    <t>LOAD</t>
  </si>
  <si>
    <t>SIZE</t>
  </si>
  <si>
    <t>2827133mS</t>
  </si>
  <si>
    <t>2GB RANGE</t>
  </si>
  <si>
    <t>100MB RANGE</t>
  </si>
  <si>
    <t>IOPS</t>
  </si>
  <si>
    <t>LOOKS GOOD</t>
  </si>
  <si>
    <t>data</t>
  </si>
  <si>
    <t>211537mS</t>
  </si>
  <si>
    <t>108596mS</t>
  </si>
  <si>
    <t>182138mS</t>
  </si>
  <si>
    <t>111219mS</t>
  </si>
  <si>
    <t>200598mS</t>
  </si>
  <si>
    <t>108165mS</t>
  </si>
  <si>
    <t>213153mS</t>
  </si>
  <si>
    <t>107892mS</t>
  </si>
  <si>
    <t>load 2GB</t>
  </si>
  <si>
    <t>split</t>
  </si>
  <si>
    <t>321875mS</t>
  </si>
  <si>
    <t>1mS</t>
  </si>
  <si>
    <t>161429mS</t>
  </si>
  <si>
    <t>21mS</t>
  </si>
  <si>
    <t>108654mS</t>
  </si>
  <si>
    <t>2mS</t>
  </si>
  <si>
    <t>81895mS</t>
  </si>
  <si>
    <t>1035129mS</t>
  </si>
  <si>
    <t>1ms</t>
  </si>
  <si>
    <t>2022195mS</t>
  </si>
  <si>
    <t>0ms</t>
  </si>
  <si>
    <t>4027735mS</t>
  </si>
  <si>
    <t>load 25GB</t>
  </si>
  <si>
    <t>MINUTES</t>
  </si>
  <si>
    <t>TOTAL SECONDS</t>
  </si>
  <si>
    <t>COST</t>
  </si>
  <si>
    <t>250M keys</t>
  </si>
  <si>
    <t>load+sort</t>
  </si>
  <si>
    <t>total 25GB</t>
  </si>
  <si>
    <t>30ms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</si>
</sst>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\ &quot;MB/s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K23" sqref="K23"/>
    </sheetView>
  </sheetViews>
  <sheetFormatPr baseColWidth="10" defaultRowHeight="16" x14ac:dyDescent="0.2"/>
  <cols>
    <col min="8" max="9" width="11.5" bestFit="1" customWidth="1"/>
  </cols>
  <sheetData>
    <row r="1" spans="1:14" x14ac:dyDescent="0.2">
      <c r="A1" t="s">
        <v>10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13</v>
      </c>
      <c r="K1" t="s">
        <v>14</v>
      </c>
      <c r="L1" t="s">
        <v>15</v>
      </c>
      <c r="M1" t="s">
        <v>19</v>
      </c>
    </row>
    <row r="2" spans="1:14" x14ac:dyDescent="0.2">
      <c r="A2" t="s">
        <v>0</v>
      </c>
      <c r="B2">
        <v>80000000</v>
      </c>
      <c r="C2">
        <v>183.58600000000001</v>
      </c>
      <c r="D2">
        <v>110.777</v>
      </c>
      <c r="E2">
        <v>0</v>
      </c>
      <c r="F2">
        <v>1.5669999999999999</v>
      </c>
    </row>
    <row r="3" spans="1:14" x14ac:dyDescent="0.2">
      <c r="A3" t="s">
        <v>0</v>
      </c>
      <c r="B3">
        <v>40000000</v>
      </c>
      <c r="C3">
        <v>92.820999999999998</v>
      </c>
      <c r="D3">
        <v>53.64</v>
      </c>
      <c r="E3">
        <v>0</v>
      </c>
      <c r="F3">
        <v>0.999</v>
      </c>
      <c r="H3" s="2">
        <v>38</v>
      </c>
      <c r="I3" t="s">
        <v>9</v>
      </c>
      <c r="J3" s="1"/>
    </row>
    <row r="4" spans="1:14" x14ac:dyDescent="0.2">
      <c r="A4" t="s">
        <v>0</v>
      </c>
      <c r="B4">
        <v>20000000</v>
      </c>
      <c r="C4">
        <v>50.357999999999997</v>
      </c>
      <c r="D4">
        <v>26.077000000000002</v>
      </c>
      <c r="E4">
        <v>0</v>
      </c>
      <c r="F4">
        <v>1.7999999999999999E-2</v>
      </c>
      <c r="G4">
        <v>229.83600000000001</v>
      </c>
      <c r="H4" s="2">
        <v>0</v>
      </c>
      <c r="I4" s="2">
        <v>98</v>
      </c>
      <c r="J4" s="1"/>
    </row>
    <row r="5" spans="1:14" x14ac:dyDescent="0.2">
      <c r="A5" t="s">
        <v>0</v>
      </c>
      <c r="B5" t="s">
        <v>11</v>
      </c>
      <c r="C5">
        <v>11.593999999999999</v>
      </c>
      <c r="D5">
        <v>4.7469999999999999</v>
      </c>
      <c r="E5">
        <v>0</v>
      </c>
      <c r="F5">
        <v>0</v>
      </c>
      <c r="G5" t="s">
        <v>12</v>
      </c>
      <c r="H5" t="s">
        <v>12</v>
      </c>
      <c r="I5" t="s">
        <v>12</v>
      </c>
      <c r="J5" t="s">
        <v>16</v>
      </c>
      <c r="K5" t="s">
        <v>17</v>
      </c>
      <c r="L5" t="s">
        <v>18</v>
      </c>
      <c r="M5" t="s">
        <v>20</v>
      </c>
    </row>
    <row r="6" spans="1:14" x14ac:dyDescent="0.2">
      <c r="B6" t="s">
        <v>29</v>
      </c>
      <c r="C6" t="s">
        <v>28</v>
      </c>
      <c r="D6" t="s">
        <v>27</v>
      </c>
      <c r="E6" t="s">
        <v>26</v>
      </c>
      <c r="F6" t="s">
        <v>25</v>
      </c>
      <c r="G6" t="s">
        <v>32</v>
      </c>
      <c r="H6" t="s">
        <v>31</v>
      </c>
    </row>
    <row r="7" spans="1:14" x14ac:dyDescent="0.2">
      <c r="A7" t="s">
        <v>0</v>
      </c>
      <c r="B7" t="s">
        <v>21</v>
      </c>
      <c r="C7" t="s">
        <v>22</v>
      </c>
      <c r="D7" t="s">
        <v>23</v>
      </c>
      <c r="E7">
        <v>0</v>
      </c>
      <c r="F7">
        <v>0</v>
      </c>
      <c r="G7" t="s">
        <v>24</v>
      </c>
      <c r="H7" t="s">
        <v>30</v>
      </c>
    </row>
    <row r="8" spans="1:14" x14ac:dyDescent="0.2">
      <c r="H8">
        <f>2048/2827</f>
        <v>0.72444287230279447</v>
      </c>
    </row>
    <row r="9" spans="1:14" x14ac:dyDescent="0.2">
      <c r="G9" t="s">
        <v>33</v>
      </c>
      <c r="H9">
        <f>H8*1024*1024/100</f>
        <v>7596.33409267775</v>
      </c>
      <c r="I9" t="s">
        <v>34</v>
      </c>
      <c r="N9" t="s">
        <v>61</v>
      </c>
    </row>
    <row r="10" spans="1:14" x14ac:dyDescent="0.2">
      <c r="B10" t="s">
        <v>35</v>
      </c>
      <c r="C10" t="s">
        <v>1</v>
      </c>
      <c r="D10" t="s">
        <v>2</v>
      </c>
      <c r="E10" t="s">
        <v>3</v>
      </c>
      <c r="F10" t="s">
        <v>45</v>
      </c>
      <c r="G10" t="s">
        <v>44</v>
      </c>
      <c r="H10" t="s">
        <v>45</v>
      </c>
      <c r="I10" t="s">
        <v>58</v>
      </c>
      <c r="K10" t="s">
        <v>60</v>
      </c>
      <c r="M10" t="s">
        <v>59</v>
      </c>
      <c r="N10">
        <v>0.85299999999999998</v>
      </c>
    </row>
    <row r="11" spans="1:14" x14ac:dyDescent="0.2">
      <c r="A11" t="s">
        <v>0</v>
      </c>
      <c r="B11" t="s">
        <v>21</v>
      </c>
      <c r="C11" t="s">
        <v>36</v>
      </c>
      <c r="D11" t="s">
        <v>37</v>
      </c>
      <c r="E11">
        <v>0</v>
      </c>
      <c r="F11">
        <v>0</v>
      </c>
      <c r="G11" t="s">
        <v>46</v>
      </c>
      <c r="H11" t="s">
        <v>56</v>
      </c>
      <c r="I11" t="s">
        <v>57</v>
      </c>
      <c r="K11">
        <f>4027.735+211.537+108.596</f>
        <v>4347.8680000000004</v>
      </c>
      <c r="M11">
        <f>4347/ 60</f>
        <v>72.45</v>
      </c>
      <c r="N11">
        <f>2*N10</f>
        <v>1.706</v>
      </c>
    </row>
    <row r="12" spans="1:14" x14ac:dyDescent="0.2">
      <c r="A12" t="s">
        <v>0</v>
      </c>
      <c r="B12" t="s">
        <v>21</v>
      </c>
      <c r="C12" t="s">
        <v>38</v>
      </c>
      <c r="D12" t="s">
        <v>39</v>
      </c>
      <c r="E12">
        <v>0</v>
      </c>
      <c r="F12" t="s">
        <v>47</v>
      </c>
      <c r="G12" t="s">
        <v>48</v>
      </c>
      <c r="H12" t="s">
        <v>54</v>
      </c>
      <c r="I12" t="s">
        <v>55</v>
      </c>
      <c r="K12">
        <f>2022.195+111.219+182.138</f>
        <v>2315.5519999999997</v>
      </c>
      <c r="M12">
        <f>K12/60</f>
        <v>38.592533333333328</v>
      </c>
      <c r="N12">
        <f>0.853*2</f>
        <v>1.706</v>
      </c>
    </row>
    <row r="13" spans="1:14" x14ac:dyDescent="0.2">
      <c r="A13" t="s">
        <v>0</v>
      </c>
      <c r="B13" t="s">
        <v>21</v>
      </c>
      <c r="C13" t="s">
        <v>40</v>
      </c>
      <c r="D13" t="s">
        <v>41</v>
      </c>
      <c r="E13">
        <v>0</v>
      </c>
      <c r="F13" t="s">
        <v>49</v>
      </c>
      <c r="G13" t="s">
        <v>50</v>
      </c>
    </row>
    <row r="14" spans="1:14" x14ac:dyDescent="0.2">
      <c r="A14" t="s">
        <v>0</v>
      </c>
      <c r="B14" t="s">
        <v>21</v>
      </c>
      <c r="C14" t="s">
        <v>42</v>
      </c>
      <c r="D14" t="s">
        <v>43</v>
      </c>
      <c r="E14">
        <v>0</v>
      </c>
      <c r="F14" t="s">
        <v>51</v>
      </c>
      <c r="G14" t="s">
        <v>52</v>
      </c>
      <c r="H14" t="s">
        <v>51</v>
      </c>
      <c r="I14" t="s">
        <v>53</v>
      </c>
      <c r="K14">
        <f>1035.129+213.153+107.892</f>
        <v>1356.174</v>
      </c>
      <c r="M14">
        <f>K14/60</f>
        <v>22.602899999999998</v>
      </c>
      <c r="N14">
        <f>4*N10</f>
        <v>3.4119999999999999</v>
      </c>
    </row>
    <row r="16" spans="1:14" x14ac:dyDescent="0.2">
      <c r="I16" t="s">
        <v>62</v>
      </c>
    </row>
    <row r="18" spans="1:11" x14ac:dyDescent="0.2">
      <c r="I18">
        <f>1035 * 60340</f>
        <v>62451900</v>
      </c>
    </row>
    <row r="19" spans="1:11" x14ac:dyDescent="0.2">
      <c r="I19">
        <f>25*1000*1000*1000 / 100</f>
        <v>250000000</v>
      </c>
    </row>
    <row r="20" spans="1:11" x14ac:dyDescent="0.2">
      <c r="I20">
        <f>I19/4</f>
        <v>62500000</v>
      </c>
    </row>
    <row r="22" spans="1:11" x14ac:dyDescent="0.2">
      <c r="C22" t="s">
        <v>1</v>
      </c>
      <c r="D22" t="s">
        <v>2</v>
      </c>
      <c r="E22" t="s">
        <v>63</v>
      </c>
      <c r="F22" t="s">
        <v>3</v>
      </c>
      <c r="G22" t="s">
        <v>45</v>
      </c>
      <c r="H22" t="s">
        <v>44</v>
      </c>
      <c r="I22" t="s">
        <v>58</v>
      </c>
      <c r="J22" t="s">
        <v>64</v>
      </c>
      <c r="K22" t="s">
        <v>61</v>
      </c>
    </row>
    <row r="23" spans="1:11" x14ac:dyDescent="0.2">
      <c r="A23" t="s">
        <v>0</v>
      </c>
      <c r="B23" t="s">
        <v>21</v>
      </c>
      <c r="C23">
        <v>196.792</v>
      </c>
      <c r="D23">
        <v>108.52500000000001</v>
      </c>
      <c r="E23">
        <f>C23+D23</f>
        <v>305.31700000000001</v>
      </c>
      <c r="F23" t="s">
        <v>56</v>
      </c>
      <c r="G23" t="s">
        <v>65</v>
      </c>
      <c r="H23" t="s">
        <v>12</v>
      </c>
      <c r="I23">
        <v>526.77</v>
      </c>
      <c r="J23">
        <f>MAX(E23:E30)+I23</f>
        <v>848.74</v>
      </c>
      <c r="K23">
        <f>0.853*8</f>
        <v>6.8239999999999998</v>
      </c>
    </row>
    <row r="24" spans="1:11" x14ac:dyDescent="0.2">
      <c r="A24" t="s">
        <v>0</v>
      </c>
      <c r="B24" t="s">
        <v>21</v>
      </c>
      <c r="C24">
        <v>181.434</v>
      </c>
      <c r="D24">
        <v>108.60599999999999</v>
      </c>
      <c r="E24">
        <f t="shared" ref="E24:E30" si="0">C24+D24</f>
        <v>290.03999999999996</v>
      </c>
    </row>
    <row r="25" spans="1:11" x14ac:dyDescent="0.2">
      <c r="A25" t="s">
        <v>0</v>
      </c>
      <c r="B25" t="s">
        <v>21</v>
      </c>
      <c r="C25">
        <v>198.27</v>
      </c>
      <c r="D25">
        <v>108.28100000000001</v>
      </c>
      <c r="E25">
        <f t="shared" si="0"/>
        <v>306.55100000000004</v>
      </c>
    </row>
    <row r="26" spans="1:11" x14ac:dyDescent="0.2">
      <c r="A26" t="s">
        <v>0</v>
      </c>
      <c r="B26" t="s">
        <v>21</v>
      </c>
      <c r="C26">
        <v>177.785</v>
      </c>
      <c r="D26">
        <v>108.018</v>
      </c>
      <c r="E26">
        <f t="shared" si="0"/>
        <v>285.803</v>
      </c>
    </row>
    <row r="27" spans="1:11" x14ac:dyDescent="0.2">
      <c r="A27" t="s">
        <v>0</v>
      </c>
      <c r="B27" t="s">
        <v>21</v>
      </c>
      <c r="C27">
        <v>213.91399999999999</v>
      </c>
      <c r="D27">
        <v>108.056</v>
      </c>
      <c r="E27">
        <f t="shared" si="0"/>
        <v>321.96999999999997</v>
      </c>
    </row>
    <row r="28" spans="1:11" x14ac:dyDescent="0.2">
      <c r="A28" t="s">
        <v>0</v>
      </c>
      <c r="B28" t="s">
        <v>21</v>
      </c>
      <c r="C28">
        <v>184.874</v>
      </c>
      <c r="D28">
        <v>108.58799999999999</v>
      </c>
      <c r="E28">
        <f t="shared" si="0"/>
        <v>293.46199999999999</v>
      </c>
    </row>
    <row r="29" spans="1:11" x14ac:dyDescent="0.2">
      <c r="A29" t="s">
        <v>0</v>
      </c>
      <c r="B29" t="s">
        <v>21</v>
      </c>
      <c r="C29">
        <v>203.68700000000001</v>
      </c>
      <c r="D29">
        <v>107.914</v>
      </c>
      <c r="E29">
        <f t="shared" si="0"/>
        <v>311.601</v>
      </c>
    </row>
    <row r="30" spans="1:11" x14ac:dyDescent="0.2">
      <c r="A30" t="s">
        <v>0</v>
      </c>
      <c r="B30" t="s">
        <v>21</v>
      </c>
      <c r="C30">
        <v>191.85599999999999</v>
      </c>
      <c r="D30">
        <v>108.178</v>
      </c>
      <c r="E30">
        <f t="shared" si="0"/>
        <v>300.03399999999999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2015-10-20T05:48:18Z</dcterms:created>
  <dcterms:modified xsi:type="dcterms:W3CDTF">2015-10-22T21:44:23Z</dcterms:modified>
</cp:coreProperties>
</file>