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Лист1!$A$1:$J$222</definedName>
  </definedNames>
  <calcPr calcId="125725"/>
</workbook>
</file>

<file path=xl/calcChain.xml><?xml version="1.0" encoding="utf-8"?>
<calcChain xmlns="http://schemas.openxmlformats.org/spreadsheetml/2006/main">
  <c r="O113" i="1"/>
  <c r="O114"/>
  <c r="O115"/>
  <c r="O72"/>
  <c r="O32"/>
  <c r="O33"/>
  <c r="O34"/>
  <c r="O35"/>
  <c r="O36"/>
  <c r="D13" l="1"/>
  <c r="Y19"/>
  <c r="Y20"/>
  <c r="Y21"/>
  <c r="Y22"/>
  <c r="Y23"/>
  <c r="Y24"/>
  <c r="Y25"/>
  <c r="G53"/>
  <c r="G54"/>
  <c r="G55"/>
  <c r="G56"/>
  <c r="G57"/>
  <c r="G58"/>
  <c r="G59"/>
  <c r="G60"/>
  <c r="G61"/>
  <c r="G62"/>
  <c r="G63"/>
  <c r="G64"/>
  <c r="G65"/>
  <c r="G66"/>
  <c r="G67"/>
  <c r="G68"/>
  <c r="G52"/>
  <c r="G51"/>
  <c r="B55" l="1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Y28"/>
  <c r="Y26"/>
  <c r="O20"/>
  <c r="Q20" s="1"/>
  <c r="P20"/>
  <c r="O21"/>
  <c r="Q21" s="1"/>
  <c r="P21"/>
  <c r="O22"/>
  <c r="Q22" s="1"/>
  <c r="P22"/>
  <c r="O23"/>
  <c r="Q23" s="1"/>
  <c r="P23"/>
  <c r="O24"/>
  <c r="Q24" s="1"/>
  <c r="P24"/>
  <c r="O25"/>
  <c r="Q25" s="1"/>
  <c r="P25"/>
  <c r="O26"/>
  <c r="Q26" s="1"/>
  <c r="P26"/>
  <c r="O27"/>
  <c r="Q27" s="1"/>
  <c r="P27"/>
  <c r="O28"/>
  <c r="Q28" s="1"/>
  <c r="P28"/>
  <c r="O29"/>
  <c r="Q29" s="1"/>
  <c r="P29"/>
  <c r="O30"/>
  <c r="Q30" s="1"/>
  <c r="P30"/>
  <c r="O31"/>
  <c r="Q31" s="1"/>
  <c r="P31"/>
  <c r="Q32"/>
  <c r="P32"/>
  <c r="Q33"/>
  <c r="P33"/>
  <c r="Q34"/>
  <c r="P34"/>
  <c r="Q35"/>
  <c r="P35"/>
  <c r="Q36"/>
  <c r="P36"/>
  <c r="O37"/>
  <c r="Q37" s="1"/>
  <c r="P37"/>
  <c r="O38"/>
  <c r="Q38" s="1"/>
  <c r="P38"/>
  <c r="O39"/>
  <c r="Q39" s="1"/>
  <c r="P39"/>
  <c r="O40"/>
  <c r="Q40" s="1"/>
  <c r="P40"/>
  <c r="O41"/>
  <c r="Q41" s="1"/>
  <c r="P41"/>
  <c r="O42"/>
  <c r="Q42" s="1"/>
  <c r="P42"/>
  <c r="O43"/>
  <c r="Q43" s="1"/>
  <c r="P43"/>
  <c r="O44"/>
  <c r="Q44" s="1"/>
  <c r="P44"/>
  <c r="O45"/>
  <c r="Q45" s="1"/>
  <c r="P45"/>
  <c r="O46"/>
  <c r="Q46" s="1"/>
  <c r="R46" s="1"/>
  <c r="S46" s="1"/>
  <c r="P46"/>
  <c r="O47"/>
  <c r="Q47" s="1"/>
  <c r="P47"/>
  <c r="O48"/>
  <c r="Q48" s="1"/>
  <c r="P48"/>
  <c r="O49"/>
  <c r="Q49" s="1"/>
  <c r="P49"/>
  <c r="O50"/>
  <c r="Q50" s="1"/>
  <c r="P50"/>
  <c r="O51"/>
  <c r="Q51" s="1"/>
  <c r="P51"/>
  <c r="O52"/>
  <c r="Q52" s="1"/>
  <c r="P52"/>
  <c r="O53"/>
  <c r="Q53" s="1"/>
  <c r="P53"/>
  <c r="O54"/>
  <c r="Q54" s="1"/>
  <c r="P54"/>
  <c r="O55"/>
  <c r="Q55" s="1"/>
  <c r="P55"/>
  <c r="O56"/>
  <c r="Q56" s="1"/>
  <c r="P56"/>
  <c r="O57"/>
  <c r="Q57" s="1"/>
  <c r="P57"/>
  <c r="O58"/>
  <c r="Q58" s="1"/>
  <c r="R58" s="1"/>
  <c r="S58" s="1"/>
  <c r="P58"/>
  <c r="O59"/>
  <c r="Q59" s="1"/>
  <c r="P59"/>
  <c r="O60"/>
  <c r="Q60" s="1"/>
  <c r="P60"/>
  <c r="O61"/>
  <c r="Q61" s="1"/>
  <c r="P61"/>
  <c r="O62"/>
  <c r="Q62" s="1"/>
  <c r="R62" s="1"/>
  <c r="S62" s="1"/>
  <c r="P62"/>
  <c r="O63"/>
  <c r="Q63" s="1"/>
  <c r="P63"/>
  <c r="O64"/>
  <c r="Q64" s="1"/>
  <c r="P64"/>
  <c r="O65"/>
  <c r="Q65" s="1"/>
  <c r="P65"/>
  <c r="O66"/>
  <c r="Q66" s="1"/>
  <c r="P66"/>
  <c r="O67"/>
  <c r="Q67" s="1"/>
  <c r="P67"/>
  <c r="O68"/>
  <c r="Q68" s="1"/>
  <c r="P68"/>
  <c r="O69"/>
  <c r="Q69" s="1"/>
  <c r="P69"/>
  <c r="O70"/>
  <c r="Q70" s="1"/>
  <c r="P70"/>
  <c r="O71"/>
  <c r="Q71" s="1"/>
  <c r="P71"/>
  <c r="Q72"/>
  <c r="P72"/>
  <c r="O73"/>
  <c r="Q73" s="1"/>
  <c r="P73"/>
  <c r="O74"/>
  <c r="Q74" s="1"/>
  <c r="P74"/>
  <c r="O75"/>
  <c r="Q75" s="1"/>
  <c r="P75"/>
  <c r="O76"/>
  <c r="Q76" s="1"/>
  <c r="P76"/>
  <c r="O77"/>
  <c r="Q77" s="1"/>
  <c r="P77"/>
  <c r="O78"/>
  <c r="Q78" s="1"/>
  <c r="P78"/>
  <c r="O79"/>
  <c r="D55" s="1"/>
  <c r="E55" s="1"/>
  <c r="P79"/>
  <c r="O80"/>
  <c r="Q80" s="1"/>
  <c r="P80"/>
  <c r="O81"/>
  <c r="Q81" s="1"/>
  <c r="P81"/>
  <c r="O82"/>
  <c r="Q82" s="1"/>
  <c r="P82"/>
  <c r="O83"/>
  <c r="D59" s="1"/>
  <c r="E59" s="1"/>
  <c r="P83"/>
  <c r="O84"/>
  <c r="D60" s="1"/>
  <c r="E60" s="1"/>
  <c r="P84"/>
  <c r="O85"/>
  <c r="Q85" s="1"/>
  <c r="P85"/>
  <c r="O86"/>
  <c r="Q86" s="1"/>
  <c r="P86"/>
  <c r="O87"/>
  <c r="D63" s="1"/>
  <c r="E63" s="1"/>
  <c r="P87"/>
  <c r="O88"/>
  <c r="Q88" s="1"/>
  <c r="P88"/>
  <c r="O89"/>
  <c r="Q89" s="1"/>
  <c r="P89"/>
  <c r="O90"/>
  <c r="Q90" s="1"/>
  <c r="R90" s="1"/>
  <c r="S90" s="1"/>
  <c r="P90"/>
  <c r="O91"/>
  <c r="D67" s="1"/>
  <c r="E67" s="1"/>
  <c r="P91"/>
  <c r="O92"/>
  <c r="D68" s="1"/>
  <c r="E68" s="1"/>
  <c r="P92"/>
  <c r="O93"/>
  <c r="Q93" s="1"/>
  <c r="P93"/>
  <c r="O94"/>
  <c r="Q94" s="1"/>
  <c r="R94" s="1"/>
  <c r="S94" s="1"/>
  <c r="P94"/>
  <c r="O95"/>
  <c r="D71" s="1"/>
  <c r="E71" s="1"/>
  <c r="P95"/>
  <c r="O96"/>
  <c r="Q96" s="1"/>
  <c r="P96"/>
  <c r="O97"/>
  <c r="Q97" s="1"/>
  <c r="P97"/>
  <c r="O98"/>
  <c r="Q98" s="1"/>
  <c r="P98"/>
  <c r="O99"/>
  <c r="D75" s="1"/>
  <c r="E75" s="1"/>
  <c r="P99"/>
  <c r="O100"/>
  <c r="Q100" s="1"/>
  <c r="P100"/>
  <c r="O101"/>
  <c r="Q101" s="1"/>
  <c r="P101"/>
  <c r="O102"/>
  <c r="Q102" s="1"/>
  <c r="P102"/>
  <c r="O103"/>
  <c r="D79" s="1"/>
  <c r="E79" s="1"/>
  <c r="P103"/>
  <c r="O104"/>
  <c r="Q104" s="1"/>
  <c r="P104"/>
  <c r="O105"/>
  <c r="Q105" s="1"/>
  <c r="P105"/>
  <c r="O106"/>
  <c r="Q106" s="1"/>
  <c r="P106"/>
  <c r="O107"/>
  <c r="D83" s="1"/>
  <c r="E83" s="1"/>
  <c r="P107"/>
  <c r="O108"/>
  <c r="D84" s="1"/>
  <c r="E84" s="1"/>
  <c r="P108"/>
  <c r="O109"/>
  <c r="Q109" s="1"/>
  <c r="P109"/>
  <c r="O110"/>
  <c r="Q110" s="1"/>
  <c r="P110"/>
  <c r="O111"/>
  <c r="D87" s="1"/>
  <c r="E87" s="1"/>
  <c r="P111"/>
  <c r="O112"/>
  <c r="Q112" s="1"/>
  <c r="P112"/>
  <c r="Q113"/>
  <c r="P113"/>
  <c r="P114"/>
  <c r="P115"/>
  <c r="O116"/>
  <c r="I53" s="1"/>
  <c r="J53" s="1"/>
  <c r="P116"/>
  <c r="O117"/>
  <c r="P117"/>
  <c r="O118"/>
  <c r="P118"/>
  <c r="O119"/>
  <c r="I56" s="1"/>
  <c r="J56" s="1"/>
  <c r="P119"/>
  <c r="O120"/>
  <c r="P120"/>
  <c r="O121"/>
  <c r="P121"/>
  <c r="O122"/>
  <c r="P122"/>
  <c r="O123"/>
  <c r="P123"/>
  <c r="O124"/>
  <c r="P124"/>
  <c r="O125"/>
  <c r="P125"/>
  <c r="O126"/>
  <c r="P126"/>
  <c r="O127"/>
  <c r="I64" s="1"/>
  <c r="J64" s="1"/>
  <c r="P127"/>
  <c r="O128"/>
  <c r="I65" s="1"/>
  <c r="J65" s="1"/>
  <c r="P128"/>
  <c r="O129"/>
  <c r="P129"/>
  <c r="O130"/>
  <c r="P130"/>
  <c r="O131"/>
  <c r="P131"/>
  <c r="O19"/>
  <c r="V9"/>
  <c r="V7"/>
  <c r="C9"/>
  <c r="C7"/>
  <c r="AB14"/>
  <c r="W14"/>
  <c r="Q95" l="1"/>
  <c r="R95" s="1"/>
  <c r="S95" s="1"/>
  <c r="D76"/>
  <c r="E76" s="1"/>
  <c r="R42"/>
  <c r="S42" s="1"/>
  <c r="R34"/>
  <c r="S34" s="1"/>
  <c r="R110"/>
  <c r="S110" s="1"/>
  <c r="R106"/>
  <c r="S106" s="1"/>
  <c r="R75"/>
  <c r="S75" s="1"/>
  <c r="R55"/>
  <c r="S55" s="1"/>
  <c r="R71"/>
  <c r="S71" s="1"/>
  <c r="R59"/>
  <c r="S59" s="1"/>
  <c r="R27"/>
  <c r="S27" s="1"/>
  <c r="R23"/>
  <c r="S23" s="1"/>
  <c r="R98"/>
  <c r="S98" s="1"/>
  <c r="Q84"/>
  <c r="R84" s="1"/>
  <c r="S84" s="1"/>
  <c r="R30"/>
  <c r="S30" s="1"/>
  <c r="R26"/>
  <c r="S26" s="1"/>
  <c r="AB20"/>
  <c r="Q116"/>
  <c r="R116" s="1"/>
  <c r="S116" s="1"/>
  <c r="R78"/>
  <c r="S78" s="1"/>
  <c r="R74"/>
  <c r="S74" s="1"/>
  <c r="R66"/>
  <c r="S66" s="1"/>
  <c r="R51"/>
  <c r="S51" s="1"/>
  <c r="R43"/>
  <c r="S43" s="1"/>
  <c r="R39"/>
  <c r="S39" s="1"/>
  <c r="D56"/>
  <c r="E56" s="1"/>
  <c r="D88"/>
  <c r="E88" s="1"/>
  <c r="Q127"/>
  <c r="R127" s="1"/>
  <c r="S127" s="1"/>
  <c r="AB19"/>
  <c r="R82"/>
  <c r="S82" s="1"/>
  <c r="R67"/>
  <c r="S67" s="1"/>
  <c r="R50"/>
  <c r="S50" s="1"/>
  <c r="R35"/>
  <c r="S35" s="1"/>
  <c r="D72"/>
  <c r="E72" s="1"/>
  <c r="Q111"/>
  <c r="R111" s="1"/>
  <c r="S111" s="1"/>
  <c r="Q79"/>
  <c r="R79" s="1"/>
  <c r="S79" s="1"/>
  <c r="Q131"/>
  <c r="R131" s="1"/>
  <c r="S131" s="1"/>
  <c r="I68"/>
  <c r="J68" s="1"/>
  <c r="Q129"/>
  <c r="R129" s="1"/>
  <c r="S129" s="1"/>
  <c r="I66"/>
  <c r="J66" s="1"/>
  <c r="Q126"/>
  <c r="R126" s="1"/>
  <c r="S126" s="1"/>
  <c r="I63"/>
  <c r="J63" s="1"/>
  <c r="Q124"/>
  <c r="R124" s="1"/>
  <c r="S124" s="1"/>
  <c r="I61"/>
  <c r="J61" s="1"/>
  <c r="Q122"/>
  <c r="R122" s="1"/>
  <c r="S122" s="1"/>
  <c r="I59"/>
  <c r="J59" s="1"/>
  <c r="Q120"/>
  <c r="R120" s="1"/>
  <c r="S120" s="1"/>
  <c r="I57"/>
  <c r="J57" s="1"/>
  <c r="Q115"/>
  <c r="R115" s="1"/>
  <c r="S115" s="1"/>
  <c r="I52"/>
  <c r="J52" s="1"/>
  <c r="Q117"/>
  <c r="R117" s="1"/>
  <c r="S117" s="1"/>
  <c r="I54"/>
  <c r="J54" s="1"/>
  <c r="Q130"/>
  <c r="R130" s="1"/>
  <c r="S130" s="1"/>
  <c r="I67"/>
  <c r="J67" s="1"/>
  <c r="Q125"/>
  <c r="R125" s="1"/>
  <c r="S125" s="1"/>
  <c r="I62"/>
  <c r="J62" s="1"/>
  <c r="Q123"/>
  <c r="R123" s="1"/>
  <c r="S123" s="1"/>
  <c r="I60"/>
  <c r="J60" s="1"/>
  <c r="Q121"/>
  <c r="R121" s="1"/>
  <c r="S121" s="1"/>
  <c r="I58"/>
  <c r="J58" s="1"/>
  <c r="Q114"/>
  <c r="R114" s="1"/>
  <c r="S114" s="1"/>
  <c r="I51"/>
  <c r="J51" s="1"/>
  <c r="Q118"/>
  <c r="R118" s="1"/>
  <c r="S118" s="1"/>
  <c r="I55"/>
  <c r="J55" s="1"/>
  <c r="R76"/>
  <c r="S76" s="1"/>
  <c r="R63"/>
  <c r="S63" s="1"/>
  <c r="R60"/>
  <c r="S60" s="1"/>
  <c r="R47"/>
  <c r="S47" s="1"/>
  <c r="R44"/>
  <c r="S44" s="1"/>
  <c r="R31"/>
  <c r="S31" s="1"/>
  <c r="R28"/>
  <c r="S28" s="1"/>
  <c r="Q108"/>
  <c r="R108" s="1"/>
  <c r="S108" s="1"/>
  <c r="Q92"/>
  <c r="R92" s="1"/>
  <c r="S92" s="1"/>
  <c r="D80"/>
  <c r="E80" s="1"/>
  <c r="D64"/>
  <c r="E64" s="1"/>
  <c r="Q128"/>
  <c r="R128" s="1"/>
  <c r="S128" s="1"/>
  <c r="Q119"/>
  <c r="R119" s="1"/>
  <c r="S119" s="1"/>
  <c r="Q103"/>
  <c r="R103" s="1"/>
  <c r="S103" s="1"/>
  <c r="R102"/>
  <c r="S102" s="1"/>
  <c r="R100"/>
  <c r="S100" s="1"/>
  <c r="Q87"/>
  <c r="R87" s="1"/>
  <c r="S87" s="1"/>
  <c r="R86"/>
  <c r="S86" s="1"/>
  <c r="R70"/>
  <c r="S70" s="1"/>
  <c r="R68"/>
  <c r="S68" s="1"/>
  <c r="R54"/>
  <c r="S54" s="1"/>
  <c r="R52"/>
  <c r="S52" s="1"/>
  <c r="R38"/>
  <c r="S38" s="1"/>
  <c r="R36"/>
  <c r="S36" s="1"/>
  <c r="R22"/>
  <c r="S22" s="1"/>
  <c r="R20"/>
  <c r="S20" s="1"/>
  <c r="R112"/>
  <c r="S112" s="1"/>
  <c r="Q107"/>
  <c r="R107" s="1"/>
  <c r="S107" s="1"/>
  <c r="R104"/>
  <c r="S104" s="1"/>
  <c r="Q99"/>
  <c r="R99" s="1"/>
  <c r="S99" s="1"/>
  <c r="R96"/>
  <c r="S96" s="1"/>
  <c r="Q91"/>
  <c r="R91" s="1"/>
  <c r="S91" s="1"/>
  <c r="R88"/>
  <c r="S88" s="1"/>
  <c r="Q83"/>
  <c r="R83" s="1"/>
  <c r="S83" s="1"/>
  <c r="R80"/>
  <c r="S80" s="1"/>
  <c r="R72"/>
  <c r="S72" s="1"/>
  <c r="R64"/>
  <c r="S64" s="1"/>
  <c r="R56"/>
  <c r="S56" s="1"/>
  <c r="R48"/>
  <c r="S48" s="1"/>
  <c r="R40"/>
  <c r="S40" s="1"/>
  <c r="R32"/>
  <c r="S32" s="1"/>
  <c r="D89"/>
  <c r="E89" s="1"/>
  <c r="D85"/>
  <c r="E85" s="1"/>
  <c r="D81"/>
  <c r="E81" s="1"/>
  <c r="D77"/>
  <c r="E77" s="1"/>
  <c r="D73"/>
  <c r="E73" s="1"/>
  <c r="D69"/>
  <c r="E69" s="1"/>
  <c r="D65"/>
  <c r="E65" s="1"/>
  <c r="D61"/>
  <c r="E61" s="1"/>
  <c r="D57"/>
  <c r="E57" s="1"/>
  <c r="R24"/>
  <c r="S24" s="1"/>
  <c r="D86"/>
  <c r="E86" s="1"/>
  <c r="D82"/>
  <c r="E82" s="1"/>
  <c r="D78"/>
  <c r="E78" s="1"/>
  <c r="D74"/>
  <c r="E74" s="1"/>
  <c r="D70"/>
  <c r="E70" s="1"/>
  <c r="D66"/>
  <c r="E66" s="1"/>
  <c r="D62"/>
  <c r="E62" s="1"/>
  <c r="D58"/>
  <c r="E58" s="1"/>
  <c r="R97"/>
  <c r="S97" s="1"/>
  <c r="R89"/>
  <c r="S89" s="1"/>
  <c r="R81"/>
  <c r="S81" s="1"/>
  <c r="R73"/>
  <c r="S73" s="1"/>
  <c r="R65"/>
  <c r="S65" s="1"/>
  <c r="R57"/>
  <c r="S57" s="1"/>
  <c r="R49"/>
  <c r="S49" s="1"/>
  <c r="R41"/>
  <c r="S41" s="1"/>
  <c r="R33"/>
  <c r="S33" s="1"/>
  <c r="R25"/>
  <c r="S25" s="1"/>
  <c r="R113"/>
  <c r="S113" s="1"/>
  <c r="R109"/>
  <c r="S109" s="1"/>
  <c r="R105"/>
  <c r="S105" s="1"/>
  <c r="R101"/>
  <c r="S101" s="1"/>
  <c r="R93"/>
  <c r="S93" s="1"/>
  <c r="R85"/>
  <c r="S85" s="1"/>
  <c r="R77"/>
  <c r="S77" s="1"/>
  <c r="R69"/>
  <c r="S69" s="1"/>
  <c r="R61"/>
  <c r="S61" s="1"/>
  <c r="R53"/>
  <c r="S53" s="1"/>
  <c r="R45"/>
  <c r="S45" s="1"/>
  <c r="R37"/>
  <c r="S37" s="1"/>
  <c r="R29"/>
  <c r="S29" s="1"/>
  <c r="R21"/>
  <c r="S21" s="1"/>
  <c r="W13"/>
  <c r="AE139" l="1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8" l="1"/>
  <c r="Z28" s="1"/>
  <c r="AA28" s="1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20"/>
  <c r="Z20" s="1"/>
  <c r="AA20" s="1"/>
  <c r="AE21"/>
  <c r="Z21" s="1"/>
  <c r="AA21" s="1"/>
  <c r="AE22"/>
  <c r="Z22" s="1"/>
  <c r="AA22" s="1"/>
  <c r="AE23"/>
  <c r="Z23" s="1"/>
  <c r="AA23" s="1"/>
  <c r="AE24"/>
  <c r="Z24" s="1"/>
  <c r="AA24" s="1"/>
  <c r="AE25"/>
  <c r="Z25" s="1"/>
  <c r="AA25" s="1"/>
  <c r="AE26"/>
  <c r="AE27"/>
  <c r="Z27" s="1"/>
  <c r="AA27" s="1"/>
  <c r="AE19"/>
  <c r="Z19" s="1"/>
  <c r="Z26" l="1"/>
  <c r="AA26" s="1"/>
  <c r="D54"/>
  <c r="E54" s="1"/>
  <c r="B54"/>
  <c r="B53"/>
  <c r="B52"/>
  <c r="B51"/>
  <c r="G46"/>
  <c r="B46"/>
  <c r="G45"/>
  <c r="B45"/>
  <c r="G44"/>
  <c r="B44"/>
  <c r="G43"/>
  <c r="B43"/>
  <c r="G42"/>
  <c r="B42"/>
  <c r="G41"/>
  <c r="B41"/>
  <c r="G40"/>
  <c r="B40"/>
  <c r="G39"/>
  <c r="B39"/>
  <c r="G38"/>
  <c r="B38"/>
  <c r="G37"/>
  <c r="B37"/>
  <c r="G36"/>
  <c r="B36"/>
  <c r="G35"/>
  <c r="B35"/>
  <c r="G34"/>
  <c r="B34"/>
  <c r="G33"/>
  <c r="B33"/>
  <c r="G32"/>
  <c r="B32"/>
  <c r="G31"/>
  <c r="B31"/>
  <c r="G30"/>
  <c r="B30"/>
  <c r="G29"/>
  <c r="B29"/>
  <c r="G28"/>
  <c r="B28"/>
  <c r="U20" s="1"/>
  <c r="G27"/>
  <c r="B27"/>
  <c r="G26"/>
  <c r="B26"/>
  <c r="G25"/>
  <c r="B25"/>
  <c r="G24"/>
  <c r="B24"/>
  <c r="G23"/>
  <c r="B23"/>
  <c r="I22"/>
  <c r="J22" s="1"/>
  <c r="G22"/>
  <c r="B22"/>
  <c r="G21"/>
  <c r="B21"/>
  <c r="G20"/>
  <c r="B20"/>
  <c r="P19"/>
  <c r="Q19"/>
  <c r="G19"/>
  <c r="B19"/>
  <c r="U19" s="1"/>
  <c r="I34" l="1"/>
  <c r="J34" s="1"/>
  <c r="I46"/>
  <c r="J46" s="1"/>
  <c r="I45"/>
  <c r="J45" s="1"/>
  <c r="I30"/>
  <c r="J30" s="1"/>
  <c r="D53"/>
  <c r="E53" s="1"/>
  <c r="I26"/>
  <c r="J26" s="1"/>
  <c r="I32"/>
  <c r="J32" s="1"/>
  <c r="I38"/>
  <c r="J38" s="1"/>
  <c r="I41"/>
  <c r="J41" s="1"/>
  <c r="D44"/>
  <c r="E44" s="1"/>
  <c r="I24"/>
  <c r="J24" s="1"/>
  <c r="D51"/>
  <c r="E51" s="1"/>
  <c r="I39"/>
  <c r="J39" s="1"/>
  <c r="D40"/>
  <c r="E40" s="1"/>
  <c r="I20"/>
  <c r="J20" s="1"/>
  <c r="I28"/>
  <c r="J28" s="1"/>
  <c r="I36"/>
  <c r="J36" s="1"/>
  <c r="D46"/>
  <c r="E46" s="1"/>
  <c r="D22"/>
  <c r="E22" s="1"/>
  <c r="D24"/>
  <c r="E24" s="1"/>
  <c r="D26"/>
  <c r="E26" s="1"/>
  <c r="D28"/>
  <c r="E28" s="1"/>
  <c r="D30"/>
  <c r="E30" s="1"/>
  <c r="D32"/>
  <c r="E32" s="1"/>
  <c r="D34"/>
  <c r="E34" s="1"/>
  <c r="D36"/>
  <c r="E36" s="1"/>
  <c r="D38"/>
  <c r="E38" s="1"/>
  <c r="D21"/>
  <c r="E21" s="1"/>
  <c r="D27"/>
  <c r="E27" s="1"/>
  <c r="D31"/>
  <c r="E31" s="1"/>
  <c r="D35"/>
  <c r="E35" s="1"/>
  <c r="D43"/>
  <c r="E43" s="1"/>
  <c r="D19"/>
  <c r="E19" s="1"/>
  <c r="I19"/>
  <c r="J19" s="1"/>
  <c r="I21"/>
  <c r="J21" s="1"/>
  <c r="D39"/>
  <c r="E39" s="1"/>
  <c r="D41"/>
  <c r="E41" s="1"/>
  <c r="D42"/>
  <c r="E42" s="1"/>
  <c r="I42"/>
  <c r="J42" s="1"/>
  <c r="I43"/>
  <c r="J43" s="1"/>
  <c r="D23"/>
  <c r="E23" s="1"/>
  <c r="D25"/>
  <c r="E25" s="1"/>
  <c r="D29"/>
  <c r="E29" s="1"/>
  <c r="D33"/>
  <c r="E33" s="1"/>
  <c r="D37"/>
  <c r="E37" s="1"/>
  <c r="D45"/>
  <c r="E45" s="1"/>
  <c r="D20"/>
  <c r="E20" s="1"/>
  <c r="R19"/>
  <c r="S19" s="1"/>
  <c r="AA19"/>
  <c r="I23"/>
  <c r="J23" s="1"/>
  <c r="I25"/>
  <c r="J25" s="1"/>
  <c r="I27"/>
  <c r="J27" s="1"/>
  <c r="I29"/>
  <c r="J29" s="1"/>
  <c r="I31"/>
  <c r="J31" s="1"/>
  <c r="I33"/>
  <c r="J33" s="1"/>
  <c r="I35"/>
  <c r="J35" s="1"/>
  <c r="I37"/>
  <c r="J37" s="1"/>
  <c r="I40"/>
  <c r="J40" s="1"/>
  <c r="I44"/>
  <c r="J44" s="1"/>
  <c r="D52"/>
  <c r="E52" s="1"/>
</calcChain>
</file>

<file path=xl/sharedStrings.xml><?xml version="1.0" encoding="utf-8"?>
<sst xmlns="http://schemas.openxmlformats.org/spreadsheetml/2006/main" count="232" uniqueCount="185">
  <si>
    <t xml:space="preserve">  678900, г.Алдан, Республика Саха (Якутия);  пер. Заводской, 11А., тел. (411-45) 30-683</t>
  </si>
  <si>
    <t>Заказчик: участок</t>
  </si>
  <si>
    <t>в 2 экземплярах</t>
  </si>
  <si>
    <t>Заказ №</t>
  </si>
  <si>
    <t>№ п/п</t>
  </si>
  <si>
    <t>№ пробы заказчика</t>
  </si>
  <si>
    <t>Погреш- ность  при  Р=0,95),      ± Δ , г/т</t>
  </si>
  <si>
    <t>1-е</t>
  </si>
  <si>
    <t>2-е</t>
  </si>
  <si>
    <t xml:space="preserve">Норматив контроля повторяемости </t>
  </si>
  <si>
    <t>Отношение</t>
  </si>
  <si>
    <t>Заключение</t>
  </si>
  <si>
    <t>Основные</t>
  </si>
  <si>
    <t>Контрольн</t>
  </si>
  <si>
    <t>Расхожден</t>
  </si>
  <si>
    <t>Норматив</t>
  </si>
  <si>
    <t>Критерий знаков</t>
  </si>
  <si>
    <t>определ</t>
  </si>
  <si>
    <t>среднее</t>
  </si>
  <si>
    <t>о годности</t>
  </si>
  <si>
    <t>%, отн</t>
  </si>
  <si>
    <t>контроля</t>
  </si>
  <si>
    <t>в выборке</t>
  </si>
  <si>
    <t>результатов</t>
  </si>
  <si>
    <t>% отн.</t>
  </si>
  <si>
    <t>Сср</t>
  </si>
  <si>
    <t>НПО-ниже предела количественного определения</t>
  </si>
  <si>
    <t>Если результат НПО- погрешность не рассчитывается</t>
  </si>
  <si>
    <t>Начальник лаборатории</t>
  </si>
  <si>
    <t>максимальное значение Смах</t>
  </si>
  <si>
    <t>Ср</t>
  </si>
  <si>
    <t>Ск</t>
  </si>
  <si>
    <t>Погреш- ность  при  Р=0,95),         ± Δ , г/т</t>
  </si>
  <si>
    <t>По критерию знаков систематическое расхождение не значимо,т.к. Qэкс.=6  &gt; Qтабл.2</t>
  </si>
  <si>
    <t>Промахов - нет</t>
  </si>
  <si>
    <t>Партия принята</t>
  </si>
  <si>
    <t>Внутренний приемочный контроль партии проб</t>
  </si>
  <si>
    <r>
      <t>|</t>
    </r>
    <r>
      <rPr>
        <sz val="9"/>
        <rFont val="Times New Roman"/>
        <family val="1"/>
        <charset val="204"/>
      </rPr>
      <t>C</t>
    </r>
    <r>
      <rPr>
        <vertAlign val="subscript"/>
        <sz val="9"/>
        <rFont val="Times New Roman"/>
        <family val="1"/>
        <charset val="204"/>
      </rPr>
      <t>1</t>
    </r>
    <r>
      <rPr>
        <sz val="9"/>
        <rFont val="Times New Roman"/>
        <family val="1"/>
        <charset val="204"/>
      </rPr>
      <t>-C</t>
    </r>
    <r>
      <rPr>
        <vertAlign val="subscript"/>
        <sz val="9"/>
        <rFont val="Times New Roman"/>
        <family val="1"/>
        <charset val="204"/>
      </rPr>
      <t>2</t>
    </r>
    <r>
      <rPr>
        <sz val="9"/>
        <rFont val="Times New Roman"/>
        <family val="1"/>
        <charset val="204"/>
      </rPr>
      <t>|=</t>
    </r>
  </si>
  <si>
    <r>
      <t>d</t>
    </r>
    <r>
      <rPr>
        <vertAlign val="subscript"/>
        <sz val="10"/>
        <rFont val="Times New Roman"/>
        <family val="1"/>
        <charset val="204"/>
      </rPr>
      <t>k</t>
    </r>
    <r>
      <rPr>
        <sz val="10"/>
        <rFont val="Times New Roman"/>
        <family val="1"/>
        <charset val="204"/>
      </rPr>
      <t xml:space="preserve"> / d</t>
    </r>
    <r>
      <rPr>
        <vertAlign val="subscript"/>
        <sz val="10"/>
        <rFont val="Times New Roman"/>
        <family val="1"/>
        <charset val="204"/>
      </rPr>
      <t>r</t>
    </r>
  </si>
  <si>
    <r>
      <t>D</t>
    </r>
    <r>
      <rPr>
        <vertAlign val="subscript"/>
        <sz val="8"/>
        <rFont val="Times New Roman"/>
        <family val="1"/>
        <charset val="204"/>
      </rPr>
      <t xml:space="preserve">K,r </t>
    </r>
    <r>
      <rPr>
        <sz val="8"/>
        <rFont val="Times New Roman"/>
        <family val="1"/>
        <charset val="204"/>
      </rPr>
      <t>/ D</t>
    </r>
    <r>
      <rPr>
        <vertAlign val="subscript"/>
        <sz val="8"/>
        <rFont val="Times New Roman"/>
        <family val="1"/>
        <charset val="204"/>
      </rPr>
      <t>r</t>
    </r>
  </si>
  <si>
    <r>
      <t>С</t>
    </r>
    <r>
      <rPr>
        <vertAlign val="subscript"/>
        <sz val="10"/>
        <rFont val="Times New Roman"/>
        <family val="1"/>
        <charset val="204"/>
      </rPr>
      <t>1</t>
    </r>
  </si>
  <si>
    <r>
      <t>С</t>
    </r>
    <r>
      <rPr>
        <vertAlign val="subscript"/>
        <sz val="10"/>
        <rFont val="Times New Roman"/>
        <family val="1"/>
        <charset val="204"/>
      </rPr>
      <t>2</t>
    </r>
  </si>
  <si>
    <r>
      <t>d</t>
    </r>
    <r>
      <rPr>
        <vertAlign val="subscript"/>
        <sz val="10"/>
        <rFont val="Times New Roman"/>
        <family val="1"/>
        <charset val="204"/>
      </rPr>
      <t>K =</t>
    </r>
  </si>
  <si>
    <r>
      <rPr>
        <sz val="10"/>
        <rFont val="Times New Roman"/>
        <family val="1"/>
        <charset val="204"/>
      </rPr>
      <t>d</t>
    </r>
    <r>
      <rPr>
        <vertAlign val="subscript"/>
        <sz val="10"/>
        <rFont val="Times New Roman"/>
        <family val="1"/>
        <charset val="204"/>
      </rPr>
      <t>r</t>
    </r>
  </si>
  <si>
    <r>
      <t>D</t>
    </r>
    <r>
      <rPr>
        <vertAlign val="subscript"/>
        <sz val="8"/>
        <rFont val="Times New Roman"/>
        <family val="1"/>
        <charset val="204"/>
      </rPr>
      <t>K,r</t>
    </r>
  </si>
  <si>
    <r>
      <t>D</t>
    </r>
    <r>
      <rPr>
        <vertAlign val="subscript"/>
        <sz val="8"/>
        <rFont val="Times New Roman"/>
        <family val="1"/>
        <charset val="204"/>
      </rPr>
      <t>r</t>
    </r>
  </si>
  <si>
    <t>По критерию знаков систематическое расхождение не значимо,т.к. Qэкс.  &gt; Qтабл.</t>
  </si>
  <si>
    <t>Число проб в партии</t>
  </si>
  <si>
    <t>Число проб в контрольной выборке</t>
  </si>
  <si>
    <t xml:space="preserve">Внутренний контроль повторяемости результатов испытаний </t>
  </si>
  <si>
    <t>Объект испытаний: Золотосодержащие руды и горные породы</t>
  </si>
  <si>
    <t xml:space="preserve">Срок выполнения испытаний : </t>
  </si>
  <si>
    <t xml:space="preserve">                      Результаты испытаний на серебро</t>
  </si>
  <si>
    <t>Метод испытаний:  Атомно-абсорбционный анализ (Инструкция НСАМ № 130-с)</t>
  </si>
  <si>
    <t xml:space="preserve">Средство измерения: спектрометр атомно-абсорбционный iCE 3300,  Свидетельство о поверке № АО 7365, </t>
  </si>
  <si>
    <t>выдано ФБУ "Якутский ЦСМ",  действительно до 16 апреля 2019 года.</t>
  </si>
  <si>
    <t xml:space="preserve">                                   А/О "Золото Селигдара"</t>
  </si>
  <si>
    <r>
      <t>Содержание,           Ag ·10</t>
    </r>
    <r>
      <rPr>
        <vertAlign val="superscript"/>
        <sz val="10"/>
        <rFont val="Arial"/>
        <family val="2"/>
        <charset val="204"/>
      </rPr>
      <t>-4</t>
    </r>
    <r>
      <rPr>
        <sz val="10"/>
        <rFont val="Arial"/>
        <family val="2"/>
        <charset val="204"/>
      </rPr>
      <t xml:space="preserve">      масс. дол. %</t>
    </r>
  </si>
  <si>
    <t>Лебухова И.С.</t>
  </si>
  <si>
    <t xml:space="preserve">                                                                Пробирная лаборатория</t>
  </si>
  <si>
    <t xml:space="preserve">             Аттестат аккредитации № RA.RU.21НМ61 выдан 22.10.2018</t>
  </si>
  <si>
    <t>Метод испытаний:  Атомно-абсорбционный анализ Инструкция НСАМ № 130-с</t>
  </si>
  <si>
    <t xml:space="preserve">Средство измерений: спектрометр атомно-абсорбционный iCE 3300,  Свидетельство о поверке № АО 7365, </t>
  </si>
  <si>
    <t>Метод испытаний:  Атомно-абсорбционный анализ, Инструкция НСАМ № 130-с</t>
  </si>
  <si>
    <t xml:space="preserve">Средство измерений: спектрометр атомно-абсорбционный iCE 3300,  Свидетельство о поверке </t>
  </si>
  <si>
    <t>№ АО 7365, выдано ФБУ "Якутский ЦСМ",  действительно до 16 апреля 2019 года.</t>
  </si>
  <si>
    <t>Нижний предел количественного определения 0,2 г/т</t>
  </si>
  <si>
    <t>Хвойное</t>
  </si>
  <si>
    <t xml:space="preserve">                          Протокол испытаний № 47</t>
  </si>
  <si>
    <t>с 21.02.2019 по 23.02.2019</t>
  </si>
  <si>
    <t>558,557 от 21.02.2019</t>
  </si>
  <si>
    <t>Х-39612-125</t>
  </si>
  <si>
    <t>Х-39612-126</t>
  </si>
  <si>
    <t>Х-39612-127</t>
  </si>
  <si>
    <t>Х-39612-128</t>
  </si>
  <si>
    <t>Х-39612-129</t>
  </si>
  <si>
    <t>Х-39614-0</t>
  </si>
  <si>
    <t>Х-39614-1</t>
  </si>
  <si>
    <t>Х-39614-2</t>
  </si>
  <si>
    <t>Х-39614-3</t>
  </si>
  <si>
    <t>Х-39614-6</t>
  </si>
  <si>
    <t>Х-39614-7</t>
  </si>
  <si>
    <t>Х-39614-8</t>
  </si>
  <si>
    <t>Х-39614-11</t>
  </si>
  <si>
    <t>Х-39614-12</t>
  </si>
  <si>
    <t>Х-39614-13</t>
  </si>
  <si>
    <t>Х-39614-15</t>
  </si>
  <si>
    <t>Х-39614-16</t>
  </si>
  <si>
    <t>Х-39614-17</t>
  </si>
  <si>
    <t>Х-39614-19</t>
  </si>
  <si>
    <t>Х-39614-20</t>
  </si>
  <si>
    <t>Х-39614-21</t>
  </si>
  <si>
    <t>Х-39614-22</t>
  </si>
  <si>
    <t>Х-39614-23</t>
  </si>
  <si>
    <t>Х-39614-24</t>
  </si>
  <si>
    <t>Х-39614-25</t>
  </si>
  <si>
    <t>Х-39614-26</t>
  </si>
  <si>
    <t>Х-39614-27</t>
  </si>
  <si>
    <t>Х-39614-28</t>
  </si>
  <si>
    <t>Х-39614-29</t>
  </si>
  <si>
    <t>Х-39614-30</t>
  </si>
  <si>
    <t>Х-39614-31</t>
  </si>
  <si>
    <t>Х-39614-32</t>
  </si>
  <si>
    <t>Х-39614-33</t>
  </si>
  <si>
    <t>Х-39614-36</t>
  </si>
  <si>
    <t>Х-39614-37</t>
  </si>
  <si>
    <t>Х-39614-38</t>
  </si>
  <si>
    <t>Х-39614-39</t>
  </si>
  <si>
    <t>Х-39614-40</t>
  </si>
  <si>
    <t>Х-39614-41</t>
  </si>
  <si>
    <t>Х-39614-42</t>
  </si>
  <si>
    <t>Х-39614-43</t>
  </si>
  <si>
    <t>Х-39614-44</t>
  </si>
  <si>
    <t>Х-39614-45</t>
  </si>
  <si>
    <t>Х-39614-46</t>
  </si>
  <si>
    <t>Х-39614-47</t>
  </si>
  <si>
    <t>Х-39614-48</t>
  </si>
  <si>
    <t>Х-39614-49</t>
  </si>
  <si>
    <t>Х-39614-50</t>
  </si>
  <si>
    <t>Х-39614-51</t>
  </si>
  <si>
    <t>Х-39614-52</t>
  </si>
  <si>
    <t>Х-39614-53</t>
  </si>
  <si>
    <t>Х-39614-54</t>
  </si>
  <si>
    <t>Х-39614-55</t>
  </si>
  <si>
    <t>Х-39614-58</t>
  </si>
  <si>
    <t>Х-39614-60</t>
  </si>
  <si>
    <t>Х-39614-61</t>
  </si>
  <si>
    <t>Х-39614-63</t>
  </si>
  <si>
    <t>Х-39614-64</t>
  </si>
  <si>
    <t>Х-39614-65</t>
  </si>
  <si>
    <t>Х-39614-66</t>
  </si>
  <si>
    <t>Х-39614-67</t>
  </si>
  <si>
    <t>Х-39614-68</t>
  </si>
  <si>
    <t>Х-39614-69</t>
  </si>
  <si>
    <t>Х-39614-70</t>
  </si>
  <si>
    <t>Х-39614-71</t>
  </si>
  <si>
    <t>Х-39614-72</t>
  </si>
  <si>
    <t>Х-39614-73</t>
  </si>
  <si>
    <t>Х-39614-74</t>
  </si>
  <si>
    <t>Х-39614-75</t>
  </si>
  <si>
    <t>Х-39614-76</t>
  </si>
  <si>
    <t>Х-39614-77</t>
  </si>
  <si>
    <t>Х-39614-78</t>
  </si>
  <si>
    <t>Х-39614-79</t>
  </si>
  <si>
    <t>Х-39614-80</t>
  </si>
  <si>
    <t>Х-39614-81</t>
  </si>
  <si>
    <t>Х-39614-82</t>
  </si>
  <si>
    <t>Х-39614-83</t>
  </si>
  <si>
    <t>Х-39614-84</t>
  </si>
  <si>
    <t>Х-39614-85</t>
  </si>
  <si>
    <t>Х-39614-86</t>
  </si>
  <si>
    <t>Х-39614-87</t>
  </si>
  <si>
    <t>Х-39614-90</t>
  </si>
  <si>
    <t>Х-39614-91</t>
  </si>
  <si>
    <t>Х-39614-92</t>
  </si>
  <si>
    <t>Х-39614-93</t>
  </si>
  <si>
    <t>Х-39614-94</t>
  </si>
  <si>
    <t>Х-39614-95</t>
  </si>
  <si>
    <t>Х-39614-96</t>
  </si>
  <si>
    <t>Х-39614-97</t>
  </si>
  <si>
    <t>Х-39614-98</t>
  </si>
  <si>
    <t>Х-39614-99</t>
  </si>
  <si>
    <t>Х-39614-100</t>
  </si>
  <si>
    <t>Х-39614-101</t>
  </si>
  <si>
    <t>Х-39614-102</t>
  </si>
  <si>
    <t>Х-39614-103</t>
  </si>
  <si>
    <t>Х-39614-104</t>
  </si>
  <si>
    <t>Х-39614-105</t>
  </si>
  <si>
    <t>Х-39614-106</t>
  </si>
  <si>
    <t>Х-39614-107</t>
  </si>
  <si>
    <t>Х-39614-108</t>
  </si>
  <si>
    <t>Х-39614-113</t>
  </si>
  <si>
    <t>Х-39614-115</t>
  </si>
  <si>
    <t>Х-39614-117</t>
  </si>
  <si>
    <t>Х-39614-118</t>
  </si>
  <si>
    <t>Х-39614-120</t>
  </si>
  <si>
    <t>Х-39614-122</t>
  </si>
  <si>
    <t>Х-39614-123</t>
  </si>
  <si>
    <t>Х-39614-124</t>
  </si>
  <si>
    <t>Х-39614-125</t>
  </si>
  <si>
    <t>Х-39614-126</t>
  </si>
  <si>
    <t>Х-39614-127</t>
  </si>
  <si>
    <t>Х-39614-128</t>
  </si>
  <si>
    <t>Х-39614-129</t>
  </si>
  <si>
    <t>от  23.02.2019  на 2 листах</t>
  </si>
</sst>
</file>

<file path=xl/styles.xml><?xml version="1.0" encoding="utf-8"?>
<styleSheet xmlns="http://schemas.openxmlformats.org/spreadsheetml/2006/main">
  <numFmts count="2">
    <numFmt numFmtId="164" formatCode="_-* #,##0.00&quot;р.&quot;_-;\-* #,##0.00&quot;р.&quot;_-;_-* &quot;-&quot;??&quot;р.&quot;_-;_-@_-"/>
    <numFmt numFmtId="165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8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vertAlign val="subscript"/>
      <sz val="9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bscript"/>
      <sz val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3.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2" borderId="0" xfId="0" applyFont="1" applyFill="1"/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2" fontId="14" fillId="0" borderId="8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2" fontId="5" fillId="0" borderId="11" xfId="0" applyNumberFormat="1" applyFont="1" applyBorder="1"/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0" xfId="0" applyFont="1" applyBorder="1" applyAlignment="1">
      <alignment horizontal="center"/>
    </xf>
    <xf numFmtId="0" fontId="9" fillId="0" borderId="14" xfId="0" applyFont="1" applyBorder="1" applyAlignment="1">
      <alignment horizontal="left"/>
    </xf>
    <xf numFmtId="2" fontId="7" fillId="0" borderId="0" xfId="0" applyNumberFormat="1" applyFont="1" applyBorder="1" applyAlignment="1">
      <alignment horizontal="center"/>
    </xf>
    <xf numFmtId="0" fontId="7" fillId="0" borderId="11" xfId="0" applyNumberFormat="1" applyFont="1" applyBorder="1"/>
    <xf numFmtId="0" fontId="14" fillId="0" borderId="0" xfId="0" applyFont="1"/>
    <xf numFmtId="0" fontId="3" fillId="0" borderId="11" xfId="0" applyNumberFormat="1" applyFont="1" applyBorder="1"/>
    <xf numFmtId="0" fontId="7" fillId="0" borderId="11" xfId="0" applyNumberFormat="1" applyFont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0" borderId="12" xfId="0" applyNumberFormat="1" applyFont="1" applyBorder="1" applyAlignment="1">
      <alignment horizontal="center"/>
    </xf>
    <xf numFmtId="0" fontId="7" fillId="0" borderId="13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165" fontId="7" fillId="0" borderId="11" xfId="0" applyNumberFormat="1" applyFont="1" applyBorder="1" applyAlignment="1">
      <alignment horizontal="center"/>
    </xf>
    <xf numFmtId="14" fontId="3" fillId="0" borderId="0" xfId="0" applyNumberFormat="1" applyFont="1"/>
    <xf numFmtId="0" fontId="3" fillId="0" borderId="0" xfId="0" applyFont="1" applyAlignment="1"/>
    <xf numFmtId="0" fontId="7" fillId="2" borderId="0" xfId="0" applyFont="1" applyFill="1" applyAlignment="1"/>
    <xf numFmtId="0" fontId="7" fillId="0" borderId="0" xfId="0" applyFont="1" applyAlignment="1">
      <alignment horizontal="center"/>
    </xf>
    <xf numFmtId="0" fontId="17" fillId="0" borderId="11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9" fillId="0" borderId="0" xfId="0" applyFont="1" applyAlignment="1"/>
    <xf numFmtId="0" fontId="1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3" fillId="0" borderId="12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12" xfId="0" applyNumberFormat="1" applyFont="1" applyBorder="1" applyAlignment="1">
      <alignment horizontal="center"/>
    </xf>
    <xf numFmtId="0" fontId="7" fillId="0" borderId="13" xfId="0" applyNumberFormat="1" applyFont="1" applyBorder="1" applyAlignment="1">
      <alignment horizontal="center"/>
    </xf>
    <xf numFmtId="0" fontId="14" fillId="0" borderId="12" xfId="0" applyNumberFormat="1" applyFont="1" applyBorder="1" applyAlignment="1">
      <alignment horizontal="center"/>
    </xf>
    <xf numFmtId="0" fontId="14" fillId="0" borderId="15" xfId="0" applyNumberFormat="1" applyFont="1" applyBorder="1" applyAlignment="1">
      <alignment horizontal="center"/>
    </xf>
    <xf numFmtId="0" fontId="14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6" fillId="0" borderId="3" xfId="1" applyFont="1" applyBorder="1" applyAlignment="1">
      <alignment horizontal="center" vertical="center" wrapText="1"/>
    </xf>
    <xf numFmtId="164" fontId="6" fillId="0" borderId="4" xfId="1" applyFont="1" applyBorder="1" applyAlignment="1">
      <alignment horizontal="center" vertical="center" wrapText="1"/>
    </xf>
    <xf numFmtId="164" fontId="6" fillId="0" borderId="9" xfId="1" applyFont="1" applyBorder="1" applyAlignment="1">
      <alignment horizontal="center" vertical="center" wrapText="1"/>
    </xf>
    <xf numFmtId="164" fontId="6" fillId="0" borderId="10" xfId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89"/>
  <sheetViews>
    <sheetView tabSelected="1" zoomScale="60" zoomScaleNormal="60" zoomScalePageLayoutView="80" workbookViewId="0">
      <selection activeCell="B6" sqref="B6:G6"/>
    </sheetView>
  </sheetViews>
  <sheetFormatPr defaultRowHeight="15"/>
  <cols>
    <col min="1" max="1" width="6.85546875" style="1" customWidth="1"/>
    <col min="2" max="2" width="13" style="1" customWidth="1"/>
    <col min="3" max="3" width="14.85546875" style="1" customWidth="1"/>
    <col min="4" max="4" width="13" style="1" customWidth="1"/>
    <col min="5" max="5" width="11.85546875" style="1" customWidth="1"/>
    <col min="6" max="6" width="6" style="1" customWidth="1"/>
    <col min="7" max="7" width="9.85546875" style="1" customWidth="1"/>
    <col min="8" max="8" width="15.28515625" style="1" customWidth="1"/>
    <col min="9" max="9" width="14" style="1" customWidth="1"/>
    <col min="10" max="10" width="15" style="1" customWidth="1"/>
    <col min="11" max="11" width="9.140625" style="1" customWidth="1"/>
    <col min="12" max="12" width="30.140625" style="1" customWidth="1"/>
    <col min="13" max="13" width="9.42578125" style="1" customWidth="1"/>
    <col min="14" max="14" width="10.28515625" style="1" customWidth="1"/>
    <col min="15" max="16" width="11.28515625" style="1" customWidth="1"/>
    <col min="17" max="17" width="12.42578125" style="1" customWidth="1"/>
    <col min="18" max="18" width="11.7109375" style="1" customWidth="1"/>
    <col min="19" max="19" width="14.5703125" style="1" customWidth="1"/>
    <col min="20" max="20" width="9.140625" style="1" customWidth="1"/>
    <col min="21" max="21" width="14.28515625" style="1" customWidth="1"/>
    <col min="22" max="22" width="13.85546875" style="1" customWidth="1"/>
    <col min="23" max="23" width="15.28515625" style="1" customWidth="1"/>
    <col min="24" max="24" width="13.42578125" style="1" customWidth="1"/>
    <col min="25" max="25" width="12.42578125" style="1" customWidth="1"/>
    <col min="26" max="26" width="12.7109375" style="1" customWidth="1"/>
    <col min="27" max="27" width="12.5703125" style="1" customWidth="1"/>
    <col min="28" max="28" width="13.140625" style="1" customWidth="1"/>
    <col min="29" max="29" width="9.140625" style="1" customWidth="1"/>
    <col min="30" max="30" width="9.140625" style="1"/>
    <col min="31" max="16384" width="9.140625" style="3"/>
  </cols>
  <sheetData>
    <row r="1" spans="1:31" ht="23.1" customHeight="1">
      <c r="A1" s="2"/>
      <c r="B1" s="63" t="s">
        <v>56</v>
      </c>
      <c r="C1" s="63"/>
      <c r="D1" s="63"/>
      <c r="E1" s="63"/>
      <c r="F1" s="63"/>
      <c r="G1" s="63"/>
      <c r="H1" s="63"/>
      <c r="I1" s="2"/>
      <c r="J1" s="2"/>
    </row>
    <row r="2" spans="1:31" ht="23.1" customHeight="1">
      <c r="A2" s="2"/>
      <c r="B2" s="42" t="s">
        <v>59</v>
      </c>
      <c r="C2" s="42"/>
      <c r="D2" s="42"/>
      <c r="E2" s="42"/>
      <c r="F2" s="42"/>
      <c r="G2" s="42"/>
      <c r="H2" s="42"/>
      <c r="I2" s="2"/>
      <c r="J2" s="2"/>
    </row>
    <row r="3" spans="1:31" ht="23.1" customHeight="1">
      <c r="A3" s="2"/>
      <c r="B3" s="42"/>
      <c r="C3" s="42" t="s">
        <v>60</v>
      </c>
      <c r="D3" s="42"/>
      <c r="E3" s="42"/>
      <c r="F3" s="42"/>
      <c r="G3" s="42"/>
      <c r="H3" s="42"/>
      <c r="I3" s="2"/>
      <c r="J3" s="2"/>
    </row>
    <row r="4" spans="1:31" ht="23.1" customHeight="1">
      <c r="A4" s="67" t="s">
        <v>0</v>
      </c>
      <c r="B4" s="67"/>
      <c r="C4" s="67"/>
      <c r="D4" s="67"/>
      <c r="E4" s="67"/>
      <c r="F4" s="67"/>
      <c r="G4" s="67"/>
      <c r="H4" s="67"/>
      <c r="I4" s="67"/>
      <c r="J4" s="67"/>
    </row>
    <row r="5" spans="1:31" ht="18.95" customHeight="1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31" ht="22.5">
      <c r="B6" s="99" t="s">
        <v>68</v>
      </c>
      <c r="C6" s="99"/>
      <c r="D6" s="99"/>
      <c r="E6" s="99"/>
      <c r="F6" s="99"/>
      <c r="G6" s="99"/>
      <c r="H6" s="63" t="s">
        <v>184</v>
      </c>
      <c r="I6" s="63"/>
      <c r="J6" s="63"/>
      <c r="L6" s="4" t="s">
        <v>49</v>
      </c>
      <c r="U6" s="4" t="s">
        <v>36</v>
      </c>
    </row>
    <row r="7" spans="1:31" ht="18" customHeight="1">
      <c r="A7" s="100" t="s">
        <v>1</v>
      </c>
      <c r="B7" s="100"/>
      <c r="C7" s="63" t="str">
        <f>M7</f>
        <v>Хвойное</v>
      </c>
      <c r="D7" s="63"/>
      <c r="E7" s="63"/>
      <c r="F7" s="63"/>
      <c r="G7" s="63"/>
      <c r="H7" s="41"/>
      <c r="I7" s="2" t="s">
        <v>2</v>
      </c>
      <c r="J7" s="2"/>
      <c r="K7" s="60" t="s">
        <v>1</v>
      </c>
      <c r="L7" s="60"/>
      <c r="M7" s="87" t="s">
        <v>67</v>
      </c>
      <c r="N7" s="87"/>
      <c r="O7" s="67"/>
      <c r="P7" s="67"/>
      <c r="Q7" s="5"/>
      <c r="R7" s="6"/>
      <c r="S7" s="6"/>
      <c r="T7" s="60" t="s">
        <v>1</v>
      </c>
      <c r="U7" s="60"/>
      <c r="V7" s="63" t="str">
        <f>M7</f>
        <v>Хвойное</v>
      </c>
      <c r="W7" s="63"/>
      <c r="X7" s="63"/>
      <c r="Y7" s="7"/>
      <c r="Z7" s="5"/>
      <c r="AA7" s="6"/>
      <c r="AB7" s="6"/>
    </row>
    <row r="8" spans="1:31" ht="18" customHeight="1">
      <c r="A8" s="86" t="s">
        <v>50</v>
      </c>
      <c r="B8" s="86"/>
      <c r="C8" s="86"/>
      <c r="D8" s="86"/>
      <c r="E8" s="86"/>
      <c r="F8" s="86"/>
      <c r="G8" s="86"/>
      <c r="H8" s="41"/>
      <c r="I8" s="2"/>
      <c r="J8" s="2"/>
      <c r="K8" s="60" t="s">
        <v>50</v>
      </c>
      <c r="L8" s="60"/>
      <c r="M8" s="60"/>
      <c r="N8" s="60"/>
      <c r="O8" s="60"/>
      <c r="P8" s="60"/>
      <c r="Q8" s="5"/>
      <c r="R8" s="6"/>
      <c r="S8" s="6"/>
      <c r="T8" s="60" t="s">
        <v>50</v>
      </c>
      <c r="U8" s="60"/>
      <c r="V8" s="60"/>
      <c r="W8" s="60"/>
      <c r="X8" s="60"/>
      <c r="Y8" s="60"/>
      <c r="Z8" s="5"/>
      <c r="AA8" s="6"/>
      <c r="AB8" s="6"/>
    </row>
    <row r="9" spans="1:31" ht="18" customHeight="1">
      <c r="A9" s="86" t="s">
        <v>3</v>
      </c>
      <c r="B9" s="86"/>
      <c r="C9" s="6" t="str">
        <f>M9</f>
        <v>558,557 от 21.02.2019</v>
      </c>
      <c r="D9" s="2"/>
      <c r="E9" s="42"/>
      <c r="F9" s="42"/>
      <c r="G9" s="42"/>
      <c r="H9" s="41"/>
      <c r="I9" s="2"/>
      <c r="J9" s="2"/>
      <c r="K9" s="60" t="s">
        <v>3</v>
      </c>
      <c r="L9" s="60"/>
      <c r="M9" s="9" t="s">
        <v>70</v>
      </c>
      <c r="N9" s="43"/>
      <c r="O9" s="8"/>
      <c r="P9" s="8"/>
      <c r="Q9" s="5"/>
      <c r="R9" s="6"/>
      <c r="S9" s="6"/>
      <c r="T9" s="60" t="s">
        <v>3</v>
      </c>
      <c r="U9" s="60"/>
      <c r="V9" s="2" t="str">
        <f>M9</f>
        <v>558,557 от 21.02.2019</v>
      </c>
      <c r="W9" s="6"/>
      <c r="X9" s="8"/>
      <c r="Y9" s="8"/>
      <c r="Z9" s="5"/>
      <c r="AA9" s="6"/>
      <c r="AB9" s="6"/>
    </row>
    <row r="10" spans="1:31" ht="18" customHeight="1">
      <c r="A10" s="86" t="s">
        <v>61</v>
      </c>
      <c r="B10" s="86"/>
      <c r="C10" s="86"/>
      <c r="D10" s="86"/>
      <c r="E10" s="86"/>
      <c r="F10" s="86"/>
      <c r="G10" s="86"/>
      <c r="H10" s="86"/>
      <c r="I10" s="86"/>
      <c r="J10" s="86"/>
      <c r="K10" s="60" t="s">
        <v>63</v>
      </c>
      <c r="L10" s="60"/>
      <c r="M10" s="60"/>
      <c r="N10" s="60"/>
      <c r="O10" s="60"/>
      <c r="P10" s="60"/>
      <c r="Q10" s="60"/>
      <c r="R10" s="60"/>
      <c r="S10" s="60"/>
      <c r="T10" s="60" t="s">
        <v>53</v>
      </c>
      <c r="U10" s="60"/>
      <c r="V10" s="60"/>
      <c r="W10" s="60"/>
      <c r="X10" s="60"/>
      <c r="Y10" s="60"/>
      <c r="Z10" s="60"/>
      <c r="AA10" s="60"/>
      <c r="AB10" s="60"/>
      <c r="AC10" s="60"/>
    </row>
    <row r="11" spans="1:31" ht="18" customHeight="1">
      <c r="A11" s="49" t="s">
        <v>64</v>
      </c>
      <c r="B11" s="42"/>
      <c r="C11" s="42"/>
      <c r="D11" s="42"/>
      <c r="E11" s="42"/>
      <c r="F11" s="42"/>
      <c r="G11" s="42"/>
      <c r="H11" s="42"/>
      <c r="I11" s="42"/>
      <c r="J11" s="42"/>
      <c r="K11" s="8" t="s">
        <v>62</v>
      </c>
      <c r="L11" s="8"/>
      <c r="M11" s="8"/>
      <c r="N11" s="8"/>
      <c r="O11" s="8"/>
      <c r="P11" s="8"/>
      <c r="Q11" s="8"/>
      <c r="R11" s="6"/>
      <c r="S11" s="6"/>
      <c r="T11" s="8" t="s">
        <v>54</v>
      </c>
      <c r="U11" s="8"/>
      <c r="V11" s="8"/>
      <c r="W11" s="8"/>
      <c r="X11" s="8"/>
      <c r="Y11" s="8"/>
      <c r="Z11" s="8"/>
      <c r="AA11" s="8"/>
      <c r="AB11" s="6"/>
      <c r="AC11" s="6"/>
    </row>
    <row r="12" spans="1:31" ht="18" customHeight="1">
      <c r="A12" s="86" t="s">
        <v>65</v>
      </c>
      <c r="B12" s="86"/>
      <c r="C12" s="86"/>
      <c r="D12" s="86"/>
      <c r="E12" s="86"/>
      <c r="F12" s="86"/>
      <c r="G12" s="86"/>
      <c r="H12" s="86"/>
      <c r="I12" s="86"/>
      <c r="J12" s="86"/>
      <c r="K12" s="60" t="s">
        <v>55</v>
      </c>
      <c r="L12" s="60"/>
      <c r="M12" s="60"/>
      <c r="N12" s="60"/>
      <c r="O12" s="60"/>
      <c r="P12" s="60"/>
      <c r="Q12" s="60"/>
      <c r="R12" s="60"/>
      <c r="S12" s="60"/>
      <c r="T12" s="60" t="s">
        <v>55</v>
      </c>
      <c r="U12" s="60"/>
      <c r="V12" s="60"/>
      <c r="W12" s="60"/>
      <c r="X12" s="60"/>
      <c r="Y12" s="60"/>
      <c r="Z12" s="60"/>
      <c r="AA12" s="60"/>
      <c r="AB12" s="60"/>
      <c r="AC12" s="6"/>
    </row>
    <row r="13" spans="1:31" ht="18" customHeight="1">
      <c r="A13" s="88" t="s">
        <v>51</v>
      </c>
      <c r="B13" s="88"/>
      <c r="C13" s="88"/>
      <c r="D13" s="57" t="str">
        <f>M13</f>
        <v>с 21.02.2019 по 23.02.2019</v>
      </c>
      <c r="E13" s="57"/>
      <c r="F13" s="57"/>
      <c r="G13" s="57"/>
      <c r="H13" s="57"/>
      <c r="I13" s="2"/>
      <c r="J13" s="2"/>
      <c r="K13" s="55" t="s">
        <v>51</v>
      </c>
      <c r="L13" s="55"/>
      <c r="M13" s="89" t="s">
        <v>69</v>
      </c>
      <c r="N13" s="89"/>
      <c r="O13" s="89"/>
      <c r="P13" s="89"/>
      <c r="Q13" s="89"/>
      <c r="R13" s="6"/>
      <c r="S13" s="6"/>
      <c r="T13" s="55" t="s">
        <v>51</v>
      </c>
      <c r="U13" s="55"/>
      <c r="V13" s="55"/>
      <c r="W13" s="89" t="str">
        <f>M13</f>
        <v>с 21.02.2019 по 23.02.2019</v>
      </c>
      <c r="X13" s="89"/>
      <c r="Y13" s="89"/>
      <c r="Z13" s="89"/>
      <c r="AA13" s="6"/>
      <c r="AB13" s="6"/>
    </row>
    <row r="14" spans="1:31" ht="20.25" customHeight="1">
      <c r="A14" s="90" t="s">
        <v>52</v>
      </c>
      <c r="B14" s="90"/>
      <c r="C14" s="90"/>
      <c r="D14" s="90"/>
      <c r="E14" s="90"/>
      <c r="F14" s="90"/>
      <c r="G14" s="90"/>
      <c r="H14" s="90"/>
      <c r="I14" s="90"/>
      <c r="J14" s="90"/>
      <c r="T14" s="1" t="s">
        <v>47</v>
      </c>
      <c r="W14" s="1">
        <f>COUNTIF(K19:K201,"&gt;0")</f>
        <v>183</v>
      </c>
      <c r="Y14" s="1" t="s">
        <v>48</v>
      </c>
      <c r="AB14" s="1">
        <f>COUNTIF(T19:T51,"&gt;0")</f>
        <v>30</v>
      </c>
    </row>
    <row r="15" spans="1:31" ht="15" customHeight="1">
      <c r="A15" s="91" t="s">
        <v>4</v>
      </c>
      <c r="B15" s="93" t="s">
        <v>5</v>
      </c>
      <c r="C15" s="94"/>
      <c r="D15" s="97" t="s">
        <v>57</v>
      </c>
      <c r="E15" s="91" t="s">
        <v>6</v>
      </c>
      <c r="F15" s="101" t="s">
        <v>4</v>
      </c>
      <c r="G15" s="93" t="s">
        <v>5</v>
      </c>
      <c r="H15" s="94"/>
      <c r="I15" s="97" t="s">
        <v>57</v>
      </c>
      <c r="J15" s="103" t="s">
        <v>32</v>
      </c>
      <c r="K15" s="73" t="s">
        <v>4</v>
      </c>
      <c r="L15" s="76" t="s">
        <v>5</v>
      </c>
      <c r="M15" s="10" t="s">
        <v>7</v>
      </c>
      <c r="N15" s="10" t="s">
        <v>8</v>
      </c>
      <c r="O15" s="10"/>
      <c r="P15" s="10"/>
      <c r="Q15" s="79" t="s">
        <v>9</v>
      </c>
      <c r="R15" s="81" t="s">
        <v>10</v>
      </c>
      <c r="S15" s="10" t="s">
        <v>11</v>
      </c>
      <c r="T15" s="73" t="s">
        <v>4</v>
      </c>
      <c r="U15" s="76" t="s">
        <v>5</v>
      </c>
      <c r="V15" s="83"/>
      <c r="W15" s="10" t="s">
        <v>12</v>
      </c>
      <c r="X15" s="10" t="s">
        <v>13</v>
      </c>
      <c r="Y15" s="10" t="s">
        <v>14</v>
      </c>
      <c r="Z15" s="10" t="s">
        <v>15</v>
      </c>
      <c r="AA15" s="81" t="s">
        <v>10</v>
      </c>
      <c r="AB15" s="104" t="s">
        <v>16</v>
      </c>
      <c r="AE15" s="64" t="s">
        <v>29</v>
      </c>
    </row>
    <row r="16" spans="1:31">
      <c r="A16" s="91"/>
      <c r="B16" s="93"/>
      <c r="C16" s="94"/>
      <c r="D16" s="97"/>
      <c r="E16" s="91"/>
      <c r="F16" s="101"/>
      <c r="G16" s="93"/>
      <c r="H16" s="94"/>
      <c r="I16" s="97"/>
      <c r="J16" s="91"/>
      <c r="K16" s="74"/>
      <c r="L16" s="77"/>
      <c r="M16" s="11" t="s">
        <v>17</v>
      </c>
      <c r="N16" s="11" t="s">
        <v>17</v>
      </c>
      <c r="O16" s="12" t="s">
        <v>18</v>
      </c>
      <c r="P16" s="13"/>
      <c r="Q16" s="80"/>
      <c r="R16" s="82"/>
      <c r="S16" s="11" t="s">
        <v>19</v>
      </c>
      <c r="T16" s="74"/>
      <c r="U16" s="77"/>
      <c r="V16" s="84"/>
      <c r="W16" s="11" t="s">
        <v>17</v>
      </c>
      <c r="X16" s="11" t="s">
        <v>17</v>
      </c>
      <c r="Y16" s="13" t="s">
        <v>20</v>
      </c>
      <c r="Z16" s="11" t="s">
        <v>21</v>
      </c>
      <c r="AA16" s="82"/>
      <c r="AB16" s="105"/>
      <c r="AE16" s="65"/>
    </row>
    <row r="17" spans="1:31" ht="30" customHeight="1">
      <c r="A17" s="92"/>
      <c r="B17" s="95"/>
      <c r="C17" s="96"/>
      <c r="D17" s="98"/>
      <c r="E17" s="92"/>
      <c r="F17" s="102"/>
      <c r="G17" s="95"/>
      <c r="H17" s="96"/>
      <c r="I17" s="98"/>
      <c r="J17" s="92"/>
      <c r="K17" s="74"/>
      <c r="L17" s="77"/>
      <c r="M17" s="11" t="s">
        <v>22</v>
      </c>
      <c r="N17" s="11" t="s">
        <v>22</v>
      </c>
      <c r="O17" s="11" t="s">
        <v>22</v>
      </c>
      <c r="P17" s="13" t="s">
        <v>37</v>
      </c>
      <c r="Q17" s="80"/>
      <c r="R17" s="77" t="s">
        <v>38</v>
      </c>
      <c r="S17" s="11" t="s">
        <v>23</v>
      </c>
      <c r="T17" s="74"/>
      <c r="U17" s="77"/>
      <c r="V17" s="84"/>
      <c r="W17" s="11" t="s">
        <v>22</v>
      </c>
      <c r="X17" s="11" t="s">
        <v>22</v>
      </c>
      <c r="Y17" s="13"/>
      <c r="Z17" s="11" t="s">
        <v>24</v>
      </c>
      <c r="AA17" s="107" t="s">
        <v>39</v>
      </c>
      <c r="AB17" s="105"/>
      <c r="AE17" s="65"/>
    </row>
    <row r="18" spans="1:31" ht="20.25" customHeight="1">
      <c r="A18" s="14">
        <v>1</v>
      </c>
      <c r="B18" s="58">
        <v>2</v>
      </c>
      <c r="C18" s="59"/>
      <c r="D18" s="14">
        <v>3</v>
      </c>
      <c r="E18" s="14">
        <v>4</v>
      </c>
      <c r="F18" s="14">
        <v>5</v>
      </c>
      <c r="G18" s="58">
        <v>6</v>
      </c>
      <c r="H18" s="59"/>
      <c r="I18" s="14">
        <v>7</v>
      </c>
      <c r="J18" s="14">
        <v>8</v>
      </c>
      <c r="K18" s="75"/>
      <c r="L18" s="78"/>
      <c r="M18" s="15" t="s">
        <v>40</v>
      </c>
      <c r="N18" s="15" t="s">
        <v>41</v>
      </c>
      <c r="O18" s="15" t="s">
        <v>25</v>
      </c>
      <c r="P18" s="13" t="s">
        <v>42</v>
      </c>
      <c r="Q18" s="16" t="s">
        <v>43</v>
      </c>
      <c r="R18" s="75"/>
      <c r="S18" s="17"/>
      <c r="T18" s="75"/>
      <c r="U18" s="78"/>
      <c r="V18" s="85"/>
      <c r="W18" s="18" t="s">
        <v>30</v>
      </c>
      <c r="X18" s="18" t="s">
        <v>31</v>
      </c>
      <c r="Y18" s="18" t="s">
        <v>44</v>
      </c>
      <c r="Z18" s="18" t="s">
        <v>45</v>
      </c>
      <c r="AA18" s="108"/>
      <c r="AB18" s="106"/>
      <c r="AE18" s="66"/>
    </row>
    <row r="19" spans="1:31" ht="27.95" customHeight="1">
      <c r="A19" s="19">
        <v>1</v>
      </c>
      <c r="B19" s="51" t="str">
        <f t="shared" ref="B19:B46" si="0">L19</f>
        <v>Х-39612-125</v>
      </c>
      <c r="C19" s="52"/>
      <c r="D19" s="20">
        <f>O19</f>
        <v>4.2</v>
      </c>
      <c r="E19" s="20">
        <f>IF(D19="НПО","—",IF(D19&lt;1.99,0.49*D19,IF(D19&lt;4.99,0.39*D19,IF(D19&lt;9.99,0.35*D19,IF(D19&lt;19.9,0.3*D19,IF(D19&lt;49.9,0.24*D19,IF(D19&lt;99.9,0.18*D19,IF(D19&lt;199.9,0.14*D19,IF(D19&lt;499.9,0.1*D19,IF(D19&lt;2000,0.05*D19))))))))))</f>
        <v>1.6380000000000001</v>
      </c>
      <c r="F19" s="19">
        <v>29</v>
      </c>
      <c r="G19" s="51" t="str">
        <f t="shared" ref="G19:G46" si="1">L47</f>
        <v>Х-39614-29</v>
      </c>
      <c r="H19" s="52"/>
      <c r="I19" s="21">
        <f>O47</f>
        <v>3.2</v>
      </c>
      <c r="J19" s="20">
        <f t="shared" ref="J19:J46" si="2">IF(I19="НПО","—",IF(I19&lt;1.99,0.49*I19,IF(I19&lt;4.99,0.39*I19,IF(I19&lt;9.99,0.35*I19,IF(I19&lt;19.9,0.3*I19,IF(I19&lt;49.9,0.24*I19,IF(I19&lt;99.9,0.18*I19,IF(I19&lt;199.9,0.14*I19,IF(I19&lt;499.9,0.1*I19,IF(I19&lt;2000,0.05*I19))))))))))</f>
        <v>1.2480000000000002</v>
      </c>
      <c r="K19" s="22">
        <v>1</v>
      </c>
      <c r="L19" s="50" t="s">
        <v>71</v>
      </c>
      <c r="M19" s="20">
        <v>4.2</v>
      </c>
      <c r="N19" s="20">
        <v>4.2</v>
      </c>
      <c r="O19" s="20">
        <f t="shared" ref="O19" si="3">AVERAGE(M19:N19)</f>
        <v>4.2</v>
      </c>
      <c r="P19" s="20">
        <f t="shared" ref="P19" si="4">ABS(M19-N19)</f>
        <v>0</v>
      </c>
      <c r="Q19" s="20">
        <f>IF(O19="НПО","—",IF(O19&lt;1.99,0.58*O19,IF(O19&lt;4.99,0.46*O19,IF(O19&lt;9.99,0.42*O19,IF(O19&lt;19.9,0.36*O19,IF(O19&lt;49.9,0.28*O19,IF(O19&lt;99.9,0.21*O19,IF(O19&lt;199.9,0.17*O19,IF(O19&lt;499.9,0.12*O19,IF(O19&lt;2000,0.06*O19))))))))))</f>
        <v>1.9320000000000002</v>
      </c>
      <c r="R19" s="20">
        <f t="shared" ref="R19" si="5">P19/Q19</f>
        <v>0</v>
      </c>
      <c r="S19" s="23" t="str">
        <f>IF(R19&lt;1,"удов.",IF(R19&gt;1,"неудов."))</f>
        <v>удов.</v>
      </c>
      <c r="T19" s="22">
        <v>1</v>
      </c>
      <c r="U19" s="61" t="str">
        <f>B19</f>
        <v>Х-39612-125</v>
      </c>
      <c r="V19" s="62"/>
      <c r="W19" s="20">
        <v>4.2</v>
      </c>
      <c r="X19" s="20">
        <v>4.2</v>
      </c>
      <c r="Y19" s="24">
        <f t="shared" ref="Y19:Y26" si="6">(((W19-X19)*2)/(W19+X19))*100</f>
        <v>0</v>
      </c>
      <c r="Z19" s="19" t="str">
        <f t="shared" ref="Z19:Z26" si="7">IF(AE19&lt;1.99,"58,3",IF(AE19&lt;4.99,"46,6",IF(AE19&lt;9.99,"41,9",IF(AE19&lt;19.9,"35",IF(AE19&lt;49.9,"28",IF(AE19&lt;99.9,"21",IF(AE19&lt;199.9,"16,3",IF(AE19&lt;499.9,"11,7",IF(AE19&lt;999.9,"5,8",IF(AE19="НПО","69,9"))))))))))</f>
        <v>46,6</v>
      </c>
      <c r="AA19" s="20">
        <f t="shared" ref="AA19:AA26" si="8">Y19/Z19</f>
        <v>0</v>
      </c>
      <c r="AB19" s="25">
        <f>-COUNTIF(Y19:Y222,"&lt;0")</f>
        <v>-4</v>
      </c>
      <c r="AE19" s="26">
        <f>MAX(W19:X19)</f>
        <v>4.2</v>
      </c>
    </row>
    <row r="20" spans="1:31" ht="27.95" customHeight="1">
      <c r="A20" s="19">
        <v>2</v>
      </c>
      <c r="B20" s="51" t="str">
        <f t="shared" si="0"/>
        <v>Х-39612-126</v>
      </c>
      <c r="C20" s="52"/>
      <c r="D20" s="20">
        <f>O20</f>
        <v>5.2</v>
      </c>
      <c r="E20" s="20">
        <f t="shared" ref="E20:E46" si="9">IF(D20="НПО","—",IF(D20&lt;1.99,0.49*D20,IF(D20&lt;4.99,0.39*D20,IF(D20&lt;9.99,0.35*D20,IF(D20&lt;19.9,0.3*D20,IF(D20&lt;49.9,0.24*D20,IF(D20&lt;99.9,0.18*D20,IF(D20&lt;199.9,0.14*D20,IF(D20&lt;499.9,0.1*D20,IF(D20&lt;2000,0.05*D20))))))))))</f>
        <v>1.8199999999999998</v>
      </c>
      <c r="F20" s="19">
        <v>30</v>
      </c>
      <c r="G20" s="51" t="str">
        <f t="shared" si="1"/>
        <v>Х-39614-30</v>
      </c>
      <c r="H20" s="52"/>
      <c r="I20" s="21">
        <f t="shared" ref="I20:I46" si="10">O48</f>
        <v>3.2</v>
      </c>
      <c r="J20" s="20">
        <f t="shared" si="2"/>
        <v>1.2480000000000002</v>
      </c>
      <c r="K20" s="22">
        <v>2</v>
      </c>
      <c r="L20" s="50" t="s">
        <v>72</v>
      </c>
      <c r="M20" s="20">
        <v>5.2</v>
      </c>
      <c r="N20" s="20">
        <v>5.2</v>
      </c>
      <c r="O20" s="20">
        <f t="shared" ref="O20:O83" si="11">AVERAGE(M20:N20)</f>
        <v>5.2</v>
      </c>
      <c r="P20" s="20">
        <f t="shared" ref="P20:P83" si="12">ABS(M20-N20)</f>
        <v>0</v>
      </c>
      <c r="Q20" s="20">
        <f t="shared" ref="Q20:Q83" si="13">IF(O20="НПО","—",IF(O20&lt;1.99,0.58*O20,IF(O20&lt;4.99,0.46*O20,IF(O20&lt;9.99,0.42*O20,IF(O20&lt;19.9,0.36*O20,IF(O20&lt;49.9,0.28*O20,IF(O20&lt;99.9,0.21*O20,IF(O20&lt;199.9,0.17*O20,IF(O20&lt;499.9,0.12*O20,IF(O20&lt;2000,0.06*O20))))))))))</f>
        <v>2.1840000000000002</v>
      </c>
      <c r="R20" s="20">
        <f t="shared" ref="R20:R83" si="14">P20/Q20</f>
        <v>0</v>
      </c>
      <c r="S20" s="23" t="str">
        <f t="shared" ref="S20:S83" si="15">IF(R20&lt;1,"удов.",IF(R20&gt;1,"неудов."))</f>
        <v>удов.</v>
      </c>
      <c r="T20" s="22">
        <v>2</v>
      </c>
      <c r="U20" s="61" t="str">
        <f>B28</f>
        <v>Х-39614-6</v>
      </c>
      <c r="V20" s="62"/>
      <c r="W20" s="20">
        <v>4.8</v>
      </c>
      <c r="X20" s="20">
        <v>6</v>
      </c>
      <c r="Y20" s="24">
        <f t="shared" si="6"/>
        <v>-22.222222222222225</v>
      </c>
      <c r="Z20" s="19" t="str">
        <f t="shared" si="7"/>
        <v>41,9</v>
      </c>
      <c r="AA20" s="20">
        <f t="shared" si="8"/>
        <v>-0.530363298859719</v>
      </c>
      <c r="AB20" s="25">
        <f>COUNTIF(Y19:Y222,"&gt;0")</f>
        <v>3</v>
      </c>
      <c r="AE20" s="26">
        <f t="shared" ref="AE20:AE83" si="16">MAX(W20:X20)</f>
        <v>6</v>
      </c>
    </row>
    <row r="21" spans="1:31" ht="27.95" customHeight="1">
      <c r="A21" s="19">
        <v>3</v>
      </c>
      <c r="B21" s="51" t="str">
        <f t="shared" si="0"/>
        <v>Х-39612-127</v>
      </c>
      <c r="C21" s="52"/>
      <c r="D21" s="20">
        <f t="shared" ref="D21:D46" si="17">O21</f>
        <v>4</v>
      </c>
      <c r="E21" s="20">
        <f t="shared" si="9"/>
        <v>1.56</v>
      </c>
      <c r="F21" s="19">
        <v>31</v>
      </c>
      <c r="G21" s="51" t="str">
        <f t="shared" si="1"/>
        <v>Х-39614-31</v>
      </c>
      <c r="H21" s="52"/>
      <c r="I21" s="21">
        <f t="shared" si="10"/>
        <v>3.4</v>
      </c>
      <c r="J21" s="20">
        <f t="shared" si="2"/>
        <v>1.3260000000000001</v>
      </c>
      <c r="K21" s="22">
        <v>3</v>
      </c>
      <c r="L21" s="50" t="s">
        <v>73</v>
      </c>
      <c r="M21" s="20">
        <v>4</v>
      </c>
      <c r="N21" s="20">
        <v>4</v>
      </c>
      <c r="O21" s="20">
        <f t="shared" si="11"/>
        <v>4</v>
      </c>
      <c r="P21" s="20">
        <f t="shared" si="12"/>
        <v>0</v>
      </c>
      <c r="Q21" s="20">
        <f t="shared" si="13"/>
        <v>1.84</v>
      </c>
      <c r="R21" s="20">
        <f t="shared" si="14"/>
        <v>0</v>
      </c>
      <c r="S21" s="23" t="str">
        <f t="shared" si="15"/>
        <v>удов.</v>
      </c>
      <c r="T21" s="22">
        <v>3</v>
      </c>
      <c r="U21" s="61" t="s">
        <v>90</v>
      </c>
      <c r="V21" s="62"/>
      <c r="W21" s="20">
        <v>11.2</v>
      </c>
      <c r="X21" s="20">
        <v>12.2</v>
      </c>
      <c r="Y21" s="24">
        <f t="shared" si="6"/>
        <v>-8.5470085470085468</v>
      </c>
      <c r="Z21" s="19" t="str">
        <f t="shared" si="7"/>
        <v>35</v>
      </c>
      <c r="AA21" s="20">
        <f t="shared" si="8"/>
        <v>-0.24420024420024419</v>
      </c>
      <c r="AB21" s="27"/>
      <c r="AE21" s="26">
        <f t="shared" si="16"/>
        <v>12.2</v>
      </c>
    </row>
    <row r="22" spans="1:31" ht="27.95" customHeight="1">
      <c r="A22" s="19">
        <v>4</v>
      </c>
      <c r="B22" s="51" t="str">
        <f t="shared" si="0"/>
        <v>Х-39612-128</v>
      </c>
      <c r="C22" s="52"/>
      <c r="D22" s="20">
        <f t="shared" si="17"/>
        <v>3.8</v>
      </c>
      <c r="E22" s="20">
        <f t="shared" si="9"/>
        <v>1.482</v>
      </c>
      <c r="F22" s="19">
        <v>32</v>
      </c>
      <c r="G22" s="51" t="str">
        <f t="shared" si="1"/>
        <v>Х-39614-32</v>
      </c>
      <c r="H22" s="52"/>
      <c r="I22" s="21">
        <f t="shared" si="10"/>
        <v>2.4</v>
      </c>
      <c r="J22" s="20">
        <f t="shared" si="2"/>
        <v>0.93599999999999994</v>
      </c>
      <c r="K22" s="22">
        <v>4</v>
      </c>
      <c r="L22" s="50" t="s">
        <v>74</v>
      </c>
      <c r="M22" s="20">
        <v>3.8</v>
      </c>
      <c r="N22" s="20">
        <v>3.8</v>
      </c>
      <c r="O22" s="20">
        <f t="shared" si="11"/>
        <v>3.8</v>
      </c>
      <c r="P22" s="20">
        <f t="shared" si="12"/>
        <v>0</v>
      </c>
      <c r="Q22" s="20">
        <f t="shared" si="13"/>
        <v>1.748</v>
      </c>
      <c r="R22" s="20">
        <f t="shared" si="14"/>
        <v>0</v>
      </c>
      <c r="S22" s="23" t="str">
        <f t="shared" si="15"/>
        <v>удов.</v>
      </c>
      <c r="T22" s="22">
        <v>4</v>
      </c>
      <c r="U22" s="61" t="s">
        <v>100</v>
      </c>
      <c r="V22" s="62"/>
      <c r="W22" s="20">
        <v>3.2</v>
      </c>
      <c r="X22" s="20">
        <v>2.2000000000000002</v>
      </c>
      <c r="Y22" s="24">
        <f t="shared" si="6"/>
        <v>37.037037037037038</v>
      </c>
      <c r="Z22" s="19" t="str">
        <f t="shared" si="7"/>
        <v>46,6</v>
      </c>
      <c r="AA22" s="20">
        <f t="shared" si="8"/>
        <v>0.79478620251152443</v>
      </c>
      <c r="AB22" s="27"/>
      <c r="AE22" s="26">
        <f t="shared" si="16"/>
        <v>3.2</v>
      </c>
    </row>
    <row r="23" spans="1:31" ht="27.95" customHeight="1">
      <c r="A23" s="19">
        <v>5</v>
      </c>
      <c r="B23" s="51" t="str">
        <f t="shared" si="0"/>
        <v>Х-39612-129</v>
      </c>
      <c r="C23" s="52"/>
      <c r="D23" s="20">
        <f t="shared" si="17"/>
        <v>2</v>
      </c>
      <c r="E23" s="20">
        <f t="shared" si="9"/>
        <v>0.78</v>
      </c>
      <c r="F23" s="19">
        <v>33</v>
      </c>
      <c r="G23" s="51" t="str">
        <f t="shared" si="1"/>
        <v>Х-39614-33</v>
      </c>
      <c r="H23" s="52"/>
      <c r="I23" s="21">
        <f t="shared" si="10"/>
        <v>11</v>
      </c>
      <c r="J23" s="20">
        <f t="shared" si="2"/>
        <v>3.3</v>
      </c>
      <c r="K23" s="22">
        <v>5</v>
      </c>
      <c r="L23" s="50" t="s">
        <v>75</v>
      </c>
      <c r="M23" s="20">
        <v>2</v>
      </c>
      <c r="N23" s="20">
        <v>2</v>
      </c>
      <c r="O23" s="20">
        <f t="shared" si="11"/>
        <v>2</v>
      </c>
      <c r="P23" s="20">
        <f t="shared" si="12"/>
        <v>0</v>
      </c>
      <c r="Q23" s="20">
        <f t="shared" si="13"/>
        <v>0.92</v>
      </c>
      <c r="R23" s="20">
        <f t="shared" si="14"/>
        <v>0</v>
      </c>
      <c r="S23" s="23" t="str">
        <f t="shared" si="15"/>
        <v>удов.</v>
      </c>
      <c r="T23" s="22">
        <v>5</v>
      </c>
      <c r="U23" s="61" t="s">
        <v>110</v>
      </c>
      <c r="V23" s="62"/>
      <c r="W23" s="20">
        <v>2.4</v>
      </c>
      <c r="X23" s="20">
        <v>6</v>
      </c>
      <c r="Y23" s="24">
        <f t="shared" si="6"/>
        <v>-85.714285714285708</v>
      </c>
      <c r="Z23" s="19" t="str">
        <f t="shared" si="7"/>
        <v>41,9</v>
      </c>
      <c r="AA23" s="20">
        <f t="shared" si="8"/>
        <v>-2.0456870098874873</v>
      </c>
      <c r="AB23" s="27"/>
      <c r="AE23" s="26">
        <f t="shared" si="16"/>
        <v>6</v>
      </c>
    </row>
    <row r="24" spans="1:31" ht="27.95" customHeight="1">
      <c r="A24" s="19">
        <v>6</v>
      </c>
      <c r="B24" s="51" t="str">
        <f t="shared" si="0"/>
        <v>Х-39614-0</v>
      </c>
      <c r="C24" s="52"/>
      <c r="D24" s="20">
        <f t="shared" si="17"/>
        <v>5</v>
      </c>
      <c r="E24" s="20">
        <f t="shared" si="9"/>
        <v>1.75</v>
      </c>
      <c r="F24" s="19">
        <v>34</v>
      </c>
      <c r="G24" s="51" t="str">
        <f t="shared" si="1"/>
        <v>Х-39614-36</v>
      </c>
      <c r="H24" s="52"/>
      <c r="I24" s="21">
        <f t="shared" si="10"/>
        <v>5.2</v>
      </c>
      <c r="J24" s="20">
        <f t="shared" si="2"/>
        <v>1.8199999999999998</v>
      </c>
      <c r="K24" s="22">
        <v>6</v>
      </c>
      <c r="L24" s="50" t="s">
        <v>76</v>
      </c>
      <c r="M24" s="20">
        <v>5</v>
      </c>
      <c r="N24" s="20">
        <v>5</v>
      </c>
      <c r="O24" s="20">
        <f t="shared" si="11"/>
        <v>5</v>
      </c>
      <c r="P24" s="20">
        <f t="shared" si="12"/>
        <v>0</v>
      </c>
      <c r="Q24" s="20">
        <f t="shared" si="13"/>
        <v>2.1</v>
      </c>
      <c r="R24" s="20">
        <f t="shared" si="14"/>
        <v>0</v>
      </c>
      <c r="S24" s="23" t="str">
        <f t="shared" si="15"/>
        <v>удов.</v>
      </c>
      <c r="T24" s="22">
        <v>6</v>
      </c>
      <c r="U24" s="61" t="s">
        <v>120</v>
      </c>
      <c r="V24" s="62"/>
      <c r="W24" s="20">
        <v>12</v>
      </c>
      <c r="X24" s="20">
        <v>15.6</v>
      </c>
      <c r="Y24" s="24">
        <f t="shared" si="6"/>
        <v>-26.086956521739125</v>
      </c>
      <c r="Z24" s="19" t="str">
        <f t="shared" si="7"/>
        <v>35</v>
      </c>
      <c r="AA24" s="20">
        <f t="shared" si="8"/>
        <v>-0.74534161490683215</v>
      </c>
      <c r="AB24" s="27"/>
      <c r="AE24" s="26">
        <f t="shared" si="16"/>
        <v>15.6</v>
      </c>
    </row>
    <row r="25" spans="1:31" ht="27.95" customHeight="1">
      <c r="A25" s="19">
        <v>7</v>
      </c>
      <c r="B25" s="51" t="str">
        <f t="shared" si="0"/>
        <v>Х-39614-1</v>
      </c>
      <c r="C25" s="52"/>
      <c r="D25" s="20">
        <f t="shared" si="17"/>
        <v>4.2</v>
      </c>
      <c r="E25" s="20">
        <f t="shared" si="9"/>
        <v>1.6380000000000001</v>
      </c>
      <c r="F25" s="19">
        <v>35</v>
      </c>
      <c r="G25" s="51" t="str">
        <f t="shared" si="1"/>
        <v>Х-39614-37</v>
      </c>
      <c r="H25" s="52"/>
      <c r="I25" s="21">
        <f t="shared" si="10"/>
        <v>5</v>
      </c>
      <c r="J25" s="20">
        <f t="shared" si="2"/>
        <v>1.75</v>
      </c>
      <c r="K25" s="22">
        <v>7</v>
      </c>
      <c r="L25" s="50" t="s">
        <v>77</v>
      </c>
      <c r="M25" s="20">
        <v>4.2</v>
      </c>
      <c r="N25" s="20">
        <v>4.2</v>
      </c>
      <c r="O25" s="20">
        <f t="shared" si="11"/>
        <v>4.2</v>
      </c>
      <c r="P25" s="20">
        <f t="shared" si="12"/>
        <v>0</v>
      </c>
      <c r="Q25" s="20">
        <f t="shared" si="13"/>
        <v>1.9320000000000002</v>
      </c>
      <c r="R25" s="20">
        <f t="shared" si="14"/>
        <v>0</v>
      </c>
      <c r="S25" s="23" t="str">
        <f t="shared" si="15"/>
        <v>удов.</v>
      </c>
      <c r="T25" s="22">
        <v>7</v>
      </c>
      <c r="U25" s="61" t="s">
        <v>130</v>
      </c>
      <c r="V25" s="62"/>
      <c r="W25" s="20">
        <v>3.6</v>
      </c>
      <c r="X25" s="20">
        <v>3</v>
      </c>
      <c r="Y25" s="24">
        <f t="shared" si="6"/>
        <v>18.181818181818183</v>
      </c>
      <c r="Z25" s="19" t="str">
        <f t="shared" si="7"/>
        <v>46,6</v>
      </c>
      <c r="AA25" s="20">
        <f t="shared" si="8"/>
        <v>0.39016777214202109</v>
      </c>
      <c r="AB25" s="27"/>
      <c r="AE25" s="26">
        <f t="shared" si="16"/>
        <v>3.6</v>
      </c>
    </row>
    <row r="26" spans="1:31" ht="27.95" customHeight="1">
      <c r="A26" s="19">
        <v>8</v>
      </c>
      <c r="B26" s="51" t="str">
        <f t="shared" si="0"/>
        <v>Х-39614-2</v>
      </c>
      <c r="C26" s="52"/>
      <c r="D26" s="20">
        <f t="shared" si="17"/>
        <v>2.8</v>
      </c>
      <c r="E26" s="20">
        <f t="shared" si="9"/>
        <v>1.0919999999999999</v>
      </c>
      <c r="F26" s="19">
        <v>36</v>
      </c>
      <c r="G26" s="51" t="str">
        <f t="shared" si="1"/>
        <v>Х-39614-38</v>
      </c>
      <c r="H26" s="52"/>
      <c r="I26" s="21">
        <f t="shared" si="10"/>
        <v>2.6</v>
      </c>
      <c r="J26" s="20">
        <f t="shared" si="2"/>
        <v>1.014</v>
      </c>
      <c r="K26" s="22">
        <v>8</v>
      </c>
      <c r="L26" s="50" t="s">
        <v>78</v>
      </c>
      <c r="M26" s="20">
        <v>2.8</v>
      </c>
      <c r="N26" s="20">
        <v>2.8</v>
      </c>
      <c r="O26" s="20">
        <f t="shared" si="11"/>
        <v>2.8</v>
      </c>
      <c r="P26" s="20">
        <f t="shared" si="12"/>
        <v>0</v>
      </c>
      <c r="Q26" s="20">
        <f t="shared" si="13"/>
        <v>1.288</v>
      </c>
      <c r="R26" s="20">
        <f t="shared" si="14"/>
        <v>0</v>
      </c>
      <c r="S26" s="23" t="str">
        <f t="shared" si="15"/>
        <v>удов.</v>
      </c>
      <c r="T26" s="22">
        <v>8</v>
      </c>
      <c r="U26" s="61" t="s">
        <v>140</v>
      </c>
      <c r="V26" s="62"/>
      <c r="W26" s="20">
        <v>5.8</v>
      </c>
      <c r="X26" s="20">
        <v>4.4000000000000004</v>
      </c>
      <c r="Y26" s="24">
        <f t="shared" si="6"/>
        <v>27.450980392156854</v>
      </c>
      <c r="Z26" s="19" t="str">
        <f t="shared" si="7"/>
        <v>41,9</v>
      </c>
      <c r="AA26" s="20">
        <f t="shared" si="8"/>
        <v>0.65515466329729966</v>
      </c>
      <c r="AB26" s="28"/>
      <c r="AE26" s="26">
        <f t="shared" si="16"/>
        <v>5.8</v>
      </c>
    </row>
    <row r="27" spans="1:31" ht="27.95" customHeight="1">
      <c r="A27" s="19">
        <v>9</v>
      </c>
      <c r="B27" s="51" t="str">
        <f t="shared" si="0"/>
        <v>Х-39614-3</v>
      </c>
      <c r="C27" s="52"/>
      <c r="D27" s="20">
        <f t="shared" si="17"/>
        <v>4</v>
      </c>
      <c r="E27" s="20">
        <f t="shared" si="9"/>
        <v>1.56</v>
      </c>
      <c r="F27" s="19">
        <v>37</v>
      </c>
      <c r="G27" s="51" t="str">
        <f t="shared" si="1"/>
        <v>Х-39614-39</v>
      </c>
      <c r="H27" s="52"/>
      <c r="I27" s="21">
        <f t="shared" si="10"/>
        <v>3.8</v>
      </c>
      <c r="J27" s="20">
        <f t="shared" si="2"/>
        <v>1.482</v>
      </c>
      <c r="K27" s="22">
        <v>9</v>
      </c>
      <c r="L27" s="50" t="s">
        <v>79</v>
      </c>
      <c r="M27" s="20">
        <v>4</v>
      </c>
      <c r="N27" s="20">
        <v>4</v>
      </c>
      <c r="O27" s="20">
        <f t="shared" si="11"/>
        <v>4</v>
      </c>
      <c r="P27" s="20">
        <f t="shared" si="12"/>
        <v>0</v>
      </c>
      <c r="Q27" s="20">
        <f t="shared" si="13"/>
        <v>1.84</v>
      </c>
      <c r="R27" s="20">
        <f t="shared" si="14"/>
        <v>0</v>
      </c>
      <c r="S27" s="23" t="str">
        <f t="shared" si="15"/>
        <v>удов.</v>
      </c>
      <c r="T27" s="22">
        <v>9</v>
      </c>
      <c r="U27" s="61" t="s">
        <v>167</v>
      </c>
      <c r="V27" s="62"/>
      <c r="W27" s="20">
        <v>2.6</v>
      </c>
      <c r="X27" s="20">
        <v>3.6</v>
      </c>
      <c r="Y27" s="24">
        <v>0</v>
      </c>
      <c r="Z27" s="19" t="str">
        <f t="shared" ref="Z27:Z39" si="18">IF(AE27&lt;1.99,"58,3",IF(AE27&lt;4.99,"46,6",IF(AE27&lt;9.99,"41,9",IF(AE27&lt;19.9,"35",IF(AE27&lt;49.9,"28",IF(AE27&lt;99.9,"21",IF(AE27&lt;199.9,"16,3",IF(AE27&lt;499.9,"11,7",IF(AE27&lt;999.9,"5,8",IF(AE27="НПО","69,9"))))))))))</f>
        <v>46,6</v>
      </c>
      <c r="AA27" s="20">
        <f t="shared" ref="AA27:AA39" si="19">Y27/Z27</f>
        <v>0</v>
      </c>
      <c r="AB27" s="28"/>
      <c r="AE27" s="26">
        <f t="shared" si="16"/>
        <v>3.6</v>
      </c>
    </row>
    <row r="28" spans="1:31" ht="27.95" customHeight="1">
      <c r="A28" s="19">
        <v>10</v>
      </c>
      <c r="B28" s="51" t="str">
        <f t="shared" si="0"/>
        <v>Х-39614-6</v>
      </c>
      <c r="C28" s="52"/>
      <c r="D28" s="20">
        <f t="shared" si="17"/>
        <v>4.8</v>
      </c>
      <c r="E28" s="20">
        <f t="shared" si="9"/>
        <v>1.8719999999999999</v>
      </c>
      <c r="F28" s="19">
        <v>38</v>
      </c>
      <c r="G28" s="51" t="str">
        <f t="shared" si="1"/>
        <v>Х-39614-40</v>
      </c>
      <c r="H28" s="52"/>
      <c r="I28" s="21">
        <f t="shared" si="10"/>
        <v>8.1999999999999993</v>
      </c>
      <c r="J28" s="20">
        <f t="shared" si="2"/>
        <v>2.8699999999999997</v>
      </c>
      <c r="K28" s="22">
        <v>10</v>
      </c>
      <c r="L28" s="50" t="s">
        <v>80</v>
      </c>
      <c r="M28" s="20">
        <v>4.8</v>
      </c>
      <c r="N28" s="20">
        <v>4.8</v>
      </c>
      <c r="O28" s="20">
        <f t="shared" si="11"/>
        <v>4.8</v>
      </c>
      <c r="P28" s="20">
        <f t="shared" si="12"/>
        <v>0</v>
      </c>
      <c r="Q28" s="20">
        <f t="shared" si="13"/>
        <v>2.2080000000000002</v>
      </c>
      <c r="R28" s="20">
        <f t="shared" si="14"/>
        <v>0</v>
      </c>
      <c r="S28" s="23" t="str">
        <f t="shared" si="15"/>
        <v>удов.</v>
      </c>
      <c r="T28" s="22">
        <v>10</v>
      </c>
      <c r="U28" s="61" t="s">
        <v>176</v>
      </c>
      <c r="V28" s="62"/>
      <c r="W28" s="20">
        <v>1.6</v>
      </c>
      <c r="X28" s="20">
        <v>1.6</v>
      </c>
      <c r="Y28" s="24">
        <f t="shared" ref="Y28:Y39" si="20">(((W28-X28)*2)/(W28+X28))*100</f>
        <v>0</v>
      </c>
      <c r="Z28" s="19" t="str">
        <f t="shared" si="18"/>
        <v>58,3</v>
      </c>
      <c r="AA28" s="20">
        <f t="shared" si="19"/>
        <v>0</v>
      </c>
      <c r="AB28" s="27"/>
      <c r="AE28" s="26">
        <f t="shared" si="16"/>
        <v>1.6</v>
      </c>
    </row>
    <row r="29" spans="1:31" ht="27.95" customHeight="1">
      <c r="A29" s="19">
        <v>11</v>
      </c>
      <c r="B29" s="51" t="str">
        <f t="shared" si="0"/>
        <v>Х-39614-7</v>
      </c>
      <c r="C29" s="52"/>
      <c r="D29" s="20">
        <f t="shared" si="17"/>
        <v>6.2</v>
      </c>
      <c r="E29" s="20">
        <f t="shared" si="9"/>
        <v>2.17</v>
      </c>
      <c r="F29" s="19">
        <v>39</v>
      </c>
      <c r="G29" s="51" t="str">
        <f t="shared" si="1"/>
        <v>Х-39614-41</v>
      </c>
      <c r="H29" s="52"/>
      <c r="I29" s="21">
        <f t="shared" si="10"/>
        <v>6.6</v>
      </c>
      <c r="J29" s="20">
        <f t="shared" si="2"/>
        <v>2.3099999999999996</v>
      </c>
      <c r="K29" s="22">
        <v>11</v>
      </c>
      <c r="L29" s="50" t="s">
        <v>81</v>
      </c>
      <c r="M29" s="20">
        <v>6.2</v>
      </c>
      <c r="N29" s="20">
        <v>6.2</v>
      </c>
      <c r="O29" s="20">
        <f t="shared" si="11"/>
        <v>6.2</v>
      </c>
      <c r="P29" s="20">
        <f t="shared" si="12"/>
        <v>0</v>
      </c>
      <c r="Q29" s="20">
        <f t="shared" si="13"/>
        <v>2.6040000000000001</v>
      </c>
      <c r="R29" s="20">
        <f t="shared" si="14"/>
        <v>0</v>
      </c>
      <c r="S29" s="23" t="str">
        <f t="shared" si="15"/>
        <v>удов.</v>
      </c>
      <c r="T29" s="22">
        <v>11</v>
      </c>
      <c r="U29" s="61"/>
      <c r="V29" s="62"/>
      <c r="W29" s="20"/>
      <c r="X29" s="20"/>
      <c r="Y29" s="24"/>
      <c r="Z29" s="19"/>
      <c r="AA29" s="20"/>
      <c r="AB29" s="28"/>
      <c r="AE29" s="26">
        <f t="shared" si="16"/>
        <v>0</v>
      </c>
    </row>
    <row r="30" spans="1:31" ht="27.95" customHeight="1">
      <c r="A30" s="19">
        <v>12</v>
      </c>
      <c r="B30" s="51" t="str">
        <f t="shared" si="0"/>
        <v>Х-39614-8</v>
      </c>
      <c r="C30" s="52"/>
      <c r="D30" s="20">
        <f t="shared" si="17"/>
        <v>10</v>
      </c>
      <c r="E30" s="20">
        <f t="shared" si="9"/>
        <v>3</v>
      </c>
      <c r="F30" s="19">
        <v>40</v>
      </c>
      <c r="G30" s="51" t="str">
        <f t="shared" si="1"/>
        <v>Х-39614-42</v>
      </c>
      <c r="H30" s="52"/>
      <c r="I30" s="21">
        <f t="shared" si="10"/>
        <v>2.4</v>
      </c>
      <c r="J30" s="20">
        <f t="shared" si="2"/>
        <v>0.93599999999999994</v>
      </c>
      <c r="K30" s="22">
        <v>12</v>
      </c>
      <c r="L30" s="50" t="s">
        <v>82</v>
      </c>
      <c r="M30" s="20">
        <v>10</v>
      </c>
      <c r="N30" s="20">
        <v>10</v>
      </c>
      <c r="O30" s="20">
        <f t="shared" si="11"/>
        <v>10</v>
      </c>
      <c r="P30" s="20">
        <f t="shared" si="12"/>
        <v>0</v>
      </c>
      <c r="Q30" s="20">
        <f t="shared" si="13"/>
        <v>3.5999999999999996</v>
      </c>
      <c r="R30" s="20">
        <f t="shared" si="14"/>
        <v>0</v>
      </c>
      <c r="S30" s="23" t="str">
        <f t="shared" si="15"/>
        <v>удов.</v>
      </c>
      <c r="T30" s="22">
        <v>12</v>
      </c>
      <c r="U30" s="61"/>
      <c r="V30" s="62"/>
      <c r="W30" s="20"/>
      <c r="X30" s="20"/>
      <c r="Y30" s="24"/>
      <c r="Z30" s="19"/>
      <c r="AA30" s="20"/>
      <c r="AB30" s="27"/>
      <c r="AE30" s="26">
        <f t="shared" si="16"/>
        <v>0</v>
      </c>
    </row>
    <row r="31" spans="1:31" ht="27.95" customHeight="1">
      <c r="A31" s="19">
        <v>13</v>
      </c>
      <c r="B31" s="51" t="str">
        <f t="shared" si="0"/>
        <v>Х-39614-11</v>
      </c>
      <c r="C31" s="52"/>
      <c r="D31" s="20">
        <f t="shared" si="17"/>
        <v>2.8</v>
      </c>
      <c r="E31" s="20">
        <f t="shared" si="9"/>
        <v>1.0919999999999999</v>
      </c>
      <c r="F31" s="19">
        <v>41</v>
      </c>
      <c r="G31" s="51" t="str">
        <f t="shared" si="1"/>
        <v>Х-39614-43</v>
      </c>
      <c r="H31" s="52"/>
      <c r="I31" s="21">
        <f t="shared" si="10"/>
        <v>5.6</v>
      </c>
      <c r="J31" s="20">
        <f t="shared" si="2"/>
        <v>1.9599999999999997</v>
      </c>
      <c r="K31" s="22">
        <v>13</v>
      </c>
      <c r="L31" s="50" t="s">
        <v>83</v>
      </c>
      <c r="M31" s="20">
        <v>2.8</v>
      </c>
      <c r="N31" s="20">
        <v>2.8</v>
      </c>
      <c r="O31" s="20">
        <f t="shared" si="11"/>
        <v>2.8</v>
      </c>
      <c r="P31" s="20">
        <f t="shared" si="12"/>
        <v>0</v>
      </c>
      <c r="Q31" s="20">
        <f t="shared" si="13"/>
        <v>1.288</v>
      </c>
      <c r="R31" s="20">
        <f t="shared" si="14"/>
        <v>0</v>
      </c>
      <c r="S31" s="23" t="str">
        <f t="shared" si="15"/>
        <v>удов.</v>
      </c>
      <c r="T31" s="22">
        <v>13</v>
      </c>
      <c r="U31" s="61"/>
      <c r="V31" s="62"/>
      <c r="W31" s="20"/>
      <c r="X31" s="20"/>
      <c r="Y31" s="24"/>
      <c r="Z31" s="19"/>
      <c r="AA31" s="20"/>
      <c r="AB31" s="27"/>
      <c r="AE31" s="26">
        <f t="shared" si="16"/>
        <v>0</v>
      </c>
    </row>
    <row r="32" spans="1:31" ht="27.95" customHeight="1">
      <c r="A32" s="19">
        <v>14</v>
      </c>
      <c r="B32" s="51" t="str">
        <f t="shared" si="0"/>
        <v>Х-39614-12</v>
      </c>
      <c r="C32" s="52"/>
      <c r="D32" s="20">
        <f t="shared" si="17"/>
        <v>6.4</v>
      </c>
      <c r="E32" s="20">
        <f t="shared" si="9"/>
        <v>2.2399999999999998</v>
      </c>
      <c r="F32" s="19">
        <v>42</v>
      </c>
      <c r="G32" s="51" t="str">
        <f t="shared" si="1"/>
        <v>Х-39614-44</v>
      </c>
      <c r="H32" s="52"/>
      <c r="I32" s="21">
        <f t="shared" si="10"/>
        <v>5.6</v>
      </c>
      <c r="J32" s="20">
        <f t="shared" si="2"/>
        <v>1.9599999999999997</v>
      </c>
      <c r="K32" s="22">
        <v>14</v>
      </c>
      <c r="L32" s="50" t="s">
        <v>84</v>
      </c>
      <c r="M32" s="20">
        <v>6.4</v>
      </c>
      <c r="N32" s="20">
        <v>6.4</v>
      </c>
      <c r="O32" s="20">
        <f t="shared" si="11"/>
        <v>6.4</v>
      </c>
      <c r="P32" s="20">
        <f t="shared" si="12"/>
        <v>0</v>
      </c>
      <c r="Q32" s="20">
        <f t="shared" si="13"/>
        <v>2.6880000000000002</v>
      </c>
      <c r="R32" s="20">
        <f t="shared" si="14"/>
        <v>0</v>
      </c>
      <c r="S32" s="23" t="str">
        <f t="shared" si="15"/>
        <v>удов.</v>
      </c>
      <c r="T32" s="22">
        <v>14</v>
      </c>
      <c r="U32" s="61"/>
      <c r="V32" s="62"/>
      <c r="W32" s="20"/>
      <c r="X32" s="20"/>
      <c r="Y32" s="24"/>
      <c r="Z32" s="19"/>
      <c r="AA32" s="20"/>
      <c r="AB32" s="28"/>
      <c r="AE32" s="26">
        <f t="shared" si="16"/>
        <v>0</v>
      </c>
    </row>
    <row r="33" spans="1:31" ht="27.95" customHeight="1">
      <c r="A33" s="19">
        <v>15</v>
      </c>
      <c r="B33" s="51" t="str">
        <f t="shared" si="0"/>
        <v>Х-39614-13</v>
      </c>
      <c r="C33" s="52"/>
      <c r="D33" s="20">
        <f t="shared" si="17"/>
        <v>7.6</v>
      </c>
      <c r="E33" s="20">
        <f t="shared" si="9"/>
        <v>2.6599999999999997</v>
      </c>
      <c r="F33" s="19">
        <v>43</v>
      </c>
      <c r="G33" s="51" t="str">
        <f t="shared" si="1"/>
        <v>Х-39614-45</v>
      </c>
      <c r="H33" s="52"/>
      <c r="I33" s="21">
        <f t="shared" si="10"/>
        <v>6.8</v>
      </c>
      <c r="J33" s="20">
        <f t="shared" si="2"/>
        <v>2.38</v>
      </c>
      <c r="K33" s="22">
        <v>15</v>
      </c>
      <c r="L33" s="50" t="s">
        <v>85</v>
      </c>
      <c r="M33" s="20">
        <v>7.6</v>
      </c>
      <c r="N33" s="20">
        <v>7.6</v>
      </c>
      <c r="O33" s="20">
        <f t="shared" si="11"/>
        <v>7.6</v>
      </c>
      <c r="P33" s="20">
        <f t="shared" si="12"/>
        <v>0</v>
      </c>
      <c r="Q33" s="20">
        <f t="shared" si="13"/>
        <v>3.1919999999999997</v>
      </c>
      <c r="R33" s="20">
        <f t="shared" si="14"/>
        <v>0</v>
      </c>
      <c r="S33" s="23" t="str">
        <f t="shared" si="15"/>
        <v>удов.</v>
      </c>
      <c r="T33" s="22">
        <v>15</v>
      </c>
      <c r="U33" s="61"/>
      <c r="V33" s="62"/>
      <c r="W33" s="20"/>
      <c r="X33" s="20"/>
      <c r="Y33" s="24"/>
      <c r="Z33" s="19"/>
      <c r="AA33" s="20"/>
      <c r="AB33" s="28"/>
      <c r="AE33" s="26">
        <f t="shared" si="16"/>
        <v>0</v>
      </c>
    </row>
    <row r="34" spans="1:31" ht="27.95" customHeight="1">
      <c r="A34" s="19">
        <v>16</v>
      </c>
      <c r="B34" s="51" t="str">
        <f t="shared" si="0"/>
        <v>Х-39614-15</v>
      </c>
      <c r="C34" s="52"/>
      <c r="D34" s="20">
        <f t="shared" si="17"/>
        <v>7.2</v>
      </c>
      <c r="E34" s="20">
        <f t="shared" si="9"/>
        <v>2.52</v>
      </c>
      <c r="F34" s="19">
        <v>44</v>
      </c>
      <c r="G34" s="51" t="str">
        <f t="shared" si="1"/>
        <v>Х-39614-46</v>
      </c>
      <c r="H34" s="52"/>
      <c r="I34" s="21">
        <f t="shared" si="10"/>
        <v>8.1999999999999993</v>
      </c>
      <c r="J34" s="20">
        <f t="shared" si="2"/>
        <v>2.8699999999999997</v>
      </c>
      <c r="K34" s="22">
        <v>16</v>
      </c>
      <c r="L34" s="50" t="s">
        <v>86</v>
      </c>
      <c r="M34" s="20">
        <v>7.2</v>
      </c>
      <c r="N34" s="20">
        <v>7.2</v>
      </c>
      <c r="O34" s="20">
        <f t="shared" si="11"/>
        <v>7.2</v>
      </c>
      <c r="P34" s="20">
        <f t="shared" si="12"/>
        <v>0</v>
      </c>
      <c r="Q34" s="20">
        <f t="shared" si="13"/>
        <v>3.024</v>
      </c>
      <c r="R34" s="20">
        <f t="shared" si="14"/>
        <v>0</v>
      </c>
      <c r="S34" s="23" t="str">
        <f t="shared" si="15"/>
        <v>удов.</v>
      </c>
      <c r="T34" s="22">
        <v>16</v>
      </c>
      <c r="U34" s="61"/>
      <c r="V34" s="62"/>
      <c r="W34" s="20"/>
      <c r="X34" s="20"/>
      <c r="Y34" s="24"/>
      <c r="Z34" s="19"/>
      <c r="AA34" s="20"/>
      <c r="AB34" s="28"/>
      <c r="AE34" s="26">
        <f t="shared" si="16"/>
        <v>0</v>
      </c>
    </row>
    <row r="35" spans="1:31" ht="27.95" customHeight="1">
      <c r="A35" s="19">
        <v>17</v>
      </c>
      <c r="B35" s="51" t="str">
        <f t="shared" si="0"/>
        <v>Х-39614-16</v>
      </c>
      <c r="C35" s="52"/>
      <c r="D35" s="20">
        <f t="shared" si="17"/>
        <v>5.6</v>
      </c>
      <c r="E35" s="20">
        <f t="shared" si="9"/>
        <v>1.9599999999999997</v>
      </c>
      <c r="F35" s="19">
        <v>45</v>
      </c>
      <c r="G35" s="51" t="str">
        <f t="shared" si="1"/>
        <v>Х-39614-47</v>
      </c>
      <c r="H35" s="52"/>
      <c r="I35" s="21">
        <f t="shared" si="10"/>
        <v>6.2</v>
      </c>
      <c r="J35" s="20">
        <f t="shared" si="2"/>
        <v>2.17</v>
      </c>
      <c r="K35" s="22">
        <v>17</v>
      </c>
      <c r="L35" s="50" t="s">
        <v>87</v>
      </c>
      <c r="M35" s="20">
        <v>5.6</v>
      </c>
      <c r="N35" s="20">
        <v>5.6</v>
      </c>
      <c r="O35" s="20">
        <f t="shared" si="11"/>
        <v>5.6</v>
      </c>
      <c r="P35" s="20">
        <f t="shared" si="12"/>
        <v>0</v>
      </c>
      <c r="Q35" s="20">
        <f t="shared" si="13"/>
        <v>2.3519999999999999</v>
      </c>
      <c r="R35" s="20">
        <f t="shared" si="14"/>
        <v>0</v>
      </c>
      <c r="S35" s="23" t="str">
        <f t="shared" si="15"/>
        <v>удов.</v>
      </c>
      <c r="T35" s="22">
        <v>17</v>
      </c>
      <c r="U35" s="61"/>
      <c r="V35" s="62"/>
      <c r="W35" s="20"/>
      <c r="X35" s="20"/>
      <c r="Y35" s="24"/>
      <c r="Z35" s="19"/>
      <c r="AA35" s="20"/>
      <c r="AB35" s="28"/>
      <c r="AE35" s="26">
        <f t="shared" si="16"/>
        <v>0</v>
      </c>
    </row>
    <row r="36" spans="1:31" ht="27.95" customHeight="1">
      <c r="A36" s="19">
        <v>18</v>
      </c>
      <c r="B36" s="51" t="str">
        <f t="shared" si="0"/>
        <v>Х-39614-17</v>
      </c>
      <c r="C36" s="52"/>
      <c r="D36" s="20">
        <f t="shared" si="17"/>
        <v>5</v>
      </c>
      <c r="E36" s="20">
        <f t="shared" si="9"/>
        <v>1.75</v>
      </c>
      <c r="F36" s="19">
        <v>46</v>
      </c>
      <c r="G36" s="51" t="str">
        <f t="shared" si="1"/>
        <v>Х-39614-48</v>
      </c>
      <c r="H36" s="52"/>
      <c r="I36" s="21">
        <f t="shared" si="10"/>
        <v>7</v>
      </c>
      <c r="J36" s="20">
        <f t="shared" si="2"/>
        <v>2.4499999999999997</v>
      </c>
      <c r="K36" s="22">
        <v>18</v>
      </c>
      <c r="L36" s="50" t="s">
        <v>88</v>
      </c>
      <c r="M36" s="20">
        <v>5</v>
      </c>
      <c r="N36" s="20">
        <v>5</v>
      </c>
      <c r="O36" s="20">
        <f t="shared" si="11"/>
        <v>5</v>
      </c>
      <c r="P36" s="20">
        <f t="shared" si="12"/>
        <v>0</v>
      </c>
      <c r="Q36" s="20">
        <f t="shared" si="13"/>
        <v>2.1</v>
      </c>
      <c r="R36" s="20">
        <f t="shared" si="14"/>
        <v>0</v>
      </c>
      <c r="S36" s="23" t="str">
        <f t="shared" si="15"/>
        <v>удов.</v>
      </c>
      <c r="T36" s="22">
        <v>18</v>
      </c>
      <c r="U36" s="61"/>
      <c r="V36" s="62"/>
      <c r="W36" s="20"/>
      <c r="X36" s="20"/>
      <c r="Y36" s="24"/>
      <c r="Z36" s="19"/>
      <c r="AA36" s="20"/>
      <c r="AB36" s="28"/>
      <c r="AE36" s="26">
        <f t="shared" si="16"/>
        <v>0</v>
      </c>
    </row>
    <row r="37" spans="1:31" ht="27.95" customHeight="1">
      <c r="A37" s="19">
        <v>19</v>
      </c>
      <c r="B37" s="51" t="str">
        <f t="shared" si="0"/>
        <v>Х-39614-19</v>
      </c>
      <c r="C37" s="52"/>
      <c r="D37" s="20">
        <f t="shared" si="17"/>
        <v>6.8</v>
      </c>
      <c r="E37" s="20">
        <f t="shared" si="9"/>
        <v>2.38</v>
      </c>
      <c r="F37" s="19">
        <v>47</v>
      </c>
      <c r="G37" s="51" t="str">
        <f t="shared" si="1"/>
        <v>Х-39614-49</v>
      </c>
      <c r="H37" s="52"/>
      <c r="I37" s="21">
        <f t="shared" si="10"/>
        <v>3.6</v>
      </c>
      <c r="J37" s="20">
        <f t="shared" si="2"/>
        <v>1.4040000000000001</v>
      </c>
      <c r="K37" s="22">
        <v>19</v>
      </c>
      <c r="L37" s="50" t="s">
        <v>89</v>
      </c>
      <c r="M37" s="20">
        <v>6.8</v>
      </c>
      <c r="N37" s="20">
        <v>6.8</v>
      </c>
      <c r="O37" s="20">
        <f t="shared" si="11"/>
        <v>6.8</v>
      </c>
      <c r="P37" s="20">
        <f t="shared" si="12"/>
        <v>0</v>
      </c>
      <c r="Q37" s="20">
        <f t="shared" si="13"/>
        <v>2.8559999999999999</v>
      </c>
      <c r="R37" s="20">
        <f t="shared" si="14"/>
        <v>0</v>
      </c>
      <c r="S37" s="23" t="str">
        <f t="shared" si="15"/>
        <v>удов.</v>
      </c>
      <c r="T37" s="22">
        <v>19</v>
      </c>
      <c r="U37" s="61"/>
      <c r="V37" s="62"/>
      <c r="W37" s="20"/>
      <c r="X37" s="20"/>
      <c r="Y37" s="24"/>
      <c r="Z37" s="19"/>
      <c r="AA37" s="20"/>
      <c r="AB37" s="28"/>
      <c r="AE37" s="26">
        <f t="shared" si="16"/>
        <v>0</v>
      </c>
    </row>
    <row r="38" spans="1:31" ht="27.95" customHeight="1">
      <c r="A38" s="19">
        <v>20</v>
      </c>
      <c r="B38" s="51" t="str">
        <f t="shared" si="0"/>
        <v>Х-39614-20</v>
      </c>
      <c r="C38" s="52"/>
      <c r="D38" s="20">
        <f t="shared" si="17"/>
        <v>11.2</v>
      </c>
      <c r="E38" s="20">
        <f t="shared" si="9"/>
        <v>3.36</v>
      </c>
      <c r="F38" s="19">
        <v>48</v>
      </c>
      <c r="G38" s="51" t="str">
        <f t="shared" si="1"/>
        <v>Х-39614-50</v>
      </c>
      <c r="H38" s="52"/>
      <c r="I38" s="21">
        <f t="shared" si="10"/>
        <v>8</v>
      </c>
      <c r="J38" s="20">
        <f t="shared" si="2"/>
        <v>2.8</v>
      </c>
      <c r="K38" s="22">
        <v>20</v>
      </c>
      <c r="L38" s="50" t="s">
        <v>90</v>
      </c>
      <c r="M38" s="20">
        <v>11.2</v>
      </c>
      <c r="N38" s="20">
        <v>11.2</v>
      </c>
      <c r="O38" s="20">
        <f t="shared" si="11"/>
        <v>11.2</v>
      </c>
      <c r="P38" s="20">
        <f t="shared" si="12"/>
        <v>0</v>
      </c>
      <c r="Q38" s="20">
        <f t="shared" si="13"/>
        <v>4.032</v>
      </c>
      <c r="R38" s="20">
        <f t="shared" si="14"/>
        <v>0</v>
      </c>
      <c r="S38" s="23" t="str">
        <f t="shared" si="15"/>
        <v>удов.</v>
      </c>
      <c r="T38" s="22">
        <v>20</v>
      </c>
      <c r="U38" s="61"/>
      <c r="V38" s="62"/>
      <c r="W38" s="20"/>
      <c r="X38" s="20"/>
      <c r="Y38" s="24"/>
      <c r="Z38" s="19"/>
      <c r="AA38" s="20"/>
      <c r="AB38" s="28"/>
      <c r="AE38" s="26">
        <f t="shared" si="16"/>
        <v>0</v>
      </c>
    </row>
    <row r="39" spans="1:31" ht="27.95" customHeight="1">
      <c r="A39" s="19">
        <v>21</v>
      </c>
      <c r="B39" s="51" t="str">
        <f t="shared" si="0"/>
        <v>Х-39614-21</v>
      </c>
      <c r="C39" s="52"/>
      <c r="D39" s="20">
        <f t="shared" si="17"/>
        <v>17</v>
      </c>
      <c r="E39" s="20">
        <f t="shared" si="9"/>
        <v>5.0999999999999996</v>
      </c>
      <c r="F39" s="19">
        <v>49</v>
      </c>
      <c r="G39" s="51" t="str">
        <f t="shared" si="1"/>
        <v>Х-39614-51</v>
      </c>
      <c r="H39" s="52"/>
      <c r="I39" s="21">
        <f t="shared" si="10"/>
        <v>5</v>
      </c>
      <c r="J39" s="20">
        <f t="shared" si="2"/>
        <v>1.75</v>
      </c>
      <c r="K39" s="22">
        <v>21</v>
      </c>
      <c r="L39" s="50" t="s">
        <v>91</v>
      </c>
      <c r="M39" s="20">
        <v>17</v>
      </c>
      <c r="N39" s="20">
        <v>17</v>
      </c>
      <c r="O39" s="20">
        <f t="shared" si="11"/>
        <v>17</v>
      </c>
      <c r="P39" s="20">
        <f t="shared" si="12"/>
        <v>0</v>
      </c>
      <c r="Q39" s="20">
        <f t="shared" si="13"/>
        <v>6.12</v>
      </c>
      <c r="R39" s="20">
        <f t="shared" si="14"/>
        <v>0</v>
      </c>
      <c r="S39" s="23" t="str">
        <f t="shared" si="15"/>
        <v>удов.</v>
      </c>
      <c r="T39" s="22">
        <v>21</v>
      </c>
      <c r="U39" s="61"/>
      <c r="V39" s="62"/>
      <c r="W39" s="20"/>
      <c r="X39" s="20"/>
      <c r="Y39" s="24"/>
      <c r="Z39" s="19"/>
      <c r="AA39" s="20"/>
      <c r="AB39" s="28"/>
      <c r="AE39" s="26">
        <f t="shared" si="16"/>
        <v>0</v>
      </c>
    </row>
    <row r="40" spans="1:31" ht="27.95" customHeight="1">
      <c r="A40" s="19">
        <v>22</v>
      </c>
      <c r="B40" s="51" t="str">
        <f t="shared" si="0"/>
        <v>Х-39614-22</v>
      </c>
      <c r="C40" s="52"/>
      <c r="D40" s="20">
        <f t="shared" si="17"/>
        <v>23</v>
      </c>
      <c r="E40" s="20">
        <f t="shared" si="9"/>
        <v>5.52</v>
      </c>
      <c r="F40" s="19">
        <v>50</v>
      </c>
      <c r="G40" s="51" t="str">
        <f t="shared" si="1"/>
        <v>Х-39614-52</v>
      </c>
      <c r="H40" s="52"/>
      <c r="I40" s="21">
        <f t="shared" si="10"/>
        <v>12</v>
      </c>
      <c r="J40" s="20">
        <f t="shared" si="2"/>
        <v>3.5999999999999996</v>
      </c>
      <c r="K40" s="22">
        <v>22</v>
      </c>
      <c r="L40" s="50" t="s">
        <v>92</v>
      </c>
      <c r="M40" s="20">
        <v>23</v>
      </c>
      <c r="N40" s="20">
        <v>23</v>
      </c>
      <c r="O40" s="20">
        <f t="shared" si="11"/>
        <v>23</v>
      </c>
      <c r="P40" s="20">
        <f t="shared" si="12"/>
        <v>0</v>
      </c>
      <c r="Q40" s="20">
        <f t="shared" si="13"/>
        <v>6.44</v>
      </c>
      <c r="R40" s="20">
        <f t="shared" si="14"/>
        <v>0</v>
      </c>
      <c r="S40" s="23" t="str">
        <f t="shared" si="15"/>
        <v>удов.</v>
      </c>
      <c r="T40" s="22"/>
      <c r="U40" s="70" t="s">
        <v>46</v>
      </c>
      <c r="V40" s="71"/>
      <c r="W40" s="71"/>
      <c r="X40" s="71"/>
      <c r="Y40" s="71"/>
      <c r="Z40" s="71"/>
      <c r="AA40" s="71"/>
      <c r="AB40" s="72"/>
      <c r="AE40" s="26">
        <f t="shared" si="16"/>
        <v>0</v>
      </c>
    </row>
    <row r="41" spans="1:31" ht="27.95" customHeight="1">
      <c r="A41" s="19">
        <v>23</v>
      </c>
      <c r="B41" s="51" t="str">
        <f t="shared" si="0"/>
        <v>Х-39614-23</v>
      </c>
      <c r="C41" s="52"/>
      <c r="D41" s="20">
        <f t="shared" si="17"/>
        <v>22.8</v>
      </c>
      <c r="E41" s="20">
        <f t="shared" si="9"/>
        <v>5.4719999999999995</v>
      </c>
      <c r="F41" s="19">
        <v>51</v>
      </c>
      <c r="G41" s="51" t="str">
        <f t="shared" si="1"/>
        <v>Х-39614-53</v>
      </c>
      <c r="H41" s="52"/>
      <c r="I41" s="21">
        <f t="shared" si="10"/>
        <v>9.8000000000000007</v>
      </c>
      <c r="J41" s="20">
        <f t="shared" si="2"/>
        <v>3.43</v>
      </c>
      <c r="K41" s="22">
        <v>23</v>
      </c>
      <c r="L41" s="50" t="s">
        <v>93</v>
      </c>
      <c r="M41" s="20">
        <v>22.8</v>
      </c>
      <c r="N41" s="20">
        <v>22.8</v>
      </c>
      <c r="O41" s="20">
        <f t="shared" si="11"/>
        <v>22.8</v>
      </c>
      <c r="P41" s="20">
        <f t="shared" si="12"/>
        <v>0</v>
      </c>
      <c r="Q41" s="20">
        <f t="shared" si="13"/>
        <v>6.3840000000000012</v>
      </c>
      <c r="R41" s="20">
        <f t="shared" si="14"/>
        <v>0</v>
      </c>
      <c r="S41" s="23" t="str">
        <f t="shared" si="15"/>
        <v>удов.</v>
      </c>
      <c r="T41" s="22"/>
      <c r="U41" s="33"/>
      <c r="V41" s="33"/>
      <c r="W41" s="34" t="s">
        <v>34</v>
      </c>
      <c r="X41" s="33"/>
      <c r="Y41" s="33"/>
      <c r="Z41" s="33"/>
      <c r="AA41" s="33"/>
      <c r="AB41" s="33"/>
      <c r="AE41" s="26">
        <f t="shared" si="16"/>
        <v>0</v>
      </c>
    </row>
    <row r="42" spans="1:31" ht="27.95" customHeight="1">
      <c r="A42" s="19">
        <v>24</v>
      </c>
      <c r="B42" s="51" t="str">
        <f t="shared" si="0"/>
        <v>Х-39614-24</v>
      </c>
      <c r="C42" s="52"/>
      <c r="D42" s="20">
        <f t="shared" si="17"/>
        <v>9</v>
      </c>
      <c r="E42" s="20">
        <f t="shared" si="9"/>
        <v>3.15</v>
      </c>
      <c r="F42" s="19">
        <v>52</v>
      </c>
      <c r="G42" s="51" t="str">
        <f t="shared" si="1"/>
        <v>Х-39614-54</v>
      </c>
      <c r="H42" s="52"/>
      <c r="I42" s="21">
        <f t="shared" si="10"/>
        <v>8</v>
      </c>
      <c r="J42" s="20">
        <f t="shared" si="2"/>
        <v>2.8</v>
      </c>
      <c r="K42" s="22">
        <v>24</v>
      </c>
      <c r="L42" s="50" t="s">
        <v>94</v>
      </c>
      <c r="M42" s="20">
        <v>9</v>
      </c>
      <c r="N42" s="20">
        <v>9</v>
      </c>
      <c r="O42" s="20">
        <f t="shared" si="11"/>
        <v>9</v>
      </c>
      <c r="P42" s="20">
        <f t="shared" si="12"/>
        <v>0</v>
      </c>
      <c r="Q42" s="20">
        <f t="shared" si="13"/>
        <v>3.78</v>
      </c>
      <c r="R42" s="20">
        <f t="shared" si="14"/>
        <v>0</v>
      </c>
      <c r="S42" s="23" t="str">
        <f t="shared" si="15"/>
        <v>удов.</v>
      </c>
      <c r="T42" s="22"/>
      <c r="U42" s="33"/>
      <c r="V42" s="33"/>
      <c r="W42" s="34" t="s">
        <v>35</v>
      </c>
      <c r="X42" s="33"/>
      <c r="Y42" s="33"/>
      <c r="Z42" s="33"/>
      <c r="AA42" s="33"/>
      <c r="AB42" s="33"/>
      <c r="AE42" s="26">
        <f t="shared" si="16"/>
        <v>0</v>
      </c>
    </row>
    <row r="43" spans="1:31" ht="27.95" customHeight="1">
      <c r="A43" s="19">
        <v>25</v>
      </c>
      <c r="B43" s="51" t="str">
        <f t="shared" si="0"/>
        <v>Х-39614-25</v>
      </c>
      <c r="C43" s="52"/>
      <c r="D43" s="20">
        <f t="shared" si="17"/>
        <v>6.4</v>
      </c>
      <c r="E43" s="20">
        <f t="shared" si="9"/>
        <v>2.2399999999999998</v>
      </c>
      <c r="F43" s="19">
        <v>53</v>
      </c>
      <c r="G43" s="51" t="str">
        <f t="shared" si="1"/>
        <v>Х-39614-55</v>
      </c>
      <c r="H43" s="52"/>
      <c r="I43" s="21">
        <f t="shared" si="10"/>
        <v>2</v>
      </c>
      <c r="J43" s="20">
        <f t="shared" si="2"/>
        <v>0.78</v>
      </c>
      <c r="K43" s="22">
        <v>25</v>
      </c>
      <c r="L43" s="50" t="s">
        <v>95</v>
      </c>
      <c r="M43" s="20">
        <v>6.4</v>
      </c>
      <c r="N43" s="20">
        <v>6.4</v>
      </c>
      <c r="O43" s="20">
        <f t="shared" si="11"/>
        <v>6.4</v>
      </c>
      <c r="P43" s="20">
        <f t="shared" si="12"/>
        <v>0</v>
      </c>
      <c r="Q43" s="20">
        <f t="shared" si="13"/>
        <v>2.6880000000000002</v>
      </c>
      <c r="R43" s="20">
        <f t="shared" si="14"/>
        <v>0</v>
      </c>
      <c r="S43" s="23" t="str">
        <f t="shared" si="15"/>
        <v>удов.</v>
      </c>
      <c r="T43" s="22">
        <v>22</v>
      </c>
      <c r="U43" s="61"/>
      <c r="V43" s="62"/>
      <c r="W43" s="20"/>
      <c r="X43" s="20"/>
      <c r="Y43" s="24"/>
      <c r="Z43" s="19"/>
      <c r="AA43" s="20"/>
      <c r="AB43" s="28"/>
      <c r="AE43" s="26">
        <f t="shared" si="16"/>
        <v>0</v>
      </c>
    </row>
    <row r="44" spans="1:31" ht="27.95" customHeight="1">
      <c r="A44" s="19">
        <v>26</v>
      </c>
      <c r="B44" s="51" t="str">
        <f t="shared" si="0"/>
        <v>Х-39614-26</v>
      </c>
      <c r="C44" s="52"/>
      <c r="D44" s="20">
        <f t="shared" si="17"/>
        <v>4.5999999999999996</v>
      </c>
      <c r="E44" s="20">
        <f t="shared" si="9"/>
        <v>1.7939999999999998</v>
      </c>
      <c r="F44" s="19">
        <v>54</v>
      </c>
      <c r="G44" s="51" t="str">
        <f t="shared" si="1"/>
        <v>Х-39614-58</v>
      </c>
      <c r="H44" s="52"/>
      <c r="I44" s="21">
        <f t="shared" si="10"/>
        <v>2.2000000000000002</v>
      </c>
      <c r="J44" s="20">
        <f t="shared" si="2"/>
        <v>0.8580000000000001</v>
      </c>
      <c r="K44" s="22">
        <v>26</v>
      </c>
      <c r="L44" s="50" t="s">
        <v>96</v>
      </c>
      <c r="M44" s="20">
        <v>4.5999999999999996</v>
      </c>
      <c r="N44" s="20">
        <v>4.5999999999999996</v>
      </c>
      <c r="O44" s="20">
        <f t="shared" si="11"/>
        <v>4.5999999999999996</v>
      </c>
      <c r="P44" s="20">
        <f t="shared" si="12"/>
        <v>0</v>
      </c>
      <c r="Q44" s="20">
        <f t="shared" si="13"/>
        <v>2.1160000000000001</v>
      </c>
      <c r="R44" s="20">
        <f t="shared" si="14"/>
        <v>0</v>
      </c>
      <c r="S44" s="23" t="str">
        <f t="shared" si="15"/>
        <v>удов.</v>
      </c>
      <c r="T44" s="22">
        <v>23</v>
      </c>
      <c r="U44" s="61"/>
      <c r="V44" s="62"/>
      <c r="W44" s="20"/>
      <c r="X44" s="20"/>
      <c r="Y44" s="24"/>
      <c r="Z44" s="19"/>
      <c r="AA44" s="20"/>
      <c r="AB44" s="28"/>
      <c r="AE44" s="26">
        <f t="shared" si="16"/>
        <v>0</v>
      </c>
    </row>
    <row r="45" spans="1:31" ht="27.95" customHeight="1">
      <c r="A45" s="19">
        <v>27</v>
      </c>
      <c r="B45" s="51" t="str">
        <f t="shared" si="0"/>
        <v>Х-39614-27</v>
      </c>
      <c r="C45" s="52"/>
      <c r="D45" s="20">
        <f t="shared" si="17"/>
        <v>4.8</v>
      </c>
      <c r="E45" s="20">
        <f t="shared" si="9"/>
        <v>1.8719999999999999</v>
      </c>
      <c r="F45" s="19">
        <v>55</v>
      </c>
      <c r="G45" s="51" t="str">
        <f t="shared" si="1"/>
        <v>Х-39614-60</v>
      </c>
      <c r="H45" s="52"/>
      <c r="I45" s="21">
        <f t="shared" si="10"/>
        <v>3</v>
      </c>
      <c r="J45" s="20">
        <f t="shared" si="2"/>
        <v>1.17</v>
      </c>
      <c r="K45" s="22">
        <v>27</v>
      </c>
      <c r="L45" s="50" t="s">
        <v>97</v>
      </c>
      <c r="M45" s="20">
        <v>4.8</v>
      </c>
      <c r="N45" s="20">
        <v>4.8</v>
      </c>
      <c r="O45" s="20">
        <f t="shared" si="11"/>
        <v>4.8</v>
      </c>
      <c r="P45" s="20">
        <f t="shared" si="12"/>
        <v>0</v>
      </c>
      <c r="Q45" s="20">
        <f t="shared" si="13"/>
        <v>2.2080000000000002</v>
      </c>
      <c r="R45" s="20">
        <f t="shared" si="14"/>
        <v>0</v>
      </c>
      <c r="S45" s="23" t="str">
        <f t="shared" si="15"/>
        <v>удов.</v>
      </c>
      <c r="T45" s="22">
        <v>24</v>
      </c>
      <c r="U45" s="61"/>
      <c r="V45" s="62"/>
      <c r="W45" s="20"/>
      <c r="X45" s="20"/>
      <c r="Y45" s="24"/>
      <c r="Z45" s="19"/>
      <c r="AA45" s="20"/>
      <c r="AB45" s="28"/>
      <c r="AE45" s="26">
        <f t="shared" si="16"/>
        <v>0</v>
      </c>
    </row>
    <row r="46" spans="1:31" ht="27.95" customHeight="1">
      <c r="A46" s="19">
        <v>28</v>
      </c>
      <c r="B46" s="51" t="str">
        <f t="shared" si="0"/>
        <v>Х-39614-28</v>
      </c>
      <c r="C46" s="52"/>
      <c r="D46" s="20">
        <f t="shared" si="17"/>
        <v>4.5999999999999996</v>
      </c>
      <c r="E46" s="20">
        <f t="shared" si="9"/>
        <v>1.7939999999999998</v>
      </c>
      <c r="F46" s="19">
        <v>56</v>
      </c>
      <c r="G46" s="51" t="str">
        <f t="shared" si="1"/>
        <v>Х-39614-61</v>
      </c>
      <c r="H46" s="52"/>
      <c r="I46" s="21">
        <f t="shared" si="10"/>
        <v>1.8</v>
      </c>
      <c r="J46" s="20">
        <f t="shared" si="2"/>
        <v>0.88200000000000001</v>
      </c>
      <c r="K46" s="22">
        <v>28</v>
      </c>
      <c r="L46" s="50" t="s">
        <v>98</v>
      </c>
      <c r="M46" s="20">
        <v>4.5999999999999996</v>
      </c>
      <c r="N46" s="20">
        <v>4.5999999999999996</v>
      </c>
      <c r="O46" s="20">
        <f t="shared" si="11"/>
        <v>4.5999999999999996</v>
      </c>
      <c r="P46" s="20">
        <f t="shared" si="12"/>
        <v>0</v>
      </c>
      <c r="Q46" s="20">
        <f t="shared" si="13"/>
        <v>2.1160000000000001</v>
      </c>
      <c r="R46" s="20">
        <f t="shared" si="14"/>
        <v>0</v>
      </c>
      <c r="S46" s="23" t="str">
        <f t="shared" si="15"/>
        <v>удов.</v>
      </c>
      <c r="T46" s="22">
        <v>25</v>
      </c>
      <c r="U46" s="61"/>
      <c r="V46" s="62"/>
      <c r="W46" s="20"/>
      <c r="X46" s="20"/>
      <c r="Y46" s="24"/>
      <c r="Z46" s="19"/>
      <c r="AA46" s="20"/>
      <c r="AB46" s="28"/>
      <c r="AE46" s="26">
        <f t="shared" si="16"/>
        <v>0</v>
      </c>
    </row>
    <row r="47" spans="1:31" ht="21.75" customHeight="1">
      <c r="A47" s="29"/>
      <c r="B47" s="30" t="s">
        <v>66</v>
      </c>
      <c r="C47" s="30"/>
      <c r="D47" s="30"/>
      <c r="E47" s="30"/>
      <c r="F47" s="29"/>
      <c r="G47" s="53" t="s">
        <v>26</v>
      </c>
      <c r="H47" s="53"/>
      <c r="I47" s="53"/>
      <c r="J47" s="53"/>
      <c r="K47" s="22">
        <v>29</v>
      </c>
      <c r="L47" s="50" t="s">
        <v>99</v>
      </c>
      <c r="M47" s="20">
        <v>3.2</v>
      </c>
      <c r="N47" s="20">
        <v>3.2</v>
      </c>
      <c r="O47" s="20">
        <f t="shared" si="11"/>
        <v>3.2</v>
      </c>
      <c r="P47" s="20">
        <f t="shared" si="12"/>
        <v>0</v>
      </c>
      <c r="Q47" s="20">
        <f t="shared" si="13"/>
        <v>1.4720000000000002</v>
      </c>
      <c r="R47" s="20">
        <f t="shared" si="14"/>
        <v>0</v>
      </c>
      <c r="S47" s="23" t="str">
        <f t="shared" si="15"/>
        <v>удов.</v>
      </c>
      <c r="T47" s="22">
        <v>26</v>
      </c>
      <c r="U47" s="61"/>
      <c r="V47" s="62"/>
      <c r="W47" s="20"/>
      <c r="X47" s="20"/>
      <c r="Y47" s="24"/>
      <c r="Z47" s="19"/>
      <c r="AA47" s="20"/>
      <c r="AB47" s="28"/>
      <c r="AE47" s="26">
        <f t="shared" si="16"/>
        <v>0</v>
      </c>
    </row>
    <row r="48" spans="1:31" ht="21" customHeight="1">
      <c r="A48" s="29"/>
      <c r="B48" s="54" t="s">
        <v>27</v>
      </c>
      <c r="C48" s="55"/>
      <c r="D48" s="55"/>
      <c r="E48" s="55"/>
      <c r="F48" s="29"/>
      <c r="G48" s="56"/>
      <c r="H48" s="56"/>
      <c r="I48" s="31"/>
      <c r="J48" s="31"/>
      <c r="K48" s="22">
        <v>30</v>
      </c>
      <c r="L48" s="50" t="s">
        <v>100</v>
      </c>
      <c r="M48" s="20">
        <v>3.2</v>
      </c>
      <c r="N48" s="20">
        <v>3.2</v>
      </c>
      <c r="O48" s="20">
        <f t="shared" si="11"/>
        <v>3.2</v>
      </c>
      <c r="P48" s="20">
        <f t="shared" si="12"/>
        <v>0</v>
      </c>
      <c r="Q48" s="20">
        <f t="shared" si="13"/>
        <v>1.4720000000000002</v>
      </c>
      <c r="R48" s="20">
        <f t="shared" si="14"/>
        <v>0</v>
      </c>
      <c r="S48" s="23" t="str">
        <f t="shared" si="15"/>
        <v>удов.</v>
      </c>
      <c r="T48" s="22">
        <v>27</v>
      </c>
      <c r="U48" s="61"/>
      <c r="V48" s="62"/>
      <c r="W48" s="20"/>
      <c r="X48" s="20"/>
      <c r="Y48" s="24"/>
      <c r="Z48" s="19"/>
      <c r="AA48" s="20"/>
      <c r="AB48" s="28"/>
      <c r="AE48" s="26">
        <f t="shared" si="16"/>
        <v>0</v>
      </c>
    </row>
    <row r="49" spans="1:31" ht="23.45" customHeight="1">
      <c r="A49" s="29"/>
      <c r="B49" s="57" t="s">
        <v>28</v>
      </c>
      <c r="C49" s="56"/>
      <c r="D49" s="56"/>
      <c r="E49" s="56"/>
      <c r="F49" s="29"/>
      <c r="G49" s="57" t="s">
        <v>58</v>
      </c>
      <c r="H49" s="56"/>
      <c r="I49" s="56"/>
      <c r="J49" s="56"/>
      <c r="K49" s="22">
        <v>31</v>
      </c>
      <c r="L49" s="50" t="s">
        <v>101</v>
      </c>
      <c r="M49" s="20">
        <v>3.4</v>
      </c>
      <c r="N49" s="20">
        <v>3.4</v>
      </c>
      <c r="O49" s="20">
        <f t="shared" si="11"/>
        <v>3.4</v>
      </c>
      <c r="P49" s="20">
        <f t="shared" si="12"/>
        <v>0</v>
      </c>
      <c r="Q49" s="20">
        <f t="shared" si="13"/>
        <v>1.5640000000000001</v>
      </c>
      <c r="R49" s="20">
        <f t="shared" si="14"/>
        <v>0</v>
      </c>
      <c r="S49" s="23" t="str">
        <f t="shared" si="15"/>
        <v>удов.</v>
      </c>
      <c r="T49" s="22">
        <v>28</v>
      </c>
      <c r="U49" s="61"/>
      <c r="V49" s="62"/>
      <c r="W49" s="20"/>
      <c r="X49" s="20"/>
      <c r="Y49" s="24"/>
      <c r="Z49" s="19"/>
      <c r="AA49" s="20"/>
      <c r="AB49" s="28"/>
      <c r="AE49" s="26">
        <f t="shared" si="16"/>
        <v>0</v>
      </c>
    </row>
    <row r="50" spans="1:31" ht="25.5" customHeight="1">
      <c r="A50" s="14">
        <v>1</v>
      </c>
      <c r="B50" s="58">
        <v>2</v>
      </c>
      <c r="C50" s="59"/>
      <c r="D50" s="14">
        <v>3</v>
      </c>
      <c r="E50" s="14">
        <v>4</v>
      </c>
      <c r="F50" s="14">
        <v>5</v>
      </c>
      <c r="G50" s="58">
        <v>6</v>
      </c>
      <c r="H50" s="59"/>
      <c r="I50" s="14">
        <v>7</v>
      </c>
      <c r="J50" s="14">
        <v>8</v>
      </c>
      <c r="K50" s="22">
        <v>32</v>
      </c>
      <c r="L50" s="50" t="s">
        <v>102</v>
      </c>
      <c r="M50" s="20">
        <v>2.4</v>
      </c>
      <c r="N50" s="20">
        <v>2.4</v>
      </c>
      <c r="O50" s="20">
        <f t="shared" si="11"/>
        <v>2.4</v>
      </c>
      <c r="P50" s="20">
        <f t="shared" si="12"/>
        <v>0</v>
      </c>
      <c r="Q50" s="20">
        <f t="shared" si="13"/>
        <v>1.1040000000000001</v>
      </c>
      <c r="R50" s="20">
        <f t="shared" si="14"/>
        <v>0</v>
      </c>
      <c r="S50" s="23" t="str">
        <f t="shared" si="15"/>
        <v>удов.</v>
      </c>
      <c r="T50" s="22">
        <v>29</v>
      </c>
      <c r="U50" s="61"/>
      <c r="V50" s="62"/>
      <c r="W50" s="20"/>
      <c r="X50" s="20"/>
      <c r="Y50" s="24"/>
      <c r="Z50" s="19"/>
      <c r="AA50" s="20"/>
      <c r="AB50" s="28"/>
      <c r="AE50" s="26">
        <f t="shared" si="16"/>
        <v>0</v>
      </c>
    </row>
    <row r="51" spans="1:31" ht="28.5" customHeight="1">
      <c r="A51" s="19">
        <v>57</v>
      </c>
      <c r="B51" s="51" t="str">
        <f t="shared" ref="B51:B54" si="21">L75</f>
        <v>Х-39614-63</v>
      </c>
      <c r="C51" s="52"/>
      <c r="D51" s="20">
        <f>O75</f>
        <v>2.2000000000000002</v>
      </c>
      <c r="E51" s="20">
        <f t="shared" ref="E51:E89" si="22">IF(D51="НПО","—",IF(D51&lt;1.99,0.49*D51,IF(D51&lt;4.99,0.39*D51,IF(D51&lt;9.99,0.35*D51,IF(D51&lt;19.9,0.3*D51,IF(D51&lt;49.9,0.24*D51,IF(D51&lt;99.9,0.18*D51,IF(D51&lt;199.9,0.14*D51,IF(D51&lt;499.9,0.1*D51,IF(D51&lt;2000,0.05*D51))))))))))</f>
        <v>0.8580000000000001</v>
      </c>
      <c r="F51" s="19">
        <v>96</v>
      </c>
      <c r="G51" s="51" t="str">
        <f t="shared" ref="G51:G52" si="23">L114</f>
        <v>Х-39614-104</v>
      </c>
      <c r="H51" s="52"/>
      <c r="I51" s="21">
        <f>O114</f>
        <v>4.4000000000000004</v>
      </c>
      <c r="J51" s="20">
        <f t="shared" ref="J51:J89" si="24">IF(I51="НПО","—",IF(I51&lt;1.99,0.49*I51,IF(I51&lt;4.99,0.39*I51,IF(I51&lt;9.99,0.35*I51,IF(I51&lt;19.9,0.3*I51,IF(I51&lt;49.9,0.24*I51,IF(I51&lt;99.9,0.18*I51,IF(I51&lt;199.9,0.14*I51,IF(I51&lt;499.9,0.1*I51,IF(I51&lt;2000,0.05*I51))))))))))</f>
        <v>1.7160000000000002</v>
      </c>
      <c r="K51" s="22">
        <v>33</v>
      </c>
      <c r="L51" s="50" t="s">
        <v>103</v>
      </c>
      <c r="M51" s="20">
        <v>11</v>
      </c>
      <c r="N51" s="20">
        <v>11</v>
      </c>
      <c r="O51" s="20">
        <f t="shared" si="11"/>
        <v>11</v>
      </c>
      <c r="P51" s="20">
        <f t="shared" si="12"/>
        <v>0</v>
      </c>
      <c r="Q51" s="20">
        <f t="shared" si="13"/>
        <v>3.96</v>
      </c>
      <c r="R51" s="20">
        <f t="shared" si="14"/>
        <v>0</v>
      </c>
      <c r="S51" s="23" t="str">
        <f t="shared" si="15"/>
        <v>удов.</v>
      </c>
      <c r="T51" s="22">
        <v>30</v>
      </c>
      <c r="U51" s="61"/>
      <c r="V51" s="62"/>
      <c r="W51" s="20"/>
      <c r="X51" s="20"/>
      <c r="Y51" s="24"/>
      <c r="Z51" s="19"/>
      <c r="AA51" s="20"/>
      <c r="AB51" s="28"/>
      <c r="AE51" s="26">
        <f t="shared" si="16"/>
        <v>0</v>
      </c>
    </row>
    <row r="52" spans="1:31" ht="28.5" customHeight="1">
      <c r="A52" s="19">
        <v>58</v>
      </c>
      <c r="B52" s="51" t="str">
        <f t="shared" si="21"/>
        <v>Х-39614-64</v>
      </c>
      <c r="C52" s="52"/>
      <c r="D52" s="20">
        <f t="shared" ref="D52:D89" si="25">O76</f>
        <v>1.2</v>
      </c>
      <c r="E52" s="20">
        <f t="shared" si="22"/>
        <v>0.58799999999999997</v>
      </c>
      <c r="F52" s="19">
        <v>97</v>
      </c>
      <c r="G52" s="51" t="str">
        <f t="shared" si="23"/>
        <v>Х-39614-105</v>
      </c>
      <c r="H52" s="52"/>
      <c r="I52" s="21">
        <f t="shared" ref="I52:I89" si="26">O115</f>
        <v>2.6</v>
      </c>
      <c r="J52" s="20">
        <f t="shared" si="24"/>
        <v>1.014</v>
      </c>
      <c r="K52" s="22">
        <v>34</v>
      </c>
      <c r="L52" s="50" t="s">
        <v>104</v>
      </c>
      <c r="M52" s="20">
        <v>5.2</v>
      </c>
      <c r="N52" s="20">
        <v>5.2</v>
      </c>
      <c r="O52" s="20">
        <f t="shared" si="11"/>
        <v>5.2</v>
      </c>
      <c r="P52" s="20">
        <f t="shared" si="12"/>
        <v>0</v>
      </c>
      <c r="Q52" s="20">
        <f t="shared" si="13"/>
        <v>2.1840000000000002</v>
      </c>
      <c r="R52" s="20">
        <f t="shared" si="14"/>
        <v>0</v>
      </c>
      <c r="S52" s="23" t="str">
        <f t="shared" si="15"/>
        <v>удов.</v>
      </c>
      <c r="T52" s="22">
        <v>31</v>
      </c>
      <c r="U52" s="61"/>
      <c r="V52" s="62"/>
      <c r="W52" s="20"/>
      <c r="X52" s="20"/>
      <c r="Y52" s="24"/>
      <c r="Z52" s="19"/>
      <c r="AA52" s="20"/>
      <c r="AB52" s="28"/>
      <c r="AE52" s="26">
        <f t="shared" si="16"/>
        <v>0</v>
      </c>
    </row>
    <row r="53" spans="1:31" ht="28.5" customHeight="1">
      <c r="A53" s="19">
        <v>59</v>
      </c>
      <c r="B53" s="51" t="str">
        <f t="shared" si="21"/>
        <v>Х-39614-65</v>
      </c>
      <c r="C53" s="52"/>
      <c r="D53" s="20">
        <f t="shared" si="25"/>
        <v>1.6</v>
      </c>
      <c r="E53" s="20">
        <f t="shared" si="22"/>
        <v>0.78400000000000003</v>
      </c>
      <c r="F53" s="19">
        <v>98</v>
      </c>
      <c r="G53" s="51" t="str">
        <f t="shared" ref="G53:G89" si="27">L116</f>
        <v>Х-39614-106</v>
      </c>
      <c r="H53" s="52"/>
      <c r="I53" s="21">
        <f t="shared" si="26"/>
        <v>3</v>
      </c>
      <c r="J53" s="20">
        <f t="shared" si="24"/>
        <v>1.17</v>
      </c>
      <c r="K53" s="22">
        <v>35</v>
      </c>
      <c r="L53" s="50" t="s">
        <v>105</v>
      </c>
      <c r="M53" s="20">
        <v>5</v>
      </c>
      <c r="N53" s="20">
        <v>5</v>
      </c>
      <c r="O53" s="20">
        <f t="shared" si="11"/>
        <v>5</v>
      </c>
      <c r="P53" s="20">
        <f t="shared" si="12"/>
        <v>0</v>
      </c>
      <c r="Q53" s="20">
        <f t="shared" si="13"/>
        <v>2.1</v>
      </c>
      <c r="R53" s="20">
        <f t="shared" si="14"/>
        <v>0</v>
      </c>
      <c r="S53" s="23" t="str">
        <f t="shared" si="15"/>
        <v>удов.</v>
      </c>
      <c r="T53" s="22">
        <v>32</v>
      </c>
      <c r="U53" s="61"/>
      <c r="V53" s="62"/>
      <c r="W53" s="20"/>
      <c r="X53" s="20"/>
      <c r="Y53" s="24"/>
      <c r="Z53" s="19"/>
      <c r="AA53" s="20"/>
      <c r="AB53" s="28"/>
      <c r="AE53" s="26">
        <f t="shared" si="16"/>
        <v>0</v>
      </c>
    </row>
    <row r="54" spans="1:31" ht="28.5" customHeight="1">
      <c r="A54" s="19">
        <v>60</v>
      </c>
      <c r="B54" s="51" t="str">
        <f t="shared" si="21"/>
        <v>Х-39614-66</v>
      </c>
      <c r="C54" s="52"/>
      <c r="D54" s="20">
        <f t="shared" si="25"/>
        <v>3.6</v>
      </c>
      <c r="E54" s="20">
        <f t="shared" si="22"/>
        <v>1.4040000000000001</v>
      </c>
      <c r="F54" s="19">
        <v>99</v>
      </c>
      <c r="G54" s="51" t="str">
        <f t="shared" si="27"/>
        <v>Х-39614-107</v>
      </c>
      <c r="H54" s="52"/>
      <c r="I54" s="21">
        <f t="shared" si="26"/>
        <v>2</v>
      </c>
      <c r="J54" s="20">
        <f t="shared" si="24"/>
        <v>0.78</v>
      </c>
      <c r="K54" s="22">
        <v>36</v>
      </c>
      <c r="L54" s="50" t="s">
        <v>106</v>
      </c>
      <c r="M54" s="20">
        <v>2.6</v>
      </c>
      <c r="N54" s="20">
        <v>2.6</v>
      </c>
      <c r="O54" s="20">
        <f t="shared" si="11"/>
        <v>2.6</v>
      </c>
      <c r="P54" s="20">
        <f t="shared" si="12"/>
        <v>0</v>
      </c>
      <c r="Q54" s="20">
        <f t="shared" si="13"/>
        <v>1.1960000000000002</v>
      </c>
      <c r="R54" s="20">
        <f t="shared" si="14"/>
        <v>0</v>
      </c>
      <c r="S54" s="23" t="str">
        <f t="shared" si="15"/>
        <v>удов.</v>
      </c>
      <c r="T54" s="22">
        <v>33</v>
      </c>
      <c r="U54" s="61"/>
      <c r="V54" s="62"/>
      <c r="W54" s="20"/>
      <c r="X54" s="20"/>
      <c r="Y54" s="24"/>
      <c r="Z54" s="19"/>
      <c r="AA54" s="20"/>
      <c r="AB54" s="28"/>
      <c r="AE54" s="26">
        <f t="shared" si="16"/>
        <v>0</v>
      </c>
    </row>
    <row r="55" spans="1:31" ht="28.5" customHeight="1">
      <c r="A55" s="19">
        <v>61</v>
      </c>
      <c r="B55" s="51" t="str">
        <f t="shared" ref="B55:B89" si="28">L79</f>
        <v>Х-39614-67</v>
      </c>
      <c r="C55" s="52"/>
      <c r="D55" s="20">
        <f t="shared" si="25"/>
        <v>1.8</v>
      </c>
      <c r="E55" s="20">
        <f t="shared" si="22"/>
        <v>0.88200000000000001</v>
      </c>
      <c r="F55" s="19">
        <v>100</v>
      </c>
      <c r="G55" s="51" t="str">
        <f t="shared" si="27"/>
        <v>Х-39614-108</v>
      </c>
      <c r="H55" s="52"/>
      <c r="I55" s="21">
        <f t="shared" si="26"/>
        <v>2</v>
      </c>
      <c r="J55" s="20">
        <f t="shared" si="24"/>
        <v>0.78</v>
      </c>
      <c r="K55" s="22">
        <v>37</v>
      </c>
      <c r="L55" s="50" t="s">
        <v>107</v>
      </c>
      <c r="M55" s="20">
        <v>3.8</v>
      </c>
      <c r="N55" s="20">
        <v>3.8</v>
      </c>
      <c r="O55" s="20">
        <f t="shared" si="11"/>
        <v>3.8</v>
      </c>
      <c r="P55" s="20">
        <f t="shared" si="12"/>
        <v>0</v>
      </c>
      <c r="Q55" s="20">
        <f t="shared" si="13"/>
        <v>1.748</v>
      </c>
      <c r="R55" s="20">
        <f t="shared" si="14"/>
        <v>0</v>
      </c>
      <c r="S55" s="23" t="str">
        <f t="shared" si="15"/>
        <v>удов.</v>
      </c>
      <c r="T55" s="22">
        <v>34</v>
      </c>
      <c r="U55" s="61"/>
      <c r="V55" s="62"/>
      <c r="W55" s="20"/>
      <c r="X55" s="20"/>
      <c r="Y55" s="24"/>
      <c r="Z55" s="19"/>
      <c r="AA55" s="20"/>
      <c r="AB55" s="28"/>
      <c r="AE55" s="26">
        <f t="shared" si="16"/>
        <v>0</v>
      </c>
    </row>
    <row r="56" spans="1:31" ht="28.5" customHeight="1">
      <c r="A56" s="19">
        <v>62</v>
      </c>
      <c r="B56" s="51" t="str">
        <f t="shared" si="28"/>
        <v>Х-39614-68</v>
      </c>
      <c r="C56" s="52"/>
      <c r="D56" s="20">
        <f t="shared" si="25"/>
        <v>1.4</v>
      </c>
      <c r="E56" s="20">
        <f t="shared" si="22"/>
        <v>0.68599999999999994</v>
      </c>
      <c r="F56" s="19">
        <v>101</v>
      </c>
      <c r="G56" s="51" t="str">
        <f t="shared" si="27"/>
        <v>Х-39614-113</v>
      </c>
      <c r="H56" s="52"/>
      <c r="I56" s="21">
        <f t="shared" si="26"/>
        <v>2.2000000000000002</v>
      </c>
      <c r="J56" s="20">
        <f t="shared" si="24"/>
        <v>0.8580000000000001</v>
      </c>
      <c r="K56" s="22">
        <v>38</v>
      </c>
      <c r="L56" s="50" t="s">
        <v>108</v>
      </c>
      <c r="M56" s="20">
        <v>8.1999999999999993</v>
      </c>
      <c r="N56" s="20">
        <v>8.1999999999999993</v>
      </c>
      <c r="O56" s="20">
        <f t="shared" si="11"/>
        <v>8.1999999999999993</v>
      </c>
      <c r="P56" s="20">
        <f t="shared" si="12"/>
        <v>0</v>
      </c>
      <c r="Q56" s="20">
        <f t="shared" si="13"/>
        <v>3.4439999999999995</v>
      </c>
      <c r="R56" s="20">
        <f t="shared" si="14"/>
        <v>0</v>
      </c>
      <c r="S56" s="23" t="str">
        <f t="shared" si="15"/>
        <v>удов.</v>
      </c>
      <c r="T56" s="22">
        <v>35</v>
      </c>
      <c r="U56" s="61"/>
      <c r="V56" s="62"/>
      <c r="W56" s="20"/>
      <c r="X56" s="20"/>
      <c r="Y56" s="24"/>
      <c r="Z56" s="19"/>
      <c r="AA56" s="20"/>
      <c r="AB56" s="28"/>
      <c r="AE56" s="26">
        <f t="shared" si="16"/>
        <v>0</v>
      </c>
    </row>
    <row r="57" spans="1:31" ht="28.5" customHeight="1">
      <c r="A57" s="19">
        <v>63</v>
      </c>
      <c r="B57" s="51" t="str">
        <f t="shared" si="28"/>
        <v>Х-39614-69</v>
      </c>
      <c r="C57" s="52"/>
      <c r="D57" s="20">
        <f t="shared" si="25"/>
        <v>5.8</v>
      </c>
      <c r="E57" s="20">
        <f t="shared" si="22"/>
        <v>2.0299999999999998</v>
      </c>
      <c r="F57" s="19">
        <v>102</v>
      </c>
      <c r="G57" s="51" t="str">
        <f t="shared" si="27"/>
        <v>Х-39614-115</v>
      </c>
      <c r="H57" s="52"/>
      <c r="I57" s="21">
        <f t="shared" si="26"/>
        <v>2.2000000000000002</v>
      </c>
      <c r="J57" s="20">
        <f t="shared" si="24"/>
        <v>0.8580000000000001</v>
      </c>
      <c r="K57" s="22">
        <v>39</v>
      </c>
      <c r="L57" s="50" t="s">
        <v>109</v>
      </c>
      <c r="M57" s="20">
        <v>6.6</v>
      </c>
      <c r="N57" s="20">
        <v>6.6</v>
      </c>
      <c r="O57" s="20">
        <f t="shared" si="11"/>
        <v>6.6</v>
      </c>
      <c r="P57" s="20">
        <f t="shared" si="12"/>
        <v>0</v>
      </c>
      <c r="Q57" s="20">
        <f t="shared" si="13"/>
        <v>2.7719999999999998</v>
      </c>
      <c r="R57" s="20">
        <f t="shared" si="14"/>
        <v>0</v>
      </c>
      <c r="S57" s="23" t="str">
        <f t="shared" si="15"/>
        <v>удов.</v>
      </c>
      <c r="T57" s="22">
        <v>36</v>
      </c>
      <c r="U57" s="61"/>
      <c r="V57" s="62"/>
      <c r="W57" s="20"/>
      <c r="X57" s="20"/>
      <c r="Y57" s="24"/>
      <c r="Z57" s="19"/>
      <c r="AA57" s="20"/>
      <c r="AB57" s="28"/>
      <c r="AE57" s="26">
        <f t="shared" si="16"/>
        <v>0</v>
      </c>
    </row>
    <row r="58" spans="1:31" ht="28.5" customHeight="1">
      <c r="A58" s="19">
        <v>64</v>
      </c>
      <c r="B58" s="51" t="str">
        <f t="shared" si="28"/>
        <v>Х-39614-70</v>
      </c>
      <c r="C58" s="52"/>
      <c r="D58" s="20">
        <f t="shared" si="25"/>
        <v>3.8</v>
      </c>
      <c r="E58" s="20">
        <f t="shared" si="22"/>
        <v>1.482</v>
      </c>
      <c r="F58" s="19">
        <v>103</v>
      </c>
      <c r="G58" s="51" t="str">
        <f t="shared" si="27"/>
        <v>Х-39614-117</v>
      </c>
      <c r="H58" s="52"/>
      <c r="I58" s="21">
        <f t="shared" si="26"/>
        <v>2.4</v>
      </c>
      <c r="J58" s="20">
        <f t="shared" si="24"/>
        <v>0.93599999999999994</v>
      </c>
      <c r="K58" s="22">
        <v>40</v>
      </c>
      <c r="L58" s="50" t="s">
        <v>110</v>
      </c>
      <c r="M58" s="20">
        <v>2.4</v>
      </c>
      <c r="N58" s="20">
        <v>2.4</v>
      </c>
      <c r="O58" s="20">
        <f t="shared" si="11"/>
        <v>2.4</v>
      </c>
      <c r="P58" s="20">
        <f t="shared" si="12"/>
        <v>0</v>
      </c>
      <c r="Q58" s="20">
        <f t="shared" si="13"/>
        <v>1.1040000000000001</v>
      </c>
      <c r="R58" s="20">
        <f t="shared" si="14"/>
        <v>0</v>
      </c>
      <c r="S58" s="23" t="str">
        <f t="shared" si="15"/>
        <v>удов.</v>
      </c>
      <c r="T58" s="22">
        <v>37</v>
      </c>
      <c r="U58" s="61"/>
      <c r="V58" s="62"/>
      <c r="W58" s="20"/>
      <c r="X58" s="20"/>
      <c r="Y58" s="24"/>
      <c r="Z58" s="19"/>
      <c r="AA58" s="20"/>
      <c r="AB58" s="28"/>
      <c r="AE58" s="26">
        <f t="shared" si="16"/>
        <v>0</v>
      </c>
    </row>
    <row r="59" spans="1:31" ht="28.5" customHeight="1">
      <c r="A59" s="19">
        <v>65</v>
      </c>
      <c r="B59" s="51" t="str">
        <f t="shared" si="28"/>
        <v>Х-39614-71</v>
      </c>
      <c r="C59" s="52"/>
      <c r="D59" s="20">
        <f t="shared" si="25"/>
        <v>4.5999999999999996</v>
      </c>
      <c r="E59" s="20">
        <f t="shared" si="22"/>
        <v>1.7939999999999998</v>
      </c>
      <c r="F59" s="19">
        <v>104</v>
      </c>
      <c r="G59" s="51" t="str">
        <f t="shared" si="27"/>
        <v>Х-39614-118</v>
      </c>
      <c r="H59" s="52"/>
      <c r="I59" s="21">
        <f t="shared" si="26"/>
        <v>5.6</v>
      </c>
      <c r="J59" s="20">
        <f t="shared" si="24"/>
        <v>1.9599999999999997</v>
      </c>
      <c r="K59" s="22">
        <v>41</v>
      </c>
      <c r="L59" s="50" t="s">
        <v>111</v>
      </c>
      <c r="M59" s="20">
        <v>5.6</v>
      </c>
      <c r="N59" s="20">
        <v>5.6</v>
      </c>
      <c r="O59" s="20">
        <f t="shared" si="11"/>
        <v>5.6</v>
      </c>
      <c r="P59" s="20">
        <f t="shared" si="12"/>
        <v>0</v>
      </c>
      <c r="Q59" s="20">
        <f t="shared" si="13"/>
        <v>2.3519999999999999</v>
      </c>
      <c r="R59" s="20">
        <f t="shared" si="14"/>
        <v>0</v>
      </c>
      <c r="S59" s="23" t="str">
        <f t="shared" si="15"/>
        <v>удов.</v>
      </c>
      <c r="T59" s="22">
        <v>38</v>
      </c>
      <c r="U59" s="61"/>
      <c r="V59" s="62"/>
      <c r="W59" s="20"/>
      <c r="X59" s="20"/>
      <c r="Y59" s="24"/>
      <c r="Z59" s="19"/>
      <c r="AA59" s="20"/>
      <c r="AB59" s="28"/>
      <c r="AE59" s="26">
        <f t="shared" si="16"/>
        <v>0</v>
      </c>
    </row>
    <row r="60" spans="1:31" ht="28.5" customHeight="1">
      <c r="A60" s="19">
        <v>66</v>
      </c>
      <c r="B60" s="51" t="str">
        <f t="shared" si="28"/>
        <v>Х-39614-72</v>
      </c>
      <c r="C60" s="52"/>
      <c r="D60" s="20">
        <f t="shared" si="25"/>
        <v>5.2</v>
      </c>
      <c r="E60" s="20">
        <f t="shared" si="22"/>
        <v>1.8199999999999998</v>
      </c>
      <c r="F60" s="19">
        <v>105</v>
      </c>
      <c r="G60" s="51" t="str">
        <f t="shared" si="27"/>
        <v>Х-39614-120</v>
      </c>
      <c r="H60" s="52"/>
      <c r="I60" s="21">
        <f t="shared" si="26"/>
        <v>1.4</v>
      </c>
      <c r="J60" s="20">
        <f t="shared" si="24"/>
        <v>0.68599999999999994</v>
      </c>
      <c r="K60" s="22">
        <v>42</v>
      </c>
      <c r="L60" s="50" t="s">
        <v>112</v>
      </c>
      <c r="M60" s="20">
        <v>5.6</v>
      </c>
      <c r="N60" s="20">
        <v>5.6</v>
      </c>
      <c r="O60" s="20">
        <f t="shared" si="11"/>
        <v>5.6</v>
      </c>
      <c r="P60" s="20">
        <f t="shared" si="12"/>
        <v>0</v>
      </c>
      <c r="Q60" s="20">
        <f t="shared" si="13"/>
        <v>2.3519999999999999</v>
      </c>
      <c r="R60" s="20">
        <f t="shared" si="14"/>
        <v>0</v>
      </c>
      <c r="S60" s="23" t="str">
        <f t="shared" si="15"/>
        <v>удов.</v>
      </c>
      <c r="T60" s="22">
        <v>39</v>
      </c>
      <c r="U60" s="61"/>
      <c r="V60" s="62"/>
      <c r="W60" s="20"/>
      <c r="X60" s="20"/>
      <c r="Y60" s="24"/>
      <c r="Z60" s="19"/>
      <c r="AA60" s="20"/>
      <c r="AB60" s="28"/>
      <c r="AE60" s="26">
        <f t="shared" si="16"/>
        <v>0</v>
      </c>
    </row>
    <row r="61" spans="1:31" ht="28.5" customHeight="1">
      <c r="A61" s="19">
        <v>67</v>
      </c>
      <c r="B61" s="51" t="str">
        <f t="shared" si="28"/>
        <v>Х-39614-73</v>
      </c>
      <c r="C61" s="52"/>
      <c r="D61" s="20">
        <f t="shared" si="25"/>
        <v>4.5999999999999996</v>
      </c>
      <c r="E61" s="20">
        <f t="shared" si="22"/>
        <v>1.7939999999999998</v>
      </c>
      <c r="F61" s="19">
        <v>106</v>
      </c>
      <c r="G61" s="51" t="str">
        <f t="shared" si="27"/>
        <v>Х-39614-122</v>
      </c>
      <c r="H61" s="52"/>
      <c r="I61" s="21">
        <f t="shared" si="26"/>
        <v>1.6</v>
      </c>
      <c r="J61" s="20">
        <f t="shared" si="24"/>
        <v>0.78400000000000003</v>
      </c>
      <c r="K61" s="22">
        <v>43</v>
      </c>
      <c r="L61" s="50" t="s">
        <v>113</v>
      </c>
      <c r="M61" s="20">
        <v>6.8</v>
      </c>
      <c r="N61" s="20">
        <v>6.8</v>
      </c>
      <c r="O61" s="20">
        <f t="shared" si="11"/>
        <v>6.8</v>
      </c>
      <c r="P61" s="20">
        <f t="shared" si="12"/>
        <v>0</v>
      </c>
      <c r="Q61" s="20">
        <f t="shared" si="13"/>
        <v>2.8559999999999999</v>
      </c>
      <c r="R61" s="20">
        <f t="shared" si="14"/>
        <v>0</v>
      </c>
      <c r="S61" s="23" t="str">
        <f t="shared" si="15"/>
        <v>удов.</v>
      </c>
      <c r="T61" s="22">
        <v>40</v>
      </c>
      <c r="U61" s="61"/>
      <c r="V61" s="62"/>
      <c r="W61" s="20"/>
      <c r="X61" s="20"/>
      <c r="Y61" s="24"/>
      <c r="Z61" s="19"/>
      <c r="AA61" s="20"/>
      <c r="AB61" s="28"/>
      <c r="AE61" s="26">
        <f t="shared" si="16"/>
        <v>0</v>
      </c>
    </row>
    <row r="62" spans="1:31" ht="28.5" customHeight="1">
      <c r="A62" s="19">
        <v>68</v>
      </c>
      <c r="B62" s="51" t="str">
        <f t="shared" si="28"/>
        <v>Х-39614-74</v>
      </c>
      <c r="C62" s="52"/>
      <c r="D62" s="20">
        <f t="shared" si="25"/>
        <v>3.6</v>
      </c>
      <c r="E62" s="20">
        <f t="shared" si="22"/>
        <v>1.4040000000000001</v>
      </c>
      <c r="F62" s="19">
        <v>107</v>
      </c>
      <c r="G62" s="51" t="str">
        <f t="shared" si="27"/>
        <v>Х-39614-123</v>
      </c>
      <c r="H62" s="52"/>
      <c r="I62" s="21">
        <f t="shared" si="26"/>
        <v>2.6</v>
      </c>
      <c r="J62" s="20">
        <f t="shared" si="24"/>
        <v>1.014</v>
      </c>
      <c r="K62" s="22">
        <v>44</v>
      </c>
      <c r="L62" s="50" t="s">
        <v>114</v>
      </c>
      <c r="M62" s="20">
        <v>8.1999999999999993</v>
      </c>
      <c r="N62" s="20">
        <v>8.1999999999999993</v>
      </c>
      <c r="O62" s="20">
        <f t="shared" si="11"/>
        <v>8.1999999999999993</v>
      </c>
      <c r="P62" s="20">
        <f t="shared" si="12"/>
        <v>0</v>
      </c>
      <c r="Q62" s="20">
        <f t="shared" si="13"/>
        <v>3.4439999999999995</v>
      </c>
      <c r="R62" s="20">
        <f t="shared" si="14"/>
        <v>0</v>
      </c>
      <c r="S62" s="23" t="str">
        <f t="shared" si="15"/>
        <v>удов.</v>
      </c>
      <c r="T62" s="22">
        <v>41</v>
      </c>
      <c r="U62" s="61"/>
      <c r="V62" s="62"/>
      <c r="W62" s="20"/>
      <c r="X62" s="20"/>
      <c r="Y62" s="24"/>
      <c r="Z62" s="19"/>
      <c r="AA62" s="20"/>
      <c r="AB62" s="28"/>
      <c r="AE62" s="26">
        <f t="shared" si="16"/>
        <v>0</v>
      </c>
    </row>
    <row r="63" spans="1:31" ht="28.5" customHeight="1">
      <c r="A63" s="19">
        <v>69</v>
      </c>
      <c r="B63" s="51" t="str">
        <f t="shared" si="28"/>
        <v>Х-39614-75</v>
      </c>
      <c r="C63" s="52"/>
      <c r="D63" s="20">
        <f t="shared" si="25"/>
        <v>3</v>
      </c>
      <c r="E63" s="20">
        <f t="shared" si="22"/>
        <v>1.17</v>
      </c>
      <c r="F63" s="19">
        <v>108</v>
      </c>
      <c r="G63" s="51" t="str">
        <f t="shared" si="27"/>
        <v>Х-39614-124</v>
      </c>
      <c r="H63" s="52"/>
      <c r="I63" s="21">
        <f t="shared" si="26"/>
        <v>4.5999999999999996</v>
      </c>
      <c r="J63" s="20">
        <f t="shared" si="24"/>
        <v>1.7939999999999998</v>
      </c>
      <c r="K63" s="22">
        <v>45</v>
      </c>
      <c r="L63" s="50" t="s">
        <v>115</v>
      </c>
      <c r="M63" s="20">
        <v>6.2</v>
      </c>
      <c r="N63" s="20">
        <v>6.2</v>
      </c>
      <c r="O63" s="20">
        <f t="shared" si="11"/>
        <v>6.2</v>
      </c>
      <c r="P63" s="20">
        <f t="shared" si="12"/>
        <v>0</v>
      </c>
      <c r="Q63" s="20">
        <f t="shared" si="13"/>
        <v>2.6040000000000001</v>
      </c>
      <c r="R63" s="20">
        <f t="shared" si="14"/>
        <v>0</v>
      </c>
      <c r="S63" s="23" t="str">
        <f t="shared" si="15"/>
        <v>удов.</v>
      </c>
      <c r="T63" s="22">
        <v>42</v>
      </c>
      <c r="U63" s="61"/>
      <c r="V63" s="62"/>
      <c r="W63" s="20"/>
      <c r="X63" s="20"/>
      <c r="Y63" s="24"/>
      <c r="Z63" s="19"/>
      <c r="AA63" s="20"/>
      <c r="AB63" s="28"/>
      <c r="AE63" s="26">
        <f t="shared" si="16"/>
        <v>0</v>
      </c>
    </row>
    <row r="64" spans="1:31" ht="28.5" customHeight="1">
      <c r="A64" s="19">
        <v>70</v>
      </c>
      <c r="B64" s="51" t="str">
        <f t="shared" si="28"/>
        <v>Х-39614-76</v>
      </c>
      <c r="C64" s="52"/>
      <c r="D64" s="20">
        <f t="shared" si="25"/>
        <v>5.8</v>
      </c>
      <c r="E64" s="20">
        <f t="shared" si="22"/>
        <v>2.0299999999999998</v>
      </c>
      <c r="F64" s="19">
        <v>109</v>
      </c>
      <c r="G64" s="51" t="str">
        <f t="shared" si="27"/>
        <v>Х-39614-125</v>
      </c>
      <c r="H64" s="52"/>
      <c r="I64" s="21">
        <f t="shared" si="26"/>
        <v>1.6</v>
      </c>
      <c r="J64" s="20">
        <f t="shared" si="24"/>
        <v>0.78400000000000003</v>
      </c>
      <c r="K64" s="22">
        <v>46</v>
      </c>
      <c r="L64" s="50" t="s">
        <v>116</v>
      </c>
      <c r="M64" s="20">
        <v>7</v>
      </c>
      <c r="N64" s="20">
        <v>7</v>
      </c>
      <c r="O64" s="20">
        <f t="shared" si="11"/>
        <v>7</v>
      </c>
      <c r="P64" s="20">
        <f t="shared" si="12"/>
        <v>0</v>
      </c>
      <c r="Q64" s="20">
        <f t="shared" si="13"/>
        <v>2.94</v>
      </c>
      <c r="R64" s="20">
        <f t="shared" si="14"/>
        <v>0</v>
      </c>
      <c r="S64" s="23" t="str">
        <f t="shared" si="15"/>
        <v>удов.</v>
      </c>
      <c r="T64" s="22">
        <v>43</v>
      </c>
      <c r="U64" s="61"/>
      <c r="V64" s="62"/>
      <c r="W64" s="20"/>
      <c r="X64" s="20"/>
      <c r="Y64" s="24"/>
      <c r="Z64" s="19"/>
      <c r="AA64" s="20"/>
      <c r="AB64" s="28"/>
      <c r="AE64" s="26">
        <f t="shared" si="16"/>
        <v>0</v>
      </c>
    </row>
    <row r="65" spans="1:31" ht="28.5" customHeight="1">
      <c r="A65" s="19">
        <v>71</v>
      </c>
      <c r="B65" s="51" t="str">
        <f t="shared" si="28"/>
        <v>Х-39614-77</v>
      </c>
      <c r="C65" s="52"/>
      <c r="D65" s="20">
        <f t="shared" si="25"/>
        <v>4</v>
      </c>
      <c r="E65" s="20">
        <f t="shared" si="22"/>
        <v>1.56</v>
      </c>
      <c r="F65" s="19">
        <v>110</v>
      </c>
      <c r="G65" s="51" t="str">
        <f t="shared" si="27"/>
        <v>Х-39614-126</v>
      </c>
      <c r="H65" s="52"/>
      <c r="I65" s="21">
        <f t="shared" si="26"/>
        <v>1.2</v>
      </c>
      <c r="J65" s="20">
        <f t="shared" si="24"/>
        <v>0.58799999999999997</v>
      </c>
      <c r="K65" s="22">
        <v>47</v>
      </c>
      <c r="L65" s="50" t="s">
        <v>117</v>
      </c>
      <c r="M65" s="20">
        <v>3.6</v>
      </c>
      <c r="N65" s="20">
        <v>3.6</v>
      </c>
      <c r="O65" s="20">
        <f t="shared" si="11"/>
        <v>3.6</v>
      </c>
      <c r="P65" s="20">
        <f t="shared" si="12"/>
        <v>0</v>
      </c>
      <c r="Q65" s="20">
        <f t="shared" si="13"/>
        <v>1.6560000000000001</v>
      </c>
      <c r="R65" s="20">
        <f t="shared" si="14"/>
        <v>0</v>
      </c>
      <c r="S65" s="23" t="str">
        <f t="shared" si="15"/>
        <v>удов.</v>
      </c>
      <c r="T65" s="22">
        <v>44</v>
      </c>
      <c r="U65" s="61"/>
      <c r="V65" s="62"/>
      <c r="W65" s="20"/>
      <c r="X65" s="20"/>
      <c r="Y65" s="24"/>
      <c r="Z65" s="19"/>
      <c r="AA65" s="20"/>
      <c r="AB65" s="28"/>
      <c r="AE65" s="26">
        <f t="shared" si="16"/>
        <v>0</v>
      </c>
    </row>
    <row r="66" spans="1:31" ht="28.5" customHeight="1">
      <c r="A66" s="19">
        <v>72</v>
      </c>
      <c r="B66" s="51" t="str">
        <f t="shared" si="28"/>
        <v>Х-39614-78</v>
      </c>
      <c r="C66" s="52"/>
      <c r="D66" s="20">
        <f t="shared" si="25"/>
        <v>3.8</v>
      </c>
      <c r="E66" s="20">
        <f t="shared" si="22"/>
        <v>1.482</v>
      </c>
      <c r="F66" s="19">
        <v>111</v>
      </c>
      <c r="G66" s="51" t="str">
        <f t="shared" si="27"/>
        <v>Х-39614-127</v>
      </c>
      <c r="H66" s="52"/>
      <c r="I66" s="21">
        <f t="shared" si="26"/>
        <v>1.6</v>
      </c>
      <c r="J66" s="20">
        <f t="shared" si="24"/>
        <v>0.78400000000000003</v>
      </c>
      <c r="K66" s="22">
        <v>48</v>
      </c>
      <c r="L66" s="50" t="s">
        <v>118</v>
      </c>
      <c r="M66" s="20">
        <v>8</v>
      </c>
      <c r="N66" s="20">
        <v>8</v>
      </c>
      <c r="O66" s="20">
        <f t="shared" si="11"/>
        <v>8</v>
      </c>
      <c r="P66" s="20">
        <f t="shared" si="12"/>
        <v>0</v>
      </c>
      <c r="Q66" s="20">
        <f t="shared" si="13"/>
        <v>3.36</v>
      </c>
      <c r="R66" s="20">
        <f t="shared" si="14"/>
        <v>0</v>
      </c>
      <c r="S66" s="23" t="str">
        <f t="shared" si="15"/>
        <v>удов.</v>
      </c>
      <c r="T66" s="22">
        <v>45</v>
      </c>
      <c r="U66" s="61"/>
      <c r="V66" s="62"/>
      <c r="W66" s="20"/>
      <c r="X66" s="20"/>
      <c r="Y66" s="24"/>
      <c r="Z66" s="19"/>
      <c r="AA66" s="20"/>
      <c r="AB66" s="28"/>
      <c r="AE66" s="26">
        <f t="shared" si="16"/>
        <v>0</v>
      </c>
    </row>
    <row r="67" spans="1:31" ht="28.5" customHeight="1">
      <c r="A67" s="19">
        <v>73</v>
      </c>
      <c r="B67" s="51" t="str">
        <f t="shared" si="28"/>
        <v>Х-39614-79</v>
      </c>
      <c r="C67" s="52"/>
      <c r="D67" s="20">
        <f t="shared" si="25"/>
        <v>4.4000000000000004</v>
      </c>
      <c r="E67" s="20">
        <f t="shared" si="22"/>
        <v>1.7160000000000002</v>
      </c>
      <c r="F67" s="19">
        <v>112</v>
      </c>
      <c r="G67" s="51" t="str">
        <f t="shared" si="27"/>
        <v>Х-39614-128</v>
      </c>
      <c r="H67" s="52"/>
      <c r="I67" s="21">
        <f t="shared" si="26"/>
        <v>1.6</v>
      </c>
      <c r="J67" s="20">
        <f t="shared" si="24"/>
        <v>0.78400000000000003</v>
      </c>
      <c r="K67" s="22">
        <v>49</v>
      </c>
      <c r="L67" s="50" t="s">
        <v>119</v>
      </c>
      <c r="M67" s="20">
        <v>5</v>
      </c>
      <c r="N67" s="20">
        <v>5</v>
      </c>
      <c r="O67" s="20">
        <f t="shared" si="11"/>
        <v>5</v>
      </c>
      <c r="P67" s="20">
        <f t="shared" si="12"/>
        <v>0</v>
      </c>
      <c r="Q67" s="20">
        <f t="shared" si="13"/>
        <v>2.1</v>
      </c>
      <c r="R67" s="20">
        <f t="shared" si="14"/>
        <v>0</v>
      </c>
      <c r="S67" s="23" t="str">
        <f t="shared" si="15"/>
        <v>удов.</v>
      </c>
      <c r="T67" s="22">
        <v>46</v>
      </c>
      <c r="U67" s="61"/>
      <c r="V67" s="62"/>
      <c r="W67" s="20"/>
      <c r="X67" s="20"/>
      <c r="Y67" s="24"/>
      <c r="Z67" s="19"/>
      <c r="AA67" s="20"/>
      <c r="AB67" s="28"/>
      <c r="AE67" s="26">
        <f t="shared" si="16"/>
        <v>0</v>
      </c>
    </row>
    <row r="68" spans="1:31" ht="28.5" customHeight="1">
      <c r="A68" s="19">
        <v>74</v>
      </c>
      <c r="B68" s="51" t="str">
        <f t="shared" si="28"/>
        <v>Х-39614-80</v>
      </c>
      <c r="C68" s="52"/>
      <c r="D68" s="20">
        <f t="shared" si="25"/>
        <v>2.8</v>
      </c>
      <c r="E68" s="20">
        <f t="shared" si="22"/>
        <v>1.0919999999999999</v>
      </c>
      <c r="F68" s="19">
        <v>113</v>
      </c>
      <c r="G68" s="51" t="str">
        <f t="shared" si="27"/>
        <v>Х-39614-129</v>
      </c>
      <c r="H68" s="52"/>
      <c r="I68" s="21">
        <f t="shared" si="26"/>
        <v>3.6</v>
      </c>
      <c r="J68" s="20">
        <f t="shared" si="24"/>
        <v>1.4040000000000001</v>
      </c>
      <c r="K68" s="22">
        <v>50</v>
      </c>
      <c r="L68" s="50" t="s">
        <v>120</v>
      </c>
      <c r="M68" s="20">
        <v>12</v>
      </c>
      <c r="N68" s="20">
        <v>12</v>
      </c>
      <c r="O68" s="20">
        <f t="shared" si="11"/>
        <v>12</v>
      </c>
      <c r="P68" s="20">
        <f t="shared" si="12"/>
        <v>0</v>
      </c>
      <c r="Q68" s="20">
        <f t="shared" si="13"/>
        <v>4.32</v>
      </c>
      <c r="R68" s="20">
        <f t="shared" si="14"/>
        <v>0</v>
      </c>
      <c r="S68" s="23" t="str">
        <f t="shared" si="15"/>
        <v>удов.</v>
      </c>
      <c r="T68" s="22">
        <v>47</v>
      </c>
      <c r="U68" s="61"/>
      <c r="V68" s="62"/>
      <c r="W68" s="20"/>
      <c r="X68" s="20"/>
      <c r="Y68" s="24"/>
      <c r="Z68" s="19"/>
      <c r="AA68" s="20"/>
      <c r="AB68" s="28"/>
      <c r="AE68" s="26">
        <f t="shared" si="16"/>
        <v>0</v>
      </c>
    </row>
    <row r="69" spans="1:31" ht="28.5" customHeight="1">
      <c r="A69" s="19">
        <v>75</v>
      </c>
      <c r="B69" s="51" t="str">
        <f t="shared" si="28"/>
        <v>Х-39614-81</v>
      </c>
      <c r="C69" s="52"/>
      <c r="D69" s="20">
        <f t="shared" si="25"/>
        <v>3.8</v>
      </c>
      <c r="E69" s="20">
        <f t="shared" si="22"/>
        <v>1.482</v>
      </c>
      <c r="F69" s="19">
        <v>114</v>
      </c>
      <c r="G69" s="51"/>
      <c r="H69" s="52"/>
      <c r="I69" s="21"/>
      <c r="J69" s="20"/>
      <c r="K69" s="22">
        <v>51</v>
      </c>
      <c r="L69" s="50" t="s">
        <v>121</v>
      </c>
      <c r="M69" s="20">
        <v>9.8000000000000007</v>
      </c>
      <c r="N69" s="20">
        <v>9.8000000000000007</v>
      </c>
      <c r="O69" s="20">
        <f t="shared" si="11"/>
        <v>9.8000000000000007</v>
      </c>
      <c r="P69" s="20">
        <f t="shared" si="12"/>
        <v>0</v>
      </c>
      <c r="Q69" s="20">
        <f t="shared" si="13"/>
        <v>4.1160000000000005</v>
      </c>
      <c r="R69" s="20">
        <f t="shared" si="14"/>
        <v>0</v>
      </c>
      <c r="S69" s="23" t="str">
        <f t="shared" si="15"/>
        <v>удов.</v>
      </c>
      <c r="T69" s="22">
        <v>48</v>
      </c>
      <c r="U69" s="61"/>
      <c r="V69" s="62"/>
      <c r="W69" s="20"/>
      <c r="X69" s="20"/>
      <c r="Y69" s="24"/>
      <c r="Z69" s="19"/>
      <c r="AA69" s="20"/>
      <c r="AB69" s="32"/>
      <c r="AE69" s="26">
        <f t="shared" si="16"/>
        <v>0</v>
      </c>
    </row>
    <row r="70" spans="1:31" ht="28.5" customHeight="1">
      <c r="A70" s="19">
        <v>76</v>
      </c>
      <c r="B70" s="51" t="str">
        <f t="shared" si="28"/>
        <v>Х-39614-82</v>
      </c>
      <c r="C70" s="52"/>
      <c r="D70" s="20">
        <f t="shared" si="25"/>
        <v>3.2</v>
      </c>
      <c r="E70" s="20">
        <f t="shared" si="22"/>
        <v>1.2480000000000002</v>
      </c>
      <c r="F70" s="19">
        <v>115</v>
      </c>
      <c r="G70" s="51"/>
      <c r="H70" s="52"/>
      <c r="I70" s="21"/>
      <c r="J70" s="20"/>
      <c r="K70" s="22">
        <v>52</v>
      </c>
      <c r="L70" s="50" t="s">
        <v>122</v>
      </c>
      <c r="M70" s="20">
        <v>8</v>
      </c>
      <c r="N70" s="20">
        <v>8</v>
      </c>
      <c r="O70" s="20">
        <f t="shared" si="11"/>
        <v>8</v>
      </c>
      <c r="P70" s="20">
        <f t="shared" si="12"/>
        <v>0</v>
      </c>
      <c r="Q70" s="20">
        <f t="shared" si="13"/>
        <v>3.36</v>
      </c>
      <c r="R70" s="20">
        <f t="shared" si="14"/>
        <v>0</v>
      </c>
      <c r="S70" s="23" t="str">
        <f t="shared" si="15"/>
        <v>удов.</v>
      </c>
      <c r="T70" s="22"/>
      <c r="U70" s="70" t="s">
        <v>46</v>
      </c>
      <c r="V70" s="71"/>
      <c r="W70" s="71"/>
      <c r="X70" s="71"/>
      <c r="Y70" s="71"/>
      <c r="Z70" s="71"/>
      <c r="AA70" s="71"/>
      <c r="AB70" s="72"/>
      <c r="AE70" s="26">
        <f t="shared" si="16"/>
        <v>0</v>
      </c>
    </row>
    <row r="71" spans="1:31" ht="28.5" customHeight="1">
      <c r="A71" s="19">
        <v>77</v>
      </c>
      <c r="B71" s="51" t="str">
        <f t="shared" si="28"/>
        <v>Х-39614-83</v>
      </c>
      <c r="C71" s="52"/>
      <c r="D71" s="20">
        <f t="shared" si="25"/>
        <v>4</v>
      </c>
      <c r="E71" s="20">
        <f t="shared" si="22"/>
        <v>1.56</v>
      </c>
      <c r="F71" s="19">
        <v>116</v>
      </c>
      <c r="G71" s="51"/>
      <c r="H71" s="52"/>
      <c r="I71" s="21"/>
      <c r="J71" s="20"/>
      <c r="K71" s="22">
        <v>53</v>
      </c>
      <c r="L71" s="50" t="s">
        <v>123</v>
      </c>
      <c r="M71" s="20">
        <v>2</v>
      </c>
      <c r="N71" s="20">
        <v>2</v>
      </c>
      <c r="O71" s="20">
        <f t="shared" si="11"/>
        <v>2</v>
      </c>
      <c r="P71" s="20">
        <f t="shared" si="12"/>
        <v>0</v>
      </c>
      <c r="Q71" s="20">
        <f t="shared" si="13"/>
        <v>0.92</v>
      </c>
      <c r="R71" s="20">
        <f t="shared" si="14"/>
        <v>0</v>
      </c>
      <c r="S71" s="23" t="str">
        <f t="shared" si="15"/>
        <v>удов.</v>
      </c>
      <c r="T71" s="22"/>
      <c r="U71" s="33"/>
      <c r="V71" s="33"/>
      <c r="W71" s="34" t="s">
        <v>34</v>
      </c>
      <c r="X71" s="33"/>
      <c r="Y71" s="33"/>
      <c r="Z71" s="33"/>
      <c r="AA71" s="33"/>
      <c r="AB71" s="33"/>
      <c r="AE71" s="26">
        <f t="shared" si="16"/>
        <v>0</v>
      </c>
    </row>
    <row r="72" spans="1:31" ht="28.5" customHeight="1">
      <c r="A72" s="19">
        <v>78</v>
      </c>
      <c r="B72" s="51" t="str">
        <f t="shared" si="28"/>
        <v>Х-39614-84</v>
      </c>
      <c r="C72" s="52"/>
      <c r="D72" s="20">
        <f t="shared" si="25"/>
        <v>2.4</v>
      </c>
      <c r="E72" s="20">
        <f t="shared" si="22"/>
        <v>0.93599999999999994</v>
      </c>
      <c r="F72" s="19">
        <v>117</v>
      </c>
      <c r="G72" s="51"/>
      <c r="H72" s="52"/>
      <c r="I72" s="21"/>
      <c r="J72" s="20"/>
      <c r="K72" s="22">
        <v>54</v>
      </c>
      <c r="L72" s="50" t="s">
        <v>124</v>
      </c>
      <c r="M72" s="20">
        <v>2.2000000000000002</v>
      </c>
      <c r="N72" s="20">
        <v>2.2000000000000002</v>
      </c>
      <c r="O72" s="20">
        <f t="shared" si="11"/>
        <v>2.2000000000000002</v>
      </c>
      <c r="P72" s="20">
        <f t="shared" si="12"/>
        <v>0</v>
      </c>
      <c r="Q72" s="20">
        <f t="shared" si="13"/>
        <v>1.0120000000000002</v>
      </c>
      <c r="R72" s="20">
        <f t="shared" si="14"/>
        <v>0</v>
      </c>
      <c r="S72" s="23" t="str">
        <f t="shared" si="15"/>
        <v>удов.</v>
      </c>
      <c r="T72" s="22"/>
      <c r="U72" s="33"/>
      <c r="V72" s="33"/>
      <c r="W72" s="34" t="s">
        <v>35</v>
      </c>
      <c r="X72" s="33"/>
      <c r="Y72" s="33"/>
      <c r="Z72" s="33"/>
      <c r="AA72" s="33"/>
      <c r="AB72" s="33"/>
      <c r="AE72" s="26">
        <f t="shared" si="16"/>
        <v>0</v>
      </c>
    </row>
    <row r="73" spans="1:31" ht="28.5" customHeight="1">
      <c r="A73" s="19">
        <v>79</v>
      </c>
      <c r="B73" s="51" t="str">
        <f t="shared" si="28"/>
        <v>Х-39614-85</v>
      </c>
      <c r="C73" s="52"/>
      <c r="D73" s="20">
        <f t="shared" si="25"/>
        <v>2.6</v>
      </c>
      <c r="E73" s="20">
        <f t="shared" si="22"/>
        <v>1.014</v>
      </c>
      <c r="F73" s="19">
        <v>118</v>
      </c>
      <c r="G73" s="51"/>
      <c r="H73" s="52"/>
      <c r="I73" s="21"/>
      <c r="J73" s="20"/>
      <c r="K73" s="22">
        <v>55</v>
      </c>
      <c r="L73" s="50" t="s">
        <v>125</v>
      </c>
      <c r="M73" s="20">
        <v>3</v>
      </c>
      <c r="N73" s="20">
        <v>3</v>
      </c>
      <c r="O73" s="20">
        <f t="shared" si="11"/>
        <v>3</v>
      </c>
      <c r="P73" s="20">
        <f t="shared" si="12"/>
        <v>0</v>
      </c>
      <c r="Q73" s="20">
        <f t="shared" si="13"/>
        <v>1.3800000000000001</v>
      </c>
      <c r="R73" s="20">
        <f t="shared" si="14"/>
        <v>0</v>
      </c>
      <c r="S73" s="23" t="str">
        <f t="shared" si="15"/>
        <v>удов.</v>
      </c>
      <c r="T73" s="22">
        <v>49</v>
      </c>
      <c r="U73" s="61"/>
      <c r="V73" s="62"/>
      <c r="W73" s="20"/>
      <c r="X73" s="20"/>
      <c r="Y73" s="24"/>
      <c r="Z73" s="19"/>
      <c r="AA73" s="20"/>
      <c r="AB73" s="32"/>
      <c r="AE73" s="26">
        <f t="shared" si="16"/>
        <v>0</v>
      </c>
    </row>
    <row r="74" spans="1:31" ht="28.5" customHeight="1">
      <c r="A74" s="19">
        <v>80</v>
      </c>
      <c r="B74" s="51" t="str">
        <f t="shared" si="28"/>
        <v>Х-39614-86</v>
      </c>
      <c r="C74" s="52"/>
      <c r="D74" s="20">
        <f t="shared" si="25"/>
        <v>2.4</v>
      </c>
      <c r="E74" s="20">
        <f t="shared" si="22"/>
        <v>0.93599999999999994</v>
      </c>
      <c r="F74" s="19">
        <v>119</v>
      </c>
      <c r="G74" s="51"/>
      <c r="H74" s="52"/>
      <c r="I74" s="21"/>
      <c r="J74" s="20"/>
      <c r="K74" s="22">
        <v>56</v>
      </c>
      <c r="L74" s="50" t="s">
        <v>126</v>
      </c>
      <c r="M74" s="20">
        <v>1.8</v>
      </c>
      <c r="N74" s="20">
        <v>1.8</v>
      </c>
      <c r="O74" s="20">
        <f t="shared" si="11"/>
        <v>1.8</v>
      </c>
      <c r="P74" s="20">
        <f t="shared" si="12"/>
        <v>0</v>
      </c>
      <c r="Q74" s="20">
        <f t="shared" si="13"/>
        <v>1.044</v>
      </c>
      <c r="R74" s="20">
        <f t="shared" si="14"/>
        <v>0</v>
      </c>
      <c r="S74" s="23" t="str">
        <f t="shared" si="15"/>
        <v>удов.</v>
      </c>
      <c r="T74" s="22">
        <v>50</v>
      </c>
      <c r="U74" s="61"/>
      <c r="V74" s="62"/>
      <c r="W74" s="20"/>
      <c r="X74" s="20"/>
      <c r="Y74" s="24"/>
      <c r="Z74" s="19"/>
      <c r="AA74" s="20"/>
      <c r="AB74" s="32"/>
      <c r="AE74" s="26">
        <f t="shared" si="16"/>
        <v>0</v>
      </c>
    </row>
    <row r="75" spans="1:31" ht="28.5" customHeight="1">
      <c r="A75" s="19">
        <v>81</v>
      </c>
      <c r="B75" s="51" t="str">
        <f t="shared" si="28"/>
        <v>Х-39614-87</v>
      </c>
      <c r="C75" s="52"/>
      <c r="D75" s="20">
        <f t="shared" si="25"/>
        <v>1.4</v>
      </c>
      <c r="E75" s="20">
        <f t="shared" si="22"/>
        <v>0.68599999999999994</v>
      </c>
      <c r="F75" s="19">
        <v>120</v>
      </c>
      <c r="G75" s="51"/>
      <c r="H75" s="52"/>
      <c r="I75" s="21"/>
      <c r="J75" s="20"/>
      <c r="K75" s="22">
        <v>57</v>
      </c>
      <c r="L75" s="50" t="s">
        <v>127</v>
      </c>
      <c r="M75" s="20">
        <v>2.2000000000000002</v>
      </c>
      <c r="N75" s="20">
        <v>2.2000000000000002</v>
      </c>
      <c r="O75" s="20">
        <f t="shared" si="11"/>
        <v>2.2000000000000002</v>
      </c>
      <c r="P75" s="20">
        <f t="shared" si="12"/>
        <v>0</v>
      </c>
      <c r="Q75" s="20">
        <f t="shared" si="13"/>
        <v>1.0120000000000002</v>
      </c>
      <c r="R75" s="20">
        <f t="shared" si="14"/>
        <v>0</v>
      </c>
      <c r="S75" s="23" t="str">
        <f t="shared" si="15"/>
        <v>удов.</v>
      </c>
      <c r="T75" s="22">
        <v>51</v>
      </c>
      <c r="U75" s="61"/>
      <c r="V75" s="62"/>
      <c r="W75" s="20"/>
      <c r="X75" s="20"/>
      <c r="Y75" s="24"/>
      <c r="Z75" s="19"/>
      <c r="AA75" s="20"/>
      <c r="AB75" s="32"/>
      <c r="AE75" s="26">
        <f t="shared" si="16"/>
        <v>0</v>
      </c>
    </row>
    <row r="76" spans="1:31" ht="28.5" customHeight="1">
      <c r="A76" s="19">
        <v>82</v>
      </c>
      <c r="B76" s="51" t="str">
        <f t="shared" si="28"/>
        <v>Х-39614-90</v>
      </c>
      <c r="C76" s="52"/>
      <c r="D76" s="20">
        <f t="shared" si="25"/>
        <v>7.6</v>
      </c>
      <c r="E76" s="20">
        <f t="shared" si="22"/>
        <v>2.6599999999999997</v>
      </c>
      <c r="F76" s="19">
        <v>121</v>
      </c>
      <c r="G76" s="51"/>
      <c r="H76" s="52"/>
      <c r="I76" s="21"/>
      <c r="J76" s="20"/>
      <c r="K76" s="22">
        <v>58</v>
      </c>
      <c r="L76" s="50" t="s">
        <v>128</v>
      </c>
      <c r="M76" s="20">
        <v>1.2</v>
      </c>
      <c r="N76" s="20">
        <v>1.2</v>
      </c>
      <c r="O76" s="20">
        <f t="shared" si="11"/>
        <v>1.2</v>
      </c>
      <c r="P76" s="20">
        <f t="shared" si="12"/>
        <v>0</v>
      </c>
      <c r="Q76" s="20">
        <f t="shared" si="13"/>
        <v>0.69599999999999995</v>
      </c>
      <c r="R76" s="20">
        <f t="shared" si="14"/>
        <v>0</v>
      </c>
      <c r="S76" s="23" t="str">
        <f t="shared" si="15"/>
        <v>удов.</v>
      </c>
      <c r="T76" s="22">
        <v>52</v>
      </c>
      <c r="U76" s="61"/>
      <c r="V76" s="62"/>
      <c r="W76" s="20"/>
      <c r="X76" s="20"/>
      <c r="Y76" s="24"/>
      <c r="Z76" s="19"/>
      <c r="AA76" s="20"/>
      <c r="AB76" s="32"/>
      <c r="AE76" s="26">
        <f t="shared" si="16"/>
        <v>0</v>
      </c>
    </row>
    <row r="77" spans="1:31" ht="28.5" customHeight="1">
      <c r="A77" s="19">
        <v>83</v>
      </c>
      <c r="B77" s="51" t="str">
        <f t="shared" si="28"/>
        <v>Х-39614-91</v>
      </c>
      <c r="C77" s="52"/>
      <c r="D77" s="20">
        <f t="shared" si="25"/>
        <v>6.6</v>
      </c>
      <c r="E77" s="20">
        <f t="shared" si="22"/>
        <v>2.3099999999999996</v>
      </c>
      <c r="F77" s="19">
        <v>122</v>
      </c>
      <c r="G77" s="51"/>
      <c r="H77" s="52"/>
      <c r="I77" s="21"/>
      <c r="J77" s="20"/>
      <c r="K77" s="22">
        <v>59</v>
      </c>
      <c r="L77" s="50" t="s">
        <v>129</v>
      </c>
      <c r="M77" s="20">
        <v>1.6</v>
      </c>
      <c r="N77" s="20">
        <v>1.6</v>
      </c>
      <c r="O77" s="20">
        <f t="shared" si="11"/>
        <v>1.6</v>
      </c>
      <c r="P77" s="20">
        <f t="shared" si="12"/>
        <v>0</v>
      </c>
      <c r="Q77" s="20">
        <f t="shared" si="13"/>
        <v>0.92799999999999994</v>
      </c>
      <c r="R77" s="20">
        <f t="shared" si="14"/>
        <v>0</v>
      </c>
      <c r="S77" s="23" t="str">
        <f t="shared" si="15"/>
        <v>удов.</v>
      </c>
      <c r="T77" s="22">
        <v>53</v>
      </c>
      <c r="U77" s="61"/>
      <c r="V77" s="62"/>
      <c r="W77" s="20"/>
      <c r="X77" s="20"/>
      <c r="Y77" s="24"/>
      <c r="Z77" s="19"/>
      <c r="AA77" s="20"/>
      <c r="AB77" s="32"/>
      <c r="AE77" s="26">
        <f t="shared" si="16"/>
        <v>0</v>
      </c>
    </row>
    <row r="78" spans="1:31" ht="28.5" customHeight="1">
      <c r="A78" s="19">
        <v>84</v>
      </c>
      <c r="B78" s="51" t="str">
        <f t="shared" si="28"/>
        <v>Х-39614-92</v>
      </c>
      <c r="C78" s="52"/>
      <c r="D78" s="20">
        <f t="shared" si="25"/>
        <v>4</v>
      </c>
      <c r="E78" s="20">
        <f t="shared" si="22"/>
        <v>1.56</v>
      </c>
      <c r="F78" s="19">
        <v>123</v>
      </c>
      <c r="G78" s="51"/>
      <c r="H78" s="52"/>
      <c r="I78" s="21"/>
      <c r="J78" s="20"/>
      <c r="K78" s="22">
        <v>60</v>
      </c>
      <c r="L78" s="50" t="s">
        <v>130</v>
      </c>
      <c r="M78" s="20">
        <v>3.6</v>
      </c>
      <c r="N78" s="20">
        <v>3.6</v>
      </c>
      <c r="O78" s="20">
        <f t="shared" si="11"/>
        <v>3.6</v>
      </c>
      <c r="P78" s="20">
        <f t="shared" si="12"/>
        <v>0</v>
      </c>
      <c r="Q78" s="20">
        <f t="shared" si="13"/>
        <v>1.6560000000000001</v>
      </c>
      <c r="R78" s="20">
        <f t="shared" si="14"/>
        <v>0</v>
      </c>
      <c r="S78" s="23" t="str">
        <f t="shared" si="15"/>
        <v>удов.</v>
      </c>
      <c r="T78" s="22">
        <v>54</v>
      </c>
      <c r="U78" s="61"/>
      <c r="V78" s="62"/>
      <c r="W78" s="20"/>
      <c r="X78" s="20"/>
      <c r="Y78" s="24"/>
      <c r="Z78" s="19"/>
      <c r="AA78" s="20"/>
      <c r="AB78" s="32"/>
      <c r="AE78" s="26">
        <f t="shared" si="16"/>
        <v>0</v>
      </c>
    </row>
    <row r="79" spans="1:31" ht="28.5" customHeight="1">
      <c r="A79" s="19">
        <v>85</v>
      </c>
      <c r="B79" s="51" t="str">
        <f t="shared" si="28"/>
        <v>Х-39614-93</v>
      </c>
      <c r="C79" s="52"/>
      <c r="D79" s="20">
        <f t="shared" si="25"/>
        <v>5</v>
      </c>
      <c r="E79" s="20">
        <f t="shared" si="22"/>
        <v>1.75</v>
      </c>
      <c r="F79" s="19">
        <v>124</v>
      </c>
      <c r="G79" s="51"/>
      <c r="H79" s="52"/>
      <c r="I79" s="21"/>
      <c r="J79" s="20"/>
      <c r="K79" s="22">
        <v>61</v>
      </c>
      <c r="L79" s="50" t="s">
        <v>131</v>
      </c>
      <c r="M79" s="20">
        <v>1.8</v>
      </c>
      <c r="N79" s="20">
        <v>1.8</v>
      </c>
      <c r="O79" s="20">
        <f t="shared" si="11"/>
        <v>1.8</v>
      </c>
      <c r="P79" s="20">
        <f t="shared" si="12"/>
        <v>0</v>
      </c>
      <c r="Q79" s="20">
        <f t="shared" si="13"/>
        <v>1.044</v>
      </c>
      <c r="R79" s="20">
        <f t="shared" si="14"/>
        <v>0</v>
      </c>
      <c r="S79" s="23" t="str">
        <f t="shared" si="15"/>
        <v>удов.</v>
      </c>
      <c r="T79" s="22">
        <v>55</v>
      </c>
      <c r="U79" s="61"/>
      <c r="V79" s="62"/>
      <c r="W79" s="20"/>
      <c r="X79" s="20"/>
      <c r="Y79" s="24"/>
      <c r="Z79" s="19"/>
      <c r="AA79" s="20"/>
      <c r="AB79" s="32"/>
      <c r="AE79" s="26">
        <f t="shared" si="16"/>
        <v>0</v>
      </c>
    </row>
    <row r="80" spans="1:31" ht="28.5" customHeight="1">
      <c r="A80" s="19">
        <v>86</v>
      </c>
      <c r="B80" s="51" t="str">
        <f t="shared" si="28"/>
        <v>Х-39614-94</v>
      </c>
      <c r="C80" s="52"/>
      <c r="D80" s="20">
        <f t="shared" si="25"/>
        <v>5.4</v>
      </c>
      <c r="E80" s="20">
        <f t="shared" si="22"/>
        <v>1.89</v>
      </c>
      <c r="F80" s="19">
        <v>125</v>
      </c>
      <c r="G80" s="51"/>
      <c r="H80" s="52"/>
      <c r="I80" s="21"/>
      <c r="J80" s="20"/>
      <c r="K80" s="22">
        <v>62</v>
      </c>
      <c r="L80" s="50" t="s">
        <v>132</v>
      </c>
      <c r="M80" s="20">
        <v>1.4</v>
      </c>
      <c r="N80" s="20">
        <v>1.4</v>
      </c>
      <c r="O80" s="20">
        <f t="shared" si="11"/>
        <v>1.4</v>
      </c>
      <c r="P80" s="20">
        <f t="shared" si="12"/>
        <v>0</v>
      </c>
      <c r="Q80" s="20">
        <f t="shared" si="13"/>
        <v>0.81199999999999994</v>
      </c>
      <c r="R80" s="20">
        <f t="shared" si="14"/>
        <v>0</v>
      </c>
      <c r="S80" s="23" t="str">
        <f t="shared" si="15"/>
        <v>удов.</v>
      </c>
      <c r="T80" s="22">
        <v>56</v>
      </c>
      <c r="U80" s="61"/>
      <c r="V80" s="62"/>
      <c r="W80" s="20"/>
      <c r="X80" s="20"/>
      <c r="Y80" s="24"/>
      <c r="Z80" s="19"/>
      <c r="AA80" s="20"/>
      <c r="AB80" s="32"/>
      <c r="AE80" s="26">
        <f t="shared" si="16"/>
        <v>0</v>
      </c>
    </row>
    <row r="81" spans="1:31" ht="28.5" customHeight="1">
      <c r="A81" s="19">
        <v>87</v>
      </c>
      <c r="B81" s="51" t="str">
        <f t="shared" si="28"/>
        <v>Х-39614-95</v>
      </c>
      <c r="C81" s="52"/>
      <c r="D81" s="20">
        <f t="shared" si="25"/>
        <v>2.4</v>
      </c>
      <c r="E81" s="20">
        <f t="shared" si="22"/>
        <v>0.93599999999999994</v>
      </c>
      <c r="F81" s="19">
        <v>126</v>
      </c>
      <c r="G81" s="51"/>
      <c r="H81" s="52"/>
      <c r="I81" s="21"/>
      <c r="J81" s="20"/>
      <c r="K81" s="22">
        <v>63</v>
      </c>
      <c r="L81" s="50" t="s">
        <v>133</v>
      </c>
      <c r="M81" s="20">
        <v>5.8</v>
      </c>
      <c r="N81" s="20">
        <v>5.8</v>
      </c>
      <c r="O81" s="20">
        <f t="shared" si="11"/>
        <v>5.8</v>
      </c>
      <c r="P81" s="20">
        <f t="shared" si="12"/>
        <v>0</v>
      </c>
      <c r="Q81" s="20">
        <f t="shared" si="13"/>
        <v>2.4359999999999999</v>
      </c>
      <c r="R81" s="20">
        <f t="shared" si="14"/>
        <v>0</v>
      </c>
      <c r="S81" s="23" t="str">
        <f t="shared" si="15"/>
        <v>удов.</v>
      </c>
      <c r="T81" s="22">
        <v>57</v>
      </c>
      <c r="U81" s="61"/>
      <c r="V81" s="62"/>
      <c r="W81" s="20"/>
      <c r="X81" s="20"/>
      <c r="Y81" s="24"/>
      <c r="Z81" s="19"/>
      <c r="AA81" s="20"/>
      <c r="AB81" s="32"/>
      <c r="AE81" s="26">
        <f t="shared" si="16"/>
        <v>0</v>
      </c>
    </row>
    <row r="82" spans="1:31" ht="28.5" customHeight="1">
      <c r="A82" s="19">
        <v>88</v>
      </c>
      <c r="B82" s="51" t="str">
        <f t="shared" si="28"/>
        <v>Х-39614-96</v>
      </c>
      <c r="C82" s="52"/>
      <c r="D82" s="20">
        <f t="shared" si="25"/>
        <v>1.8</v>
      </c>
      <c r="E82" s="20">
        <f t="shared" si="22"/>
        <v>0.88200000000000001</v>
      </c>
      <c r="F82" s="19">
        <v>127</v>
      </c>
      <c r="G82" s="51"/>
      <c r="H82" s="52"/>
      <c r="I82" s="21"/>
      <c r="J82" s="20"/>
      <c r="K82" s="22">
        <v>64</v>
      </c>
      <c r="L82" s="50" t="s">
        <v>134</v>
      </c>
      <c r="M82" s="20">
        <v>3.8</v>
      </c>
      <c r="N82" s="20">
        <v>3.8</v>
      </c>
      <c r="O82" s="20">
        <f t="shared" si="11"/>
        <v>3.8</v>
      </c>
      <c r="P82" s="20">
        <f t="shared" si="12"/>
        <v>0</v>
      </c>
      <c r="Q82" s="20">
        <f t="shared" si="13"/>
        <v>1.748</v>
      </c>
      <c r="R82" s="20">
        <f t="shared" si="14"/>
        <v>0</v>
      </c>
      <c r="S82" s="23" t="str">
        <f t="shared" si="15"/>
        <v>удов.</v>
      </c>
      <c r="T82" s="22">
        <v>58</v>
      </c>
      <c r="U82" s="61"/>
      <c r="V82" s="62"/>
      <c r="W82" s="20"/>
      <c r="X82" s="20"/>
      <c r="Y82" s="24"/>
      <c r="Z82" s="19"/>
      <c r="AA82" s="20"/>
      <c r="AB82" s="32"/>
      <c r="AE82" s="26">
        <f t="shared" si="16"/>
        <v>0</v>
      </c>
    </row>
    <row r="83" spans="1:31" ht="28.5" customHeight="1">
      <c r="A83" s="19">
        <v>89</v>
      </c>
      <c r="B83" s="51" t="str">
        <f t="shared" si="28"/>
        <v>Х-39614-97</v>
      </c>
      <c r="C83" s="52"/>
      <c r="D83" s="20">
        <f t="shared" si="25"/>
        <v>4.5999999999999996</v>
      </c>
      <c r="E83" s="20">
        <f t="shared" si="22"/>
        <v>1.7939999999999998</v>
      </c>
      <c r="F83" s="19">
        <v>128</v>
      </c>
      <c r="G83" s="51"/>
      <c r="H83" s="52"/>
      <c r="I83" s="21"/>
      <c r="J83" s="20"/>
      <c r="K83" s="22">
        <v>65</v>
      </c>
      <c r="L83" s="50" t="s">
        <v>135</v>
      </c>
      <c r="M83" s="20">
        <v>4.5999999999999996</v>
      </c>
      <c r="N83" s="20">
        <v>4.5999999999999996</v>
      </c>
      <c r="O83" s="20">
        <f t="shared" si="11"/>
        <v>4.5999999999999996</v>
      </c>
      <c r="P83" s="20">
        <f t="shared" si="12"/>
        <v>0</v>
      </c>
      <c r="Q83" s="20">
        <f t="shared" si="13"/>
        <v>2.1160000000000001</v>
      </c>
      <c r="R83" s="20">
        <f t="shared" si="14"/>
        <v>0</v>
      </c>
      <c r="S83" s="23" t="str">
        <f t="shared" si="15"/>
        <v>удов.</v>
      </c>
      <c r="T83" s="22">
        <v>59</v>
      </c>
      <c r="U83" s="61"/>
      <c r="V83" s="62"/>
      <c r="W83" s="20"/>
      <c r="X83" s="20"/>
      <c r="Y83" s="24"/>
      <c r="Z83" s="19"/>
      <c r="AA83" s="20"/>
      <c r="AB83" s="32"/>
      <c r="AE83" s="26">
        <f t="shared" si="16"/>
        <v>0</v>
      </c>
    </row>
    <row r="84" spans="1:31" ht="28.5" customHeight="1">
      <c r="A84" s="19">
        <v>90</v>
      </c>
      <c r="B84" s="51" t="str">
        <f t="shared" si="28"/>
        <v>Х-39614-98</v>
      </c>
      <c r="C84" s="52"/>
      <c r="D84" s="20">
        <f t="shared" si="25"/>
        <v>1.8</v>
      </c>
      <c r="E84" s="20">
        <f t="shared" si="22"/>
        <v>0.88200000000000001</v>
      </c>
      <c r="F84" s="19">
        <v>129</v>
      </c>
      <c r="G84" s="51"/>
      <c r="H84" s="52"/>
      <c r="I84" s="21"/>
      <c r="J84" s="20"/>
      <c r="K84" s="22">
        <v>66</v>
      </c>
      <c r="L84" s="50" t="s">
        <v>136</v>
      </c>
      <c r="M84" s="20">
        <v>5.2</v>
      </c>
      <c r="N84" s="20">
        <v>5.2</v>
      </c>
      <c r="O84" s="20">
        <f t="shared" ref="O84:O147" si="29">AVERAGE(M84:N84)</f>
        <v>5.2</v>
      </c>
      <c r="P84" s="20">
        <f t="shared" ref="P84:P147" si="30">ABS(M84-N84)</f>
        <v>0</v>
      </c>
      <c r="Q84" s="20">
        <f t="shared" ref="Q84:Q147" si="31">IF(O84="НПО","—",IF(O84&lt;1.99,0.58*O84,IF(O84&lt;4.99,0.46*O84,IF(O84&lt;9.99,0.42*O84,IF(O84&lt;19.9,0.36*O84,IF(O84&lt;49.9,0.28*O84,IF(O84&lt;99.9,0.21*O84,IF(O84&lt;199.9,0.17*O84,IF(O84&lt;499.9,0.12*O84,IF(O84&lt;2000,0.06*O84))))))))))</f>
        <v>2.1840000000000002</v>
      </c>
      <c r="R84" s="20">
        <f t="shared" ref="R84:R147" si="32">P84/Q84</f>
        <v>0</v>
      </c>
      <c r="S84" s="23" t="str">
        <f t="shared" ref="S84:S147" si="33">IF(R84&lt;1,"удов.",IF(R84&gt;1,"неудов."))</f>
        <v>удов.</v>
      </c>
      <c r="T84" s="22">
        <v>60</v>
      </c>
      <c r="U84" s="61"/>
      <c r="V84" s="62"/>
      <c r="W84" s="20"/>
      <c r="X84" s="20"/>
      <c r="Y84" s="24"/>
      <c r="Z84" s="19"/>
      <c r="AA84" s="20"/>
      <c r="AB84" s="32"/>
      <c r="AE84" s="26">
        <f t="shared" ref="AE84:AE147" si="34">MAX(W84:X84)</f>
        <v>0</v>
      </c>
    </row>
    <row r="85" spans="1:31" ht="28.5" customHeight="1">
      <c r="A85" s="19">
        <v>91</v>
      </c>
      <c r="B85" s="51" t="str">
        <f t="shared" si="28"/>
        <v>Х-39614-99</v>
      </c>
      <c r="C85" s="52"/>
      <c r="D85" s="20">
        <f t="shared" si="25"/>
        <v>2.6</v>
      </c>
      <c r="E85" s="20">
        <f t="shared" si="22"/>
        <v>1.014</v>
      </c>
      <c r="F85" s="19">
        <v>130</v>
      </c>
      <c r="G85" s="51"/>
      <c r="H85" s="52"/>
      <c r="I85" s="21"/>
      <c r="J85" s="20"/>
      <c r="K85" s="22">
        <v>67</v>
      </c>
      <c r="L85" s="50" t="s">
        <v>137</v>
      </c>
      <c r="M85" s="20">
        <v>4.5999999999999996</v>
      </c>
      <c r="N85" s="20">
        <v>4.5999999999999996</v>
      </c>
      <c r="O85" s="20">
        <f t="shared" si="29"/>
        <v>4.5999999999999996</v>
      </c>
      <c r="P85" s="20">
        <f t="shared" si="30"/>
        <v>0</v>
      </c>
      <c r="Q85" s="20">
        <f t="shared" si="31"/>
        <v>2.1160000000000001</v>
      </c>
      <c r="R85" s="20">
        <f t="shared" si="32"/>
        <v>0</v>
      </c>
      <c r="S85" s="23" t="str">
        <f t="shared" si="33"/>
        <v>удов.</v>
      </c>
      <c r="T85" s="22">
        <v>61</v>
      </c>
      <c r="U85" s="61"/>
      <c r="V85" s="62"/>
      <c r="W85" s="20"/>
      <c r="X85" s="20"/>
      <c r="Y85" s="24"/>
      <c r="Z85" s="19"/>
      <c r="AA85" s="20"/>
      <c r="AB85" s="32"/>
      <c r="AE85" s="26">
        <f t="shared" si="34"/>
        <v>0</v>
      </c>
    </row>
    <row r="86" spans="1:31" ht="28.5" customHeight="1">
      <c r="A86" s="19">
        <v>92</v>
      </c>
      <c r="B86" s="51" t="str">
        <f t="shared" si="28"/>
        <v>Х-39614-100</v>
      </c>
      <c r="C86" s="52"/>
      <c r="D86" s="20">
        <f t="shared" si="25"/>
        <v>3.8</v>
      </c>
      <c r="E86" s="20">
        <f t="shared" si="22"/>
        <v>1.482</v>
      </c>
      <c r="F86" s="19">
        <v>131</v>
      </c>
      <c r="G86" s="51"/>
      <c r="H86" s="52"/>
      <c r="I86" s="21"/>
      <c r="J86" s="20"/>
      <c r="K86" s="22">
        <v>68</v>
      </c>
      <c r="L86" s="50" t="s">
        <v>138</v>
      </c>
      <c r="M86" s="20">
        <v>3.6</v>
      </c>
      <c r="N86" s="20">
        <v>3.6</v>
      </c>
      <c r="O86" s="20">
        <f t="shared" si="29"/>
        <v>3.6</v>
      </c>
      <c r="P86" s="20">
        <f t="shared" si="30"/>
        <v>0</v>
      </c>
      <c r="Q86" s="20">
        <f t="shared" si="31"/>
        <v>1.6560000000000001</v>
      </c>
      <c r="R86" s="20">
        <f t="shared" si="32"/>
        <v>0</v>
      </c>
      <c r="S86" s="23" t="str">
        <f t="shared" si="33"/>
        <v>удов.</v>
      </c>
      <c r="T86" s="22">
        <v>62</v>
      </c>
      <c r="U86" s="61"/>
      <c r="V86" s="62"/>
      <c r="W86" s="20"/>
      <c r="X86" s="20"/>
      <c r="Y86" s="24"/>
      <c r="Z86" s="19"/>
      <c r="AA86" s="20"/>
      <c r="AB86" s="32"/>
      <c r="AE86" s="26">
        <f t="shared" si="34"/>
        <v>0</v>
      </c>
    </row>
    <row r="87" spans="1:31" ht="28.5" customHeight="1">
      <c r="A87" s="19">
        <v>93</v>
      </c>
      <c r="B87" s="51" t="str">
        <f t="shared" si="28"/>
        <v>Х-39614-101</v>
      </c>
      <c r="C87" s="52"/>
      <c r="D87" s="20">
        <f t="shared" si="25"/>
        <v>3.6</v>
      </c>
      <c r="E87" s="20">
        <f t="shared" si="22"/>
        <v>1.4040000000000001</v>
      </c>
      <c r="F87" s="19">
        <v>132</v>
      </c>
      <c r="G87" s="51"/>
      <c r="H87" s="52"/>
      <c r="I87" s="21"/>
      <c r="J87" s="20"/>
      <c r="K87" s="22">
        <v>69</v>
      </c>
      <c r="L87" s="50" t="s">
        <v>139</v>
      </c>
      <c r="M87" s="20">
        <v>3</v>
      </c>
      <c r="N87" s="20">
        <v>3</v>
      </c>
      <c r="O87" s="20">
        <f t="shared" si="29"/>
        <v>3</v>
      </c>
      <c r="P87" s="20">
        <f t="shared" si="30"/>
        <v>0</v>
      </c>
      <c r="Q87" s="20">
        <f t="shared" si="31"/>
        <v>1.3800000000000001</v>
      </c>
      <c r="R87" s="20">
        <f t="shared" si="32"/>
        <v>0</v>
      </c>
      <c r="S87" s="23" t="str">
        <f t="shared" si="33"/>
        <v>удов.</v>
      </c>
      <c r="T87" s="22">
        <v>63</v>
      </c>
      <c r="U87" s="61"/>
      <c r="V87" s="62"/>
      <c r="W87" s="20"/>
      <c r="X87" s="20"/>
      <c r="Y87" s="24"/>
      <c r="Z87" s="19"/>
      <c r="AA87" s="20"/>
      <c r="AB87" s="32"/>
      <c r="AE87" s="26">
        <f t="shared" si="34"/>
        <v>0</v>
      </c>
    </row>
    <row r="88" spans="1:31" ht="28.5" customHeight="1">
      <c r="A88" s="19">
        <v>94</v>
      </c>
      <c r="B88" s="51" t="str">
        <f t="shared" si="28"/>
        <v>Х-39614-102</v>
      </c>
      <c r="C88" s="52"/>
      <c r="D88" s="20">
        <f t="shared" si="25"/>
        <v>6.2</v>
      </c>
      <c r="E88" s="20">
        <f t="shared" si="22"/>
        <v>2.17</v>
      </c>
      <c r="F88" s="19">
        <v>133</v>
      </c>
      <c r="G88" s="51"/>
      <c r="H88" s="52"/>
      <c r="I88" s="21"/>
      <c r="J88" s="20"/>
      <c r="K88" s="22">
        <v>70</v>
      </c>
      <c r="L88" s="50" t="s">
        <v>140</v>
      </c>
      <c r="M88" s="20">
        <v>5.8</v>
      </c>
      <c r="N88" s="20">
        <v>5.8</v>
      </c>
      <c r="O88" s="20">
        <f t="shared" si="29"/>
        <v>5.8</v>
      </c>
      <c r="P88" s="20">
        <f t="shared" si="30"/>
        <v>0</v>
      </c>
      <c r="Q88" s="20">
        <f t="shared" si="31"/>
        <v>2.4359999999999999</v>
      </c>
      <c r="R88" s="20">
        <f t="shared" si="32"/>
        <v>0</v>
      </c>
      <c r="S88" s="23" t="str">
        <f t="shared" si="33"/>
        <v>удов.</v>
      </c>
      <c r="T88" s="22">
        <v>64</v>
      </c>
      <c r="U88" s="61"/>
      <c r="V88" s="62"/>
      <c r="W88" s="20"/>
      <c r="X88" s="20"/>
      <c r="Y88" s="24"/>
      <c r="Z88" s="19"/>
      <c r="AA88" s="20"/>
      <c r="AB88" s="32"/>
      <c r="AE88" s="26">
        <f t="shared" si="34"/>
        <v>0</v>
      </c>
    </row>
    <row r="89" spans="1:31" ht="28.5" customHeight="1">
      <c r="A89" s="19">
        <v>95</v>
      </c>
      <c r="B89" s="51" t="str">
        <f t="shared" si="28"/>
        <v>Х-39614-103</v>
      </c>
      <c r="C89" s="52"/>
      <c r="D89" s="20">
        <f t="shared" si="25"/>
        <v>4.4000000000000004</v>
      </c>
      <c r="E89" s="20">
        <f t="shared" si="22"/>
        <v>1.7160000000000002</v>
      </c>
      <c r="F89" s="19">
        <v>134</v>
      </c>
      <c r="G89" s="51"/>
      <c r="H89" s="52"/>
      <c r="I89" s="21"/>
      <c r="J89" s="20"/>
      <c r="K89" s="22">
        <v>71</v>
      </c>
      <c r="L89" s="50" t="s">
        <v>141</v>
      </c>
      <c r="M89" s="20">
        <v>4</v>
      </c>
      <c r="N89" s="20">
        <v>4</v>
      </c>
      <c r="O89" s="20">
        <f t="shared" si="29"/>
        <v>4</v>
      </c>
      <c r="P89" s="20">
        <f t="shared" si="30"/>
        <v>0</v>
      </c>
      <c r="Q89" s="20">
        <f t="shared" si="31"/>
        <v>1.84</v>
      </c>
      <c r="R89" s="20">
        <f t="shared" si="32"/>
        <v>0</v>
      </c>
      <c r="S89" s="23" t="str">
        <f t="shared" si="33"/>
        <v>удов.</v>
      </c>
      <c r="T89" s="22">
        <v>65</v>
      </c>
      <c r="U89" s="61"/>
      <c r="V89" s="62"/>
      <c r="W89" s="20"/>
      <c r="X89" s="20"/>
      <c r="Y89" s="24"/>
      <c r="Z89" s="19"/>
      <c r="AA89" s="20"/>
      <c r="AB89" s="32"/>
      <c r="AE89" s="26">
        <f t="shared" si="34"/>
        <v>0</v>
      </c>
    </row>
    <row r="90" spans="1:31" ht="24" customHeight="1">
      <c r="A90" s="47"/>
      <c r="B90" s="30" t="s">
        <v>66</v>
      </c>
      <c r="C90" s="30"/>
      <c r="D90" s="30"/>
      <c r="E90" s="30"/>
      <c r="F90" s="47"/>
      <c r="G90" s="53" t="s">
        <v>26</v>
      </c>
      <c r="H90" s="53"/>
      <c r="I90" s="53"/>
      <c r="J90" s="53"/>
      <c r="K90" s="22">
        <v>72</v>
      </c>
      <c r="L90" s="50" t="s">
        <v>142</v>
      </c>
      <c r="M90" s="20">
        <v>3.8</v>
      </c>
      <c r="N90" s="20">
        <v>3.8</v>
      </c>
      <c r="O90" s="20">
        <f t="shared" si="29"/>
        <v>3.8</v>
      </c>
      <c r="P90" s="20">
        <f t="shared" si="30"/>
        <v>0</v>
      </c>
      <c r="Q90" s="20">
        <f t="shared" si="31"/>
        <v>1.748</v>
      </c>
      <c r="R90" s="20">
        <f t="shared" si="32"/>
        <v>0</v>
      </c>
      <c r="S90" s="23" t="str">
        <f t="shared" si="33"/>
        <v>удов.</v>
      </c>
      <c r="T90" s="22">
        <v>66</v>
      </c>
      <c r="U90" s="61"/>
      <c r="V90" s="62"/>
      <c r="W90" s="20"/>
      <c r="X90" s="20"/>
      <c r="Y90" s="24"/>
      <c r="Z90" s="19"/>
      <c r="AA90" s="20"/>
      <c r="AB90" s="32"/>
      <c r="AE90" s="26">
        <f t="shared" si="34"/>
        <v>0</v>
      </c>
    </row>
    <row r="91" spans="1:31" ht="24.75" customHeight="1">
      <c r="A91" s="29"/>
      <c r="B91" s="54" t="s">
        <v>27</v>
      </c>
      <c r="C91" s="55"/>
      <c r="D91" s="55"/>
      <c r="E91" s="55"/>
      <c r="F91" s="29"/>
      <c r="G91" s="56"/>
      <c r="H91" s="56"/>
      <c r="I91" s="31"/>
      <c r="J91" s="31"/>
      <c r="K91" s="22">
        <v>73</v>
      </c>
      <c r="L91" s="50" t="s">
        <v>143</v>
      </c>
      <c r="M91" s="20">
        <v>4.4000000000000004</v>
      </c>
      <c r="N91" s="20">
        <v>4.4000000000000004</v>
      </c>
      <c r="O91" s="20">
        <f t="shared" si="29"/>
        <v>4.4000000000000004</v>
      </c>
      <c r="P91" s="20">
        <f t="shared" si="30"/>
        <v>0</v>
      </c>
      <c r="Q91" s="20">
        <f t="shared" si="31"/>
        <v>2.0240000000000005</v>
      </c>
      <c r="R91" s="20">
        <f t="shared" si="32"/>
        <v>0</v>
      </c>
      <c r="S91" s="23" t="str">
        <f t="shared" si="33"/>
        <v>удов.</v>
      </c>
      <c r="T91" s="22">
        <v>67</v>
      </c>
      <c r="U91" s="61"/>
      <c r="V91" s="62"/>
      <c r="W91" s="20"/>
      <c r="X91" s="20"/>
      <c r="Y91" s="24"/>
      <c r="Z91" s="19"/>
      <c r="AA91" s="20"/>
      <c r="AB91" s="32"/>
      <c r="AE91" s="26">
        <f t="shared" si="34"/>
        <v>0</v>
      </c>
    </row>
    <row r="92" spans="1:31" ht="24" customHeight="1">
      <c r="A92" s="29"/>
      <c r="B92" s="57" t="s">
        <v>28</v>
      </c>
      <c r="C92" s="56"/>
      <c r="D92" s="56"/>
      <c r="E92" s="56"/>
      <c r="F92" s="29"/>
      <c r="G92" s="57" t="s">
        <v>58</v>
      </c>
      <c r="H92" s="56"/>
      <c r="I92" s="56"/>
      <c r="J92" s="56"/>
      <c r="K92" s="22">
        <v>74</v>
      </c>
      <c r="L92" s="50" t="s">
        <v>144</v>
      </c>
      <c r="M92" s="20">
        <v>2.8</v>
      </c>
      <c r="N92" s="20">
        <v>2.8</v>
      </c>
      <c r="O92" s="20">
        <f t="shared" si="29"/>
        <v>2.8</v>
      </c>
      <c r="P92" s="20">
        <f t="shared" si="30"/>
        <v>0</v>
      </c>
      <c r="Q92" s="20">
        <f t="shared" si="31"/>
        <v>1.288</v>
      </c>
      <c r="R92" s="20">
        <f t="shared" si="32"/>
        <v>0</v>
      </c>
      <c r="S92" s="23" t="str">
        <f t="shared" si="33"/>
        <v>удов.</v>
      </c>
      <c r="T92" s="22">
        <v>68</v>
      </c>
      <c r="U92" s="61"/>
      <c r="V92" s="62"/>
      <c r="W92" s="20"/>
      <c r="X92" s="20"/>
      <c r="Y92" s="24"/>
      <c r="Z92" s="19"/>
      <c r="AA92" s="20"/>
      <c r="AB92" s="32"/>
      <c r="AE92" s="26">
        <f t="shared" si="34"/>
        <v>0</v>
      </c>
    </row>
    <row r="93" spans="1:31" ht="25.5" customHeight="1">
      <c r="A93" s="14"/>
      <c r="B93" s="58"/>
      <c r="C93" s="59"/>
      <c r="D93" s="14"/>
      <c r="E93" s="14"/>
      <c r="F93" s="14"/>
      <c r="G93" s="58"/>
      <c r="H93" s="59"/>
      <c r="I93" s="14"/>
      <c r="J93" s="14"/>
      <c r="K93" s="22">
        <v>75</v>
      </c>
      <c r="L93" s="50" t="s">
        <v>145</v>
      </c>
      <c r="M93" s="20">
        <v>3.8</v>
      </c>
      <c r="N93" s="20">
        <v>3.8</v>
      </c>
      <c r="O93" s="20">
        <f t="shared" si="29"/>
        <v>3.8</v>
      </c>
      <c r="P93" s="20">
        <f t="shared" si="30"/>
        <v>0</v>
      </c>
      <c r="Q93" s="20">
        <f t="shared" si="31"/>
        <v>1.748</v>
      </c>
      <c r="R93" s="20">
        <f t="shared" si="32"/>
        <v>0</v>
      </c>
      <c r="S93" s="23" t="str">
        <f t="shared" si="33"/>
        <v>удов.</v>
      </c>
      <c r="T93" s="22">
        <v>69</v>
      </c>
      <c r="U93" s="61"/>
      <c r="V93" s="62"/>
      <c r="W93" s="20"/>
      <c r="X93" s="20"/>
      <c r="Y93" s="24"/>
      <c r="Z93" s="19"/>
      <c r="AA93" s="20"/>
      <c r="AB93" s="32"/>
      <c r="AE93" s="26">
        <f t="shared" si="34"/>
        <v>0</v>
      </c>
    </row>
    <row r="94" spans="1:31" ht="28.5" customHeight="1">
      <c r="A94" s="19"/>
      <c r="B94" s="51"/>
      <c r="C94" s="52"/>
      <c r="D94" s="20"/>
      <c r="E94" s="20"/>
      <c r="F94" s="19"/>
      <c r="G94" s="51"/>
      <c r="H94" s="52"/>
      <c r="I94" s="21"/>
      <c r="J94" s="20"/>
      <c r="K94" s="22">
        <v>76</v>
      </c>
      <c r="L94" s="50" t="s">
        <v>146</v>
      </c>
      <c r="M94" s="20">
        <v>3.2</v>
      </c>
      <c r="N94" s="20">
        <v>3.2</v>
      </c>
      <c r="O94" s="20">
        <f t="shared" si="29"/>
        <v>3.2</v>
      </c>
      <c r="P94" s="20">
        <f t="shared" si="30"/>
        <v>0</v>
      </c>
      <c r="Q94" s="20">
        <f t="shared" si="31"/>
        <v>1.4720000000000002</v>
      </c>
      <c r="R94" s="20">
        <f t="shared" si="32"/>
        <v>0</v>
      </c>
      <c r="S94" s="23" t="str">
        <f t="shared" si="33"/>
        <v>удов.</v>
      </c>
      <c r="T94" s="22">
        <v>70</v>
      </c>
      <c r="U94" s="61"/>
      <c r="V94" s="62"/>
      <c r="W94" s="20"/>
      <c r="X94" s="20"/>
      <c r="Y94" s="24"/>
      <c r="Z94" s="19"/>
      <c r="AA94" s="20"/>
      <c r="AB94" s="32"/>
      <c r="AE94" s="26">
        <f t="shared" si="34"/>
        <v>0</v>
      </c>
    </row>
    <row r="95" spans="1:31" ht="28.5" customHeight="1">
      <c r="A95" s="19"/>
      <c r="B95" s="51"/>
      <c r="C95" s="52"/>
      <c r="D95" s="20"/>
      <c r="E95" s="20"/>
      <c r="F95" s="19"/>
      <c r="G95" s="51"/>
      <c r="H95" s="52"/>
      <c r="I95" s="21"/>
      <c r="J95" s="20"/>
      <c r="K95" s="22">
        <v>77</v>
      </c>
      <c r="L95" s="50" t="s">
        <v>147</v>
      </c>
      <c r="M95" s="20">
        <v>4</v>
      </c>
      <c r="N95" s="20">
        <v>4</v>
      </c>
      <c r="O95" s="20">
        <f t="shared" si="29"/>
        <v>4</v>
      </c>
      <c r="P95" s="20">
        <f t="shared" si="30"/>
        <v>0</v>
      </c>
      <c r="Q95" s="20">
        <f t="shared" si="31"/>
        <v>1.84</v>
      </c>
      <c r="R95" s="20">
        <f t="shared" si="32"/>
        <v>0</v>
      </c>
      <c r="S95" s="23" t="str">
        <f t="shared" si="33"/>
        <v>удов.</v>
      </c>
      <c r="T95" s="22">
        <v>71</v>
      </c>
      <c r="U95" s="61"/>
      <c r="V95" s="62"/>
      <c r="W95" s="20"/>
      <c r="X95" s="20"/>
      <c r="Y95" s="24"/>
      <c r="Z95" s="19"/>
      <c r="AA95" s="20"/>
      <c r="AB95" s="32"/>
      <c r="AE95" s="26">
        <f t="shared" si="34"/>
        <v>0</v>
      </c>
    </row>
    <row r="96" spans="1:31" ht="28.5" customHeight="1">
      <c r="A96" s="19"/>
      <c r="B96" s="51"/>
      <c r="C96" s="52"/>
      <c r="D96" s="20"/>
      <c r="E96" s="20"/>
      <c r="F96" s="19"/>
      <c r="G96" s="51"/>
      <c r="H96" s="52"/>
      <c r="I96" s="21"/>
      <c r="J96" s="20"/>
      <c r="K96" s="22">
        <v>78</v>
      </c>
      <c r="L96" s="50" t="s">
        <v>148</v>
      </c>
      <c r="M96" s="20">
        <v>2.4</v>
      </c>
      <c r="N96" s="20">
        <v>2.4</v>
      </c>
      <c r="O96" s="20">
        <f t="shared" si="29"/>
        <v>2.4</v>
      </c>
      <c r="P96" s="20">
        <f t="shared" si="30"/>
        <v>0</v>
      </c>
      <c r="Q96" s="20">
        <f t="shared" si="31"/>
        <v>1.1040000000000001</v>
      </c>
      <c r="R96" s="20">
        <f t="shared" si="32"/>
        <v>0</v>
      </c>
      <c r="S96" s="23" t="str">
        <f t="shared" si="33"/>
        <v>удов.</v>
      </c>
      <c r="T96" s="22">
        <v>72</v>
      </c>
      <c r="U96" s="61"/>
      <c r="V96" s="62"/>
      <c r="W96" s="20"/>
      <c r="X96" s="20"/>
      <c r="Y96" s="24"/>
      <c r="Z96" s="19"/>
      <c r="AA96" s="20"/>
      <c r="AB96" s="32"/>
      <c r="AE96" s="26">
        <f t="shared" si="34"/>
        <v>0</v>
      </c>
    </row>
    <row r="97" spans="1:31" ht="28.5" customHeight="1">
      <c r="A97" s="19"/>
      <c r="B97" s="51"/>
      <c r="C97" s="52"/>
      <c r="D97" s="20"/>
      <c r="E97" s="20"/>
      <c r="F97" s="19"/>
      <c r="G97" s="51"/>
      <c r="H97" s="52"/>
      <c r="I97" s="21"/>
      <c r="J97" s="20"/>
      <c r="K97" s="22">
        <v>79</v>
      </c>
      <c r="L97" s="50" t="s">
        <v>149</v>
      </c>
      <c r="M97" s="20">
        <v>2.6</v>
      </c>
      <c r="N97" s="20">
        <v>2.6</v>
      </c>
      <c r="O97" s="20">
        <f t="shared" si="29"/>
        <v>2.6</v>
      </c>
      <c r="P97" s="20">
        <f t="shared" si="30"/>
        <v>0</v>
      </c>
      <c r="Q97" s="20">
        <f t="shared" si="31"/>
        <v>1.1960000000000002</v>
      </c>
      <c r="R97" s="20">
        <f t="shared" si="32"/>
        <v>0</v>
      </c>
      <c r="S97" s="23" t="str">
        <f t="shared" si="33"/>
        <v>удов.</v>
      </c>
      <c r="T97" s="22">
        <v>73</v>
      </c>
      <c r="U97" s="61"/>
      <c r="V97" s="62"/>
      <c r="W97" s="20"/>
      <c r="X97" s="20"/>
      <c r="Y97" s="24"/>
      <c r="Z97" s="19"/>
      <c r="AA97" s="20"/>
      <c r="AB97" s="32"/>
      <c r="AE97" s="26">
        <f t="shared" si="34"/>
        <v>0</v>
      </c>
    </row>
    <row r="98" spans="1:31" ht="28.5" customHeight="1">
      <c r="A98" s="19"/>
      <c r="B98" s="51"/>
      <c r="C98" s="52"/>
      <c r="D98" s="20"/>
      <c r="E98" s="20"/>
      <c r="F98" s="19"/>
      <c r="G98" s="51"/>
      <c r="H98" s="52"/>
      <c r="I98" s="21"/>
      <c r="J98" s="20"/>
      <c r="K98" s="22">
        <v>80</v>
      </c>
      <c r="L98" s="50" t="s">
        <v>150</v>
      </c>
      <c r="M98" s="20">
        <v>2.4</v>
      </c>
      <c r="N98" s="20">
        <v>2.4</v>
      </c>
      <c r="O98" s="20">
        <f t="shared" si="29"/>
        <v>2.4</v>
      </c>
      <c r="P98" s="20">
        <f t="shared" si="30"/>
        <v>0</v>
      </c>
      <c r="Q98" s="20">
        <f t="shared" si="31"/>
        <v>1.1040000000000001</v>
      </c>
      <c r="R98" s="20">
        <f t="shared" si="32"/>
        <v>0</v>
      </c>
      <c r="S98" s="23" t="str">
        <f t="shared" si="33"/>
        <v>удов.</v>
      </c>
      <c r="T98" s="22">
        <v>74</v>
      </c>
      <c r="U98" s="61"/>
      <c r="V98" s="62"/>
      <c r="W98" s="20"/>
      <c r="X98" s="20"/>
      <c r="Y98" s="24"/>
      <c r="Z98" s="19"/>
      <c r="AA98" s="20"/>
      <c r="AB98" s="32"/>
      <c r="AE98" s="26">
        <f t="shared" si="34"/>
        <v>0</v>
      </c>
    </row>
    <row r="99" spans="1:31" ht="28.5" customHeight="1">
      <c r="A99" s="19"/>
      <c r="B99" s="51"/>
      <c r="C99" s="52"/>
      <c r="D99" s="20"/>
      <c r="E99" s="20"/>
      <c r="F99" s="19"/>
      <c r="G99" s="51"/>
      <c r="H99" s="52"/>
      <c r="I99" s="21"/>
      <c r="J99" s="20"/>
      <c r="K99" s="22">
        <v>81</v>
      </c>
      <c r="L99" s="50" t="s">
        <v>151</v>
      </c>
      <c r="M99" s="20">
        <v>1.4</v>
      </c>
      <c r="N99" s="20">
        <v>1.4</v>
      </c>
      <c r="O99" s="20">
        <f t="shared" si="29"/>
        <v>1.4</v>
      </c>
      <c r="P99" s="20">
        <f t="shared" si="30"/>
        <v>0</v>
      </c>
      <c r="Q99" s="20">
        <f t="shared" si="31"/>
        <v>0.81199999999999994</v>
      </c>
      <c r="R99" s="20">
        <f t="shared" si="32"/>
        <v>0</v>
      </c>
      <c r="S99" s="23" t="str">
        <f t="shared" si="33"/>
        <v>удов.</v>
      </c>
      <c r="T99" s="22">
        <v>75</v>
      </c>
      <c r="U99" s="61"/>
      <c r="V99" s="62"/>
      <c r="W99" s="20"/>
      <c r="X99" s="20"/>
      <c r="Y99" s="24"/>
      <c r="Z99" s="19"/>
      <c r="AA99" s="20"/>
      <c r="AB99" s="32"/>
      <c r="AE99" s="26">
        <f t="shared" si="34"/>
        <v>0</v>
      </c>
    </row>
    <row r="100" spans="1:31" ht="28.5" customHeight="1">
      <c r="A100" s="19"/>
      <c r="B100" s="51"/>
      <c r="C100" s="52"/>
      <c r="D100" s="20"/>
      <c r="E100" s="20"/>
      <c r="F100" s="19"/>
      <c r="G100" s="51"/>
      <c r="H100" s="52"/>
      <c r="I100" s="21"/>
      <c r="J100" s="20"/>
      <c r="K100" s="22">
        <v>82</v>
      </c>
      <c r="L100" s="50" t="s">
        <v>152</v>
      </c>
      <c r="M100" s="20">
        <v>7.6</v>
      </c>
      <c r="N100" s="20">
        <v>7.6</v>
      </c>
      <c r="O100" s="20">
        <f t="shared" si="29"/>
        <v>7.6</v>
      </c>
      <c r="P100" s="20">
        <f t="shared" si="30"/>
        <v>0</v>
      </c>
      <c r="Q100" s="20">
        <f t="shared" si="31"/>
        <v>3.1919999999999997</v>
      </c>
      <c r="R100" s="20">
        <f t="shared" si="32"/>
        <v>0</v>
      </c>
      <c r="S100" s="23" t="str">
        <f t="shared" si="33"/>
        <v>удов.</v>
      </c>
      <c r="T100" s="22">
        <v>76</v>
      </c>
      <c r="U100" s="61"/>
      <c r="V100" s="62"/>
      <c r="W100" s="20"/>
      <c r="X100" s="20"/>
      <c r="Y100" s="24"/>
      <c r="Z100" s="19"/>
      <c r="AA100" s="20"/>
      <c r="AB100" s="32"/>
      <c r="AE100" s="26">
        <f t="shared" si="34"/>
        <v>0</v>
      </c>
    </row>
    <row r="101" spans="1:31" ht="28.5" customHeight="1">
      <c r="A101" s="19"/>
      <c r="B101" s="51"/>
      <c r="C101" s="52"/>
      <c r="D101" s="20"/>
      <c r="E101" s="20"/>
      <c r="F101" s="19"/>
      <c r="G101" s="51"/>
      <c r="H101" s="52"/>
      <c r="I101" s="21"/>
      <c r="J101" s="20"/>
      <c r="K101" s="22">
        <v>83</v>
      </c>
      <c r="L101" s="50" t="s">
        <v>153</v>
      </c>
      <c r="M101" s="20">
        <v>6.6</v>
      </c>
      <c r="N101" s="20">
        <v>6.6</v>
      </c>
      <c r="O101" s="20">
        <f t="shared" si="29"/>
        <v>6.6</v>
      </c>
      <c r="P101" s="20">
        <f t="shared" si="30"/>
        <v>0</v>
      </c>
      <c r="Q101" s="20">
        <f t="shared" si="31"/>
        <v>2.7719999999999998</v>
      </c>
      <c r="R101" s="20">
        <f t="shared" si="32"/>
        <v>0</v>
      </c>
      <c r="S101" s="23" t="str">
        <f t="shared" si="33"/>
        <v>удов.</v>
      </c>
      <c r="T101" s="22">
        <v>77</v>
      </c>
      <c r="U101" s="61"/>
      <c r="V101" s="62"/>
      <c r="W101" s="20"/>
      <c r="X101" s="20"/>
      <c r="Y101" s="24"/>
      <c r="Z101" s="19"/>
      <c r="AA101" s="20"/>
      <c r="AB101" s="32"/>
      <c r="AE101" s="26">
        <f t="shared" si="34"/>
        <v>0</v>
      </c>
    </row>
    <row r="102" spans="1:31" ht="28.5" customHeight="1">
      <c r="A102" s="19"/>
      <c r="B102" s="51"/>
      <c r="C102" s="52"/>
      <c r="D102" s="20"/>
      <c r="E102" s="20"/>
      <c r="F102" s="19"/>
      <c r="G102" s="51"/>
      <c r="H102" s="52"/>
      <c r="I102" s="21"/>
      <c r="J102" s="20"/>
      <c r="K102" s="22">
        <v>84</v>
      </c>
      <c r="L102" s="50" t="s">
        <v>154</v>
      </c>
      <c r="M102" s="20">
        <v>4</v>
      </c>
      <c r="N102" s="20">
        <v>4</v>
      </c>
      <c r="O102" s="20">
        <f t="shared" si="29"/>
        <v>4</v>
      </c>
      <c r="P102" s="20">
        <f t="shared" si="30"/>
        <v>0</v>
      </c>
      <c r="Q102" s="20">
        <f t="shared" si="31"/>
        <v>1.84</v>
      </c>
      <c r="R102" s="20">
        <f t="shared" si="32"/>
        <v>0</v>
      </c>
      <c r="S102" s="23" t="str">
        <f t="shared" si="33"/>
        <v>удов.</v>
      </c>
      <c r="T102" s="22">
        <v>78</v>
      </c>
      <c r="U102" s="61"/>
      <c r="V102" s="62"/>
      <c r="W102" s="20"/>
      <c r="X102" s="20"/>
      <c r="Y102" s="24"/>
      <c r="Z102" s="19"/>
      <c r="AA102" s="20"/>
      <c r="AB102" s="32"/>
      <c r="AE102" s="26">
        <f t="shared" si="34"/>
        <v>0</v>
      </c>
    </row>
    <row r="103" spans="1:31" ht="28.5" customHeight="1">
      <c r="A103" s="19"/>
      <c r="B103" s="51"/>
      <c r="C103" s="52"/>
      <c r="D103" s="20"/>
      <c r="E103" s="20"/>
      <c r="F103" s="19"/>
      <c r="G103" s="51"/>
      <c r="H103" s="52"/>
      <c r="I103" s="21"/>
      <c r="J103" s="20"/>
      <c r="K103" s="22">
        <v>85</v>
      </c>
      <c r="L103" s="50" t="s">
        <v>155</v>
      </c>
      <c r="M103" s="20">
        <v>5</v>
      </c>
      <c r="N103" s="20">
        <v>5</v>
      </c>
      <c r="O103" s="20">
        <f t="shared" si="29"/>
        <v>5</v>
      </c>
      <c r="P103" s="20">
        <f t="shared" si="30"/>
        <v>0</v>
      </c>
      <c r="Q103" s="20">
        <f t="shared" si="31"/>
        <v>2.1</v>
      </c>
      <c r="R103" s="20">
        <f t="shared" si="32"/>
        <v>0</v>
      </c>
      <c r="S103" s="23" t="str">
        <f t="shared" si="33"/>
        <v>удов.</v>
      </c>
      <c r="T103" s="22">
        <v>79</v>
      </c>
      <c r="U103" s="61"/>
      <c r="V103" s="62"/>
      <c r="W103" s="20"/>
      <c r="X103" s="20"/>
      <c r="Y103" s="24"/>
      <c r="Z103" s="19"/>
      <c r="AA103" s="20"/>
      <c r="AB103" s="32"/>
      <c r="AE103" s="26">
        <f t="shared" si="34"/>
        <v>0</v>
      </c>
    </row>
    <row r="104" spans="1:31" ht="28.5" customHeight="1">
      <c r="A104" s="19"/>
      <c r="B104" s="51"/>
      <c r="C104" s="52"/>
      <c r="D104" s="20"/>
      <c r="E104" s="20"/>
      <c r="F104" s="19"/>
      <c r="G104" s="51"/>
      <c r="H104" s="52"/>
      <c r="I104" s="21"/>
      <c r="J104" s="20"/>
      <c r="K104" s="22">
        <v>86</v>
      </c>
      <c r="L104" s="50" t="s">
        <v>156</v>
      </c>
      <c r="M104" s="20">
        <v>5.4</v>
      </c>
      <c r="N104" s="20">
        <v>5.4</v>
      </c>
      <c r="O104" s="20">
        <f t="shared" si="29"/>
        <v>5.4</v>
      </c>
      <c r="P104" s="20">
        <f t="shared" si="30"/>
        <v>0</v>
      </c>
      <c r="Q104" s="20">
        <f t="shared" si="31"/>
        <v>2.2680000000000002</v>
      </c>
      <c r="R104" s="20">
        <f t="shared" si="32"/>
        <v>0</v>
      </c>
      <c r="S104" s="23" t="str">
        <f t="shared" si="33"/>
        <v>удов.</v>
      </c>
      <c r="T104" s="22">
        <v>80</v>
      </c>
      <c r="U104" s="61"/>
      <c r="V104" s="62"/>
      <c r="W104" s="20"/>
      <c r="X104" s="20"/>
      <c r="Y104" s="24"/>
      <c r="Z104" s="19"/>
      <c r="AA104" s="20"/>
      <c r="AB104" s="32"/>
      <c r="AE104" s="26">
        <f t="shared" si="34"/>
        <v>0</v>
      </c>
    </row>
    <row r="105" spans="1:31" ht="28.5" customHeight="1">
      <c r="A105" s="19"/>
      <c r="B105" s="51"/>
      <c r="C105" s="52"/>
      <c r="D105" s="20"/>
      <c r="E105" s="20"/>
      <c r="F105" s="19"/>
      <c r="G105" s="51"/>
      <c r="H105" s="52"/>
      <c r="I105" s="21"/>
      <c r="J105" s="20"/>
      <c r="K105" s="22">
        <v>87</v>
      </c>
      <c r="L105" s="50" t="s">
        <v>157</v>
      </c>
      <c r="M105" s="20">
        <v>2.4</v>
      </c>
      <c r="N105" s="20">
        <v>2.4</v>
      </c>
      <c r="O105" s="20">
        <f t="shared" si="29"/>
        <v>2.4</v>
      </c>
      <c r="P105" s="20">
        <f t="shared" si="30"/>
        <v>0</v>
      </c>
      <c r="Q105" s="20">
        <f t="shared" si="31"/>
        <v>1.1040000000000001</v>
      </c>
      <c r="R105" s="20">
        <f t="shared" si="32"/>
        <v>0</v>
      </c>
      <c r="S105" s="23" t="str">
        <f t="shared" si="33"/>
        <v>удов.</v>
      </c>
      <c r="T105" s="22">
        <v>81</v>
      </c>
      <c r="U105" s="61"/>
      <c r="V105" s="62"/>
      <c r="W105" s="20"/>
      <c r="X105" s="20"/>
      <c r="Y105" s="24"/>
      <c r="Z105" s="19"/>
      <c r="AA105" s="20"/>
      <c r="AB105" s="32"/>
      <c r="AE105" s="26">
        <f t="shared" si="34"/>
        <v>0</v>
      </c>
    </row>
    <row r="106" spans="1:31" ht="28.5" customHeight="1">
      <c r="A106" s="19"/>
      <c r="B106" s="51"/>
      <c r="C106" s="52"/>
      <c r="D106" s="20"/>
      <c r="E106" s="20"/>
      <c r="F106" s="19"/>
      <c r="G106" s="51"/>
      <c r="H106" s="52"/>
      <c r="I106" s="21"/>
      <c r="J106" s="20"/>
      <c r="K106" s="22">
        <v>88</v>
      </c>
      <c r="L106" s="50" t="s">
        <v>158</v>
      </c>
      <c r="M106" s="20">
        <v>1.8</v>
      </c>
      <c r="N106" s="20">
        <v>1.8</v>
      </c>
      <c r="O106" s="20">
        <f t="shared" si="29"/>
        <v>1.8</v>
      </c>
      <c r="P106" s="20">
        <f t="shared" si="30"/>
        <v>0</v>
      </c>
      <c r="Q106" s="20">
        <f t="shared" si="31"/>
        <v>1.044</v>
      </c>
      <c r="R106" s="20">
        <f t="shared" si="32"/>
        <v>0</v>
      </c>
      <c r="S106" s="23" t="str">
        <f t="shared" si="33"/>
        <v>удов.</v>
      </c>
      <c r="T106" s="22">
        <v>82</v>
      </c>
      <c r="U106" s="61"/>
      <c r="V106" s="62"/>
      <c r="W106" s="20"/>
      <c r="X106" s="20"/>
      <c r="Y106" s="24"/>
      <c r="Z106" s="19"/>
      <c r="AA106" s="20"/>
      <c r="AB106" s="32"/>
      <c r="AE106" s="26">
        <f t="shared" si="34"/>
        <v>0</v>
      </c>
    </row>
    <row r="107" spans="1:31" ht="28.5" customHeight="1">
      <c r="A107" s="19"/>
      <c r="B107" s="51"/>
      <c r="C107" s="52"/>
      <c r="D107" s="20"/>
      <c r="E107" s="20"/>
      <c r="F107" s="19"/>
      <c r="G107" s="51"/>
      <c r="H107" s="52"/>
      <c r="I107" s="21"/>
      <c r="J107" s="20"/>
      <c r="K107" s="22">
        <v>89</v>
      </c>
      <c r="L107" s="50" t="s">
        <v>159</v>
      </c>
      <c r="M107" s="20">
        <v>4.5999999999999996</v>
      </c>
      <c r="N107" s="20">
        <v>4.5999999999999996</v>
      </c>
      <c r="O107" s="20">
        <f t="shared" si="29"/>
        <v>4.5999999999999996</v>
      </c>
      <c r="P107" s="20">
        <f t="shared" si="30"/>
        <v>0</v>
      </c>
      <c r="Q107" s="20">
        <f t="shared" si="31"/>
        <v>2.1160000000000001</v>
      </c>
      <c r="R107" s="20">
        <f t="shared" si="32"/>
        <v>0</v>
      </c>
      <c r="S107" s="23" t="str">
        <f t="shared" si="33"/>
        <v>удов.</v>
      </c>
      <c r="T107" s="22">
        <v>83</v>
      </c>
      <c r="U107" s="61"/>
      <c r="V107" s="62"/>
      <c r="W107" s="20"/>
      <c r="X107" s="20"/>
      <c r="Y107" s="24"/>
      <c r="Z107" s="19"/>
      <c r="AA107" s="20"/>
      <c r="AB107" s="32"/>
      <c r="AE107" s="26">
        <f t="shared" si="34"/>
        <v>0</v>
      </c>
    </row>
    <row r="108" spans="1:31" ht="28.5" customHeight="1">
      <c r="A108" s="19"/>
      <c r="B108" s="51"/>
      <c r="C108" s="52"/>
      <c r="D108" s="20"/>
      <c r="E108" s="20"/>
      <c r="F108" s="19"/>
      <c r="G108" s="51"/>
      <c r="H108" s="52"/>
      <c r="I108" s="21"/>
      <c r="J108" s="20"/>
      <c r="K108" s="22">
        <v>90</v>
      </c>
      <c r="L108" s="50" t="s">
        <v>160</v>
      </c>
      <c r="M108" s="20">
        <v>1.8</v>
      </c>
      <c r="N108" s="20">
        <v>1.8</v>
      </c>
      <c r="O108" s="20">
        <f t="shared" si="29"/>
        <v>1.8</v>
      </c>
      <c r="P108" s="20">
        <f t="shared" si="30"/>
        <v>0</v>
      </c>
      <c r="Q108" s="20">
        <f t="shared" si="31"/>
        <v>1.044</v>
      </c>
      <c r="R108" s="20">
        <f t="shared" si="32"/>
        <v>0</v>
      </c>
      <c r="S108" s="23" t="str">
        <f t="shared" si="33"/>
        <v>удов.</v>
      </c>
      <c r="T108" s="22">
        <v>84</v>
      </c>
      <c r="U108" s="61"/>
      <c r="V108" s="62"/>
      <c r="W108" s="20"/>
      <c r="X108" s="20"/>
      <c r="Y108" s="24"/>
      <c r="Z108" s="19"/>
      <c r="AA108" s="20"/>
      <c r="AB108" s="32"/>
      <c r="AE108" s="26">
        <f t="shared" si="34"/>
        <v>0</v>
      </c>
    </row>
    <row r="109" spans="1:31" ht="28.5" customHeight="1">
      <c r="A109" s="19"/>
      <c r="B109" s="51"/>
      <c r="C109" s="52"/>
      <c r="D109" s="20"/>
      <c r="E109" s="20"/>
      <c r="F109" s="19"/>
      <c r="G109" s="51"/>
      <c r="H109" s="52"/>
      <c r="I109" s="21"/>
      <c r="J109" s="20"/>
      <c r="K109" s="22">
        <v>91</v>
      </c>
      <c r="L109" s="50" t="s">
        <v>161</v>
      </c>
      <c r="M109" s="20">
        <v>2.6</v>
      </c>
      <c r="N109" s="20">
        <v>2.6</v>
      </c>
      <c r="O109" s="20">
        <f t="shared" si="29"/>
        <v>2.6</v>
      </c>
      <c r="P109" s="20">
        <f t="shared" si="30"/>
        <v>0</v>
      </c>
      <c r="Q109" s="20">
        <f t="shared" si="31"/>
        <v>1.1960000000000002</v>
      </c>
      <c r="R109" s="20">
        <f t="shared" si="32"/>
        <v>0</v>
      </c>
      <c r="S109" s="23" t="str">
        <f t="shared" si="33"/>
        <v>удов.</v>
      </c>
      <c r="T109" s="22">
        <v>85</v>
      </c>
      <c r="U109" s="61"/>
      <c r="V109" s="62"/>
      <c r="W109" s="20"/>
      <c r="X109" s="20"/>
      <c r="Y109" s="24"/>
      <c r="Z109" s="19"/>
      <c r="AA109" s="20"/>
      <c r="AB109" s="32"/>
      <c r="AE109" s="26">
        <f t="shared" si="34"/>
        <v>0</v>
      </c>
    </row>
    <row r="110" spans="1:31" ht="27.75" customHeight="1">
      <c r="A110" s="19"/>
      <c r="B110" s="51"/>
      <c r="C110" s="52"/>
      <c r="D110" s="20"/>
      <c r="E110" s="20"/>
      <c r="F110" s="19"/>
      <c r="G110" s="51"/>
      <c r="H110" s="52"/>
      <c r="I110" s="21"/>
      <c r="J110" s="20"/>
      <c r="K110" s="22">
        <v>92</v>
      </c>
      <c r="L110" s="50" t="s">
        <v>162</v>
      </c>
      <c r="M110" s="20">
        <v>3.8</v>
      </c>
      <c r="N110" s="20">
        <v>3.8</v>
      </c>
      <c r="O110" s="20">
        <f t="shared" si="29"/>
        <v>3.8</v>
      </c>
      <c r="P110" s="20">
        <f t="shared" si="30"/>
        <v>0</v>
      </c>
      <c r="Q110" s="20">
        <f t="shared" si="31"/>
        <v>1.748</v>
      </c>
      <c r="R110" s="20">
        <f t="shared" si="32"/>
        <v>0</v>
      </c>
      <c r="S110" s="23" t="str">
        <f t="shared" si="33"/>
        <v>удов.</v>
      </c>
      <c r="T110" s="22">
        <v>86</v>
      </c>
      <c r="U110" s="61"/>
      <c r="V110" s="62"/>
      <c r="W110" s="20"/>
      <c r="X110" s="20"/>
      <c r="Y110" s="24"/>
      <c r="Z110" s="19"/>
      <c r="AA110" s="20"/>
      <c r="AB110" s="32"/>
      <c r="AE110" s="26">
        <f t="shared" si="34"/>
        <v>0</v>
      </c>
    </row>
    <row r="111" spans="1:31" ht="27.75" customHeight="1">
      <c r="A111" s="19"/>
      <c r="B111" s="51"/>
      <c r="C111" s="52"/>
      <c r="D111" s="20"/>
      <c r="E111" s="20"/>
      <c r="F111" s="19"/>
      <c r="G111" s="51"/>
      <c r="H111" s="52"/>
      <c r="I111" s="21"/>
      <c r="J111" s="20"/>
      <c r="K111" s="22">
        <v>93</v>
      </c>
      <c r="L111" s="50" t="s">
        <v>163</v>
      </c>
      <c r="M111" s="20">
        <v>3.6</v>
      </c>
      <c r="N111" s="20">
        <v>3.6</v>
      </c>
      <c r="O111" s="20">
        <f t="shared" si="29"/>
        <v>3.6</v>
      </c>
      <c r="P111" s="20">
        <f t="shared" si="30"/>
        <v>0</v>
      </c>
      <c r="Q111" s="20">
        <f t="shared" si="31"/>
        <v>1.6560000000000001</v>
      </c>
      <c r="R111" s="20">
        <f t="shared" si="32"/>
        <v>0</v>
      </c>
      <c r="S111" s="23" t="str">
        <f t="shared" si="33"/>
        <v>удов.</v>
      </c>
      <c r="T111" s="22">
        <v>87</v>
      </c>
      <c r="U111" s="61"/>
      <c r="V111" s="62"/>
      <c r="W111" s="20"/>
      <c r="X111" s="20"/>
      <c r="Y111" s="24"/>
      <c r="Z111" s="19"/>
      <c r="AA111" s="20"/>
      <c r="AB111" s="32"/>
      <c r="AE111" s="26">
        <f t="shared" si="34"/>
        <v>0</v>
      </c>
    </row>
    <row r="112" spans="1:31" ht="27.75" customHeight="1">
      <c r="A112" s="19"/>
      <c r="B112" s="51"/>
      <c r="C112" s="52"/>
      <c r="D112" s="20"/>
      <c r="E112" s="20"/>
      <c r="F112" s="19"/>
      <c r="G112" s="51"/>
      <c r="H112" s="52"/>
      <c r="I112" s="21"/>
      <c r="J112" s="20"/>
      <c r="K112" s="22">
        <v>94</v>
      </c>
      <c r="L112" s="50" t="s">
        <v>164</v>
      </c>
      <c r="M112" s="20">
        <v>6.2</v>
      </c>
      <c r="N112" s="20">
        <v>6.2</v>
      </c>
      <c r="O112" s="20">
        <f t="shared" si="29"/>
        <v>6.2</v>
      </c>
      <c r="P112" s="20">
        <f t="shared" si="30"/>
        <v>0</v>
      </c>
      <c r="Q112" s="20">
        <f t="shared" si="31"/>
        <v>2.6040000000000001</v>
      </c>
      <c r="R112" s="20">
        <f t="shared" si="32"/>
        <v>0</v>
      </c>
      <c r="S112" s="23" t="str">
        <f t="shared" si="33"/>
        <v>удов.</v>
      </c>
      <c r="T112" s="22">
        <v>88</v>
      </c>
      <c r="U112" s="61"/>
      <c r="V112" s="62"/>
      <c r="W112" s="20"/>
      <c r="X112" s="20"/>
      <c r="Y112" s="24"/>
      <c r="Z112" s="19"/>
      <c r="AA112" s="20"/>
      <c r="AB112" s="32"/>
      <c r="AE112" s="26">
        <f t="shared" si="34"/>
        <v>0</v>
      </c>
    </row>
    <row r="113" spans="1:31" ht="27.75" customHeight="1">
      <c r="A113" s="19"/>
      <c r="B113" s="51"/>
      <c r="C113" s="52"/>
      <c r="D113" s="20"/>
      <c r="E113" s="20"/>
      <c r="F113" s="19"/>
      <c r="G113" s="51"/>
      <c r="H113" s="52"/>
      <c r="I113" s="21"/>
      <c r="J113" s="20"/>
      <c r="K113" s="22">
        <v>95</v>
      </c>
      <c r="L113" s="50" t="s">
        <v>165</v>
      </c>
      <c r="M113" s="20">
        <v>4.4000000000000004</v>
      </c>
      <c r="N113" s="20">
        <v>4.4000000000000004</v>
      </c>
      <c r="O113" s="20">
        <f t="shared" si="29"/>
        <v>4.4000000000000004</v>
      </c>
      <c r="P113" s="20">
        <f t="shared" si="30"/>
        <v>0</v>
      </c>
      <c r="Q113" s="20">
        <f t="shared" si="31"/>
        <v>2.0240000000000005</v>
      </c>
      <c r="R113" s="20">
        <f t="shared" si="32"/>
        <v>0</v>
      </c>
      <c r="S113" s="23" t="str">
        <f t="shared" si="33"/>
        <v>удов.</v>
      </c>
      <c r="T113" s="22">
        <v>89</v>
      </c>
      <c r="U113" s="61"/>
      <c r="V113" s="62"/>
      <c r="W113" s="20"/>
      <c r="X113" s="20"/>
      <c r="Y113" s="24"/>
      <c r="Z113" s="19"/>
      <c r="AA113" s="20"/>
      <c r="AB113" s="32"/>
      <c r="AE113" s="26">
        <f t="shared" si="34"/>
        <v>0</v>
      </c>
    </row>
    <row r="114" spans="1:31" ht="27.75" customHeight="1">
      <c r="A114" s="19"/>
      <c r="B114" s="51"/>
      <c r="C114" s="52"/>
      <c r="D114" s="20"/>
      <c r="E114" s="20"/>
      <c r="F114" s="19"/>
      <c r="G114" s="51"/>
      <c r="H114" s="52"/>
      <c r="I114" s="21"/>
      <c r="J114" s="20"/>
      <c r="K114" s="22">
        <v>96</v>
      </c>
      <c r="L114" s="50" t="s">
        <v>166</v>
      </c>
      <c r="M114" s="20">
        <v>4.4000000000000004</v>
      </c>
      <c r="N114" s="20">
        <v>4.4000000000000004</v>
      </c>
      <c r="O114" s="20">
        <f t="shared" si="29"/>
        <v>4.4000000000000004</v>
      </c>
      <c r="P114" s="20">
        <f t="shared" si="30"/>
        <v>0</v>
      </c>
      <c r="Q114" s="20">
        <f t="shared" si="31"/>
        <v>2.0240000000000005</v>
      </c>
      <c r="R114" s="20">
        <f t="shared" si="32"/>
        <v>0</v>
      </c>
      <c r="S114" s="23" t="str">
        <f t="shared" si="33"/>
        <v>удов.</v>
      </c>
      <c r="T114" s="22">
        <v>90</v>
      </c>
      <c r="U114" s="61"/>
      <c r="V114" s="62"/>
      <c r="W114" s="20"/>
      <c r="X114" s="20"/>
      <c r="Y114" s="24"/>
      <c r="Z114" s="19"/>
      <c r="AA114" s="20"/>
      <c r="AB114" s="32"/>
      <c r="AE114" s="26">
        <f t="shared" si="34"/>
        <v>0</v>
      </c>
    </row>
    <row r="115" spans="1:31" ht="27.75" customHeight="1">
      <c r="A115" s="19"/>
      <c r="B115" s="51"/>
      <c r="C115" s="52"/>
      <c r="D115" s="20"/>
      <c r="E115" s="20"/>
      <c r="F115" s="19"/>
      <c r="G115" s="51"/>
      <c r="H115" s="52"/>
      <c r="I115" s="21"/>
      <c r="J115" s="20"/>
      <c r="K115" s="22">
        <v>97</v>
      </c>
      <c r="L115" s="50" t="s">
        <v>167</v>
      </c>
      <c r="M115" s="20">
        <v>2.6</v>
      </c>
      <c r="N115" s="20">
        <v>2.6</v>
      </c>
      <c r="O115" s="20">
        <f t="shared" si="29"/>
        <v>2.6</v>
      </c>
      <c r="P115" s="20">
        <f t="shared" si="30"/>
        <v>0</v>
      </c>
      <c r="Q115" s="20">
        <f t="shared" si="31"/>
        <v>1.1960000000000002</v>
      </c>
      <c r="R115" s="20">
        <f t="shared" si="32"/>
        <v>0</v>
      </c>
      <c r="S115" s="23" t="str">
        <f t="shared" si="33"/>
        <v>удов.</v>
      </c>
      <c r="T115" s="22">
        <v>91</v>
      </c>
      <c r="U115" s="61"/>
      <c r="V115" s="62"/>
      <c r="W115" s="20"/>
      <c r="X115" s="20"/>
      <c r="Y115" s="24"/>
      <c r="Z115" s="19"/>
      <c r="AA115" s="20"/>
      <c r="AB115" s="32"/>
      <c r="AE115" s="26">
        <f t="shared" si="34"/>
        <v>0</v>
      </c>
    </row>
    <row r="116" spans="1:31" ht="27.75" customHeight="1">
      <c r="A116" s="19"/>
      <c r="B116" s="51"/>
      <c r="C116" s="52"/>
      <c r="D116" s="20"/>
      <c r="E116" s="20"/>
      <c r="F116" s="19"/>
      <c r="G116" s="51"/>
      <c r="H116" s="52"/>
      <c r="I116" s="21"/>
      <c r="J116" s="20"/>
      <c r="K116" s="22">
        <v>98</v>
      </c>
      <c r="L116" s="50" t="s">
        <v>168</v>
      </c>
      <c r="M116" s="20">
        <v>3</v>
      </c>
      <c r="N116" s="20">
        <v>3</v>
      </c>
      <c r="O116" s="20">
        <f t="shared" si="29"/>
        <v>3</v>
      </c>
      <c r="P116" s="20">
        <f t="shared" si="30"/>
        <v>0</v>
      </c>
      <c r="Q116" s="20">
        <f t="shared" si="31"/>
        <v>1.3800000000000001</v>
      </c>
      <c r="R116" s="20">
        <f t="shared" si="32"/>
        <v>0</v>
      </c>
      <c r="S116" s="23" t="str">
        <f t="shared" si="33"/>
        <v>удов.</v>
      </c>
      <c r="T116" s="22">
        <v>92</v>
      </c>
      <c r="U116" s="61"/>
      <c r="V116" s="62"/>
      <c r="W116" s="20"/>
      <c r="X116" s="20"/>
      <c r="Y116" s="24"/>
      <c r="Z116" s="19"/>
      <c r="AA116" s="20"/>
      <c r="AB116" s="32"/>
      <c r="AE116" s="26">
        <f t="shared" si="34"/>
        <v>0</v>
      </c>
    </row>
    <row r="117" spans="1:31" ht="27.75" customHeight="1">
      <c r="A117" s="19"/>
      <c r="B117" s="51"/>
      <c r="C117" s="52"/>
      <c r="D117" s="20"/>
      <c r="E117" s="20"/>
      <c r="F117" s="19"/>
      <c r="G117" s="51"/>
      <c r="H117" s="52"/>
      <c r="I117" s="21"/>
      <c r="J117" s="20"/>
      <c r="K117" s="22">
        <v>99</v>
      </c>
      <c r="L117" s="50" t="s">
        <v>169</v>
      </c>
      <c r="M117" s="20">
        <v>2</v>
      </c>
      <c r="N117" s="20">
        <v>2</v>
      </c>
      <c r="O117" s="20">
        <f t="shared" si="29"/>
        <v>2</v>
      </c>
      <c r="P117" s="20">
        <f t="shared" si="30"/>
        <v>0</v>
      </c>
      <c r="Q117" s="20">
        <f t="shared" si="31"/>
        <v>0.92</v>
      </c>
      <c r="R117" s="20">
        <f t="shared" si="32"/>
        <v>0</v>
      </c>
      <c r="S117" s="23" t="str">
        <f t="shared" si="33"/>
        <v>удов.</v>
      </c>
      <c r="T117" s="22">
        <v>93</v>
      </c>
      <c r="U117" s="61"/>
      <c r="V117" s="62"/>
      <c r="W117" s="20"/>
      <c r="X117" s="20"/>
      <c r="Y117" s="24"/>
      <c r="Z117" s="19"/>
      <c r="AA117" s="20"/>
      <c r="AB117" s="32"/>
      <c r="AE117" s="26">
        <f t="shared" si="34"/>
        <v>0</v>
      </c>
    </row>
    <row r="118" spans="1:31" ht="27.75" customHeight="1">
      <c r="A118" s="19"/>
      <c r="B118" s="51"/>
      <c r="C118" s="52"/>
      <c r="D118" s="20"/>
      <c r="E118" s="20"/>
      <c r="F118" s="19"/>
      <c r="G118" s="51"/>
      <c r="H118" s="52"/>
      <c r="I118" s="21"/>
      <c r="J118" s="20"/>
      <c r="K118" s="22">
        <v>100</v>
      </c>
      <c r="L118" s="50" t="s">
        <v>170</v>
      </c>
      <c r="M118" s="20">
        <v>2</v>
      </c>
      <c r="N118" s="20">
        <v>2</v>
      </c>
      <c r="O118" s="20">
        <f t="shared" si="29"/>
        <v>2</v>
      </c>
      <c r="P118" s="20">
        <f t="shared" si="30"/>
        <v>0</v>
      </c>
      <c r="Q118" s="20">
        <f t="shared" si="31"/>
        <v>0.92</v>
      </c>
      <c r="R118" s="20">
        <f t="shared" si="32"/>
        <v>0</v>
      </c>
      <c r="S118" s="23" t="str">
        <f t="shared" si="33"/>
        <v>удов.</v>
      </c>
      <c r="T118" s="22">
        <v>94</v>
      </c>
      <c r="U118" s="61"/>
      <c r="V118" s="62"/>
      <c r="W118" s="20"/>
      <c r="X118" s="20"/>
      <c r="Y118" s="24"/>
      <c r="Z118" s="19"/>
      <c r="AA118" s="20"/>
      <c r="AB118" s="32"/>
      <c r="AE118" s="26">
        <f t="shared" si="34"/>
        <v>0</v>
      </c>
    </row>
    <row r="119" spans="1:31" ht="27.75" customHeight="1">
      <c r="A119" s="19"/>
      <c r="B119" s="51"/>
      <c r="C119" s="52"/>
      <c r="D119" s="20"/>
      <c r="E119" s="20"/>
      <c r="F119" s="19"/>
      <c r="G119" s="51"/>
      <c r="H119" s="52"/>
      <c r="I119" s="21"/>
      <c r="J119" s="20"/>
      <c r="K119" s="22">
        <v>101</v>
      </c>
      <c r="L119" s="50" t="s">
        <v>171</v>
      </c>
      <c r="M119" s="20">
        <v>2.2000000000000002</v>
      </c>
      <c r="N119" s="20">
        <v>2.2000000000000002</v>
      </c>
      <c r="O119" s="20">
        <f t="shared" si="29"/>
        <v>2.2000000000000002</v>
      </c>
      <c r="P119" s="20">
        <f t="shared" si="30"/>
        <v>0</v>
      </c>
      <c r="Q119" s="20">
        <f t="shared" si="31"/>
        <v>1.0120000000000002</v>
      </c>
      <c r="R119" s="20">
        <f t="shared" si="32"/>
        <v>0</v>
      </c>
      <c r="S119" s="23" t="str">
        <f t="shared" si="33"/>
        <v>удов.</v>
      </c>
      <c r="T119" s="22">
        <v>95</v>
      </c>
      <c r="U119" s="61"/>
      <c r="V119" s="62"/>
      <c r="W119" s="20"/>
      <c r="X119" s="20"/>
      <c r="Y119" s="24"/>
      <c r="Z119" s="19"/>
      <c r="AA119" s="20"/>
      <c r="AB119" s="32"/>
      <c r="AE119" s="26">
        <f t="shared" si="34"/>
        <v>0</v>
      </c>
    </row>
    <row r="120" spans="1:31" ht="27.75" customHeight="1">
      <c r="A120" s="19"/>
      <c r="B120" s="51"/>
      <c r="C120" s="52"/>
      <c r="D120" s="20"/>
      <c r="E120" s="20"/>
      <c r="F120" s="19"/>
      <c r="G120" s="51"/>
      <c r="H120" s="52"/>
      <c r="I120" s="21"/>
      <c r="J120" s="20"/>
      <c r="K120" s="22">
        <v>102</v>
      </c>
      <c r="L120" s="50" t="s">
        <v>172</v>
      </c>
      <c r="M120" s="20">
        <v>2.2000000000000002</v>
      </c>
      <c r="N120" s="20">
        <v>2.2000000000000002</v>
      </c>
      <c r="O120" s="20">
        <f t="shared" si="29"/>
        <v>2.2000000000000002</v>
      </c>
      <c r="P120" s="20">
        <f t="shared" si="30"/>
        <v>0</v>
      </c>
      <c r="Q120" s="20">
        <f t="shared" si="31"/>
        <v>1.0120000000000002</v>
      </c>
      <c r="R120" s="20">
        <f t="shared" si="32"/>
        <v>0</v>
      </c>
      <c r="S120" s="23" t="str">
        <f t="shared" si="33"/>
        <v>удов.</v>
      </c>
      <c r="T120" s="22">
        <v>96</v>
      </c>
      <c r="U120" s="61"/>
      <c r="V120" s="62"/>
      <c r="W120" s="20"/>
      <c r="X120" s="20"/>
      <c r="Y120" s="24"/>
      <c r="Z120" s="19"/>
      <c r="AA120" s="20"/>
      <c r="AB120" s="32"/>
      <c r="AE120" s="26">
        <f t="shared" si="34"/>
        <v>0</v>
      </c>
    </row>
    <row r="121" spans="1:31" ht="27.75" customHeight="1">
      <c r="A121" s="19"/>
      <c r="B121" s="51"/>
      <c r="C121" s="52"/>
      <c r="D121" s="20"/>
      <c r="E121" s="20"/>
      <c r="F121" s="19"/>
      <c r="G121" s="51"/>
      <c r="H121" s="52"/>
      <c r="I121" s="21"/>
      <c r="J121" s="20"/>
      <c r="K121" s="22">
        <v>103</v>
      </c>
      <c r="L121" s="50" t="s">
        <v>173</v>
      </c>
      <c r="M121" s="20">
        <v>2.4</v>
      </c>
      <c r="N121" s="20">
        <v>2.4</v>
      </c>
      <c r="O121" s="20">
        <f t="shared" si="29"/>
        <v>2.4</v>
      </c>
      <c r="P121" s="20">
        <f t="shared" si="30"/>
        <v>0</v>
      </c>
      <c r="Q121" s="20">
        <f t="shared" si="31"/>
        <v>1.1040000000000001</v>
      </c>
      <c r="R121" s="20">
        <f t="shared" si="32"/>
        <v>0</v>
      </c>
      <c r="S121" s="23" t="str">
        <f t="shared" si="33"/>
        <v>удов.</v>
      </c>
      <c r="T121" s="22">
        <v>97</v>
      </c>
      <c r="U121" s="61"/>
      <c r="V121" s="62"/>
      <c r="W121" s="20"/>
      <c r="X121" s="20"/>
      <c r="Y121" s="24"/>
      <c r="Z121" s="19"/>
      <c r="AA121" s="20"/>
      <c r="AB121" s="32"/>
      <c r="AE121" s="26">
        <f t="shared" si="34"/>
        <v>0</v>
      </c>
    </row>
    <row r="122" spans="1:31" ht="27.75" customHeight="1">
      <c r="A122" s="19"/>
      <c r="B122" s="51"/>
      <c r="C122" s="52"/>
      <c r="D122" s="20"/>
      <c r="E122" s="20"/>
      <c r="F122" s="19"/>
      <c r="G122" s="51"/>
      <c r="H122" s="52"/>
      <c r="I122" s="21"/>
      <c r="J122" s="20"/>
      <c r="K122" s="22">
        <v>104</v>
      </c>
      <c r="L122" s="50" t="s">
        <v>174</v>
      </c>
      <c r="M122" s="20">
        <v>5.6</v>
      </c>
      <c r="N122" s="20">
        <v>5.6</v>
      </c>
      <c r="O122" s="20">
        <f t="shared" si="29"/>
        <v>5.6</v>
      </c>
      <c r="P122" s="20">
        <f t="shared" si="30"/>
        <v>0</v>
      </c>
      <c r="Q122" s="20">
        <f t="shared" si="31"/>
        <v>2.3519999999999999</v>
      </c>
      <c r="R122" s="20">
        <f t="shared" si="32"/>
        <v>0</v>
      </c>
      <c r="S122" s="23" t="str">
        <f t="shared" si="33"/>
        <v>удов.</v>
      </c>
      <c r="T122" s="22">
        <v>98</v>
      </c>
      <c r="U122" s="61"/>
      <c r="V122" s="62"/>
      <c r="W122" s="20"/>
      <c r="X122" s="20"/>
      <c r="Y122" s="24"/>
      <c r="Z122" s="19"/>
      <c r="AA122" s="20"/>
      <c r="AB122" s="32"/>
      <c r="AE122" s="26">
        <f t="shared" si="34"/>
        <v>0</v>
      </c>
    </row>
    <row r="123" spans="1:31" ht="27.75" customHeight="1">
      <c r="A123" s="19"/>
      <c r="B123" s="51"/>
      <c r="C123" s="52"/>
      <c r="D123" s="20"/>
      <c r="E123" s="20"/>
      <c r="F123" s="19"/>
      <c r="G123" s="51"/>
      <c r="H123" s="52"/>
      <c r="I123" s="21"/>
      <c r="J123" s="20"/>
      <c r="K123" s="22">
        <v>105</v>
      </c>
      <c r="L123" s="50" t="s">
        <v>175</v>
      </c>
      <c r="M123" s="20">
        <v>1.4</v>
      </c>
      <c r="N123" s="20">
        <v>1.4</v>
      </c>
      <c r="O123" s="20">
        <f t="shared" si="29"/>
        <v>1.4</v>
      </c>
      <c r="P123" s="20">
        <f t="shared" si="30"/>
        <v>0</v>
      </c>
      <c r="Q123" s="20">
        <f t="shared" si="31"/>
        <v>0.81199999999999994</v>
      </c>
      <c r="R123" s="20">
        <f t="shared" si="32"/>
        <v>0</v>
      </c>
      <c r="S123" s="23" t="str">
        <f t="shared" si="33"/>
        <v>удов.</v>
      </c>
      <c r="T123" s="22">
        <v>99</v>
      </c>
      <c r="U123" s="61"/>
      <c r="V123" s="62"/>
      <c r="W123" s="20"/>
      <c r="X123" s="20"/>
      <c r="Y123" s="24"/>
      <c r="Z123" s="19"/>
      <c r="AA123" s="20"/>
      <c r="AB123" s="32"/>
      <c r="AE123" s="26">
        <f t="shared" si="34"/>
        <v>0</v>
      </c>
    </row>
    <row r="124" spans="1:31" ht="27.75" customHeight="1">
      <c r="A124" s="19"/>
      <c r="B124" s="51"/>
      <c r="C124" s="52"/>
      <c r="D124" s="20"/>
      <c r="E124" s="20"/>
      <c r="F124" s="19"/>
      <c r="G124" s="51"/>
      <c r="H124" s="52"/>
      <c r="I124" s="21"/>
      <c r="J124" s="20"/>
      <c r="K124" s="22">
        <v>106</v>
      </c>
      <c r="L124" s="50" t="s">
        <v>176</v>
      </c>
      <c r="M124" s="20">
        <v>1.6</v>
      </c>
      <c r="N124" s="20">
        <v>1.6</v>
      </c>
      <c r="O124" s="20">
        <f t="shared" si="29"/>
        <v>1.6</v>
      </c>
      <c r="P124" s="20">
        <f t="shared" si="30"/>
        <v>0</v>
      </c>
      <c r="Q124" s="20">
        <f t="shared" si="31"/>
        <v>0.92799999999999994</v>
      </c>
      <c r="R124" s="20">
        <f t="shared" si="32"/>
        <v>0</v>
      </c>
      <c r="S124" s="23" t="str">
        <f t="shared" si="33"/>
        <v>удов.</v>
      </c>
      <c r="T124" s="22">
        <v>100</v>
      </c>
      <c r="U124" s="61"/>
      <c r="V124" s="62"/>
      <c r="W124" s="20"/>
      <c r="X124" s="20"/>
      <c r="Y124" s="24"/>
      <c r="Z124" s="19"/>
      <c r="AA124" s="20"/>
      <c r="AB124" s="32"/>
      <c r="AE124" s="26">
        <f t="shared" si="34"/>
        <v>0</v>
      </c>
    </row>
    <row r="125" spans="1:31" ht="27.75" customHeight="1">
      <c r="A125" s="19"/>
      <c r="B125" s="51"/>
      <c r="C125" s="52"/>
      <c r="D125" s="20"/>
      <c r="E125" s="20"/>
      <c r="F125" s="19"/>
      <c r="G125" s="51"/>
      <c r="H125" s="52"/>
      <c r="I125" s="21"/>
      <c r="J125" s="20"/>
      <c r="K125" s="22">
        <v>107</v>
      </c>
      <c r="L125" s="50" t="s">
        <v>177</v>
      </c>
      <c r="M125" s="20">
        <v>2.6</v>
      </c>
      <c r="N125" s="20">
        <v>2.6</v>
      </c>
      <c r="O125" s="20">
        <f t="shared" si="29"/>
        <v>2.6</v>
      </c>
      <c r="P125" s="20">
        <f t="shared" si="30"/>
        <v>0</v>
      </c>
      <c r="Q125" s="20">
        <f t="shared" si="31"/>
        <v>1.1960000000000002</v>
      </c>
      <c r="R125" s="20">
        <f t="shared" si="32"/>
        <v>0</v>
      </c>
      <c r="S125" s="23" t="str">
        <f t="shared" si="33"/>
        <v>удов.</v>
      </c>
      <c r="T125" s="22">
        <v>101</v>
      </c>
      <c r="U125" s="61"/>
      <c r="V125" s="62"/>
      <c r="W125" s="20"/>
      <c r="X125" s="20"/>
      <c r="Y125" s="24"/>
      <c r="Z125" s="19"/>
      <c r="AA125" s="20"/>
      <c r="AB125" s="32"/>
      <c r="AE125" s="26">
        <f t="shared" si="34"/>
        <v>0</v>
      </c>
    </row>
    <row r="126" spans="1:31" ht="27.75" customHeight="1">
      <c r="A126" s="19"/>
      <c r="B126" s="51"/>
      <c r="C126" s="52"/>
      <c r="D126" s="20"/>
      <c r="E126" s="20"/>
      <c r="F126" s="19"/>
      <c r="G126" s="51"/>
      <c r="H126" s="52"/>
      <c r="I126" s="21"/>
      <c r="J126" s="20"/>
      <c r="K126" s="22">
        <v>108</v>
      </c>
      <c r="L126" s="50" t="s">
        <v>178</v>
      </c>
      <c r="M126" s="20">
        <v>4.5999999999999996</v>
      </c>
      <c r="N126" s="20">
        <v>4.5999999999999996</v>
      </c>
      <c r="O126" s="20">
        <f t="shared" si="29"/>
        <v>4.5999999999999996</v>
      </c>
      <c r="P126" s="20">
        <f t="shared" si="30"/>
        <v>0</v>
      </c>
      <c r="Q126" s="20">
        <f t="shared" si="31"/>
        <v>2.1160000000000001</v>
      </c>
      <c r="R126" s="20">
        <f t="shared" si="32"/>
        <v>0</v>
      </c>
      <c r="S126" s="23" t="str">
        <f t="shared" si="33"/>
        <v>удов.</v>
      </c>
      <c r="T126" s="22">
        <v>102</v>
      </c>
      <c r="U126" s="61"/>
      <c r="V126" s="62"/>
      <c r="W126" s="20"/>
      <c r="X126" s="20"/>
      <c r="Y126" s="24"/>
      <c r="Z126" s="19"/>
      <c r="AA126" s="20"/>
      <c r="AB126" s="32"/>
      <c r="AE126" s="26">
        <f t="shared" si="34"/>
        <v>0</v>
      </c>
    </row>
    <row r="127" spans="1:31" ht="27.75" customHeight="1">
      <c r="A127" s="19"/>
      <c r="B127" s="51"/>
      <c r="C127" s="52"/>
      <c r="D127" s="20"/>
      <c r="E127" s="20"/>
      <c r="F127" s="19"/>
      <c r="G127" s="51"/>
      <c r="H127" s="52"/>
      <c r="I127" s="21"/>
      <c r="J127" s="20"/>
      <c r="K127" s="22">
        <v>109</v>
      </c>
      <c r="L127" s="50" t="s">
        <v>179</v>
      </c>
      <c r="M127" s="20">
        <v>1.6</v>
      </c>
      <c r="N127" s="20">
        <v>1.6</v>
      </c>
      <c r="O127" s="20">
        <f t="shared" si="29"/>
        <v>1.6</v>
      </c>
      <c r="P127" s="20">
        <f t="shared" si="30"/>
        <v>0</v>
      </c>
      <c r="Q127" s="20">
        <f t="shared" si="31"/>
        <v>0.92799999999999994</v>
      </c>
      <c r="R127" s="20">
        <f t="shared" si="32"/>
        <v>0</v>
      </c>
      <c r="S127" s="23" t="str">
        <f t="shared" si="33"/>
        <v>удов.</v>
      </c>
      <c r="T127" s="22">
        <v>103</v>
      </c>
      <c r="U127" s="61"/>
      <c r="V127" s="62"/>
      <c r="W127" s="20"/>
      <c r="X127" s="20"/>
      <c r="Y127" s="24"/>
      <c r="Z127" s="19"/>
      <c r="AA127" s="20"/>
      <c r="AB127" s="32"/>
      <c r="AE127" s="26">
        <f t="shared" si="34"/>
        <v>0</v>
      </c>
    </row>
    <row r="128" spans="1:31" ht="27.75" customHeight="1">
      <c r="A128" s="19"/>
      <c r="B128" s="51"/>
      <c r="C128" s="52"/>
      <c r="D128" s="20"/>
      <c r="E128" s="20"/>
      <c r="F128" s="19"/>
      <c r="G128" s="51"/>
      <c r="H128" s="52"/>
      <c r="I128" s="21"/>
      <c r="J128" s="20"/>
      <c r="K128" s="22">
        <v>110</v>
      </c>
      <c r="L128" s="50" t="s">
        <v>180</v>
      </c>
      <c r="M128" s="20">
        <v>1.2</v>
      </c>
      <c r="N128" s="20">
        <v>1.2</v>
      </c>
      <c r="O128" s="20">
        <f t="shared" si="29"/>
        <v>1.2</v>
      </c>
      <c r="P128" s="20">
        <f t="shared" si="30"/>
        <v>0</v>
      </c>
      <c r="Q128" s="20">
        <f t="shared" si="31"/>
        <v>0.69599999999999995</v>
      </c>
      <c r="R128" s="20">
        <f t="shared" si="32"/>
        <v>0</v>
      </c>
      <c r="S128" s="23" t="str">
        <f t="shared" si="33"/>
        <v>удов.</v>
      </c>
      <c r="T128" s="22">
        <v>104</v>
      </c>
      <c r="U128" s="61"/>
      <c r="V128" s="62"/>
      <c r="W128" s="20"/>
      <c r="X128" s="20"/>
      <c r="Y128" s="24"/>
      <c r="Z128" s="19"/>
      <c r="AA128" s="20"/>
      <c r="AB128" s="32"/>
      <c r="AE128" s="26">
        <f t="shared" si="34"/>
        <v>0</v>
      </c>
    </row>
    <row r="129" spans="1:31" ht="27.75" customHeight="1">
      <c r="A129" s="19"/>
      <c r="B129" s="51"/>
      <c r="C129" s="52"/>
      <c r="D129" s="20"/>
      <c r="E129" s="20"/>
      <c r="F129" s="19"/>
      <c r="G129" s="51"/>
      <c r="H129" s="52"/>
      <c r="I129" s="21"/>
      <c r="J129" s="20"/>
      <c r="K129" s="22">
        <v>111</v>
      </c>
      <c r="L129" s="50" t="s">
        <v>181</v>
      </c>
      <c r="M129" s="20">
        <v>1.6</v>
      </c>
      <c r="N129" s="20">
        <v>1.6</v>
      </c>
      <c r="O129" s="20">
        <f t="shared" si="29"/>
        <v>1.6</v>
      </c>
      <c r="P129" s="20">
        <f t="shared" si="30"/>
        <v>0</v>
      </c>
      <c r="Q129" s="20">
        <f t="shared" si="31"/>
        <v>0.92799999999999994</v>
      </c>
      <c r="R129" s="20">
        <f t="shared" si="32"/>
        <v>0</v>
      </c>
      <c r="S129" s="23" t="str">
        <f t="shared" si="33"/>
        <v>удов.</v>
      </c>
      <c r="T129" s="22">
        <v>105</v>
      </c>
      <c r="U129" s="61"/>
      <c r="V129" s="62"/>
      <c r="W129" s="20"/>
      <c r="X129" s="20"/>
      <c r="Y129" s="24"/>
      <c r="Z129" s="19"/>
      <c r="AA129" s="20"/>
      <c r="AB129" s="32"/>
      <c r="AE129" s="26">
        <f t="shared" si="34"/>
        <v>0</v>
      </c>
    </row>
    <row r="130" spans="1:31" ht="27.75" customHeight="1">
      <c r="A130" s="19"/>
      <c r="B130" s="51"/>
      <c r="C130" s="52"/>
      <c r="D130" s="20"/>
      <c r="E130" s="20"/>
      <c r="F130" s="19"/>
      <c r="G130" s="51"/>
      <c r="H130" s="52"/>
      <c r="I130" s="21"/>
      <c r="J130" s="20"/>
      <c r="K130" s="22">
        <v>112</v>
      </c>
      <c r="L130" s="50" t="s">
        <v>182</v>
      </c>
      <c r="M130" s="20">
        <v>1.6</v>
      </c>
      <c r="N130" s="20">
        <v>1.6</v>
      </c>
      <c r="O130" s="20">
        <f t="shared" si="29"/>
        <v>1.6</v>
      </c>
      <c r="P130" s="20">
        <f t="shared" si="30"/>
        <v>0</v>
      </c>
      <c r="Q130" s="20">
        <f t="shared" si="31"/>
        <v>0.92799999999999994</v>
      </c>
      <c r="R130" s="20">
        <f t="shared" si="32"/>
        <v>0</v>
      </c>
      <c r="S130" s="23" t="str">
        <f t="shared" si="33"/>
        <v>удов.</v>
      </c>
      <c r="T130" s="22">
        <v>106</v>
      </c>
      <c r="U130" s="61"/>
      <c r="V130" s="62"/>
      <c r="W130" s="20"/>
      <c r="X130" s="20"/>
      <c r="Y130" s="24"/>
      <c r="Z130" s="19"/>
      <c r="AA130" s="20"/>
      <c r="AB130" s="32"/>
      <c r="AE130" s="26">
        <f t="shared" si="34"/>
        <v>0</v>
      </c>
    </row>
    <row r="131" spans="1:31" ht="27.75" customHeight="1">
      <c r="A131" s="19"/>
      <c r="B131" s="51"/>
      <c r="C131" s="52"/>
      <c r="D131" s="20"/>
      <c r="E131" s="20"/>
      <c r="F131" s="19"/>
      <c r="G131" s="51"/>
      <c r="H131" s="52"/>
      <c r="I131" s="21"/>
      <c r="J131" s="20"/>
      <c r="K131" s="22">
        <v>113</v>
      </c>
      <c r="L131" s="50" t="s">
        <v>183</v>
      </c>
      <c r="M131" s="20">
        <v>3.6</v>
      </c>
      <c r="N131" s="20">
        <v>3.6</v>
      </c>
      <c r="O131" s="20">
        <f t="shared" si="29"/>
        <v>3.6</v>
      </c>
      <c r="P131" s="20">
        <f t="shared" si="30"/>
        <v>0</v>
      </c>
      <c r="Q131" s="20">
        <f t="shared" si="31"/>
        <v>1.6560000000000001</v>
      </c>
      <c r="R131" s="20">
        <f t="shared" si="32"/>
        <v>0</v>
      </c>
      <c r="S131" s="23" t="str">
        <f t="shared" si="33"/>
        <v>удов.</v>
      </c>
      <c r="T131" s="22">
        <v>107</v>
      </c>
      <c r="U131" s="61"/>
      <c r="V131" s="62"/>
      <c r="W131" s="20"/>
      <c r="X131" s="20"/>
      <c r="Y131" s="24"/>
      <c r="Z131" s="19"/>
      <c r="AA131" s="20"/>
      <c r="AB131" s="32"/>
      <c r="AE131" s="26">
        <f t="shared" si="34"/>
        <v>0</v>
      </c>
    </row>
    <row r="132" spans="1:31" ht="27.75" customHeight="1">
      <c r="A132" s="19"/>
      <c r="B132" s="51"/>
      <c r="C132" s="52"/>
      <c r="D132" s="20"/>
      <c r="E132" s="20"/>
      <c r="F132" s="19"/>
      <c r="G132" s="51"/>
      <c r="H132" s="52"/>
      <c r="I132" s="21"/>
      <c r="J132" s="20"/>
      <c r="K132" s="22">
        <v>114</v>
      </c>
      <c r="L132" s="50"/>
      <c r="M132" s="20"/>
      <c r="N132" s="20"/>
      <c r="O132" s="20"/>
      <c r="P132" s="20"/>
      <c r="Q132" s="20"/>
      <c r="R132" s="20"/>
      <c r="S132" s="23"/>
      <c r="T132" s="22">
        <v>108</v>
      </c>
      <c r="U132" s="61"/>
      <c r="V132" s="62"/>
      <c r="W132" s="20"/>
      <c r="X132" s="20"/>
      <c r="Y132" s="24"/>
      <c r="Z132" s="19"/>
      <c r="AA132" s="20"/>
      <c r="AB132" s="32"/>
      <c r="AE132" s="26">
        <f t="shared" si="34"/>
        <v>0</v>
      </c>
    </row>
    <row r="133" spans="1:31" ht="27.75" customHeight="1">
      <c r="A133" s="19"/>
      <c r="B133" s="51"/>
      <c r="C133" s="52"/>
      <c r="D133" s="20"/>
      <c r="E133" s="46"/>
      <c r="F133" s="19"/>
      <c r="G133" s="51"/>
      <c r="H133" s="52"/>
      <c r="I133" s="21"/>
      <c r="J133" s="20"/>
      <c r="K133" s="22">
        <v>115</v>
      </c>
      <c r="L133" s="50"/>
      <c r="M133" s="20"/>
      <c r="N133" s="20"/>
      <c r="O133" s="20"/>
      <c r="P133" s="20"/>
      <c r="Q133" s="20"/>
      <c r="R133" s="20"/>
      <c r="S133" s="23"/>
      <c r="T133" s="22">
        <v>109</v>
      </c>
      <c r="U133" s="61"/>
      <c r="V133" s="62"/>
      <c r="W133" s="20"/>
      <c r="X133" s="20"/>
      <c r="Y133" s="24"/>
      <c r="Z133" s="19"/>
      <c r="AA133" s="20"/>
      <c r="AB133" s="32"/>
      <c r="AE133" s="26">
        <f t="shared" si="34"/>
        <v>0</v>
      </c>
    </row>
    <row r="134" spans="1:31" ht="22.5" customHeight="1">
      <c r="A134" s="47"/>
      <c r="B134" s="30"/>
      <c r="C134" s="30"/>
      <c r="D134" s="30"/>
      <c r="E134" s="30"/>
      <c r="F134" s="47"/>
      <c r="G134" s="53"/>
      <c r="H134" s="53"/>
      <c r="I134" s="53"/>
      <c r="J134" s="53"/>
      <c r="K134" s="22">
        <v>116</v>
      </c>
      <c r="L134" s="50"/>
      <c r="M134" s="20"/>
      <c r="N134" s="20"/>
      <c r="O134" s="20"/>
      <c r="P134" s="20"/>
      <c r="Q134" s="20"/>
      <c r="R134" s="20"/>
      <c r="S134" s="23"/>
      <c r="T134" s="22">
        <v>110</v>
      </c>
      <c r="U134" s="61"/>
      <c r="V134" s="62"/>
      <c r="W134" s="20"/>
      <c r="X134" s="20"/>
      <c r="Y134" s="24"/>
      <c r="Z134" s="19"/>
      <c r="AA134" s="20"/>
      <c r="AB134" s="32"/>
      <c r="AE134" s="26">
        <f t="shared" si="34"/>
        <v>0</v>
      </c>
    </row>
    <row r="135" spans="1:31" ht="22.5" customHeight="1">
      <c r="A135" s="47"/>
      <c r="B135" s="54"/>
      <c r="C135" s="55"/>
      <c r="D135" s="55"/>
      <c r="E135" s="55"/>
      <c r="F135" s="47"/>
      <c r="G135" s="56"/>
      <c r="H135" s="56"/>
      <c r="I135" s="31"/>
      <c r="J135" s="31"/>
      <c r="K135" s="22">
        <v>117</v>
      </c>
      <c r="L135" s="50"/>
      <c r="M135" s="20"/>
      <c r="N135" s="20"/>
      <c r="O135" s="20"/>
      <c r="P135" s="20"/>
      <c r="Q135" s="20"/>
      <c r="R135" s="20"/>
      <c r="S135" s="23"/>
      <c r="T135" s="22">
        <v>111</v>
      </c>
      <c r="U135" s="61"/>
      <c r="V135" s="62"/>
      <c r="W135" s="20"/>
      <c r="X135" s="20"/>
      <c r="Y135" s="24"/>
      <c r="Z135" s="19"/>
      <c r="AA135" s="20"/>
      <c r="AB135" s="32"/>
      <c r="AE135" s="26">
        <f t="shared" si="34"/>
        <v>0</v>
      </c>
    </row>
    <row r="136" spans="1:31" ht="24" customHeight="1">
      <c r="A136" s="47"/>
      <c r="B136" s="57"/>
      <c r="C136" s="56"/>
      <c r="D136" s="56"/>
      <c r="E136" s="56"/>
      <c r="F136" s="47"/>
      <c r="G136" s="57"/>
      <c r="H136" s="56"/>
      <c r="I136" s="56"/>
      <c r="J136" s="56"/>
      <c r="K136" s="22">
        <v>118</v>
      </c>
      <c r="L136" s="50"/>
      <c r="M136" s="20"/>
      <c r="N136" s="20"/>
      <c r="O136" s="20"/>
      <c r="P136" s="20"/>
      <c r="Q136" s="20"/>
      <c r="R136" s="20"/>
      <c r="S136" s="23"/>
      <c r="T136" s="22">
        <v>112</v>
      </c>
      <c r="U136" s="61"/>
      <c r="V136" s="62"/>
      <c r="W136" s="20"/>
      <c r="X136" s="20"/>
      <c r="Y136" s="24"/>
      <c r="Z136" s="19"/>
      <c r="AA136" s="20"/>
      <c r="AB136" s="32"/>
      <c r="AE136" s="26">
        <f t="shared" si="34"/>
        <v>0</v>
      </c>
    </row>
    <row r="137" spans="1:31" ht="25.5" customHeight="1">
      <c r="A137" s="14"/>
      <c r="B137" s="58"/>
      <c r="C137" s="59"/>
      <c r="D137" s="14"/>
      <c r="E137" s="14"/>
      <c r="F137" s="14"/>
      <c r="G137" s="58"/>
      <c r="H137" s="59"/>
      <c r="I137" s="14"/>
      <c r="J137" s="14"/>
      <c r="K137" s="22">
        <v>119</v>
      </c>
      <c r="L137" s="50"/>
      <c r="M137" s="20"/>
      <c r="N137" s="20"/>
      <c r="O137" s="20"/>
      <c r="P137" s="20"/>
      <c r="Q137" s="20"/>
      <c r="R137" s="20"/>
      <c r="S137" s="23"/>
      <c r="T137" s="22">
        <v>113</v>
      </c>
      <c r="U137" s="61"/>
      <c r="V137" s="62"/>
      <c r="W137" s="20"/>
      <c r="X137" s="20"/>
      <c r="Y137" s="24"/>
      <c r="Z137" s="19"/>
      <c r="AA137" s="20"/>
      <c r="AB137" s="32"/>
      <c r="AE137" s="26">
        <f t="shared" si="34"/>
        <v>0</v>
      </c>
    </row>
    <row r="138" spans="1:31" ht="28.5" customHeight="1">
      <c r="A138" s="19"/>
      <c r="B138" s="51"/>
      <c r="C138" s="52"/>
      <c r="D138" s="20"/>
      <c r="E138" s="20"/>
      <c r="F138" s="19"/>
      <c r="G138" s="51"/>
      <c r="H138" s="52"/>
      <c r="I138" s="21"/>
      <c r="J138" s="20"/>
      <c r="K138" s="22">
        <v>120</v>
      </c>
      <c r="L138" s="50"/>
      <c r="M138" s="20"/>
      <c r="N138" s="20"/>
      <c r="O138" s="20"/>
      <c r="P138" s="20"/>
      <c r="Q138" s="20"/>
      <c r="R138" s="20"/>
      <c r="S138" s="23"/>
      <c r="T138" s="22">
        <v>114</v>
      </c>
      <c r="U138" s="61"/>
      <c r="V138" s="62"/>
      <c r="W138" s="20"/>
      <c r="X138" s="20"/>
      <c r="Y138" s="24"/>
      <c r="Z138" s="19"/>
      <c r="AA138" s="20"/>
      <c r="AB138" s="32"/>
      <c r="AE138" s="26">
        <f t="shared" si="34"/>
        <v>0</v>
      </c>
    </row>
    <row r="139" spans="1:31" ht="28.5" customHeight="1">
      <c r="A139" s="19"/>
      <c r="B139" s="51"/>
      <c r="C139" s="52"/>
      <c r="D139" s="20"/>
      <c r="E139" s="20"/>
      <c r="F139" s="19"/>
      <c r="G139" s="51"/>
      <c r="H139" s="52"/>
      <c r="I139" s="21"/>
      <c r="J139" s="20"/>
      <c r="K139" s="22">
        <v>121</v>
      </c>
      <c r="L139" s="50"/>
      <c r="M139" s="20"/>
      <c r="N139" s="20"/>
      <c r="O139" s="20"/>
      <c r="P139" s="20"/>
      <c r="Q139" s="20"/>
      <c r="R139" s="20"/>
      <c r="S139" s="23"/>
      <c r="T139" s="22">
        <v>115</v>
      </c>
      <c r="U139" s="61"/>
      <c r="V139" s="62"/>
      <c r="W139" s="20"/>
      <c r="X139" s="20"/>
      <c r="Y139" s="24"/>
      <c r="Z139" s="19"/>
      <c r="AA139" s="20"/>
      <c r="AB139" s="32"/>
      <c r="AE139" s="26">
        <f t="shared" si="34"/>
        <v>0</v>
      </c>
    </row>
    <row r="140" spans="1:31" ht="28.5" customHeight="1">
      <c r="A140" s="19"/>
      <c r="B140" s="51"/>
      <c r="C140" s="52"/>
      <c r="D140" s="20"/>
      <c r="E140" s="20"/>
      <c r="F140" s="19"/>
      <c r="G140" s="51"/>
      <c r="H140" s="52"/>
      <c r="I140" s="21"/>
      <c r="J140" s="20"/>
      <c r="K140" s="22">
        <v>122</v>
      </c>
      <c r="L140" s="50"/>
      <c r="M140" s="20"/>
      <c r="N140" s="20"/>
      <c r="O140" s="20"/>
      <c r="P140" s="20"/>
      <c r="Q140" s="20"/>
      <c r="R140" s="20"/>
      <c r="S140" s="23"/>
      <c r="T140" s="22"/>
      <c r="U140" s="70" t="s">
        <v>33</v>
      </c>
      <c r="V140" s="71"/>
      <c r="W140" s="71"/>
      <c r="X140" s="71"/>
      <c r="Y140" s="71"/>
      <c r="Z140" s="71"/>
      <c r="AA140" s="71"/>
      <c r="AB140" s="72"/>
      <c r="AE140" s="26">
        <f t="shared" si="34"/>
        <v>0</v>
      </c>
    </row>
    <row r="141" spans="1:31" ht="28.5" customHeight="1">
      <c r="A141" s="19"/>
      <c r="B141" s="51"/>
      <c r="C141" s="52"/>
      <c r="D141" s="20"/>
      <c r="E141" s="20"/>
      <c r="F141" s="19"/>
      <c r="G141" s="51"/>
      <c r="H141" s="52"/>
      <c r="I141" s="21"/>
      <c r="J141" s="20"/>
      <c r="K141" s="22">
        <v>123</v>
      </c>
      <c r="L141" s="50"/>
      <c r="M141" s="20"/>
      <c r="N141" s="20"/>
      <c r="O141" s="20"/>
      <c r="P141" s="20"/>
      <c r="Q141" s="20"/>
      <c r="R141" s="20"/>
      <c r="S141" s="23"/>
      <c r="T141" s="22"/>
      <c r="U141" s="33"/>
      <c r="V141" s="33"/>
      <c r="W141" s="34" t="s">
        <v>34</v>
      </c>
      <c r="X141" s="33"/>
      <c r="Y141" s="33"/>
      <c r="Z141" s="33"/>
      <c r="AA141" s="33"/>
      <c r="AB141" s="33"/>
      <c r="AE141" s="26">
        <f t="shared" si="34"/>
        <v>0</v>
      </c>
    </row>
    <row r="142" spans="1:31" ht="28.5" customHeight="1">
      <c r="A142" s="19"/>
      <c r="B142" s="51"/>
      <c r="C142" s="52"/>
      <c r="D142" s="20"/>
      <c r="E142" s="20"/>
      <c r="F142" s="19"/>
      <c r="G142" s="51"/>
      <c r="H142" s="52"/>
      <c r="I142" s="21"/>
      <c r="J142" s="20"/>
      <c r="K142" s="22">
        <v>124</v>
      </c>
      <c r="L142" s="50"/>
      <c r="M142" s="20"/>
      <c r="N142" s="20"/>
      <c r="O142" s="20"/>
      <c r="P142" s="20"/>
      <c r="Q142" s="20"/>
      <c r="R142" s="20"/>
      <c r="S142" s="23"/>
      <c r="T142" s="22"/>
      <c r="U142" s="33"/>
      <c r="V142" s="33"/>
      <c r="W142" s="34" t="s">
        <v>35</v>
      </c>
      <c r="X142" s="33"/>
      <c r="Y142" s="33"/>
      <c r="Z142" s="33"/>
      <c r="AA142" s="33"/>
      <c r="AB142" s="33"/>
      <c r="AE142" s="26">
        <f t="shared" si="34"/>
        <v>0</v>
      </c>
    </row>
    <row r="143" spans="1:31" ht="28.5" customHeight="1">
      <c r="A143" s="19"/>
      <c r="B143" s="51"/>
      <c r="C143" s="52"/>
      <c r="D143" s="20"/>
      <c r="E143" s="20"/>
      <c r="F143" s="19"/>
      <c r="G143" s="51"/>
      <c r="H143" s="52"/>
      <c r="I143" s="21"/>
      <c r="J143" s="20"/>
      <c r="K143" s="22">
        <v>125</v>
      </c>
      <c r="L143" s="50"/>
      <c r="M143" s="20"/>
      <c r="N143" s="20"/>
      <c r="O143" s="20"/>
      <c r="P143" s="20"/>
      <c r="Q143" s="20"/>
      <c r="R143" s="20"/>
      <c r="S143" s="23"/>
      <c r="T143" s="22"/>
      <c r="U143" s="61"/>
      <c r="V143" s="62"/>
      <c r="W143" s="20"/>
      <c r="X143" s="20"/>
      <c r="Y143" s="24"/>
      <c r="Z143" s="19"/>
      <c r="AA143" s="20"/>
      <c r="AB143" s="32"/>
      <c r="AE143" s="26">
        <f t="shared" si="34"/>
        <v>0</v>
      </c>
    </row>
    <row r="144" spans="1:31" ht="28.5" customHeight="1">
      <c r="A144" s="19"/>
      <c r="B144" s="51"/>
      <c r="C144" s="52"/>
      <c r="D144" s="20"/>
      <c r="E144" s="20"/>
      <c r="F144" s="19"/>
      <c r="G144" s="51"/>
      <c r="H144" s="52"/>
      <c r="I144" s="21"/>
      <c r="J144" s="20"/>
      <c r="K144" s="22">
        <v>126</v>
      </c>
      <c r="L144" s="50"/>
      <c r="M144" s="20"/>
      <c r="N144" s="20"/>
      <c r="O144" s="20"/>
      <c r="P144" s="20"/>
      <c r="Q144" s="20"/>
      <c r="R144" s="20"/>
      <c r="S144" s="23"/>
      <c r="T144" s="22"/>
      <c r="U144" s="61"/>
      <c r="V144" s="62"/>
      <c r="W144" s="20"/>
      <c r="X144" s="20"/>
      <c r="Y144" s="24"/>
      <c r="Z144" s="19"/>
      <c r="AA144" s="20"/>
      <c r="AB144" s="32"/>
      <c r="AE144" s="26">
        <f t="shared" si="34"/>
        <v>0</v>
      </c>
    </row>
    <row r="145" spans="1:31" ht="28.5" customHeight="1">
      <c r="A145" s="19"/>
      <c r="B145" s="51"/>
      <c r="C145" s="52"/>
      <c r="D145" s="20"/>
      <c r="E145" s="20"/>
      <c r="F145" s="19"/>
      <c r="G145" s="51"/>
      <c r="H145" s="52"/>
      <c r="I145" s="21"/>
      <c r="J145" s="20"/>
      <c r="K145" s="22">
        <v>127</v>
      </c>
      <c r="L145" s="50"/>
      <c r="M145" s="20"/>
      <c r="N145" s="20"/>
      <c r="O145" s="20"/>
      <c r="P145" s="20"/>
      <c r="Q145" s="20"/>
      <c r="R145" s="20"/>
      <c r="S145" s="23"/>
      <c r="T145" s="22"/>
      <c r="U145" s="61"/>
      <c r="V145" s="62"/>
      <c r="W145" s="20"/>
      <c r="X145" s="20"/>
      <c r="Y145" s="24"/>
      <c r="Z145" s="19"/>
      <c r="AA145" s="20"/>
      <c r="AB145" s="32"/>
      <c r="AE145" s="26">
        <f t="shared" si="34"/>
        <v>0</v>
      </c>
    </row>
    <row r="146" spans="1:31" ht="28.5" customHeight="1">
      <c r="A146" s="19"/>
      <c r="B146" s="51"/>
      <c r="C146" s="52"/>
      <c r="D146" s="20"/>
      <c r="E146" s="20"/>
      <c r="F146" s="19"/>
      <c r="G146" s="51"/>
      <c r="H146" s="52"/>
      <c r="I146" s="21"/>
      <c r="J146" s="20"/>
      <c r="K146" s="22">
        <v>128</v>
      </c>
      <c r="L146" s="50"/>
      <c r="M146" s="20"/>
      <c r="N146" s="20"/>
      <c r="O146" s="20"/>
      <c r="P146" s="20"/>
      <c r="Q146" s="20"/>
      <c r="R146" s="20"/>
      <c r="S146" s="23"/>
      <c r="T146" s="22"/>
      <c r="U146" s="61"/>
      <c r="V146" s="62"/>
      <c r="W146" s="20"/>
      <c r="X146" s="20"/>
      <c r="Y146" s="24"/>
      <c r="Z146" s="19"/>
      <c r="AA146" s="20"/>
      <c r="AB146" s="32"/>
      <c r="AE146" s="26">
        <f t="shared" si="34"/>
        <v>0</v>
      </c>
    </row>
    <row r="147" spans="1:31" ht="28.5" customHeight="1">
      <c r="A147" s="19"/>
      <c r="B147" s="51"/>
      <c r="C147" s="52"/>
      <c r="D147" s="20"/>
      <c r="E147" s="20"/>
      <c r="F147" s="19"/>
      <c r="G147" s="51"/>
      <c r="H147" s="52"/>
      <c r="I147" s="21"/>
      <c r="J147" s="20"/>
      <c r="K147" s="22">
        <v>129</v>
      </c>
      <c r="L147" s="50"/>
      <c r="M147" s="20"/>
      <c r="N147" s="20"/>
      <c r="O147" s="20"/>
      <c r="P147" s="20"/>
      <c r="Q147" s="20"/>
      <c r="R147" s="20"/>
      <c r="S147" s="23"/>
      <c r="T147" s="22"/>
      <c r="U147" s="61"/>
      <c r="V147" s="62"/>
      <c r="W147" s="20"/>
      <c r="X147" s="20"/>
      <c r="Y147" s="24"/>
      <c r="Z147" s="19"/>
      <c r="AA147" s="20"/>
      <c r="AB147" s="32"/>
      <c r="AE147" s="26">
        <f t="shared" si="34"/>
        <v>0</v>
      </c>
    </row>
    <row r="148" spans="1:31" ht="28.5" customHeight="1">
      <c r="A148" s="19"/>
      <c r="B148" s="51"/>
      <c r="C148" s="52"/>
      <c r="D148" s="20"/>
      <c r="E148" s="20"/>
      <c r="F148" s="19"/>
      <c r="G148" s="51"/>
      <c r="H148" s="52"/>
      <c r="I148" s="21"/>
      <c r="J148" s="20"/>
      <c r="K148" s="22">
        <v>130</v>
      </c>
      <c r="L148" s="50"/>
      <c r="M148" s="20"/>
      <c r="N148" s="20"/>
      <c r="O148" s="20"/>
      <c r="P148" s="20"/>
      <c r="Q148" s="20"/>
      <c r="R148" s="20"/>
      <c r="S148" s="23"/>
      <c r="T148" s="22"/>
      <c r="U148" s="61"/>
      <c r="V148" s="62"/>
      <c r="W148" s="20"/>
      <c r="X148" s="20"/>
      <c r="Y148" s="24"/>
      <c r="Z148" s="19"/>
      <c r="AA148" s="20"/>
      <c r="AB148" s="32"/>
      <c r="AE148" s="26">
        <f t="shared" ref="AE148:AE211" si="35">MAX(W148:X148)</f>
        <v>0</v>
      </c>
    </row>
    <row r="149" spans="1:31" ht="28.5" customHeight="1">
      <c r="A149" s="19"/>
      <c r="B149" s="51"/>
      <c r="C149" s="52"/>
      <c r="D149" s="20"/>
      <c r="E149" s="20"/>
      <c r="F149" s="19"/>
      <c r="G149" s="51"/>
      <c r="H149" s="52"/>
      <c r="I149" s="21"/>
      <c r="J149" s="20"/>
      <c r="K149" s="22">
        <v>131</v>
      </c>
      <c r="L149" s="50"/>
      <c r="M149" s="20"/>
      <c r="N149" s="20"/>
      <c r="O149" s="20"/>
      <c r="P149" s="20"/>
      <c r="Q149" s="20"/>
      <c r="R149" s="20"/>
      <c r="S149" s="23"/>
      <c r="T149" s="22"/>
      <c r="U149" s="61"/>
      <c r="V149" s="62"/>
      <c r="W149" s="20"/>
      <c r="X149" s="20"/>
      <c r="Y149" s="24"/>
      <c r="Z149" s="19"/>
      <c r="AA149" s="20"/>
      <c r="AB149" s="32"/>
      <c r="AE149" s="26">
        <f t="shared" si="35"/>
        <v>0</v>
      </c>
    </row>
    <row r="150" spans="1:31" ht="28.5" customHeight="1">
      <c r="A150" s="19"/>
      <c r="B150" s="51"/>
      <c r="C150" s="52"/>
      <c r="D150" s="20"/>
      <c r="E150" s="20"/>
      <c r="F150" s="19"/>
      <c r="G150" s="51"/>
      <c r="H150" s="52"/>
      <c r="I150" s="21"/>
      <c r="J150" s="20"/>
      <c r="K150" s="22">
        <v>132</v>
      </c>
      <c r="L150" s="50"/>
      <c r="M150" s="20"/>
      <c r="N150" s="20"/>
      <c r="O150" s="20"/>
      <c r="P150" s="20"/>
      <c r="Q150" s="20"/>
      <c r="R150" s="20"/>
      <c r="S150" s="23"/>
      <c r="T150" s="22"/>
      <c r="U150" s="61"/>
      <c r="V150" s="62"/>
      <c r="W150" s="20"/>
      <c r="X150" s="20"/>
      <c r="Y150" s="24"/>
      <c r="Z150" s="19"/>
      <c r="AA150" s="20"/>
      <c r="AB150" s="32"/>
      <c r="AE150" s="26">
        <f t="shared" si="35"/>
        <v>0</v>
      </c>
    </row>
    <row r="151" spans="1:31" ht="28.5" customHeight="1">
      <c r="A151" s="19"/>
      <c r="B151" s="51"/>
      <c r="C151" s="52"/>
      <c r="D151" s="20"/>
      <c r="E151" s="20"/>
      <c r="F151" s="19"/>
      <c r="G151" s="51"/>
      <c r="H151" s="52"/>
      <c r="I151" s="21"/>
      <c r="J151" s="20"/>
      <c r="K151" s="22">
        <v>133</v>
      </c>
      <c r="L151" s="50"/>
      <c r="M151" s="20"/>
      <c r="N151" s="20"/>
      <c r="O151" s="20"/>
      <c r="P151" s="20"/>
      <c r="Q151" s="20"/>
      <c r="R151" s="20"/>
      <c r="S151" s="23"/>
      <c r="T151" s="22"/>
      <c r="U151" s="61"/>
      <c r="V151" s="62"/>
      <c r="W151" s="20"/>
      <c r="X151" s="20"/>
      <c r="Y151" s="24"/>
      <c r="Z151" s="19"/>
      <c r="AA151" s="20"/>
      <c r="AB151" s="32"/>
      <c r="AE151" s="26">
        <f t="shared" si="35"/>
        <v>0</v>
      </c>
    </row>
    <row r="152" spans="1:31" ht="28.5" customHeight="1">
      <c r="A152" s="19"/>
      <c r="B152" s="51"/>
      <c r="C152" s="52"/>
      <c r="D152" s="20"/>
      <c r="E152" s="20"/>
      <c r="F152" s="19"/>
      <c r="G152" s="51"/>
      <c r="H152" s="52"/>
      <c r="I152" s="21"/>
      <c r="J152" s="20"/>
      <c r="K152" s="22">
        <v>134</v>
      </c>
      <c r="L152" s="50"/>
      <c r="M152" s="20"/>
      <c r="N152" s="20"/>
      <c r="O152" s="20"/>
      <c r="P152" s="20"/>
      <c r="Q152" s="20"/>
      <c r="R152" s="20"/>
      <c r="S152" s="23"/>
      <c r="T152" s="22"/>
      <c r="U152" s="61"/>
      <c r="V152" s="62"/>
      <c r="W152" s="20"/>
      <c r="X152" s="20"/>
      <c r="Y152" s="24"/>
      <c r="Z152" s="19"/>
      <c r="AA152" s="20"/>
      <c r="AB152" s="32"/>
      <c r="AE152" s="26">
        <f t="shared" si="35"/>
        <v>0</v>
      </c>
    </row>
    <row r="153" spans="1:31" ht="28.5" customHeight="1">
      <c r="A153" s="19"/>
      <c r="B153" s="51"/>
      <c r="C153" s="52"/>
      <c r="D153" s="20"/>
      <c r="E153" s="20"/>
      <c r="F153" s="19"/>
      <c r="G153" s="51"/>
      <c r="H153" s="52"/>
      <c r="I153" s="21"/>
      <c r="J153" s="20"/>
      <c r="K153" s="22">
        <v>135</v>
      </c>
      <c r="L153" s="50"/>
      <c r="M153" s="20"/>
      <c r="N153" s="20"/>
      <c r="O153" s="20"/>
      <c r="P153" s="20"/>
      <c r="Q153" s="20"/>
      <c r="R153" s="20"/>
      <c r="S153" s="23"/>
      <c r="T153" s="22"/>
      <c r="U153" s="61"/>
      <c r="V153" s="62"/>
      <c r="W153" s="20"/>
      <c r="X153" s="20"/>
      <c r="Y153" s="24"/>
      <c r="Z153" s="19"/>
      <c r="AA153" s="20"/>
      <c r="AB153" s="32"/>
      <c r="AE153" s="26">
        <f t="shared" si="35"/>
        <v>0</v>
      </c>
    </row>
    <row r="154" spans="1:31" ht="28.5" customHeight="1">
      <c r="A154" s="19"/>
      <c r="B154" s="51"/>
      <c r="C154" s="52"/>
      <c r="D154" s="20"/>
      <c r="E154" s="20"/>
      <c r="F154" s="19"/>
      <c r="G154" s="51"/>
      <c r="H154" s="52"/>
      <c r="I154" s="21"/>
      <c r="J154" s="20"/>
      <c r="K154" s="22">
        <v>136</v>
      </c>
      <c r="L154" s="50"/>
      <c r="M154" s="20"/>
      <c r="N154" s="20"/>
      <c r="O154" s="20"/>
      <c r="P154" s="20"/>
      <c r="Q154" s="20"/>
      <c r="R154" s="20"/>
      <c r="S154" s="23"/>
      <c r="T154" s="22"/>
      <c r="U154" s="61"/>
      <c r="V154" s="62"/>
      <c r="W154" s="20"/>
      <c r="X154" s="20"/>
      <c r="Y154" s="24"/>
      <c r="Z154" s="19"/>
      <c r="AA154" s="20"/>
      <c r="AB154" s="32"/>
      <c r="AE154" s="26">
        <f t="shared" si="35"/>
        <v>0</v>
      </c>
    </row>
    <row r="155" spans="1:31" ht="28.5" customHeight="1">
      <c r="A155" s="19"/>
      <c r="B155" s="51"/>
      <c r="C155" s="52"/>
      <c r="D155" s="20"/>
      <c r="E155" s="20"/>
      <c r="F155" s="19"/>
      <c r="G155" s="51"/>
      <c r="H155" s="52"/>
      <c r="I155" s="21"/>
      <c r="J155" s="20"/>
      <c r="K155" s="22">
        <v>137</v>
      </c>
      <c r="L155" s="50"/>
      <c r="M155" s="20"/>
      <c r="N155" s="20"/>
      <c r="O155" s="20"/>
      <c r="P155" s="20"/>
      <c r="Q155" s="20"/>
      <c r="R155" s="20"/>
      <c r="S155" s="23"/>
      <c r="T155" s="22"/>
      <c r="U155" s="61"/>
      <c r="V155" s="62"/>
      <c r="W155" s="20"/>
      <c r="X155" s="20"/>
      <c r="Y155" s="24"/>
      <c r="Z155" s="19"/>
      <c r="AA155" s="20"/>
      <c r="AB155" s="32"/>
      <c r="AE155" s="26">
        <f t="shared" si="35"/>
        <v>0</v>
      </c>
    </row>
    <row r="156" spans="1:31" ht="28.5" customHeight="1">
      <c r="A156" s="19"/>
      <c r="B156" s="51"/>
      <c r="C156" s="52"/>
      <c r="D156" s="20"/>
      <c r="E156" s="20"/>
      <c r="F156" s="19"/>
      <c r="G156" s="51"/>
      <c r="H156" s="52"/>
      <c r="I156" s="21"/>
      <c r="J156" s="20"/>
      <c r="K156" s="22">
        <v>138</v>
      </c>
      <c r="L156" s="50"/>
      <c r="M156" s="20"/>
      <c r="N156" s="20"/>
      <c r="O156" s="20"/>
      <c r="P156" s="20"/>
      <c r="Q156" s="20"/>
      <c r="R156" s="20"/>
      <c r="S156" s="23"/>
      <c r="T156" s="22"/>
      <c r="U156" s="61"/>
      <c r="V156" s="62"/>
      <c r="W156" s="20"/>
      <c r="X156" s="20"/>
      <c r="Y156" s="24"/>
      <c r="Z156" s="19"/>
      <c r="AA156" s="20"/>
      <c r="AB156" s="32"/>
      <c r="AE156" s="26">
        <f t="shared" si="35"/>
        <v>0</v>
      </c>
    </row>
    <row r="157" spans="1:31" ht="28.5" customHeight="1">
      <c r="A157" s="19"/>
      <c r="B157" s="51"/>
      <c r="C157" s="52"/>
      <c r="D157" s="20"/>
      <c r="E157" s="20"/>
      <c r="F157" s="19"/>
      <c r="G157" s="51"/>
      <c r="H157" s="52"/>
      <c r="I157" s="21"/>
      <c r="J157" s="20"/>
      <c r="K157" s="22">
        <v>139</v>
      </c>
      <c r="L157" s="50"/>
      <c r="M157" s="20"/>
      <c r="N157" s="20"/>
      <c r="O157" s="20"/>
      <c r="P157" s="20"/>
      <c r="Q157" s="20"/>
      <c r="R157" s="20"/>
      <c r="S157" s="23"/>
      <c r="T157" s="22"/>
      <c r="U157" s="61"/>
      <c r="V157" s="62"/>
      <c r="W157" s="20"/>
      <c r="X157" s="20"/>
      <c r="Y157" s="24"/>
      <c r="Z157" s="19"/>
      <c r="AA157" s="20"/>
      <c r="AB157" s="32"/>
      <c r="AE157" s="26">
        <f t="shared" si="35"/>
        <v>0</v>
      </c>
    </row>
    <row r="158" spans="1:31" ht="28.5" customHeight="1">
      <c r="A158" s="19"/>
      <c r="B158" s="51"/>
      <c r="C158" s="52"/>
      <c r="D158" s="20"/>
      <c r="E158" s="20"/>
      <c r="F158" s="19"/>
      <c r="G158" s="51"/>
      <c r="H158" s="52"/>
      <c r="I158" s="21"/>
      <c r="J158" s="20"/>
      <c r="K158" s="22">
        <v>140</v>
      </c>
      <c r="L158" s="50"/>
      <c r="M158" s="20"/>
      <c r="N158" s="20"/>
      <c r="O158" s="20"/>
      <c r="P158" s="20"/>
      <c r="Q158" s="20"/>
      <c r="R158" s="20"/>
      <c r="S158" s="23"/>
      <c r="T158" s="22"/>
      <c r="U158" s="61"/>
      <c r="V158" s="62"/>
      <c r="W158" s="20"/>
      <c r="X158" s="20"/>
      <c r="Y158" s="24"/>
      <c r="Z158" s="19"/>
      <c r="AA158" s="20"/>
      <c r="AB158" s="32"/>
      <c r="AE158" s="26">
        <f t="shared" si="35"/>
        <v>0</v>
      </c>
    </row>
    <row r="159" spans="1:31" ht="28.5" customHeight="1">
      <c r="A159" s="19"/>
      <c r="B159" s="51"/>
      <c r="C159" s="52"/>
      <c r="D159" s="20"/>
      <c r="E159" s="20"/>
      <c r="F159" s="19"/>
      <c r="G159" s="51"/>
      <c r="H159" s="52"/>
      <c r="I159" s="21"/>
      <c r="J159" s="20"/>
      <c r="K159" s="22">
        <v>141</v>
      </c>
      <c r="L159" s="50"/>
      <c r="M159" s="20"/>
      <c r="N159" s="20"/>
      <c r="O159" s="20"/>
      <c r="P159" s="20"/>
      <c r="Q159" s="20"/>
      <c r="R159" s="20"/>
      <c r="S159" s="23"/>
      <c r="T159" s="22"/>
      <c r="U159" s="61"/>
      <c r="V159" s="62"/>
      <c r="W159" s="20"/>
      <c r="X159" s="20"/>
      <c r="Y159" s="24"/>
      <c r="Z159" s="19"/>
      <c r="AA159" s="20"/>
      <c r="AB159" s="32"/>
      <c r="AE159" s="26">
        <f t="shared" si="35"/>
        <v>0</v>
      </c>
    </row>
    <row r="160" spans="1:31" ht="28.5" customHeight="1">
      <c r="A160" s="19"/>
      <c r="B160" s="51"/>
      <c r="C160" s="52"/>
      <c r="D160" s="20"/>
      <c r="E160" s="20"/>
      <c r="F160" s="19"/>
      <c r="G160" s="51"/>
      <c r="H160" s="52"/>
      <c r="I160" s="21"/>
      <c r="J160" s="20"/>
      <c r="K160" s="22">
        <v>142</v>
      </c>
      <c r="L160" s="50"/>
      <c r="M160" s="20"/>
      <c r="N160" s="20"/>
      <c r="O160" s="20"/>
      <c r="P160" s="20"/>
      <c r="Q160" s="20"/>
      <c r="R160" s="20"/>
      <c r="S160" s="23"/>
      <c r="T160" s="22"/>
      <c r="U160" s="61"/>
      <c r="V160" s="62"/>
      <c r="W160" s="20"/>
      <c r="X160" s="20"/>
      <c r="Y160" s="24"/>
      <c r="Z160" s="19"/>
      <c r="AA160" s="20"/>
      <c r="AB160" s="32"/>
      <c r="AE160" s="26">
        <f t="shared" si="35"/>
        <v>0</v>
      </c>
    </row>
    <row r="161" spans="1:31" ht="28.5" customHeight="1">
      <c r="A161" s="19"/>
      <c r="B161" s="51"/>
      <c r="C161" s="52"/>
      <c r="D161" s="20"/>
      <c r="E161" s="20"/>
      <c r="F161" s="19"/>
      <c r="G161" s="51"/>
      <c r="H161" s="52"/>
      <c r="I161" s="21"/>
      <c r="J161" s="20"/>
      <c r="K161" s="22">
        <v>143</v>
      </c>
      <c r="L161" s="50"/>
      <c r="M161" s="20"/>
      <c r="N161" s="20"/>
      <c r="O161" s="20"/>
      <c r="P161" s="20"/>
      <c r="Q161" s="20"/>
      <c r="R161" s="20"/>
      <c r="S161" s="23"/>
      <c r="T161" s="22"/>
      <c r="U161" s="61"/>
      <c r="V161" s="62"/>
      <c r="W161" s="20"/>
      <c r="X161" s="20"/>
      <c r="Y161" s="24"/>
      <c r="Z161" s="19"/>
      <c r="AA161" s="20"/>
      <c r="AB161" s="32"/>
      <c r="AE161" s="26">
        <f t="shared" si="35"/>
        <v>0</v>
      </c>
    </row>
    <row r="162" spans="1:31" ht="28.5" customHeight="1">
      <c r="A162" s="19"/>
      <c r="B162" s="51"/>
      <c r="C162" s="52"/>
      <c r="D162" s="20"/>
      <c r="E162" s="20"/>
      <c r="F162" s="19"/>
      <c r="G162" s="51"/>
      <c r="H162" s="52"/>
      <c r="I162" s="21"/>
      <c r="J162" s="20"/>
      <c r="K162" s="22">
        <v>144</v>
      </c>
      <c r="L162" s="50"/>
      <c r="M162" s="20"/>
      <c r="N162" s="20"/>
      <c r="O162" s="20"/>
      <c r="P162" s="20"/>
      <c r="Q162" s="20"/>
      <c r="R162" s="20"/>
      <c r="S162" s="23"/>
      <c r="T162" s="22"/>
      <c r="U162" s="61"/>
      <c r="V162" s="62"/>
      <c r="W162" s="20"/>
      <c r="X162" s="20"/>
      <c r="Y162" s="24"/>
      <c r="Z162" s="19"/>
      <c r="AA162" s="20"/>
      <c r="AB162" s="32"/>
      <c r="AE162" s="26">
        <f t="shared" si="35"/>
        <v>0</v>
      </c>
    </row>
    <row r="163" spans="1:31" ht="28.5" customHeight="1">
      <c r="A163" s="19"/>
      <c r="B163" s="51"/>
      <c r="C163" s="52"/>
      <c r="D163" s="20"/>
      <c r="E163" s="20"/>
      <c r="F163" s="19"/>
      <c r="G163" s="51"/>
      <c r="H163" s="52"/>
      <c r="I163" s="21"/>
      <c r="J163" s="20"/>
      <c r="K163" s="22">
        <v>145</v>
      </c>
      <c r="L163" s="50"/>
      <c r="M163" s="20"/>
      <c r="N163" s="20"/>
      <c r="O163" s="20"/>
      <c r="P163" s="20"/>
      <c r="Q163" s="20"/>
      <c r="R163" s="20"/>
      <c r="S163" s="23"/>
      <c r="T163" s="22"/>
      <c r="U163" s="61"/>
      <c r="V163" s="62"/>
      <c r="W163" s="20"/>
      <c r="X163" s="20"/>
      <c r="Y163" s="24"/>
      <c r="Z163" s="19"/>
      <c r="AA163" s="20"/>
      <c r="AB163" s="32"/>
      <c r="AE163" s="26">
        <f t="shared" si="35"/>
        <v>0</v>
      </c>
    </row>
    <row r="164" spans="1:31" ht="28.5" customHeight="1">
      <c r="A164" s="19"/>
      <c r="B164" s="51"/>
      <c r="C164" s="52"/>
      <c r="D164" s="20"/>
      <c r="E164" s="20"/>
      <c r="F164" s="19"/>
      <c r="G164" s="51"/>
      <c r="H164" s="52"/>
      <c r="I164" s="21"/>
      <c r="J164" s="20"/>
      <c r="K164" s="22">
        <v>146</v>
      </c>
      <c r="L164" s="50"/>
      <c r="M164" s="20"/>
      <c r="N164" s="20"/>
      <c r="O164" s="20"/>
      <c r="P164" s="20"/>
      <c r="Q164" s="20"/>
      <c r="R164" s="20"/>
      <c r="S164" s="23"/>
      <c r="T164" s="22"/>
      <c r="U164" s="61"/>
      <c r="V164" s="62"/>
      <c r="W164" s="20"/>
      <c r="X164" s="20"/>
      <c r="Y164" s="24"/>
      <c r="Z164" s="19"/>
      <c r="AA164" s="20"/>
      <c r="AB164" s="32"/>
      <c r="AE164" s="26">
        <f t="shared" si="35"/>
        <v>0</v>
      </c>
    </row>
    <row r="165" spans="1:31" ht="28.5" customHeight="1">
      <c r="A165" s="19"/>
      <c r="B165" s="51"/>
      <c r="C165" s="52"/>
      <c r="D165" s="20"/>
      <c r="E165" s="20"/>
      <c r="F165" s="19"/>
      <c r="G165" s="51"/>
      <c r="H165" s="52"/>
      <c r="I165" s="21"/>
      <c r="J165" s="20"/>
      <c r="K165" s="22">
        <v>147</v>
      </c>
      <c r="L165" s="50"/>
      <c r="M165" s="20"/>
      <c r="N165" s="20"/>
      <c r="O165" s="20"/>
      <c r="P165" s="20"/>
      <c r="Q165" s="20"/>
      <c r="R165" s="20"/>
      <c r="S165" s="23"/>
      <c r="T165" s="22"/>
      <c r="U165" s="61"/>
      <c r="V165" s="62"/>
      <c r="W165" s="20"/>
      <c r="X165" s="20"/>
      <c r="Y165" s="24"/>
      <c r="Z165" s="19"/>
      <c r="AA165" s="20"/>
      <c r="AB165" s="32"/>
      <c r="AE165" s="26">
        <f t="shared" si="35"/>
        <v>0</v>
      </c>
    </row>
    <row r="166" spans="1:31" ht="28.5" customHeight="1">
      <c r="A166" s="19"/>
      <c r="B166" s="51"/>
      <c r="C166" s="52"/>
      <c r="D166" s="20"/>
      <c r="E166" s="20"/>
      <c r="F166" s="19"/>
      <c r="G166" s="51"/>
      <c r="H166" s="52"/>
      <c r="I166" s="21"/>
      <c r="J166" s="20"/>
      <c r="K166" s="22">
        <v>148</v>
      </c>
      <c r="L166" s="50"/>
      <c r="M166" s="20"/>
      <c r="N166" s="20"/>
      <c r="O166" s="20"/>
      <c r="P166" s="20"/>
      <c r="Q166" s="20"/>
      <c r="R166" s="20"/>
      <c r="S166" s="23"/>
      <c r="T166" s="22"/>
      <c r="U166" s="61"/>
      <c r="V166" s="62"/>
      <c r="W166" s="20"/>
      <c r="X166" s="20"/>
      <c r="Y166" s="24"/>
      <c r="Z166" s="19"/>
      <c r="AA166" s="20"/>
      <c r="AB166" s="32"/>
      <c r="AE166" s="26">
        <f t="shared" si="35"/>
        <v>0</v>
      </c>
    </row>
    <row r="167" spans="1:31" ht="28.5" customHeight="1">
      <c r="A167" s="19"/>
      <c r="B167" s="51"/>
      <c r="C167" s="52"/>
      <c r="D167" s="20"/>
      <c r="E167" s="20"/>
      <c r="F167" s="19"/>
      <c r="G167" s="51"/>
      <c r="H167" s="52"/>
      <c r="I167" s="21"/>
      <c r="J167" s="20"/>
      <c r="K167" s="22">
        <v>149</v>
      </c>
      <c r="L167" s="50"/>
      <c r="M167" s="20"/>
      <c r="N167" s="20"/>
      <c r="O167" s="20"/>
      <c r="P167" s="20"/>
      <c r="Q167" s="20"/>
      <c r="R167" s="20"/>
      <c r="S167" s="23"/>
      <c r="T167" s="22"/>
      <c r="U167" s="61"/>
      <c r="V167" s="62"/>
      <c r="W167" s="20"/>
      <c r="X167" s="20"/>
      <c r="Y167" s="24"/>
      <c r="Z167" s="19"/>
      <c r="AA167" s="20"/>
      <c r="AB167" s="32"/>
      <c r="AE167" s="26">
        <f t="shared" si="35"/>
        <v>0</v>
      </c>
    </row>
    <row r="168" spans="1:31" ht="28.5" customHeight="1">
      <c r="A168" s="19"/>
      <c r="B168" s="51"/>
      <c r="C168" s="52"/>
      <c r="D168" s="20"/>
      <c r="E168" s="20"/>
      <c r="F168" s="19"/>
      <c r="G168" s="51"/>
      <c r="H168" s="52"/>
      <c r="I168" s="21"/>
      <c r="J168" s="20"/>
      <c r="K168" s="22">
        <v>150</v>
      </c>
      <c r="L168" s="50"/>
      <c r="M168" s="20"/>
      <c r="N168" s="20"/>
      <c r="O168" s="20"/>
      <c r="P168" s="20"/>
      <c r="Q168" s="20"/>
      <c r="R168" s="20"/>
      <c r="S168" s="23"/>
      <c r="T168" s="22"/>
      <c r="U168" s="61"/>
      <c r="V168" s="62"/>
      <c r="W168" s="20"/>
      <c r="X168" s="20"/>
      <c r="Y168" s="24"/>
      <c r="Z168" s="19"/>
      <c r="AA168" s="20"/>
      <c r="AB168" s="32"/>
      <c r="AE168" s="26">
        <f t="shared" si="35"/>
        <v>0</v>
      </c>
    </row>
    <row r="169" spans="1:31" ht="28.5" customHeight="1">
      <c r="A169" s="19"/>
      <c r="B169" s="51"/>
      <c r="C169" s="52"/>
      <c r="D169" s="20"/>
      <c r="E169" s="20"/>
      <c r="F169" s="19"/>
      <c r="G169" s="51"/>
      <c r="H169" s="52"/>
      <c r="I169" s="21"/>
      <c r="J169" s="20"/>
      <c r="K169" s="22">
        <v>151</v>
      </c>
      <c r="L169" s="50"/>
      <c r="M169" s="20"/>
      <c r="N169" s="20"/>
      <c r="O169" s="20"/>
      <c r="P169" s="20"/>
      <c r="Q169" s="20"/>
      <c r="R169" s="20"/>
      <c r="S169" s="23"/>
      <c r="T169" s="22"/>
      <c r="U169" s="61"/>
      <c r="V169" s="62"/>
      <c r="W169" s="20"/>
      <c r="X169" s="20"/>
      <c r="Y169" s="24"/>
      <c r="Z169" s="19"/>
      <c r="AA169" s="20"/>
      <c r="AB169" s="32"/>
      <c r="AE169" s="26">
        <f t="shared" si="35"/>
        <v>0</v>
      </c>
    </row>
    <row r="170" spans="1:31" ht="28.5" customHeight="1">
      <c r="A170" s="19"/>
      <c r="B170" s="51"/>
      <c r="C170" s="52"/>
      <c r="D170" s="20"/>
      <c r="E170" s="20"/>
      <c r="F170" s="19"/>
      <c r="G170" s="51"/>
      <c r="H170" s="52"/>
      <c r="I170" s="21"/>
      <c r="J170" s="20"/>
      <c r="K170" s="22">
        <v>152</v>
      </c>
      <c r="L170" s="50"/>
      <c r="M170" s="20"/>
      <c r="N170" s="20"/>
      <c r="O170" s="20"/>
      <c r="P170" s="20"/>
      <c r="Q170" s="20"/>
      <c r="R170" s="20"/>
      <c r="S170" s="23"/>
      <c r="T170" s="22"/>
      <c r="U170" s="61"/>
      <c r="V170" s="62"/>
      <c r="W170" s="20"/>
      <c r="X170" s="20"/>
      <c r="Y170" s="24"/>
      <c r="Z170" s="19"/>
      <c r="AA170" s="20"/>
      <c r="AB170" s="32"/>
      <c r="AE170" s="26">
        <f t="shared" si="35"/>
        <v>0</v>
      </c>
    </row>
    <row r="171" spans="1:31" ht="28.5" customHeight="1">
      <c r="A171" s="19"/>
      <c r="B171" s="51"/>
      <c r="C171" s="52"/>
      <c r="D171" s="20"/>
      <c r="E171" s="20"/>
      <c r="F171" s="19"/>
      <c r="G171" s="51"/>
      <c r="H171" s="52"/>
      <c r="I171" s="21"/>
      <c r="J171" s="20"/>
      <c r="K171" s="22">
        <v>153</v>
      </c>
      <c r="L171" s="50"/>
      <c r="M171" s="20"/>
      <c r="N171" s="20"/>
      <c r="O171" s="20"/>
      <c r="P171" s="20"/>
      <c r="Q171" s="20"/>
      <c r="R171" s="20"/>
      <c r="S171" s="23"/>
      <c r="T171" s="22"/>
      <c r="U171" s="61"/>
      <c r="V171" s="62"/>
      <c r="W171" s="20"/>
      <c r="X171" s="20"/>
      <c r="Y171" s="24"/>
      <c r="Z171" s="19"/>
      <c r="AA171" s="20"/>
      <c r="AB171" s="32"/>
      <c r="AE171" s="26">
        <f t="shared" si="35"/>
        <v>0</v>
      </c>
    </row>
    <row r="172" spans="1:31" ht="28.5" customHeight="1">
      <c r="A172" s="19"/>
      <c r="B172" s="51"/>
      <c r="C172" s="52"/>
      <c r="D172" s="20"/>
      <c r="E172" s="20"/>
      <c r="F172" s="19"/>
      <c r="G172" s="51"/>
      <c r="H172" s="52"/>
      <c r="I172" s="21"/>
      <c r="J172" s="20"/>
      <c r="K172" s="22">
        <v>154</v>
      </c>
      <c r="L172" s="50"/>
      <c r="M172" s="20"/>
      <c r="N172" s="20"/>
      <c r="O172" s="20"/>
      <c r="P172" s="20"/>
      <c r="Q172" s="20"/>
      <c r="R172" s="20"/>
      <c r="S172" s="23"/>
      <c r="T172" s="22"/>
      <c r="U172" s="61"/>
      <c r="V172" s="62"/>
      <c r="W172" s="20"/>
      <c r="X172" s="20"/>
      <c r="Y172" s="24"/>
      <c r="Z172" s="19"/>
      <c r="AA172" s="20"/>
      <c r="AB172" s="32"/>
      <c r="AE172" s="26">
        <f t="shared" si="35"/>
        <v>0</v>
      </c>
    </row>
    <row r="173" spans="1:31" ht="28.5" customHeight="1">
      <c r="A173" s="19"/>
      <c r="B173" s="51"/>
      <c r="C173" s="52"/>
      <c r="D173" s="20"/>
      <c r="E173" s="20"/>
      <c r="F173" s="19"/>
      <c r="G173" s="51"/>
      <c r="H173" s="52"/>
      <c r="I173" s="21"/>
      <c r="J173" s="20"/>
      <c r="K173" s="22">
        <v>155</v>
      </c>
      <c r="L173" s="50"/>
      <c r="M173" s="20"/>
      <c r="N173" s="20"/>
      <c r="O173" s="20"/>
      <c r="P173" s="20"/>
      <c r="Q173" s="20"/>
      <c r="R173" s="20"/>
      <c r="S173" s="23"/>
      <c r="T173" s="22"/>
      <c r="U173" s="61"/>
      <c r="V173" s="62"/>
      <c r="W173" s="20"/>
      <c r="X173" s="20"/>
      <c r="Y173" s="24"/>
      <c r="Z173" s="19"/>
      <c r="AA173" s="20"/>
      <c r="AB173" s="32"/>
      <c r="AE173" s="26">
        <f t="shared" si="35"/>
        <v>0</v>
      </c>
    </row>
    <row r="174" spans="1:31" ht="28.5" customHeight="1">
      <c r="A174" s="19"/>
      <c r="B174" s="51"/>
      <c r="C174" s="52"/>
      <c r="D174" s="20"/>
      <c r="E174" s="20"/>
      <c r="F174" s="19"/>
      <c r="G174" s="51"/>
      <c r="H174" s="52"/>
      <c r="I174" s="21"/>
      <c r="J174" s="20"/>
      <c r="K174" s="22">
        <v>156</v>
      </c>
      <c r="L174" s="50"/>
      <c r="M174" s="20"/>
      <c r="N174" s="20"/>
      <c r="O174" s="20"/>
      <c r="P174" s="20"/>
      <c r="Q174" s="20"/>
      <c r="R174" s="20"/>
      <c r="S174" s="23"/>
      <c r="T174" s="22"/>
      <c r="U174" s="61"/>
      <c r="V174" s="62"/>
      <c r="W174" s="20"/>
      <c r="X174" s="20"/>
      <c r="Y174" s="24"/>
      <c r="Z174" s="19"/>
      <c r="AA174" s="20"/>
      <c r="AB174" s="32"/>
      <c r="AE174" s="26">
        <f t="shared" si="35"/>
        <v>0</v>
      </c>
    </row>
    <row r="175" spans="1:31" ht="28.5" customHeight="1">
      <c r="A175" s="19"/>
      <c r="B175" s="51"/>
      <c r="C175" s="52"/>
      <c r="D175" s="20"/>
      <c r="E175" s="20"/>
      <c r="F175" s="19"/>
      <c r="G175" s="51"/>
      <c r="H175" s="52"/>
      <c r="I175" s="21"/>
      <c r="J175" s="20"/>
      <c r="K175" s="22">
        <v>157</v>
      </c>
      <c r="L175" s="50"/>
      <c r="M175" s="20"/>
      <c r="N175" s="20"/>
      <c r="O175" s="20"/>
      <c r="P175" s="20"/>
      <c r="Q175" s="20"/>
      <c r="R175" s="20"/>
      <c r="S175" s="23"/>
      <c r="T175" s="22"/>
      <c r="U175" s="61"/>
      <c r="V175" s="62"/>
      <c r="W175" s="20"/>
      <c r="X175" s="20"/>
      <c r="Y175" s="24"/>
      <c r="Z175" s="19"/>
      <c r="AA175" s="20"/>
      <c r="AB175" s="32"/>
      <c r="AE175" s="26">
        <f t="shared" si="35"/>
        <v>0</v>
      </c>
    </row>
    <row r="176" spans="1:31" ht="28.5" customHeight="1">
      <c r="A176" s="19"/>
      <c r="B176" s="51"/>
      <c r="C176" s="52"/>
      <c r="D176" s="20"/>
      <c r="E176" s="20"/>
      <c r="F176" s="19"/>
      <c r="G176" s="51"/>
      <c r="H176" s="52"/>
      <c r="I176" s="21"/>
      <c r="J176" s="20"/>
      <c r="K176" s="22">
        <v>158</v>
      </c>
      <c r="L176" s="50"/>
      <c r="M176" s="20"/>
      <c r="N176" s="20"/>
      <c r="O176" s="20"/>
      <c r="P176" s="20"/>
      <c r="Q176" s="20"/>
      <c r="R176" s="20"/>
      <c r="S176" s="23"/>
      <c r="T176" s="22"/>
      <c r="U176" s="61"/>
      <c r="V176" s="62"/>
      <c r="W176" s="20"/>
      <c r="X176" s="20"/>
      <c r="Y176" s="24"/>
      <c r="Z176" s="19"/>
      <c r="AA176" s="20"/>
      <c r="AB176" s="32"/>
      <c r="AE176" s="26">
        <f t="shared" si="35"/>
        <v>0</v>
      </c>
    </row>
    <row r="177" spans="1:31" ht="24.75" customHeight="1">
      <c r="A177" s="47"/>
      <c r="B177" s="30"/>
      <c r="C177" s="30"/>
      <c r="D177" s="30"/>
      <c r="E177" s="30"/>
      <c r="F177" s="47"/>
      <c r="G177" s="53"/>
      <c r="H177" s="53"/>
      <c r="I177" s="53"/>
      <c r="J177" s="53"/>
      <c r="K177" s="22">
        <v>159</v>
      </c>
      <c r="L177" s="50"/>
      <c r="M177" s="20"/>
      <c r="N177" s="20"/>
      <c r="O177" s="20"/>
      <c r="P177" s="20"/>
      <c r="Q177" s="20"/>
      <c r="R177" s="20"/>
      <c r="S177" s="23"/>
      <c r="T177" s="22"/>
      <c r="U177" s="61"/>
      <c r="V177" s="62"/>
      <c r="W177" s="20"/>
      <c r="X177" s="20"/>
      <c r="Y177" s="24"/>
      <c r="Z177" s="19"/>
      <c r="AA177" s="20"/>
      <c r="AB177" s="32"/>
      <c r="AE177" s="26">
        <f t="shared" si="35"/>
        <v>0</v>
      </c>
    </row>
    <row r="178" spans="1:31" ht="24.75" customHeight="1">
      <c r="A178" s="47"/>
      <c r="B178" s="54"/>
      <c r="C178" s="55"/>
      <c r="D178" s="55"/>
      <c r="E178" s="55"/>
      <c r="F178" s="47"/>
      <c r="G178" s="56"/>
      <c r="H178" s="56"/>
      <c r="I178" s="31"/>
      <c r="J178" s="31"/>
      <c r="K178" s="22">
        <v>160</v>
      </c>
      <c r="L178" s="50"/>
      <c r="M178" s="20"/>
      <c r="N178" s="20"/>
      <c r="O178" s="20"/>
      <c r="P178" s="20"/>
      <c r="Q178" s="20"/>
      <c r="R178" s="20"/>
      <c r="S178" s="23"/>
      <c r="T178" s="22"/>
      <c r="U178" s="61"/>
      <c r="V178" s="62"/>
      <c r="W178" s="20"/>
      <c r="X178" s="20"/>
      <c r="Y178" s="24"/>
      <c r="Z178" s="19"/>
      <c r="AA178" s="20"/>
      <c r="AB178" s="32"/>
      <c r="AE178" s="26">
        <f t="shared" si="35"/>
        <v>0</v>
      </c>
    </row>
    <row r="179" spans="1:31" ht="24.75" customHeight="1">
      <c r="A179" s="47"/>
      <c r="B179" s="57"/>
      <c r="C179" s="56"/>
      <c r="D179" s="56"/>
      <c r="E179" s="56"/>
      <c r="F179" s="47"/>
      <c r="G179" s="57"/>
      <c r="H179" s="56"/>
      <c r="I179" s="56"/>
      <c r="J179" s="56"/>
      <c r="K179" s="22">
        <v>161</v>
      </c>
      <c r="L179" s="50"/>
      <c r="M179" s="20"/>
      <c r="N179" s="20"/>
      <c r="O179" s="20"/>
      <c r="P179" s="20"/>
      <c r="Q179" s="20"/>
      <c r="R179" s="20"/>
      <c r="S179" s="23"/>
      <c r="T179" s="22"/>
      <c r="U179" s="61"/>
      <c r="V179" s="62"/>
      <c r="W179" s="20"/>
      <c r="X179" s="20"/>
      <c r="Y179" s="24"/>
      <c r="Z179" s="19"/>
      <c r="AA179" s="20"/>
      <c r="AB179" s="32"/>
      <c r="AE179" s="26">
        <f t="shared" si="35"/>
        <v>0</v>
      </c>
    </row>
    <row r="180" spans="1:31" ht="25.5" customHeight="1">
      <c r="A180" s="14"/>
      <c r="B180" s="58"/>
      <c r="C180" s="59"/>
      <c r="D180" s="14"/>
      <c r="E180" s="14"/>
      <c r="F180" s="14"/>
      <c r="G180" s="58"/>
      <c r="H180" s="59"/>
      <c r="I180" s="14"/>
      <c r="J180" s="14"/>
      <c r="K180" s="22">
        <v>162</v>
      </c>
      <c r="L180" s="50"/>
      <c r="M180" s="20"/>
      <c r="N180" s="20"/>
      <c r="O180" s="20"/>
      <c r="P180" s="20"/>
      <c r="Q180" s="20"/>
      <c r="R180" s="20"/>
      <c r="S180" s="23"/>
      <c r="T180" s="22"/>
      <c r="U180" s="61"/>
      <c r="V180" s="62"/>
      <c r="W180" s="20"/>
      <c r="X180" s="20"/>
      <c r="Y180" s="24"/>
      <c r="Z180" s="19"/>
      <c r="AA180" s="20"/>
      <c r="AB180" s="32"/>
      <c r="AE180" s="26">
        <f t="shared" si="35"/>
        <v>0</v>
      </c>
    </row>
    <row r="181" spans="1:31" ht="28.5" customHeight="1">
      <c r="A181" s="19"/>
      <c r="B181" s="51"/>
      <c r="C181" s="52"/>
      <c r="D181" s="20"/>
      <c r="E181" s="20"/>
      <c r="F181" s="19"/>
      <c r="G181" s="51"/>
      <c r="H181" s="52"/>
      <c r="I181" s="21"/>
      <c r="J181" s="20"/>
      <c r="K181" s="22">
        <v>163</v>
      </c>
      <c r="L181" s="50"/>
      <c r="M181" s="20"/>
      <c r="N181" s="20"/>
      <c r="O181" s="20"/>
      <c r="P181" s="20"/>
      <c r="Q181" s="20"/>
      <c r="R181" s="20"/>
      <c r="S181" s="23"/>
      <c r="T181" s="22"/>
      <c r="U181" s="61"/>
      <c r="V181" s="62"/>
      <c r="W181" s="20"/>
      <c r="X181" s="20"/>
      <c r="Y181" s="24"/>
      <c r="Z181" s="19"/>
      <c r="AA181" s="20"/>
      <c r="AB181" s="32"/>
      <c r="AE181" s="26">
        <f t="shared" si="35"/>
        <v>0</v>
      </c>
    </row>
    <row r="182" spans="1:31" ht="28.5" customHeight="1">
      <c r="A182" s="19"/>
      <c r="B182" s="51"/>
      <c r="C182" s="52"/>
      <c r="D182" s="20"/>
      <c r="E182" s="20"/>
      <c r="F182" s="19"/>
      <c r="G182" s="51"/>
      <c r="H182" s="52"/>
      <c r="I182" s="21"/>
      <c r="J182" s="20"/>
      <c r="K182" s="22">
        <v>164</v>
      </c>
      <c r="L182" s="50"/>
      <c r="M182" s="20"/>
      <c r="N182" s="20"/>
      <c r="O182" s="20"/>
      <c r="P182" s="20"/>
      <c r="Q182" s="20"/>
      <c r="R182" s="20"/>
      <c r="S182" s="23"/>
      <c r="T182" s="22"/>
      <c r="U182" s="61"/>
      <c r="V182" s="62"/>
      <c r="W182" s="20"/>
      <c r="X182" s="20"/>
      <c r="Y182" s="24"/>
      <c r="Z182" s="19"/>
      <c r="AA182" s="20"/>
      <c r="AB182" s="32"/>
      <c r="AE182" s="26">
        <f t="shared" si="35"/>
        <v>0</v>
      </c>
    </row>
    <row r="183" spans="1:31" ht="28.5" customHeight="1">
      <c r="A183" s="19"/>
      <c r="B183" s="51"/>
      <c r="C183" s="52"/>
      <c r="D183" s="20"/>
      <c r="E183" s="20"/>
      <c r="F183" s="19"/>
      <c r="G183" s="51"/>
      <c r="H183" s="52"/>
      <c r="I183" s="21"/>
      <c r="J183" s="20"/>
      <c r="K183" s="22">
        <v>165</v>
      </c>
      <c r="L183" s="50"/>
      <c r="M183" s="20"/>
      <c r="N183" s="20"/>
      <c r="O183" s="20"/>
      <c r="P183" s="20"/>
      <c r="Q183" s="20"/>
      <c r="R183" s="20"/>
      <c r="S183" s="23"/>
      <c r="T183" s="22"/>
      <c r="U183" s="61"/>
      <c r="V183" s="62"/>
      <c r="W183" s="20"/>
      <c r="X183" s="20"/>
      <c r="Y183" s="24"/>
      <c r="Z183" s="19"/>
      <c r="AA183" s="20"/>
      <c r="AB183" s="32"/>
      <c r="AE183" s="26">
        <f t="shared" si="35"/>
        <v>0</v>
      </c>
    </row>
    <row r="184" spans="1:31" ht="28.5" customHeight="1">
      <c r="A184" s="19"/>
      <c r="B184" s="51"/>
      <c r="C184" s="52"/>
      <c r="D184" s="20"/>
      <c r="E184" s="20"/>
      <c r="F184" s="19"/>
      <c r="G184" s="51"/>
      <c r="H184" s="52"/>
      <c r="I184" s="21"/>
      <c r="J184" s="20"/>
      <c r="K184" s="22">
        <v>166</v>
      </c>
      <c r="L184" s="50"/>
      <c r="M184" s="20"/>
      <c r="N184" s="20"/>
      <c r="O184" s="20"/>
      <c r="P184" s="20"/>
      <c r="Q184" s="20"/>
      <c r="R184" s="20"/>
      <c r="S184" s="23"/>
      <c r="T184" s="22"/>
      <c r="U184" s="61"/>
      <c r="V184" s="62"/>
      <c r="W184" s="20"/>
      <c r="X184" s="20"/>
      <c r="Y184" s="24"/>
      <c r="Z184" s="19"/>
      <c r="AA184" s="20"/>
      <c r="AB184" s="32"/>
      <c r="AE184" s="26">
        <f t="shared" si="35"/>
        <v>0</v>
      </c>
    </row>
    <row r="185" spans="1:31" ht="28.5" customHeight="1">
      <c r="A185" s="19"/>
      <c r="B185" s="51"/>
      <c r="C185" s="52"/>
      <c r="D185" s="20"/>
      <c r="E185" s="20"/>
      <c r="F185" s="19"/>
      <c r="G185" s="51"/>
      <c r="H185" s="52"/>
      <c r="I185" s="21"/>
      <c r="J185" s="20"/>
      <c r="K185" s="22">
        <v>167</v>
      </c>
      <c r="L185" s="50"/>
      <c r="M185" s="20"/>
      <c r="N185" s="20"/>
      <c r="O185" s="20"/>
      <c r="P185" s="20"/>
      <c r="Q185" s="20"/>
      <c r="R185" s="20"/>
      <c r="S185" s="23"/>
      <c r="T185" s="22"/>
      <c r="U185" s="61"/>
      <c r="V185" s="62"/>
      <c r="W185" s="20"/>
      <c r="X185" s="20"/>
      <c r="Y185" s="24"/>
      <c r="Z185" s="19"/>
      <c r="AA185" s="20"/>
      <c r="AB185" s="32"/>
      <c r="AE185" s="26">
        <f t="shared" si="35"/>
        <v>0</v>
      </c>
    </row>
    <row r="186" spans="1:31" ht="28.5" customHeight="1">
      <c r="A186" s="19"/>
      <c r="B186" s="51"/>
      <c r="C186" s="52"/>
      <c r="D186" s="20"/>
      <c r="E186" s="20"/>
      <c r="F186" s="19"/>
      <c r="G186" s="51"/>
      <c r="H186" s="52"/>
      <c r="I186" s="21"/>
      <c r="J186" s="20"/>
      <c r="K186" s="22">
        <v>168</v>
      </c>
      <c r="L186" s="50"/>
      <c r="M186" s="20"/>
      <c r="N186" s="20"/>
      <c r="O186" s="20"/>
      <c r="P186" s="20"/>
      <c r="Q186" s="20"/>
      <c r="R186" s="20"/>
      <c r="S186" s="23"/>
      <c r="T186" s="22"/>
      <c r="U186" s="61"/>
      <c r="V186" s="62"/>
      <c r="W186" s="20"/>
      <c r="X186" s="20"/>
      <c r="Y186" s="24"/>
      <c r="Z186" s="19"/>
      <c r="AA186" s="20"/>
      <c r="AB186" s="32"/>
      <c r="AE186" s="26">
        <f t="shared" si="35"/>
        <v>0</v>
      </c>
    </row>
    <row r="187" spans="1:31" ht="28.5" customHeight="1">
      <c r="A187" s="19"/>
      <c r="B187" s="51"/>
      <c r="C187" s="52"/>
      <c r="D187" s="20"/>
      <c r="E187" s="20"/>
      <c r="F187" s="19"/>
      <c r="G187" s="51"/>
      <c r="H187" s="52"/>
      <c r="I187" s="21"/>
      <c r="J187" s="20"/>
      <c r="K187" s="22">
        <v>169</v>
      </c>
      <c r="L187" s="50"/>
      <c r="M187" s="20"/>
      <c r="N187" s="20"/>
      <c r="O187" s="20"/>
      <c r="P187" s="20"/>
      <c r="Q187" s="20"/>
      <c r="R187" s="20"/>
      <c r="S187" s="23"/>
      <c r="T187" s="22"/>
      <c r="U187" s="61"/>
      <c r="V187" s="62"/>
      <c r="W187" s="20"/>
      <c r="X187" s="20"/>
      <c r="Y187" s="24"/>
      <c r="Z187" s="19"/>
      <c r="AA187" s="20"/>
      <c r="AB187" s="32"/>
      <c r="AE187" s="26">
        <f t="shared" si="35"/>
        <v>0</v>
      </c>
    </row>
    <row r="188" spans="1:31" ht="28.5" customHeight="1">
      <c r="A188" s="19"/>
      <c r="B188" s="51"/>
      <c r="C188" s="52"/>
      <c r="D188" s="20"/>
      <c r="E188" s="20"/>
      <c r="F188" s="19"/>
      <c r="G188" s="51"/>
      <c r="H188" s="52"/>
      <c r="I188" s="21"/>
      <c r="J188" s="20"/>
      <c r="K188" s="22">
        <v>170</v>
      </c>
      <c r="L188" s="50"/>
      <c r="M188" s="20"/>
      <c r="N188" s="20"/>
      <c r="O188" s="20"/>
      <c r="P188" s="20"/>
      <c r="Q188" s="20"/>
      <c r="R188" s="20"/>
      <c r="S188" s="23"/>
      <c r="T188" s="22"/>
      <c r="U188" s="61"/>
      <c r="V188" s="62"/>
      <c r="W188" s="20"/>
      <c r="X188" s="20"/>
      <c r="Y188" s="24"/>
      <c r="Z188" s="19"/>
      <c r="AA188" s="20"/>
      <c r="AB188" s="32"/>
      <c r="AE188" s="26">
        <f t="shared" si="35"/>
        <v>0</v>
      </c>
    </row>
    <row r="189" spans="1:31" ht="28.5" customHeight="1">
      <c r="A189" s="19"/>
      <c r="B189" s="51"/>
      <c r="C189" s="52"/>
      <c r="D189" s="20"/>
      <c r="E189" s="20"/>
      <c r="F189" s="19"/>
      <c r="G189" s="51"/>
      <c r="H189" s="52"/>
      <c r="I189" s="21"/>
      <c r="J189" s="20"/>
      <c r="K189" s="22">
        <v>171</v>
      </c>
      <c r="L189" s="50"/>
      <c r="M189" s="20"/>
      <c r="N189" s="20"/>
      <c r="O189" s="20"/>
      <c r="P189" s="20"/>
      <c r="Q189" s="20"/>
      <c r="R189" s="20"/>
      <c r="S189" s="23"/>
      <c r="T189" s="22"/>
      <c r="U189" s="61"/>
      <c r="V189" s="62"/>
      <c r="W189" s="20"/>
      <c r="X189" s="20"/>
      <c r="Y189" s="24"/>
      <c r="Z189" s="19"/>
      <c r="AA189" s="20"/>
      <c r="AB189" s="32"/>
      <c r="AE189" s="26">
        <f t="shared" si="35"/>
        <v>0</v>
      </c>
    </row>
    <row r="190" spans="1:31" ht="28.5" customHeight="1">
      <c r="A190" s="19"/>
      <c r="B190" s="51"/>
      <c r="C190" s="52"/>
      <c r="D190" s="20"/>
      <c r="E190" s="20"/>
      <c r="F190" s="19"/>
      <c r="G190" s="51"/>
      <c r="H190" s="52"/>
      <c r="I190" s="21"/>
      <c r="J190" s="20"/>
      <c r="K190" s="22">
        <v>172</v>
      </c>
      <c r="L190" s="50"/>
      <c r="M190" s="20"/>
      <c r="N190" s="20"/>
      <c r="O190" s="20"/>
      <c r="P190" s="20"/>
      <c r="Q190" s="20"/>
      <c r="R190" s="20"/>
      <c r="S190" s="23"/>
      <c r="T190" s="22"/>
      <c r="U190" s="61"/>
      <c r="V190" s="62"/>
      <c r="W190" s="20"/>
      <c r="X190" s="20"/>
      <c r="Y190" s="24"/>
      <c r="Z190" s="19"/>
      <c r="AA190" s="20"/>
      <c r="AB190" s="32"/>
      <c r="AE190" s="26">
        <f t="shared" si="35"/>
        <v>0</v>
      </c>
    </row>
    <row r="191" spans="1:31" ht="28.5" customHeight="1">
      <c r="A191" s="19"/>
      <c r="B191" s="51"/>
      <c r="C191" s="52"/>
      <c r="D191" s="20"/>
      <c r="E191" s="20"/>
      <c r="F191" s="19"/>
      <c r="G191" s="51"/>
      <c r="H191" s="52"/>
      <c r="I191" s="21"/>
      <c r="J191" s="20"/>
      <c r="K191" s="22">
        <v>173</v>
      </c>
      <c r="L191" s="50"/>
      <c r="M191" s="20"/>
      <c r="N191" s="20"/>
      <c r="O191" s="20"/>
      <c r="P191" s="20"/>
      <c r="Q191" s="20"/>
      <c r="R191" s="20"/>
      <c r="S191" s="23"/>
      <c r="T191" s="22"/>
      <c r="U191" s="61"/>
      <c r="V191" s="62"/>
      <c r="W191" s="20"/>
      <c r="X191" s="20"/>
      <c r="Y191" s="24"/>
      <c r="Z191" s="19"/>
      <c r="AA191" s="20"/>
      <c r="AB191" s="32"/>
      <c r="AE191" s="26">
        <f t="shared" si="35"/>
        <v>0</v>
      </c>
    </row>
    <row r="192" spans="1:31" ht="28.5" customHeight="1">
      <c r="A192" s="19"/>
      <c r="B192" s="51"/>
      <c r="C192" s="52"/>
      <c r="D192" s="20"/>
      <c r="E192" s="20"/>
      <c r="F192" s="19"/>
      <c r="G192" s="51"/>
      <c r="H192" s="52"/>
      <c r="I192" s="21"/>
      <c r="J192" s="20"/>
      <c r="K192" s="22">
        <v>174</v>
      </c>
      <c r="L192" s="50"/>
      <c r="M192" s="20"/>
      <c r="N192" s="20"/>
      <c r="O192" s="20"/>
      <c r="P192" s="20"/>
      <c r="Q192" s="20"/>
      <c r="R192" s="20"/>
      <c r="S192" s="23"/>
      <c r="T192" s="22"/>
      <c r="U192" s="61"/>
      <c r="V192" s="62"/>
      <c r="W192" s="20"/>
      <c r="X192" s="20"/>
      <c r="Y192" s="24"/>
      <c r="Z192" s="19"/>
      <c r="AA192" s="20"/>
      <c r="AB192" s="32"/>
      <c r="AE192" s="26">
        <f t="shared" si="35"/>
        <v>0</v>
      </c>
    </row>
    <row r="193" spans="1:31" ht="28.5" customHeight="1">
      <c r="A193" s="19"/>
      <c r="B193" s="51"/>
      <c r="C193" s="52"/>
      <c r="D193" s="20"/>
      <c r="E193" s="20"/>
      <c r="F193" s="19"/>
      <c r="G193" s="51"/>
      <c r="H193" s="52"/>
      <c r="I193" s="21"/>
      <c r="J193" s="20"/>
      <c r="K193" s="22">
        <v>175</v>
      </c>
      <c r="L193" s="50"/>
      <c r="M193" s="20"/>
      <c r="N193" s="20"/>
      <c r="O193" s="20"/>
      <c r="P193" s="20"/>
      <c r="Q193" s="20"/>
      <c r="R193" s="20"/>
      <c r="S193" s="23"/>
      <c r="T193" s="22"/>
      <c r="U193" s="61"/>
      <c r="V193" s="62"/>
      <c r="W193" s="20"/>
      <c r="X193" s="20"/>
      <c r="Y193" s="24"/>
      <c r="Z193" s="19"/>
      <c r="AA193" s="20"/>
      <c r="AB193" s="32"/>
      <c r="AE193" s="26">
        <f t="shared" si="35"/>
        <v>0</v>
      </c>
    </row>
    <row r="194" spans="1:31" ht="28.5" customHeight="1">
      <c r="A194" s="19"/>
      <c r="B194" s="51"/>
      <c r="C194" s="52"/>
      <c r="D194" s="20"/>
      <c r="E194" s="20"/>
      <c r="F194" s="19"/>
      <c r="G194" s="51"/>
      <c r="H194" s="52"/>
      <c r="I194" s="21"/>
      <c r="J194" s="20"/>
      <c r="K194" s="22">
        <v>176</v>
      </c>
      <c r="L194" s="50"/>
      <c r="M194" s="20"/>
      <c r="N194" s="20"/>
      <c r="O194" s="20"/>
      <c r="P194" s="20"/>
      <c r="Q194" s="20"/>
      <c r="R194" s="20"/>
      <c r="S194" s="23"/>
      <c r="T194" s="22"/>
      <c r="U194" s="61"/>
      <c r="V194" s="62"/>
      <c r="W194" s="20"/>
      <c r="X194" s="20"/>
      <c r="Y194" s="24"/>
      <c r="Z194" s="19"/>
      <c r="AA194" s="20"/>
      <c r="AB194" s="32"/>
      <c r="AE194" s="26">
        <f t="shared" si="35"/>
        <v>0</v>
      </c>
    </row>
    <row r="195" spans="1:31" ht="28.5" customHeight="1">
      <c r="A195" s="19"/>
      <c r="B195" s="51"/>
      <c r="C195" s="52"/>
      <c r="D195" s="20"/>
      <c r="E195" s="20"/>
      <c r="F195" s="19"/>
      <c r="G195" s="51"/>
      <c r="H195" s="52"/>
      <c r="I195" s="21"/>
      <c r="J195" s="20"/>
      <c r="K195" s="22">
        <v>177</v>
      </c>
      <c r="L195" s="50"/>
      <c r="M195" s="20"/>
      <c r="N195" s="20"/>
      <c r="O195" s="20"/>
      <c r="P195" s="20"/>
      <c r="Q195" s="20"/>
      <c r="R195" s="20"/>
      <c r="S195" s="23"/>
      <c r="T195" s="22"/>
      <c r="U195" s="61"/>
      <c r="V195" s="62"/>
      <c r="W195" s="20"/>
      <c r="X195" s="20"/>
      <c r="Y195" s="24"/>
      <c r="Z195" s="19"/>
      <c r="AA195" s="20"/>
      <c r="AB195" s="32"/>
      <c r="AE195" s="26">
        <f t="shared" si="35"/>
        <v>0</v>
      </c>
    </row>
    <row r="196" spans="1:31" ht="28.5" customHeight="1">
      <c r="A196" s="19"/>
      <c r="B196" s="51"/>
      <c r="C196" s="52"/>
      <c r="D196" s="20"/>
      <c r="E196" s="20"/>
      <c r="F196" s="19"/>
      <c r="G196" s="51"/>
      <c r="H196" s="52"/>
      <c r="I196" s="21"/>
      <c r="J196" s="20"/>
      <c r="K196" s="22">
        <v>178</v>
      </c>
      <c r="L196" s="50"/>
      <c r="M196" s="20"/>
      <c r="N196" s="20"/>
      <c r="O196" s="20"/>
      <c r="P196" s="20"/>
      <c r="Q196" s="20"/>
      <c r="R196" s="20"/>
      <c r="S196" s="23"/>
      <c r="T196" s="22"/>
      <c r="U196" s="61"/>
      <c r="V196" s="62"/>
      <c r="W196" s="20"/>
      <c r="X196" s="20"/>
      <c r="Y196" s="24"/>
      <c r="Z196" s="19"/>
      <c r="AA196" s="20"/>
      <c r="AB196" s="32"/>
      <c r="AE196" s="26">
        <f t="shared" si="35"/>
        <v>0</v>
      </c>
    </row>
    <row r="197" spans="1:31" ht="28.5" customHeight="1">
      <c r="A197" s="19"/>
      <c r="B197" s="51"/>
      <c r="C197" s="52"/>
      <c r="D197" s="20"/>
      <c r="E197" s="20"/>
      <c r="F197" s="19"/>
      <c r="G197" s="51"/>
      <c r="H197" s="52"/>
      <c r="I197" s="21"/>
      <c r="J197" s="20"/>
      <c r="K197" s="22">
        <v>179</v>
      </c>
      <c r="L197" s="50"/>
      <c r="M197" s="20"/>
      <c r="N197" s="20"/>
      <c r="O197" s="20"/>
      <c r="P197" s="20"/>
      <c r="Q197" s="20"/>
      <c r="R197" s="20"/>
      <c r="S197" s="23"/>
      <c r="T197" s="22"/>
      <c r="U197" s="61"/>
      <c r="V197" s="62"/>
      <c r="W197" s="20"/>
      <c r="X197" s="20"/>
      <c r="Y197" s="24"/>
      <c r="Z197" s="19"/>
      <c r="AA197" s="20"/>
      <c r="AB197" s="32"/>
      <c r="AE197" s="26">
        <f t="shared" si="35"/>
        <v>0</v>
      </c>
    </row>
    <row r="198" spans="1:31" ht="28.5" customHeight="1">
      <c r="A198" s="19"/>
      <c r="B198" s="51"/>
      <c r="C198" s="52"/>
      <c r="D198" s="20"/>
      <c r="E198" s="20"/>
      <c r="F198" s="19"/>
      <c r="G198" s="51"/>
      <c r="H198" s="52"/>
      <c r="I198" s="21"/>
      <c r="J198" s="20"/>
      <c r="K198" s="22">
        <v>180</v>
      </c>
      <c r="L198" s="50"/>
      <c r="M198" s="20"/>
      <c r="N198" s="20"/>
      <c r="O198" s="20"/>
      <c r="P198" s="20"/>
      <c r="Q198" s="20"/>
      <c r="R198" s="20"/>
      <c r="S198" s="23"/>
      <c r="T198" s="22"/>
      <c r="U198" s="61"/>
      <c r="V198" s="62"/>
      <c r="W198" s="20"/>
      <c r="X198" s="20"/>
      <c r="Y198" s="24"/>
      <c r="Z198" s="19"/>
      <c r="AA198" s="20"/>
      <c r="AB198" s="32"/>
      <c r="AE198" s="26">
        <f t="shared" si="35"/>
        <v>0</v>
      </c>
    </row>
    <row r="199" spans="1:31" ht="28.5" customHeight="1">
      <c r="A199" s="19"/>
      <c r="B199" s="51"/>
      <c r="C199" s="52"/>
      <c r="D199" s="20"/>
      <c r="E199" s="20"/>
      <c r="F199" s="19"/>
      <c r="G199" s="51"/>
      <c r="H199" s="52"/>
      <c r="I199" s="21"/>
      <c r="J199" s="20"/>
      <c r="K199" s="22">
        <v>181</v>
      </c>
      <c r="L199" s="50"/>
      <c r="M199" s="20"/>
      <c r="N199" s="20"/>
      <c r="O199" s="20"/>
      <c r="P199" s="20"/>
      <c r="Q199" s="20"/>
      <c r="R199" s="20"/>
      <c r="S199" s="23"/>
      <c r="T199" s="22"/>
      <c r="U199" s="61"/>
      <c r="V199" s="62"/>
      <c r="W199" s="20"/>
      <c r="X199" s="20"/>
      <c r="Y199" s="24"/>
      <c r="Z199" s="19"/>
      <c r="AA199" s="20"/>
      <c r="AB199" s="32"/>
      <c r="AE199" s="26">
        <f t="shared" si="35"/>
        <v>0</v>
      </c>
    </row>
    <row r="200" spans="1:31" ht="28.5" customHeight="1">
      <c r="A200" s="19"/>
      <c r="B200" s="51"/>
      <c r="C200" s="52"/>
      <c r="D200" s="20"/>
      <c r="E200" s="20"/>
      <c r="F200" s="19"/>
      <c r="G200" s="51"/>
      <c r="H200" s="52"/>
      <c r="I200" s="21"/>
      <c r="J200" s="20"/>
      <c r="K200" s="22">
        <v>182</v>
      </c>
      <c r="L200" s="50"/>
      <c r="M200" s="20"/>
      <c r="N200" s="20"/>
      <c r="O200" s="20"/>
      <c r="P200" s="20"/>
      <c r="Q200" s="20"/>
      <c r="R200" s="20"/>
      <c r="S200" s="23"/>
      <c r="T200" s="22"/>
      <c r="U200" s="61"/>
      <c r="V200" s="62"/>
      <c r="W200" s="20"/>
      <c r="X200" s="20"/>
      <c r="Y200" s="24"/>
      <c r="Z200" s="19"/>
      <c r="AA200" s="20"/>
      <c r="AB200" s="32"/>
      <c r="AE200" s="26">
        <f t="shared" si="35"/>
        <v>0</v>
      </c>
    </row>
    <row r="201" spans="1:31" ht="28.5" customHeight="1">
      <c r="A201" s="19"/>
      <c r="B201" s="51"/>
      <c r="C201" s="52"/>
      <c r="D201" s="20"/>
      <c r="E201" s="20"/>
      <c r="F201" s="19"/>
      <c r="G201" s="51"/>
      <c r="H201" s="52"/>
      <c r="I201" s="21"/>
      <c r="J201" s="20"/>
      <c r="K201" s="22">
        <v>183</v>
      </c>
      <c r="L201" s="50"/>
      <c r="M201" s="20"/>
      <c r="N201" s="20"/>
      <c r="O201" s="20"/>
      <c r="P201" s="20"/>
      <c r="Q201" s="20"/>
      <c r="R201" s="20"/>
      <c r="S201" s="23"/>
      <c r="T201" s="22"/>
      <c r="U201" s="61"/>
      <c r="V201" s="62"/>
      <c r="W201" s="20"/>
      <c r="X201" s="20"/>
      <c r="Y201" s="24"/>
      <c r="Z201" s="19"/>
      <c r="AA201" s="20"/>
      <c r="AB201" s="32"/>
      <c r="AE201" s="26">
        <f t="shared" si="35"/>
        <v>0</v>
      </c>
    </row>
    <row r="202" spans="1:31" ht="28.5" customHeight="1">
      <c r="A202" s="19"/>
      <c r="B202" s="51"/>
      <c r="C202" s="52"/>
      <c r="D202" s="20"/>
      <c r="E202" s="20"/>
      <c r="F202" s="19"/>
      <c r="G202" s="51"/>
      <c r="H202" s="52"/>
      <c r="I202" s="21"/>
      <c r="J202" s="20"/>
      <c r="K202" s="22">
        <v>184</v>
      </c>
      <c r="L202" s="50"/>
      <c r="M202" s="20"/>
      <c r="N202" s="20"/>
      <c r="O202" s="20"/>
      <c r="P202" s="20"/>
      <c r="Q202" s="20"/>
      <c r="R202" s="20"/>
      <c r="S202" s="23"/>
      <c r="T202" s="22"/>
      <c r="U202" s="61"/>
      <c r="V202" s="62"/>
      <c r="W202" s="20"/>
      <c r="X202" s="20"/>
      <c r="Y202" s="24"/>
      <c r="Z202" s="19"/>
      <c r="AA202" s="20"/>
      <c r="AB202" s="32"/>
      <c r="AE202" s="26">
        <f t="shared" si="35"/>
        <v>0</v>
      </c>
    </row>
    <row r="203" spans="1:31" ht="28.5" customHeight="1">
      <c r="A203" s="19"/>
      <c r="B203" s="51"/>
      <c r="C203" s="52"/>
      <c r="D203" s="20"/>
      <c r="E203" s="20"/>
      <c r="F203" s="19"/>
      <c r="G203" s="51"/>
      <c r="H203" s="52"/>
      <c r="I203" s="21"/>
      <c r="J203" s="20"/>
      <c r="K203" s="22">
        <v>185</v>
      </c>
      <c r="L203" s="50"/>
      <c r="M203" s="20"/>
      <c r="N203" s="20"/>
      <c r="O203" s="20"/>
      <c r="P203" s="20"/>
      <c r="Q203" s="20"/>
      <c r="R203" s="20"/>
      <c r="S203" s="23"/>
      <c r="T203" s="22"/>
      <c r="U203" s="61"/>
      <c r="V203" s="62"/>
      <c r="W203" s="20"/>
      <c r="X203" s="20"/>
      <c r="Y203" s="24"/>
      <c r="Z203" s="19"/>
      <c r="AA203" s="20"/>
      <c r="AB203" s="32"/>
      <c r="AE203" s="26">
        <f t="shared" si="35"/>
        <v>0</v>
      </c>
    </row>
    <row r="204" spans="1:31" ht="28.5" customHeight="1">
      <c r="A204" s="19"/>
      <c r="B204" s="51"/>
      <c r="C204" s="52"/>
      <c r="D204" s="20"/>
      <c r="E204" s="20"/>
      <c r="F204" s="19"/>
      <c r="G204" s="51"/>
      <c r="H204" s="52"/>
      <c r="I204" s="21"/>
      <c r="J204" s="20"/>
      <c r="K204" s="22">
        <v>186</v>
      </c>
      <c r="L204" s="50"/>
      <c r="M204" s="20"/>
      <c r="N204" s="20"/>
      <c r="O204" s="20"/>
      <c r="P204" s="20"/>
      <c r="Q204" s="20"/>
      <c r="R204" s="20"/>
      <c r="S204" s="23"/>
      <c r="T204" s="22"/>
      <c r="U204" s="61"/>
      <c r="V204" s="62"/>
      <c r="W204" s="20"/>
      <c r="X204" s="20"/>
      <c r="Y204" s="24"/>
      <c r="Z204" s="19"/>
      <c r="AA204" s="20"/>
      <c r="AB204" s="32"/>
      <c r="AE204" s="26">
        <f t="shared" si="35"/>
        <v>0</v>
      </c>
    </row>
    <row r="205" spans="1:31" ht="28.5" customHeight="1">
      <c r="A205" s="19"/>
      <c r="B205" s="51"/>
      <c r="C205" s="52"/>
      <c r="D205" s="20"/>
      <c r="E205" s="20"/>
      <c r="F205" s="19"/>
      <c r="G205" s="51"/>
      <c r="H205" s="52"/>
      <c r="I205" s="21"/>
      <c r="J205" s="20"/>
      <c r="K205" s="22">
        <v>187</v>
      </c>
      <c r="L205" s="50"/>
      <c r="M205" s="20"/>
      <c r="N205" s="20"/>
      <c r="O205" s="20"/>
      <c r="P205" s="20"/>
      <c r="Q205" s="20"/>
      <c r="R205" s="20"/>
      <c r="S205" s="23"/>
      <c r="T205" s="22"/>
      <c r="U205" s="61"/>
      <c r="V205" s="62"/>
      <c r="W205" s="20"/>
      <c r="X205" s="20"/>
      <c r="Y205" s="24"/>
      <c r="Z205" s="19"/>
      <c r="AA205" s="20"/>
      <c r="AB205" s="32"/>
      <c r="AE205" s="26">
        <f t="shared" si="35"/>
        <v>0</v>
      </c>
    </row>
    <row r="206" spans="1:31" ht="28.5" customHeight="1">
      <c r="A206" s="19"/>
      <c r="B206" s="51"/>
      <c r="C206" s="52"/>
      <c r="D206" s="20"/>
      <c r="E206" s="20"/>
      <c r="F206" s="19"/>
      <c r="G206" s="51"/>
      <c r="H206" s="52"/>
      <c r="I206" s="21"/>
      <c r="J206" s="20"/>
      <c r="K206" s="22">
        <v>188</v>
      </c>
      <c r="L206" s="50"/>
      <c r="M206" s="20"/>
      <c r="N206" s="20"/>
      <c r="O206" s="20"/>
      <c r="P206" s="20"/>
      <c r="Q206" s="20"/>
      <c r="R206" s="20"/>
      <c r="S206" s="23"/>
      <c r="T206" s="22"/>
      <c r="U206" s="61"/>
      <c r="V206" s="62"/>
      <c r="W206" s="20"/>
      <c r="X206" s="20"/>
      <c r="Y206" s="24"/>
      <c r="Z206" s="19"/>
      <c r="AA206" s="20"/>
      <c r="AB206" s="32"/>
      <c r="AE206" s="26">
        <f t="shared" si="35"/>
        <v>0</v>
      </c>
    </row>
    <row r="207" spans="1:31" ht="28.5" customHeight="1">
      <c r="A207" s="19"/>
      <c r="B207" s="51"/>
      <c r="C207" s="52"/>
      <c r="D207" s="20"/>
      <c r="E207" s="20"/>
      <c r="F207" s="19"/>
      <c r="G207" s="51"/>
      <c r="H207" s="52"/>
      <c r="I207" s="21"/>
      <c r="J207" s="20"/>
      <c r="K207" s="22">
        <v>189</v>
      </c>
      <c r="L207" s="50"/>
      <c r="M207" s="20"/>
      <c r="N207" s="20"/>
      <c r="O207" s="20"/>
      <c r="P207" s="20"/>
      <c r="Q207" s="20"/>
      <c r="R207" s="20"/>
      <c r="S207" s="23"/>
      <c r="T207" s="22"/>
      <c r="U207" s="61"/>
      <c r="V207" s="62"/>
      <c r="W207" s="20"/>
      <c r="X207" s="20"/>
      <c r="Y207" s="24"/>
      <c r="Z207" s="19"/>
      <c r="AA207" s="20"/>
      <c r="AB207" s="32"/>
      <c r="AE207" s="26">
        <f t="shared" si="35"/>
        <v>0</v>
      </c>
    </row>
    <row r="208" spans="1:31" ht="28.5" customHeight="1">
      <c r="A208" s="19"/>
      <c r="B208" s="51"/>
      <c r="C208" s="52"/>
      <c r="D208" s="20"/>
      <c r="E208" s="20"/>
      <c r="F208" s="19"/>
      <c r="G208" s="51"/>
      <c r="H208" s="52"/>
      <c r="I208" s="21"/>
      <c r="J208" s="20"/>
      <c r="K208" s="22">
        <v>190</v>
      </c>
      <c r="L208" s="50"/>
      <c r="M208" s="20"/>
      <c r="N208" s="20"/>
      <c r="O208" s="20"/>
      <c r="P208" s="20"/>
      <c r="Q208" s="20"/>
      <c r="R208" s="20"/>
      <c r="S208" s="23"/>
      <c r="T208" s="22"/>
      <c r="U208" s="61"/>
      <c r="V208" s="62"/>
      <c r="W208" s="20"/>
      <c r="X208" s="20"/>
      <c r="Y208" s="24"/>
      <c r="Z208" s="19"/>
      <c r="AA208" s="20"/>
      <c r="AB208" s="32"/>
      <c r="AE208" s="26">
        <f t="shared" si="35"/>
        <v>0</v>
      </c>
    </row>
    <row r="209" spans="1:31" ht="28.5" customHeight="1">
      <c r="A209" s="19"/>
      <c r="B209" s="51"/>
      <c r="C209" s="52"/>
      <c r="D209" s="20"/>
      <c r="E209" s="20"/>
      <c r="F209" s="19"/>
      <c r="G209" s="51"/>
      <c r="H209" s="52"/>
      <c r="I209" s="21"/>
      <c r="J209" s="20"/>
      <c r="K209" s="22">
        <v>191</v>
      </c>
      <c r="L209" s="50"/>
      <c r="M209" s="20"/>
      <c r="N209" s="20"/>
      <c r="O209" s="20"/>
      <c r="P209" s="20"/>
      <c r="Q209" s="20"/>
      <c r="R209" s="20"/>
      <c r="S209" s="23"/>
      <c r="T209" s="22"/>
      <c r="U209" s="61"/>
      <c r="V209" s="62"/>
      <c r="W209" s="20"/>
      <c r="X209" s="20"/>
      <c r="Y209" s="24"/>
      <c r="Z209" s="19"/>
      <c r="AA209" s="20"/>
      <c r="AB209" s="32"/>
      <c r="AE209" s="26">
        <f t="shared" si="35"/>
        <v>0</v>
      </c>
    </row>
    <row r="210" spans="1:31" ht="28.5" customHeight="1">
      <c r="A210" s="19"/>
      <c r="B210" s="51"/>
      <c r="C210" s="52"/>
      <c r="D210" s="20"/>
      <c r="E210" s="20"/>
      <c r="F210" s="19"/>
      <c r="G210" s="51"/>
      <c r="H210" s="52"/>
      <c r="I210" s="21"/>
      <c r="J210" s="20"/>
      <c r="K210" s="22">
        <v>192</v>
      </c>
      <c r="L210" s="50"/>
      <c r="M210" s="20"/>
      <c r="N210" s="20"/>
      <c r="O210" s="20"/>
      <c r="P210" s="20"/>
      <c r="Q210" s="20"/>
      <c r="R210" s="20"/>
      <c r="S210" s="23"/>
      <c r="T210" s="22"/>
      <c r="U210" s="61"/>
      <c r="V210" s="62"/>
      <c r="W210" s="20"/>
      <c r="X210" s="20"/>
      <c r="Y210" s="24"/>
      <c r="Z210" s="19"/>
      <c r="AA210" s="20"/>
      <c r="AB210" s="32"/>
      <c r="AE210" s="26">
        <f t="shared" si="35"/>
        <v>0</v>
      </c>
    </row>
    <row r="211" spans="1:31" ht="28.5" customHeight="1">
      <c r="A211" s="19"/>
      <c r="B211" s="51"/>
      <c r="C211" s="52"/>
      <c r="D211" s="20"/>
      <c r="E211" s="20"/>
      <c r="F211" s="19"/>
      <c r="G211" s="51"/>
      <c r="H211" s="52"/>
      <c r="I211" s="21"/>
      <c r="J211" s="20"/>
      <c r="K211" s="22">
        <v>193</v>
      </c>
      <c r="L211" s="50"/>
      <c r="M211" s="20"/>
      <c r="N211" s="20"/>
      <c r="O211" s="20"/>
      <c r="P211" s="20"/>
      <c r="Q211" s="20"/>
      <c r="R211" s="20"/>
      <c r="S211" s="23"/>
      <c r="T211" s="22"/>
      <c r="U211" s="61"/>
      <c r="V211" s="62"/>
      <c r="W211" s="20"/>
      <c r="X211" s="20"/>
      <c r="Y211" s="24"/>
      <c r="Z211" s="19"/>
      <c r="AA211" s="20"/>
      <c r="AB211" s="32"/>
      <c r="AE211" s="26">
        <f t="shared" si="35"/>
        <v>0</v>
      </c>
    </row>
    <row r="212" spans="1:31" ht="28.5" customHeight="1">
      <c r="A212" s="19"/>
      <c r="B212" s="51"/>
      <c r="C212" s="52"/>
      <c r="D212" s="20"/>
      <c r="E212" s="20"/>
      <c r="F212" s="19"/>
      <c r="G212" s="51"/>
      <c r="H212" s="52"/>
      <c r="I212" s="21"/>
      <c r="J212" s="20"/>
      <c r="K212" s="22">
        <v>194</v>
      </c>
      <c r="L212" s="50"/>
      <c r="M212" s="20"/>
      <c r="N212" s="20"/>
      <c r="O212" s="20"/>
      <c r="P212" s="20"/>
      <c r="Q212" s="20"/>
      <c r="R212" s="20"/>
      <c r="S212" s="23"/>
      <c r="T212" s="22"/>
      <c r="U212" s="61"/>
      <c r="V212" s="62"/>
      <c r="W212" s="20"/>
      <c r="X212" s="20"/>
      <c r="Y212" s="24"/>
      <c r="Z212" s="19"/>
      <c r="AA212" s="20"/>
      <c r="AB212" s="32"/>
      <c r="AE212" s="26">
        <f t="shared" ref="AE212:AE232" si="36">MAX(W212:X212)</f>
        <v>0</v>
      </c>
    </row>
    <row r="213" spans="1:31" ht="28.5" customHeight="1">
      <c r="A213" s="19"/>
      <c r="B213" s="51"/>
      <c r="C213" s="52"/>
      <c r="D213" s="20"/>
      <c r="E213" s="20"/>
      <c r="F213" s="19"/>
      <c r="G213" s="51"/>
      <c r="H213" s="52"/>
      <c r="I213" s="21"/>
      <c r="J213" s="20"/>
      <c r="K213" s="22">
        <v>195</v>
      </c>
      <c r="L213" s="50"/>
      <c r="M213" s="20"/>
      <c r="N213" s="20"/>
      <c r="O213" s="20"/>
      <c r="P213" s="20"/>
      <c r="Q213" s="20"/>
      <c r="R213" s="20"/>
      <c r="S213" s="23"/>
      <c r="T213" s="22"/>
      <c r="U213" s="61"/>
      <c r="V213" s="62"/>
      <c r="W213" s="20"/>
      <c r="X213" s="20"/>
      <c r="Y213" s="24"/>
      <c r="Z213" s="19"/>
      <c r="AA213" s="20"/>
      <c r="AB213" s="32"/>
      <c r="AE213" s="26">
        <f t="shared" si="36"/>
        <v>0</v>
      </c>
    </row>
    <row r="214" spans="1:31" ht="28.5" customHeight="1">
      <c r="A214" s="19"/>
      <c r="B214" s="51"/>
      <c r="C214" s="52"/>
      <c r="D214" s="20"/>
      <c r="E214" s="20"/>
      <c r="F214" s="19"/>
      <c r="G214" s="51"/>
      <c r="H214" s="52"/>
      <c r="I214" s="21"/>
      <c r="J214" s="20"/>
      <c r="K214" s="22">
        <v>196</v>
      </c>
      <c r="L214" s="50"/>
      <c r="M214" s="20"/>
      <c r="N214" s="20"/>
      <c r="O214" s="20"/>
      <c r="P214" s="20"/>
      <c r="Q214" s="20"/>
      <c r="R214" s="20"/>
      <c r="S214" s="23"/>
      <c r="T214" s="22"/>
      <c r="U214" s="61"/>
      <c r="V214" s="62"/>
      <c r="W214" s="20"/>
      <c r="X214" s="20"/>
      <c r="Y214" s="24"/>
      <c r="Z214" s="19"/>
      <c r="AA214" s="20"/>
      <c r="AB214" s="32"/>
      <c r="AE214" s="26">
        <f t="shared" si="36"/>
        <v>0</v>
      </c>
    </row>
    <row r="215" spans="1:31" ht="28.5" customHeight="1">
      <c r="A215" s="19"/>
      <c r="B215" s="51"/>
      <c r="C215" s="52"/>
      <c r="D215" s="20"/>
      <c r="E215" s="20"/>
      <c r="F215" s="19"/>
      <c r="G215" s="51"/>
      <c r="H215" s="52"/>
      <c r="I215" s="21"/>
      <c r="J215" s="20"/>
      <c r="K215" s="22">
        <v>197</v>
      </c>
      <c r="L215" s="50"/>
      <c r="M215" s="20"/>
      <c r="N215" s="20"/>
      <c r="O215" s="20"/>
      <c r="P215" s="20"/>
      <c r="Q215" s="20"/>
      <c r="R215" s="20"/>
      <c r="S215" s="23"/>
      <c r="T215" s="22"/>
      <c r="U215" s="61"/>
      <c r="V215" s="62"/>
      <c r="W215" s="20"/>
      <c r="X215" s="20"/>
      <c r="Y215" s="24"/>
      <c r="Z215" s="19"/>
      <c r="AA215" s="20"/>
      <c r="AB215" s="32"/>
      <c r="AE215" s="26">
        <f t="shared" si="36"/>
        <v>0</v>
      </c>
    </row>
    <row r="216" spans="1:31" ht="28.5" customHeight="1">
      <c r="A216" s="19"/>
      <c r="B216" s="51"/>
      <c r="C216" s="52"/>
      <c r="D216" s="20"/>
      <c r="E216" s="20"/>
      <c r="F216" s="19"/>
      <c r="G216" s="51"/>
      <c r="H216" s="52"/>
      <c r="I216" s="21"/>
      <c r="J216" s="20"/>
      <c r="K216" s="22">
        <v>198</v>
      </c>
      <c r="L216" s="50"/>
      <c r="M216" s="20"/>
      <c r="N216" s="20"/>
      <c r="O216" s="20"/>
      <c r="P216" s="20"/>
      <c r="Q216" s="20"/>
      <c r="R216" s="20"/>
      <c r="S216" s="23"/>
      <c r="T216" s="22"/>
      <c r="U216" s="61"/>
      <c r="V216" s="62"/>
      <c r="W216" s="20"/>
      <c r="X216" s="20"/>
      <c r="Y216" s="24"/>
      <c r="Z216" s="19"/>
      <c r="AA216" s="20"/>
      <c r="AB216" s="32"/>
      <c r="AE216" s="26">
        <f t="shared" si="36"/>
        <v>0</v>
      </c>
    </row>
    <row r="217" spans="1:31" ht="28.5" customHeight="1">
      <c r="A217" s="19"/>
      <c r="B217" s="51"/>
      <c r="C217" s="52"/>
      <c r="D217" s="20"/>
      <c r="E217" s="20"/>
      <c r="F217" s="19"/>
      <c r="G217" s="51"/>
      <c r="H217" s="52"/>
      <c r="I217" s="21"/>
      <c r="J217" s="20"/>
      <c r="K217" s="22">
        <v>199</v>
      </c>
      <c r="L217" s="50"/>
      <c r="M217" s="20"/>
      <c r="N217" s="20"/>
      <c r="O217" s="20"/>
      <c r="P217" s="20"/>
      <c r="Q217" s="20"/>
      <c r="R217" s="20"/>
      <c r="S217" s="23"/>
      <c r="T217" s="22"/>
      <c r="U217" s="61"/>
      <c r="V217" s="62"/>
      <c r="W217" s="20"/>
      <c r="X217" s="20"/>
      <c r="Y217" s="24"/>
      <c r="Z217" s="19"/>
      <c r="AA217" s="20"/>
      <c r="AB217" s="35"/>
      <c r="AE217" s="26">
        <f t="shared" si="36"/>
        <v>0</v>
      </c>
    </row>
    <row r="218" spans="1:31" ht="28.5" customHeight="1">
      <c r="A218" s="19"/>
      <c r="B218" s="51"/>
      <c r="C218" s="52"/>
      <c r="D218" s="20"/>
      <c r="E218" s="20"/>
      <c r="F218" s="19"/>
      <c r="G218" s="51"/>
      <c r="H218" s="52"/>
      <c r="I218" s="21"/>
      <c r="J218" s="20"/>
      <c r="K218" s="22">
        <v>200</v>
      </c>
      <c r="L218" s="50"/>
      <c r="M218" s="20"/>
      <c r="N218" s="20"/>
      <c r="O218" s="20"/>
      <c r="P218" s="20"/>
      <c r="Q218" s="20"/>
      <c r="R218" s="20"/>
      <c r="S218" s="23"/>
      <c r="T218" s="22"/>
      <c r="U218" s="61"/>
      <c r="V218" s="62"/>
      <c r="W218" s="20"/>
      <c r="X218" s="20"/>
      <c r="Y218" s="24"/>
      <c r="Z218" s="19"/>
      <c r="AA218" s="20"/>
      <c r="AB218" s="35"/>
      <c r="AE218" s="26">
        <f t="shared" si="36"/>
        <v>0</v>
      </c>
    </row>
    <row r="219" spans="1:31" ht="28.5" customHeight="1">
      <c r="A219" s="19"/>
      <c r="B219" s="51"/>
      <c r="C219" s="52"/>
      <c r="D219" s="20"/>
      <c r="E219" s="20"/>
      <c r="F219" s="19"/>
      <c r="G219" s="51"/>
      <c r="H219" s="52"/>
      <c r="I219" s="21"/>
      <c r="J219" s="20"/>
      <c r="K219" s="22">
        <v>201</v>
      </c>
      <c r="L219" s="50"/>
      <c r="M219" s="20"/>
      <c r="N219" s="20"/>
      <c r="O219" s="20"/>
      <c r="P219" s="20"/>
      <c r="Q219" s="20"/>
      <c r="R219" s="20"/>
      <c r="S219" s="23"/>
      <c r="T219" s="22"/>
      <c r="U219" s="61"/>
      <c r="V219" s="62"/>
      <c r="W219" s="20"/>
      <c r="X219" s="20"/>
      <c r="Y219" s="24"/>
      <c r="Z219" s="19"/>
      <c r="AA219" s="20"/>
      <c r="AB219" s="35"/>
      <c r="AE219" s="26">
        <f t="shared" si="36"/>
        <v>0</v>
      </c>
    </row>
    <row r="220" spans="1:31" ht="24.75" customHeight="1">
      <c r="A220" s="47"/>
      <c r="B220" s="30"/>
      <c r="C220" s="30"/>
      <c r="D220" s="30"/>
      <c r="E220" s="30"/>
      <c r="F220" s="47"/>
      <c r="G220" s="53"/>
      <c r="H220" s="53"/>
      <c r="I220" s="53"/>
      <c r="J220" s="53"/>
      <c r="K220" s="22">
        <v>202</v>
      </c>
      <c r="L220" s="50"/>
      <c r="M220" s="20"/>
      <c r="N220" s="20"/>
      <c r="O220" s="20"/>
      <c r="P220" s="20"/>
      <c r="Q220" s="20"/>
      <c r="R220" s="20"/>
      <c r="S220" s="23"/>
      <c r="T220" s="22"/>
      <c r="U220" s="61"/>
      <c r="V220" s="62"/>
      <c r="W220" s="20"/>
      <c r="X220" s="20"/>
      <c r="Y220" s="24"/>
      <c r="Z220" s="19"/>
      <c r="AA220" s="20"/>
      <c r="AB220" s="35"/>
      <c r="AE220" s="26">
        <f t="shared" si="36"/>
        <v>0</v>
      </c>
    </row>
    <row r="221" spans="1:31" ht="24.75" customHeight="1">
      <c r="A221" s="47"/>
      <c r="B221" s="54"/>
      <c r="C221" s="55"/>
      <c r="D221" s="55"/>
      <c r="E221" s="55"/>
      <c r="F221" s="47"/>
      <c r="G221" s="56"/>
      <c r="H221" s="56"/>
      <c r="I221" s="31"/>
      <c r="J221" s="31"/>
      <c r="K221" s="22">
        <v>203</v>
      </c>
      <c r="L221" s="50"/>
      <c r="M221" s="20"/>
      <c r="N221" s="20"/>
      <c r="O221" s="20"/>
      <c r="P221" s="20"/>
      <c r="Q221" s="20"/>
      <c r="R221" s="20"/>
      <c r="S221" s="23"/>
      <c r="T221" s="22"/>
      <c r="U221" s="61"/>
      <c r="V221" s="62"/>
      <c r="W221" s="20"/>
      <c r="X221" s="20"/>
      <c r="Y221" s="24"/>
      <c r="Z221" s="19"/>
      <c r="AA221" s="20"/>
      <c r="AB221" s="35"/>
      <c r="AE221" s="26">
        <f t="shared" si="36"/>
        <v>0</v>
      </c>
    </row>
    <row r="222" spans="1:31" ht="23.25" customHeight="1">
      <c r="A222" s="47"/>
      <c r="B222" s="57"/>
      <c r="C222" s="56"/>
      <c r="D222" s="56"/>
      <c r="E222" s="56"/>
      <c r="F222" s="47"/>
      <c r="G222" s="57"/>
      <c r="H222" s="56"/>
      <c r="I222" s="56"/>
      <c r="J222" s="56"/>
      <c r="K222" s="22">
        <v>204</v>
      </c>
      <c r="L222" s="50"/>
      <c r="M222" s="20"/>
      <c r="N222" s="20"/>
      <c r="O222" s="20"/>
      <c r="P222" s="20"/>
      <c r="Q222" s="20"/>
      <c r="R222" s="20"/>
      <c r="S222" s="23"/>
      <c r="T222" s="22"/>
      <c r="U222" s="61"/>
      <c r="V222" s="62"/>
      <c r="W222" s="20"/>
      <c r="X222" s="20"/>
      <c r="Y222" s="24"/>
      <c r="Z222" s="19"/>
      <c r="AA222" s="20"/>
      <c r="AB222" s="35"/>
      <c r="AE222" s="26">
        <f t="shared" si="36"/>
        <v>0</v>
      </c>
    </row>
    <row r="223" spans="1:31" ht="25.5" customHeight="1">
      <c r="A223" s="14"/>
      <c r="B223" s="58"/>
      <c r="C223" s="59"/>
      <c r="D223" s="14"/>
      <c r="E223" s="14"/>
      <c r="F223" s="14"/>
      <c r="G223" s="58"/>
      <c r="H223" s="59"/>
      <c r="I223" s="14"/>
      <c r="J223" s="14"/>
      <c r="K223" s="22">
        <v>205</v>
      </c>
      <c r="L223" s="50"/>
      <c r="M223" s="20"/>
      <c r="N223" s="20"/>
      <c r="O223" s="20"/>
      <c r="P223" s="20"/>
      <c r="Q223" s="20"/>
      <c r="R223" s="20"/>
      <c r="S223" s="23"/>
      <c r="T223" s="22"/>
      <c r="U223" s="61"/>
      <c r="V223" s="62"/>
      <c r="W223" s="20"/>
      <c r="X223" s="20"/>
      <c r="Y223" s="24"/>
      <c r="Z223" s="19"/>
      <c r="AA223" s="20"/>
      <c r="AB223" s="35"/>
      <c r="AE223" s="26">
        <f t="shared" si="36"/>
        <v>0</v>
      </c>
    </row>
    <row r="224" spans="1:31" ht="28.5" customHeight="1">
      <c r="A224" s="19"/>
      <c r="B224" s="51"/>
      <c r="C224" s="52"/>
      <c r="D224" s="20"/>
      <c r="E224" s="20"/>
      <c r="F224" s="19"/>
      <c r="G224" s="51"/>
      <c r="H224" s="52"/>
      <c r="I224" s="21"/>
      <c r="J224" s="20"/>
      <c r="K224" s="22">
        <v>206</v>
      </c>
      <c r="L224" s="50"/>
      <c r="M224" s="20"/>
      <c r="N224" s="20"/>
      <c r="O224" s="20"/>
      <c r="P224" s="20"/>
      <c r="Q224" s="20"/>
      <c r="R224" s="20"/>
      <c r="S224" s="23"/>
      <c r="T224" s="22"/>
      <c r="U224" s="61"/>
      <c r="V224" s="62"/>
      <c r="W224" s="20"/>
      <c r="X224" s="20"/>
      <c r="Y224" s="24"/>
      <c r="Z224" s="19"/>
      <c r="AA224" s="20"/>
      <c r="AB224" s="35"/>
      <c r="AE224" s="26">
        <f t="shared" si="36"/>
        <v>0</v>
      </c>
    </row>
    <row r="225" spans="1:31" ht="28.5" customHeight="1">
      <c r="A225" s="19"/>
      <c r="B225" s="51"/>
      <c r="C225" s="52"/>
      <c r="D225" s="20"/>
      <c r="E225" s="20"/>
      <c r="F225" s="19"/>
      <c r="G225" s="51"/>
      <c r="H225" s="52"/>
      <c r="I225" s="21"/>
      <c r="J225" s="20"/>
      <c r="K225" s="22">
        <v>207</v>
      </c>
      <c r="L225" s="50"/>
      <c r="M225" s="20"/>
      <c r="N225" s="20"/>
      <c r="O225" s="20"/>
      <c r="P225" s="20"/>
      <c r="Q225" s="20"/>
      <c r="R225" s="20"/>
      <c r="S225" s="23"/>
      <c r="T225" s="22"/>
      <c r="U225" s="61"/>
      <c r="V225" s="62"/>
      <c r="W225" s="20"/>
      <c r="X225" s="20"/>
      <c r="Y225" s="24"/>
      <c r="Z225" s="19"/>
      <c r="AA225" s="20"/>
      <c r="AB225" s="6"/>
      <c r="AE225" s="26">
        <f t="shared" si="36"/>
        <v>0</v>
      </c>
    </row>
    <row r="226" spans="1:31" ht="28.5" customHeight="1">
      <c r="A226" s="19"/>
      <c r="B226" s="51"/>
      <c r="C226" s="52"/>
      <c r="D226" s="20"/>
      <c r="E226" s="20"/>
      <c r="F226" s="19"/>
      <c r="G226" s="51"/>
      <c r="H226" s="52"/>
      <c r="I226" s="21"/>
      <c r="J226" s="20"/>
      <c r="K226" s="22">
        <v>208</v>
      </c>
      <c r="L226" s="50"/>
      <c r="M226" s="20"/>
      <c r="N226" s="20"/>
      <c r="O226" s="20"/>
      <c r="P226" s="20"/>
      <c r="Q226" s="20"/>
      <c r="R226" s="20"/>
      <c r="S226" s="23"/>
      <c r="T226" s="22"/>
      <c r="U226" s="61"/>
      <c r="V226" s="62"/>
      <c r="W226" s="20"/>
      <c r="X226" s="20"/>
      <c r="Y226" s="24"/>
      <c r="Z226" s="19"/>
      <c r="AA226" s="20"/>
      <c r="AB226" s="6"/>
      <c r="AE226" s="26">
        <f t="shared" si="36"/>
        <v>0</v>
      </c>
    </row>
    <row r="227" spans="1:31" ht="28.5" customHeight="1">
      <c r="A227" s="19"/>
      <c r="B227" s="51"/>
      <c r="C227" s="52"/>
      <c r="D227" s="20"/>
      <c r="E227" s="20"/>
      <c r="F227" s="19"/>
      <c r="G227" s="51"/>
      <c r="H227" s="52"/>
      <c r="I227" s="21"/>
      <c r="J227" s="20"/>
      <c r="K227" s="22">
        <v>209</v>
      </c>
      <c r="L227" s="50"/>
      <c r="M227" s="20"/>
      <c r="N227" s="20"/>
      <c r="O227" s="20"/>
      <c r="P227" s="20"/>
      <c r="Q227" s="20"/>
      <c r="R227" s="20"/>
      <c r="S227" s="23"/>
      <c r="T227" s="22"/>
      <c r="U227" s="61"/>
      <c r="V227" s="62"/>
      <c r="W227" s="20"/>
      <c r="X227" s="20"/>
      <c r="Y227" s="24"/>
      <c r="Z227" s="19"/>
      <c r="AA227" s="20"/>
      <c r="AB227" s="6"/>
      <c r="AE227" s="26">
        <f t="shared" si="36"/>
        <v>0</v>
      </c>
    </row>
    <row r="228" spans="1:31" ht="28.5" customHeight="1">
      <c r="A228" s="19"/>
      <c r="B228" s="51"/>
      <c r="C228" s="52"/>
      <c r="D228" s="20"/>
      <c r="E228" s="20"/>
      <c r="F228" s="19"/>
      <c r="G228" s="51"/>
      <c r="H228" s="52"/>
      <c r="I228" s="21"/>
      <c r="J228" s="20"/>
      <c r="K228" s="22">
        <v>210</v>
      </c>
      <c r="L228" s="50"/>
      <c r="M228" s="20"/>
      <c r="N228" s="20"/>
      <c r="O228" s="20"/>
      <c r="P228" s="20"/>
      <c r="Q228" s="20"/>
      <c r="R228" s="20"/>
      <c r="S228" s="23"/>
      <c r="T228" s="22"/>
      <c r="U228" s="61"/>
      <c r="V228" s="62"/>
      <c r="W228" s="20"/>
      <c r="X228" s="20"/>
      <c r="Y228" s="24"/>
      <c r="Z228" s="19"/>
      <c r="AA228" s="20"/>
      <c r="AB228" s="6"/>
      <c r="AE228" s="26">
        <f t="shared" si="36"/>
        <v>0</v>
      </c>
    </row>
    <row r="229" spans="1:31" ht="28.5" customHeight="1">
      <c r="A229" s="19"/>
      <c r="B229" s="51"/>
      <c r="C229" s="52"/>
      <c r="D229" s="20"/>
      <c r="E229" s="20"/>
      <c r="F229" s="19"/>
      <c r="G229" s="51"/>
      <c r="H229" s="52"/>
      <c r="I229" s="21"/>
      <c r="J229" s="20"/>
      <c r="K229" s="22">
        <v>211</v>
      </c>
      <c r="L229" s="50"/>
      <c r="M229" s="20"/>
      <c r="N229" s="20"/>
      <c r="O229" s="20"/>
      <c r="P229" s="20"/>
      <c r="Q229" s="20"/>
      <c r="R229" s="20"/>
      <c r="S229" s="23"/>
      <c r="T229" s="22"/>
      <c r="U229" s="61"/>
      <c r="V229" s="62"/>
      <c r="W229" s="20"/>
      <c r="X229" s="20"/>
      <c r="Y229" s="24"/>
      <c r="Z229" s="19"/>
      <c r="AA229" s="20"/>
      <c r="AB229" s="6"/>
      <c r="AE229" s="26">
        <f t="shared" si="36"/>
        <v>0</v>
      </c>
    </row>
    <row r="230" spans="1:31" ht="28.5" customHeight="1">
      <c r="A230" s="19"/>
      <c r="B230" s="51"/>
      <c r="C230" s="52"/>
      <c r="D230" s="20"/>
      <c r="E230" s="20"/>
      <c r="F230" s="19"/>
      <c r="G230" s="51"/>
      <c r="H230" s="52"/>
      <c r="I230" s="21"/>
      <c r="J230" s="20"/>
      <c r="K230" s="22">
        <v>212</v>
      </c>
      <c r="L230" s="50"/>
      <c r="M230" s="20"/>
      <c r="N230" s="20"/>
      <c r="O230" s="20"/>
      <c r="P230" s="20"/>
      <c r="Q230" s="20"/>
      <c r="R230" s="20"/>
      <c r="S230" s="23"/>
      <c r="T230" s="22"/>
      <c r="U230" s="61"/>
      <c r="V230" s="62"/>
      <c r="W230" s="20"/>
      <c r="X230" s="20"/>
      <c r="Y230" s="24"/>
      <c r="Z230" s="19"/>
      <c r="AA230" s="20"/>
      <c r="AB230" s="6"/>
      <c r="AE230" s="26">
        <f t="shared" si="36"/>
        <v>0</v>
      </c>
    </row>
    <row r="231" spans="1:31" ht="28.5" customHeight="1">
      <c r="A231" s="19"/>
      <c r="B231" s="51"/>
      <c r="C231" s="52"/>
      <c r="D231" s="20"/>
      <c r="E231" s="20"/>
      <c r="F231" s="19"/>
      <c r="G231" s="51"/>
      <c r="H231" s="52"/>
      <c r="I231" s="21"/>
      <c r="J231" s="20"/>
      <c r="K231" s="22">
        <v>213</v>
      </c>
      <c r="L231" s="50"/>
      <c r="M231" s="20"/>
      <c r="N231" s="20"/>
      <c r="O231" s="20"/>
      <c r="P231" s="20"/>
      <c r="Q231" s="20"/>
      <c r="R231" s="20"/>
      <c r="S231" s="23"/>
      <c r="T231" s="22"/>
      <c r="U231" s="61"/>
      <c r="V231" s="62"/>
      <c r="W231" s="20"/>
      <c r="X231" s="20"/>
      <c r="Y231" s="24"/>
      <c r="Z231" s="19"/>
      <c r="AA231" s="20"/>
      <c r="AB231" s="6"/>
      <c r="AE231" s="26">
        <f t="shared" si="36"/>
        <v>0</v>
      </c>
    </row>
    <row r="232" spans="1:31" ht="28.5" customHeight="1">
      <c r="A232" s="19"/>
      <c r="B232" s="51"/>
      <c r="C232" s="52"/>
      <c r="D232" s="20"/>
      <c r="E232" s="20"/>
      <c r="F232" s="19"/>
      <c r="G232" s="51"/>
      <c r="H232" s="52"/>
      <c r="I232" s="21"/>
      <c r="J232" s="20"/>
      <c r="K232" s="22">
        <v>214</v>
      </c>
      <c r="L232" s="50"/>
      <c r="M232" s="20"/>
      <c r="N232" s="20"/>
      <c r="O232" s="20"/>
      <c r="P232" s="20"/>
      <c r="Q232" s="20"/>
      <c r="R232" s="20"/>
      <c r="S232" s="23"/>
      <c r="T232" s="22"/>
      <c r="U232" s="61"/>
      <c r="V232" s="62"/>
      <c r="W232" s="20"/>
      <c r="X232" s="20"/>
      <c r="Y232" s="24"/>
      <c r="Z232" s="19"/>
      <c r="AA232" s="20"/>
      <c r="AB232" s="6"/>
      <c r="AE232" s="26">
        <f t="shared" si="36"/>
        <v>0</v>
      </c>
    </row>
    <row r="233" spans="1:31" ht="28.5" customHeight="1">
      <c r="A233" s="19"/>
      <c r="B233" s="51"/>
      <c r="C233" s="52"/>
      <c r="D233" s="20"/>
      <c r="E233" s="20"/>
      <c r="F233" s="19"/>
      <c r="G233" s="51"/>
      <c r="H233" s="52"/>
      <c r="I233" s="21"/>
      <c r="J233" s="20"/>
      <c r="K233" s="22">
        <v>215</v>
      </c>
      <c r="L233" s="50"/>
      <c r="M233" s="20"/>
      <c r="N233" s="20"/>
      <c r="O233" s="20"/>
      <c r="P233" s="20"/>
      <c r="Q233" s="20"/>
      <c r="R233" s="20"/>
      <c r="S233" s="23"/>
      <c r="T233" s="36"/>
      <c r="U233" s="37"/>
      <c r="V233" s="38"/>
      <c r="W233" s="39"/>
      <c r="X233" s="39"/>
      <c r="Y233" s="40"/>
      <c r="Z233" s="27"/>
      <c r="AA233" s="39"/>
      <c r="AB233" s="6"/>
    </row>
    <row r="234" spans="1:31" ht="28.5" customHeight="1">
      <c r="A234" s="19"/>
      <c r="B234" s="51"/>
      <c r="C234" s="52"/>
      <c r="D234" s="20"/>
      <c r="E234" s="20"/>
      <c r="F234" s="19"/>
      <c r="G234" s="51"/>
      <c r="H234" s="52"/>
      <c r="I234" s="21"/>
      <c r="J234" s="20"/>
      <c r="K234" s="22">
        <v>216</v>
      </c>
      <c r="L234" s="50"/>
      <c r="M234" s="20"/>
      <c r="N234" s="20"/>
      <c r="O234" s="20"/>
      <c r="P234" s="20"/>
      <c r="Q234" s="20"/>
      <c r="R234" s="20"/>
      <c r="S234" s="23"/>
      <c r="T234" s="36"/>
      <c r="U234" s="68"/>
      <c r="V234" s="69"/>
      <c r="W234" s="39"/>
      <c r="X234" s="39"/>
      <c r="Y234" s="40"/>
      <c r="Z234" s="27"/>
      <c r="AA234" s="39"/>
      <c r="AB234" s="6"/>
    </row>
    <row r="235" spans="1:31" ht="28.5" customHeight="1">
      <c r="A235" s="19"/>
      <c r="B235" s="51"/>
      <c r="C235" s="52"/>
      <c r="D235" s="20"/>
      <c r="E235" s="20"/>
      <c r="F235" s="19"/>
      <c r="G235" s="51"/>
      <c r="H235" s="52"/>
      <c r="I235" s="21"/>
      <c r="J235" s="20"/>
      <c r="K235" s="22">
        <v>217</v>
      </c>
      <c r="L235" s="50"/>
      <c r="M235" s="20"/>
      <c r="N235" s="20"/>
      <c r="O235" s="20"/>
      <c r="P235" s="20"/>
      <c r="Q235" s="20"/>
      <c r="R235" s="20"/>
      <c r="S235" s="23"/>
    </row>
    <row r="236" spans="1:31" ht="28.5" customHeight="1">
      <c r="A236" s="19"/>
      <c r="B236" s="51"/>
      <c r="C236" s="52"/>
      <c r="D236" s="20"/>
      <c r="E236" s="20"/>
      <c r="F236" s="19"/>
      <c r="G236" s="51"/>
      <c r="H236" s="52"/>
      <c r="I236" s="21"/>
      <c r="J236" s="20"/>
      <c r="K236" s="22">
        <v>218</v>
      </c>
      <c r="L236" s="50"/>
      <c r="M236" s="20"/>
      <c r="N236" s="20"/>
      <c r="O236" s="20"/>
      <c r="P236" s="20"/>
      <c r="Q236" s="20"/>
      <c r="R236" s="20"/>
      <c r="S236" s="23"/>
    </row>
    <row r="237" spans="1:31" ht="28.5" customHeight="1">
      <c r="A237" s="19"/>
      <c r="B237" s="51"/>
      <c r="C237" s="52"/>
      <c r="D237" s="20"/>
      <c r="E237" s="20"/>
      <c r="F237" s="19"/>
      <c r="G237" s="51"/>
      <c r="H237" s="52"/>
      <c r="I237" s="21"/>
      <c r="J237" s="20"/>
      <c r="K237" s="22">
        <v>219</v>
      </c>
      <c r="L237" s="50"/>
      <c r="M237" s="20"/>
      <c r="N237" s="20"/>
      <c r="O237" s="20"/>
      <c r="P237" s="20"/>
      <c r="Q237" s="20"/>
      <c r="R237" s="20"/>
      <c r="S237" s="23"/>
    </row>
    <row r="238" spans="1:31" ht="28.5" customHeight="1">
      <c r="A238" s="19"/>
      <c r="B238" s="51"/>
      <c r="C238" s="52"/>
      <c r="D238" s="20"/>
      <c r="E238" s="20"/>
      <c r="F238" s="19"/>
      <c r="G238" s="51"/>
      <c r="H238" s="52"/>
      <c r="I238" s="21"/>
      <c r="J238" s="20"/>
      <c r="K238" s="22">
        <v>220</v>
      </c>
      <c r="L238" s="50"/>
      <c r="M238" s="20"/>
      <c r="N238" s="20"/>
      <c r="O238" s="20"/>
      <c r="P238" s="20"/>
      <c r="Q238" s="20"/>
      <c r="R238" s="20"/>
      <c r="S238" s="23"/>
    </row>
    <row r="239" spans="1:31" ht="28.5" customHeight="1">
      <c r="A239" s="19"/>
      <c r="B239" s="51"/>
      <c r="C239" s="52"/>
      <c r="D239" s="20"/>
      <c r="E239" s="20"/>
      <c r="F239" s="19"/>
      <c r="G239" s="51"/>
      <c r="H239" s="52"/>
      <c r="I239" s="21"/>
      <c r="J239" s="20"/>
      <c r="K239" s="22">
        <v>221</v>
      </c>
      <c r="L239" s="50"/>
      <c r="M239" s="20"/>
      <c r="N239" s="20"/>
      <c r="O239" s="20"/>
      <c r="P239" s="20"/>
      <c r="Q239" s="20"/>
      <c r="R239" s="20"/>
      <c r="S239" s="23"/>
    </row>
    <row r="240" spans="1:31" ht="28.5" customHeight="1">
      <c r="A240" s="19"/>
      <c r="B240" s="51"/>
      <c r="C240" s="52"/>
      <c r="D240" s="20"/>
      <c r="E240" s="20"/>
      <c r="F240" s="19"/>
      <c r="G240" s="51"/>
      <c r="H240" s="52"/>
      <c r="I240" s="21"/>
      <c r="J240" s="20"/>
      <c r="K240" s="22">
        <v>222</v>
      </c>
      <c r="L240" s="50"/>
      <c r="M240" s="20"/>
      <c r="N240" s="20"/>
      <c r="O240" s="20"/>
      <c r="P240" s="20"/>
      <c r="Q240" s="20"/>
      <c r="R240" s="20"/>
      <c r="S240" s="23"/>
    </row>
    <row r="241" spans="1:19" ht="28.5" customHeight="1">
      <c r="A241" s="19"/>
      <c r="B241" s="51"/>
      <c r="C241" s="52"/>
      <c r="D241" s="20"/>
      <c r="E241" s="20"/>
      <c r="F241" s="19"/>
      <c r="G241" s="51"/>
      <c r="H241" s="52"/>
      <c r="I241" s="21"/>
      <c r="J241" s="20"/>
      <c r="K241" s="22">
        <v>223</v>
      </c>
      <c r="L241" s="50"/>
      <c r="M241" s="20"/>
      <c r="N241" s="20"/>
      <c r="O241" s="20"/>
      <c r="P241" s="20"/>
      <c r="Q241" s="20"/>
      <c r="R241" s="20"/>
      <c r="S241" s="23"/>
    </row>
    <row r="242" spans="1:19" ht="28.5" customHeight="1">
      <c r="A242" s="19"/>
      <c r="B242" s="51"/>
      <c r="C242" s="52"/>
      <c r="D242" s="20"/>
      <c r="E242" s="20"/>
      <c r="F242" s="19"/>
      <c r="G242" s="51"/>
      <c r="H242" s="52"/>
      <c r="I242" s="21"/>
      <c r="J242" s="20"/>
      <c r="K242" s="22">
        <v>224</v>
      </c>
      <c r="L242" s="50"/>
      <c r="M242" s="20"/>
      <c r="N242" s="20"/>
      <c r="O242" s="20"/>
      <c r="P242" s="20"/>
      <c r="Q242" s="20"/>
      <c r="R242" s="20"/>
      <c r="S242" s="23"/>
    </row>
    <row r="243" spans="1:19" ht="28.5" customHeight="1">
      <c r="A243" s="19"/>
      <c r="B243" s="51"/>
      <c r="C243" s="52"/>
      <c r="D243" s="20"/>
      <c r="E243" s="20"/>
      <c r="F243" s="19"/>
      <c r="G243" s="51"/>
      <c r="H243" s="52"/>
      <c r="I243" s="21"/>
      <c r="J243" s="20"/>
      <c r="K243" s="22">
        <v>225</v>
      </c>
      <c r="L243" s="50"/>
      <c r="M243" s="20"/>
      <c r="N243" s="20"/>
      <c r="O243" s="20"/>
      <c r="P243" s="20"/>
      <c r="Q243" s="20"/>
      <c r="R243" s="20"/>
      <c r="S243" s="23"/>
    </row>
    <row r="244" spans="1:19" ht="28.5" customHeight="1">
      <c r="A244" s="19"/>
      <c r="B244" s="51"/>
      <c r="C244" s="52"/>
      <c r="D244" s="20"/>
      <c r="E244" s="20"/>
      <c r="F244" s="19"/>
      <c r="G244" s="51"/>
      <c r="H244" s="52"/>
      <c r="I244" s="21"/>
      <c r="J244" s="20"/>
      <c r="K244" s="22">
        <v>226</v>
      </c>
      <c r="L244" s="50"/>
      <c r="M244" s="20"/>
      <c r="N244" s="20"/>
      <c r="O244" s="20"/>
      <c r="P244" s="20"/>
      <c r="Q244" s="20"/>
      <c r="R244" s="20"/>
      <c r="S244" s="23"/>
    </row>
    <row r="245" spans="1:19" ht="28.5" customHeight="1">
      <c r="A245" s="19"/>
      <c r="B245" s="51"/>
      <c r="C245" s="52"/>
      <c r="D245" s="20"/>
      <c r="E245" s="20"/>
      <c r="F245" s="19"/>
      <c r="G245" s="51"/>
      <c r="H245" s="52"/>
      <c r="I245" s="21"/>
      <c r="J245" s="20"/>
      <c r="K245" s="22">
        <v>227</v>
      </c>
      <c r="L245" s="50"/>
      <c r="M245" s="20"/>
      <c r="N245" s="20"/>
      <c r="O245" s="20"/>
      <c r="P245" s="20"/>
      <c r="Q245" s="20"/>
      <c r="R245" s="20"/>
      <c r="S245" s="23"/>
    </row>
    <row r="246" spans="1:19" ht="28.5" customHeight="1">
      <c r="A246" s="19"/>
      <c r="B246" s="51"/>
      <c r="C246" s="52"/>
      <c r="D246" s="20"/>
      <c r="E246" s="20"/>
      <c r="F246" s="19"/>
      <c r="G246" s="51"/>
      <c r="H246" s="52"/>
      <c r="I246" s="21"/>
      <c r="J246" s="20"/>
      <c r="K246" s="22">
        <v>228</v>
      </c>
      <c r="L246" s="50"/>
      <c r="M246" s="20"/>
      <c r="N246" s="20"/>
      <c r="O246" s="20"/>
      <c r="P246" s="20"/>
      <c r="Q246" s="20"/>
      <c r="R246" s="20"/>
      <c r="S246" s="23"/>
    </row>
    <row r="247" spans="1:19" ht="28.5" customHeight="1">
      <c r="A247" s="19"/>
      <c r="B247" s="51"/>
      <c r="C247" s="52"/>
      <c r="D247" s="20"/>
      <c r="E247" s="20"/>
      <c r="F247" s="19"/>
      <c r="G247" s="51"/>
      <c r="H247" s="52"/>
      <c r="I247" s="21"/>
      <c r="J247" s="20"/>
      <c r="K247" s="22">
        <v>229</v>
      </c>
      <c r="L247" s="50"/>
      <c r="M247" s="20"/>
      <c r="N247" s="20"/>
      <c r="O247" s="20"/>
      <c r="P247" s="20"/>
      <c r="Q247" s="20"/>
      <c r="R247" s="20"/>
      <c r="S247" s="23"/>
    </row>
    <row r="248" spans="1:19" ht="28.5" customHeight="1">
      <c r="A248" s="19"/>
      <c r="B248" s="51"/>
      <c r="C248" s="52"/>
      <c r="D248" s="20"/>
      <c r="E248" s="20"/>
      <c r="F248" s="19"/>
      <c r="G248" s="51"/>
      <c r="H248" s="52"/>
      <c r="I248" s="21"/>
      <c r="J248" s="20"/>
      <c r="K248" s="22">
        <v>230</v>
      </c>
      <c r="L248" s="50"/>
      <c r="M248" s="20"/>
      <c r="N248" s="20"/>
      <c r="O248" s="20"/>
      <c r="P248" s="20"/>
      <c r="Q248" s="20"/>
      <c r="R248" s="20"/>
      <c r="S248" s="23"/>
    </row>
    <row r="249" spans="1:19" ht="28.5" customHeight="1">
      <c r="A249" s="19"/>
      <c r="B249" s="51"/>
      <c r="C249" s="52"/>
      <c r="D249" s="20"/>
      <c r="E249" s="20"/>
      <c r="F249" s="19"/>
      <c r="G249" s="51"/>
      <c r="H249" s="52"/>
      <c r="I249" s="21"/>
      <c r="J249" s="20"/>
      <c r="K249" s="22">
        <v>231</v>
      </c>
      <c r="L249" s="50"/>
      <c r="M249" s="20"/>
      <c r="N249" s="20"/>
      <c r="O249" s="20"/>
      <c r="P249" s="20"/>
      <c r="Q249" s="20"/>
      <c r="R249" s="20"/>
      <c r="S249" s="23"/>
    </row>
    <row r="250" spans="1:19" ht="28.5" customHeight="1">
      <c r="A250" s="19"/>
      <c r="B250" s="51"/>
      <c r="C250" s="52"/>
      <c r="D250" s="20"/>
      <c r="E250" s="20"/>
      <c r="F250" s="19"/>
      <c r="G250" s="51"/>
      <c r="H250" s="52"/>
      <c r="I250" s="21"/>
      <c r="J250" s="20"/>
      <c r="K250" s="22">
        <v>232</v>
      </c>
      <c r="L250" s="50"/>
      <c r="M250" s="20"/>
      <c r="N250" s="20"/>
      <c r="O250" s="20"/>
      <c r="P250" s="20"/>
      <c r="Q250" s="20"/>
      <c r="R250" s="20"/>
      <c r="S250" s="23"/>
    </row>
    <row r="251" spans="1:19" ht="28.5" customHeight="1">
      <c r="A251" s="19"/>
      <c r="B251" s="51"/>
      <c r="C251" s="52"/>
      <c r="D251" s="20"/>
      <c r="E251" s="20"/>
      <c r="F251" s="19"/>
      <c r="G251" s="51"/>
      <c r="H251" s="52"/>
      <c r="I251" s="21"/>
      <c r="J251" s="20"/>
      <c r="K251" s="22">
        <v>233</v>
      </c>
      <c r="L251" s="50"/>
      <c r="M251" s="20"/>
      <c r="N251" s="20"/>
      <c r="O251" s="20"/>
      <c r="P251" s="20"/>
      <c r="Q251" s="20"/>
      <c r="R251" s="20"/>
      <c r="S251" s="23"/>
    </row>
    <row r="252" spans="1:19" ht="28.5" customHeight="1">
      <c r="A252" s="19"/>
      <c r="B252" s="51"/>
      <c r="C252" s="52"/>
      <c r="D252" s="20"/>
      <c r="E252" s="20"/>
      <c r="F252" s="19"/>
      <c r="G252" s="51"/>
      <c r="H252" s="52"/>
      <c r="I252" s="21"/>
      <c r="J252" s="20"/>
      <c r="K252" s="22">
        <v>234</v>
      </c>
      <c r="L252" s="50"/>
      <c r="M252" s="20"/>
      <c r="N252" s="20"/>
      <c r="O252" s="20"/>
      <c r="P252" s="20"/>
      <c r="Q252" s="20"/>
      <c r="R252" s="20"/>
      <c r="S252" s="23"/>
    </row>
    <row r="253" spans="1:19" ht="28.5" customHeight="1">
      <c r="A253" s="19"/>
      <c r="B253" s="51"/>
      <c r="C253" s="52"/>
      <c r="D253" s="20"/>
      <c r="E253" s="20"/>
      <c r="F253" s="19"/>
      <c r="G253" s="51"/>
      <c r="H253" s="52"/>
      <c r="I253" s="21"/>
      <c r="J253" s="20"/>
      <c r="K253" s="22">
        <v>235</v>
      </c>
      <c r="L253" s="50"/>
      <c r="M253" s="20"/>
      <c r="N253" s="20"/>
      <c r="O253" s="20"/>
      <c r="P253" s="20"/>
      <c r="Q253" s="20"/>
      <c r="R253" s="20"/>
      <c r="S253" s="23"/>
    </row>
    <row r="254" spans="1:19" ht="28.5" customHeight="1">
      <c r="A254" s="19"/>
      <c r="B254" s="51"/>
      <c r="C254" s="52"/>
      <c r="D254" s="20"/>
      <c r="E254" s="20"/>
      <c r="F254" s="19"/>
      <c r="G254" s="51"/>
      <c r="H254" s="52"/>
      <c r="I254" s="21"/>
      <c r="J254" s="20"/>
      <c r="K254" s="22">
        <v>236</v>
      </c>
      <c r="L254" s="50"/>
      <c r="M254" s="20"/>
      <c r="N254" s="20"/>
      <c r="O254" s="20"/>
      <c r="P254" s="20"/>
      <c r="Q254" s="20"/>
      <c r="R254" s="20"/>
      <c r="S254" s="23"/>
    </row>
    <row r="255" spans="1:19" ht="28.5" customHeight="1">
      <c r="A255" s="19"/>
      <c r="B255" s="51"/>
      <c r="C255" s="52"/>
      <c r="D255" s="20"/>
      <c r="E255" s="20"/>
      <c r="F255" s="19"/>
      <c r="G255" s="51"/>
      <c r="H255" s="52"/>
      <c r="I255" s="21"/>
      <c r="J255" s="20"/>
      <c r="K255" s="22">
        <v>237</v>
      </c>
      <c r="L255" s="50"/>
      <c r="M255" s="20"/>
      <c r="N255" s="20"/>
      <c r="O255" s="20"/>
      <c r="P255" s="20"/>
      <c r="Q255" s="20"/>
      <c r="R255" s="20"/>
      <c r="S255" s="23"/>
    </row>
    <row r="256" spans="1:19" ht="28.5" customHeight="1">
      <c r="A256" s="19"/>
      <c r="B256" s="51"/>
      <c r="C256" s="52"/>
      <c r="D256" s="20"/>
      <c r="E256" s="20"/>
      <c r="F256" s="19"/>
      <c r="G256" s="51"/>
      <c r="H256" s="52"/>
      <c r="I256" s="21"/>
      <c r="J256" s="20"/>
      <c r="K256" s="22">
        <v>238</v>
      </c>
      <c r="L256" s="50"/>
      <c r="M256" s="20"/>
      <c r="N256" s="20"/>
      <c r="O256" s="20"/>
      <c r="P256" s="20"/>
      <c r="Q256" s="20"/>
      <c r="R256" s="20"/>
      <c r="S256" s="23"/>
    </row>
    <row r="257" spans="1:19" ht="28.5" customHeight="1">
      <c r="A257" s="19"/>
      <c r="B257" s="51"/>
      <c r="C257" s="52"/>
      <c r="D257" s="20"/>
      <c r="E257" s="20"/>
      <c r="F257" s="19"/>
      <c r="G257" s="51"/>
      <c r="H257" s="52"/>
      <c r="I257" s="21"/>
      <c r="J257" s="20"/>
      <c r="K257" s="22">
        <v>239</v>
      </c>
      <c r="L257" s="50"/>
      <c r="M257" s="20"/>
      <c r="N257" s="20"/>
      <c r="O257" s="20"/>
      <c r="P257" s="20"/>
      <c r="Q257" s="20"/>
      <c r="R257" s="20"/>
      <c r="S257" s="23"/>
    </row>
    <row r="258" spans="1:19" ht="28.5" customHeight="1">
      <c r="A258" s="19"/>
      <c r="B258" s="51"/>
      <c r="C258" s="52"/>
      <c r="D258" s="20"/>
      <c r="E258" s="20"/>
      <c r="F258" s="19"/>
      <c r="G258" s="51"/>
      <c r="H258" s="52"/>
      <c r="I258" s="21"/>
      <c r="J258" s="20"/>
      <c r="K258" s="22">
        <v>240</v>
      </c>
      <c r="L258" s="50"/>
      <c r="M258" s="20"/>
      <c r="N258" s="20"/>
      <c r="O258" s="20"/>
      <c r="P258" s="20"/>
      <c r="Q258" s="20"/>
      <c r="R258" s="20"/>
      <c r="S258" s="23"/>
    </row>
    <row r="259" spans="1:19" ht="28.5" customHeight="1">
      <c r="A259" s="19"/>
      <c r="B259" s="51"/>
      <c r="C259" s="52"/>
      <c r="D259" s="20"/>
      <c r="E259" s="20"/>
      <c r="F259" s="19"/>
      <c r="G259" s="51"/>
      <c r="H259" s="52"/>
      <c r="I259" s="21"/>
      <c r="J259" s="20"/>
      <c r="K259" s="22">
        <v>241</v>
      </c>
      <c r="L259" s="50"/>
      <c r="M259" s="20"/>
      <c r="N259" s="20"/>
      <c r="O259" s="20"/>
      <c r="P259" s="20"/>
      <c r="Q259" s="20"/>
      <c r="R259" s="20"/>
      <c r="S259" s="23"/>
    </row>
    <row r="260" spans="1:19" ht="28.5" customHeight="1">
      <c r="A260" s="19"/>
      <c r="B260" s="51"/>
      <c r="C260" s="52"/>
      <c r="D260" s="20"/>
      <c r="E260" s="20"/>
      <c r="F260" s="19"/>
      <c r="G260" s="51"/>
      <c r="H260" s="52"/>
      <c r="I260" s="21"/>
      <c r="J260" s="20"/>
      <c r="K260" s="22">
        <v>242</v>
      </c>
      <c r="L260" s="50"/>
      <c r="M260" s="20"/>
      <c r="N260" s="20"/>
      <c r="O260" s="20"/>
      <c r="P260" s="20"/>
      <c r="Q260" s="20"/>
      <c r="R260" s="20"/>
      <c r="S260" s="23"/>
    </row>
    <row r="261" spans="1:19" ht="28.5" customHeight="1">
      <c r="A261" s="19"/>
      <c r="B261" s="51"/>
      <c r="C261" s="52"/>
      <c r="D261" s="20"/>
      <c r="E261" s="20"/>
      <c r="F261" s="19"/>
      <c r="G261" s="51"/>
      <c r="H261" s="52"/>
      <c r="I261" s="21"/>
      <c r="J261" s="20"/>
      <c r="K261" s="22">
        <v>243</v>
      </c>
      <c r="L261" s="50"/>
      <c r="M261" s="20"/>
      <c r="N261" s="20"/>
      <c r="O261" s="20"/>
      <c r="P261" s="20"/>
      <c r="Q261" s="20"/>
      <c r="R261" s="20"/>
      <c r="S261" s="23"/>
    </row>
    <row r="262" spans="1:19" ht="28.5" customHeight="1">
      <c r="A262" s="19"/>
      <c r="B262" s="51"/>
      <c r="C262" s="52"/>
      <c r="D262" s="20"/>
      <c r="E262" s="20"/>
      <c r="F262" s="19"/>
      <c r="G262" s="51"/>
      <c r="H262" s="52"/>
      <c r="I262" s="21"/>
      <c r="J262" s="20"/>
      <c r="K262" s="22">
        <v>244</v>
      </c>
      <c r="L262" s="50"/>
      <c r="M262" s="20"/>
      <c r="N262" s="20"/>
      <c r="O262" s="20"/>
      <c r="P262" s="20"/>
      <c r="Q262" s="20"/>
      <c r="R262" s="20"/>
      <c r="S262" s="23"/>
    </row>
    <row r="263" spans="1:19" ht="24.75" customHeight="1">
      <c r="A263" s="48"/>
      <c r="B263" s="30"/>
      <c r="C263" s="30"/>
      <c r="D263" s="30"/>
      <c r="E263" s="30"/>
      <c r="F263" s="48"/>
      <c r="G263" s="53"/>
      <c r="H263" s="53"/>
      <c r="I263" s="53"/>
      <c r="J263" s="53"/>
      <c r="K263" s="22">
        <v>245</v>
      </c>
      <c r="L263" s="50"/>
      <c r="M263" s="20"/>
      <c r="N263" s="20"/>
      <c r="O263" s="20"/>
      <c r="P263" s="20"/>
      <c r="Q263" s="20"/>
      <c r="R263" s="20"/>
      <c r="S263" s="23"/>
    </row>
    <row r="264" spans="1:19" ht="24.75" customHeight="1">
      <c r="A264" s="48"/>
      <c r="B264" s="54"/>
      <c r="C264" s="55"/>
      <c r="D264" s="55"/>
      <c r="E264" s="55"/>
      <c r="F264" s="48"/>
      <c r="G264" s="56"/>
      <c r="H264" s="56"/>
      <c r="I264" s="31"/>
      <c r="J264" s="31"/>
      <c r="K264" s="22">
        <v>246</v>
      </c>
      <c r="L264" s="50"/>
      <c r="M264" s="20"/>
      <c r="N264" s="20"/>
      <c r="O264" s="20"/>
      <c r="P264" s="20"/>
      <c r="Q264" s="20"/>
      <c r="R264" s="20"/>
      <c r="S264" s="23"/>
    </row>
    <row r="265" spans="1:19" ht="24.75" customHeight="1">
      <c r="A265" s="48"/>
      <c r="B265" s="57"/>
      <c r="C265" s="56"/>
      <c r="D265" s="56"/>
      <c r="E265" s="56"/>
      <c r="F265" s="48"/>
      <c r="G265" s="57"/>
      <c r="H265" s="56"/>
      <c r="I265" s="56"/>
      <c r="J265" s="56"/>
      <c r="K265" s="22">
        <v>247</v>
      </c>
      <c r="L265" s="50"/>
      <c r="M265" s="20"/>
      <c r="N265" s="20"/>
      <c r="O265" s="20"/>
      <c r="P265" s="20"/>
      <c r="Q265" s="20"/>
      <c r="R265" s="20"/>
      <c r="S265" s="23"/>
    </row>
    <row r="266" spans="1:19" ht="25.5" customHeight="1">
      <c r="A266" s="14"/>
      <c r="B266" s="58"/>
      <c r="C266" s="59"/>
      <c r="D266" s="14"/>
      <c r="E266" s="14"/>
      <c r="F266" s="14"/>
      <c r="G266" s="58"/>
      <c r="H266" s="59"/>
      <c r="I266" s="14"/>
      <c r="J266" s="14"/>
      <c r="K266" s="22">
        <v>248</v>
      </c>
      <c r="L266" s="50"/>
      <c r="M266" s="20"/>
      <c r="N266" s="20"/>
      <c r="O266" s="20"/>
      <c r="P266" s="20"/>
      <c r="Q266" s="20"/>
      <c r="R266" s="20"/>
      <c r="S266" s="23"/>
    </row>
    <row r="267" spans="1:19" ht="28.5" customHeight="1">
      <c r="A267" s="19"/>
      <c r="B267" s="51"/>
      <c r="C267" s="52"/>
      <c r="D267" s="20"/>
      <c r="E267" s="20"/>
      <c r="F267" s="19"/>
      <c r="G267" s="51"/>
      <c r="H267" s="52"/>
      <c r="I267" s="21"/>
      <c r="J267" s="20"/>
      <c r="K267" s="22">
        <v>249</v>
      </c>
      <c r="L267" s="50"/>
      <c r="M267" s="20"/>
      <c r="N267" s="20"/>
      <c r="O267" s="20"/>
      <c r="P267" s="20"/>
      <c r="Q267" s="20"/>
      <c r="R267" s="20"/>
      <c r="S267" s="23"/>
    </row>
    <row r="268" spans="1:19" ht="28.5" customHeight="1">
      <c r="A268" s="19"/>
      <c r="B268" s="51"/>
      <c r="C268" s="52"/>
      <c r="D268" s="20"/>
      <c r="E268" s="20"/>
      <c r="F268" s="19"/>
      <c r="G268" s="51"/>
      <c r="H268" s="52"/>
      <c r="I268" s="21"/>
      <c r="J268" s="20"/>
      <c r="K268" s="22">
        <v>250</v>
      </c>
      <c r="L268" s="50"/>
      <c r="M268" s="20"/>
      <c r="N268" s="20"/>
      <c r="O268" s="20"/>
      <c r="P268" s="20"/>
      <c r="Q268" s="20"/>
      <c r="R268" s="20"/>
      <c r="S268" s="23"/>
    </row>
    <row r="269" spans="1:19" ht="28.5" customHeight="1">
      <c r="A269" s="19"/>
      <c r="B269" s="51"/>
      <c r="C269" s="52"/>
      <c r="D269" s="20"/>
      <c r="E269" s="20"/>
      <c r="F269" s="19"/>
      <c r="G269" s="51"/>
      <c r="H269" s="52"/>
      <c r="I269" s="21"/>
      <c r="J269" s="20"/>
      <c r="K269" s="22">
        <v>251</v>
      </c>
      <c r="L269" s="50"/>
      <c r="M269" s="20"/>
      <c r="N269" s="20"/>
      <c r="O269" s="20"/>
      <c r="P269" s="20"/>
      <c r="Q269" s="20"/>
      <c r="R269" s="20"/>
      <c r="S269" s="23"/>
    </row>
    <row r="270" spans="1:19" ht="28.5" customHeight="1">
      <c r="A270" s="19"/>
      <c r="B270" s="51"/>
      <c r="C270" s="52"/>
      <c r="D270" s="20"/>
      <c r="E270" s="20"/>
      <c r="F270" s="19"/>
      <c r="G270" s="51"/>
      <c r="H270" s="52"/>
      <c r="I270" s="21"/>
      <c r="J270" s="20"/>
      <c r="K270" s="22">
        <v>252</v>
      </c>
      <c r="L270" s="50"/>
      <c r="M270" s="20"/>
      <c r="N270" s="20"/>
      <c r="O270" s="20"/>
      <c r="P270" s="20"/>
      <c r="Q270" s="20"/>
      <c r="R270" s="20"/>
      <c r="S270" s="23"/>
    </row>
    <row r="271" spans="1:19" ht="28.5" customHeight="1">
      <c r="A271" s="19"/>
      <c r="B271" s="51"/>
      <c r="C271" s="52"/>
      <c r="D271" s="20"/>
      <c r="E271" s="20"/>
      <c r="F271" s="19"/>
      <c r="G271" s="51"/>
      <c r="H271" s="52"/>
      <c r="I271" s="21"/>
      <c r="J271" s="20"/>
      <c r="K271" s="22">
        <v>253</v>
      </c>
      <c r="L271" s="50"/>
      <c r="M271" s="20"/>
      <c r="N271" s="20"/>
      <c r="O271" s="20"/>
      <c r="P271" s="20"/>
      <c r="Q271" s="20"/>
      <c r="R271" s="20"/>
      <c r="S271" s="23"/>
    </row>
    <row r="272" spans="1:19" ht="28.5" customHeight="1">
      <c r="A272" s="19"/>
      <c r="B272" s="51"/>
      <c r="C272" s="52"/>
      <c r="D272" s="20"/>
      <c r="E272" s="20"/>
      <c r="F272" s="19"/>
      <c r="G272" s="51"/>
      <c r="H272" s="52"/>
      <c r="I272" s="21"/>
      <c r="J272" s="20"/>
      <c r="K272" s="22">
        <v>254</v>
      </c>
      <c r="L272" s="50"/>
      <c r="M272" s="20"/>
      <c r="N272" s="20"/>
      <c r="O272" s="20"/>
      <c r="P272" s="20"/>
      <c r="Q272" s="20"/>
      <c r="R272" s="20"/>
      <c r="S272" s="23"/>
    </row>
    <row r="273" spans="1:19" ht="28.5" customHeight="1">
      <c r="A273" s="19"/>
      <c r="B273" s="51"/>
      <c r="C273" s="52"/>
      <c r="D273" s="20"/>
      <c r="E273" s="20"/>
      <c r="F273" s="19"/>
      <c r="G273" s="51"/>
      <c r="H273" s="52"/>
      <c r="I273" s="21"/>
      <c r="J273" s="20"/>
      <c r="K273" s="22">
        <v>255</v>
      </c>
      <c r="L273" s="50"/>
      <c r="M273" s="20"/>
      <c r="N273" s="20"/>
      <c r="O273" s="20"/>
      <c r="P273" s="20"/>
      <c r="Q273" s="20"/>
      <c r="R273" s="20"/>
      <c r="S273" s="23"/>
    </row>
    <row r="274" spans="1:19" ht="28.5" customHeight="1">
      <c r="A274" s="19"/>
      <c r="B274" s="51"/>
      <c r="C274" s="52"/>
      <c r="D274" s="20"/>
      <c r="E274" s="20"/>
      <c r="F274" s="19"/>
      <c r="G274" s="51"/>
      <c r="H274" s="52"/>
      <c r="I274" s="21"/>
      <c r="J274" s="20"/>
      <c r="K274" s="22">
        <v>256</v>
      </c>
      <c r="L274" s="50"/>
      <c r="M274" s="20"/>
      <c r="N274" s="20"/>
      <c r="O274" s="20"/>
      <c r="P274" s="20"/>
      <c r="Q274" s="20"/>
      <c r="R274" s="20"/>
      <c r="S274" s="23"/>
    </row>
    <row r="275" spans="1:19" ht="28.5" customHeight="1">
      <c r="A275" s="19"/>
      <c r="B275" s="51"/>
      <c r="C275" s="52"/>
      <c r="D275" s="20"/>
      <c r="E275" s="20"/>
      <c r="F275" s="19"/>
      <c r="G275" s="51"/>
      <c r="H275" s="52"/>
      <c r="I275" s="21"/>
      <c r="J275" s="20"/>
      <c r="K275" s="22">
        <v>257</v>
      </c>
      <c r="L275" s="50"/>
      <c r="M275" s="20"/>
      <c r="N275" s="20"/>
      <c r="O275" s="20"/>
      <c r="P275" s="20"/>
      <c r="Q275" s="20"/>
      <c r="R275" s="20"/>
      <c r="S275" s="23"/>
    </row>
    <row r="276" spans="1:19" ht="28.5" customHeight="1">
      <c r="A276" s="19"/>
      <c r="B276" s="51"/>
      <c r="C276" s="52"/>
      <c r="D276" s="20"/>
      <c r="E276" s="20"/>
      <c r="F276" s="19"/>
      <c r="G276" s="51"/>
      <c r="H276" s="52"/>
      <c r="I276" s="21"/>
      <c r="J276" s="20"/>
      <c r="K276" s="22">
        <v>258</v>
      </c>
      <c r="L276" s="50"/>
      <c r="M276" s="20"/>
      <c r="N276" s="20"/>
      <c r="O276" s="20"/>
      <c r="P276" s="20"/>
      <c r="Q276" s="20"/>
      <c r="R276" s="20"/>
      <c r="S276" s="23"/>
    </row>
    <row r="277" spans="1:19" ht="28.5" customHeight="1">
      <c r="A277" s="19"/>
      <c r="B277" s="51"/>
      <c r="C277" s="52"/>
      <c r="D277" s="20"/>
      <c r="E277" s="20"/>
      <c r="F277" s="19"/>
      <c r="G277" s="51"/>
      <c r="H277" s="52"/>
      <c r="I277" s="21"/>
      <c r="J277" s="20"/>
      <c r="K277" s="22">
        <v>259</v>
      </c>
      <c r="L277" s="50"/>
      <c r="M277" s="20"/>
      <c r="N277" s="20"/>
      <c r="O277" s="20"/>
      <c r="P277" s="20"/>
      <c r="Q277" s="20"/>
      <c r="R277" s="20"/>
      <c r="S277" s="23"/>
    </row>
    <row r="278" spans="1:19" ht="28.5" customHeight="1">
      <c r="A278" s="19"/>
      <c r="B278" s="51"/>
      <c r="C278" s="52"/>
      <c r="D278" s="20"/>
      <c r="E278" s="20"/>
      <c r="F278" s="19"/>
      <c r="G278" s="51"/>
      <c r="H278" s="52"/>
      <c r="I278" s="21"/>
      <c r="J278" s="20"/>
      <c r="K278" s="22">
        <v>260</v>
      </c>
      <c r="L278" s="50"/>
      <c r="M278" s="20"/>
      <c r="N278" s="20"/>
      <c r="O278" s="20"/>
      <c r="P278" s="20"/>
      <c r="Q278" s="20"/>
      <c r="R278" s="20"/>
      <c r="S278" s="23"/>
    </row>
    <row r="279" spans="1:19" ht="28.5" customHeight="1">
      <c r="A279" s="19"/>
      <c r="B279" s="51"/>
      <c r="C279" s="52"/>
      <c r="D279" s="20"/>
      <c r="E279" s="20"/>
      <c r="F279" s="19"/>
      <c r="G279" s="51"/>
      <c r="H279" s="52"/>
      <c r="I279" s="21"/>
      <c r="J279" s="20"/>
      <c r="K279" s="22">
        <v>261</v>
      </c>
      <c r="L279" s="50"/>
      <c r="M279" s="20"/>
      <c r="N279" s="20"/>
      <c r="O279" s="20"/>
      <c r="P279" s="20"/>
      <c r="Q279" s="20"/>
      <c r="R279" s="20"/>
      <c r="S279" s="23"/>
    </row>
    <row r="280" spans="1:19" ht="28.5" customHeight="1">
      <c r="A280" s="19"/>
      <c r="B280" s="51"/>
      <c r="C280" s="52"/>
      <c r="D280" s="20"/>
      <c r="E280" s="20"/>
      <c r="F280" s="19"/>
      <c r="G280" s="51"/>
      <c r="H280" s="52"/>
      <c r="I280" s="21"/>
      <c r="J280" s="20"/>
      <c r="K280" s="22">
        <v>262</v>
      </c>
      <c r="L280" s="50"/>
      <c r="M280" s="20"/>
      <c r="N280" s="20"/>
      <c r="O280" s="20"/>
      <c r="P280" s="20"/>
      <c r="Q280" s="20"/>
      <c r="R280" s="20"/>
      <c r="S280" s="23"/>
    </row>
    <row r="281" spans="1:19" ht="28.5" customHeight="1">
      <c r="A281" s="19"/>
      <c r="B281" s="51"/>
      <c r="C281" s="52"/>
      <c r="D281" s="20"/>
      <c r="E281" s="20"/>
      <c r="F281" s="19"/>
      <c r="G281" s="51"/>
      <c r="H281" s="52"/>
      <c r="I281" s="21"/>
      <c r="J281" s="20"/>
      <c r="K281" s="22">
        <v>263</v>
      </c>
      <c r="L281" s="50"/>
      <c r="M281" s="20"/>
      <c r="N281" s="20"/>
      <c r="O281" s="20"/>
      <c r="P281" s="20"/>
      <c r="Q281" s="20"/>
      <c r="R281" s="20"/>
      <c r="S281" s="23"/>
    </row>
    <row r="282" spans="1:19" ht="28.5" customHeight="1">
      <c r="A282" s="19"/>
      <c r="B282" s="51"/>
      <c r="C282" s="52"/>
      <c r="D282" s="20"/>
      <c r="E282" s="20"/>
      <c r="F282" s="19"/>
      <c r="G282" s="51"/>
      <c r="H282" s="52"/>
      <c r="I282" s="21"/>
      <c r="J282" s="20"/>
      <c r="K282" s="22">
        <v>264</v>
      </c>
      <c r="L282" s="50"/>
      <c r="M282" s="20"/>
      <c r="N282" s="20"/>
      <c r="O282" s="20"/>
      <c r="P282" s="20"/>
      <c r="Q282" s="20"/>
      <c r="R282" s="20"/>
      <c r="S282" s="23"/>
    </row>
    <row r="283" spans="1:19" ht="28.5" customHeight="1">
      <c r="A283" s="19"/>
      <c r="B283" s="51"/>
      <c r="C283" s="52"/>
      <c r="D283" s="20"/>
      <c r="E283" s="20"/>
      <c r="F283" s="19"/>
      <c r="G283" s="51"/>
      <c r="H283" s="52"/>
      <c r="I283" s="21"/>
      <c r="J283" s="20"/>
      <c r="K283" s="22">
        <v>265</v>
      </c>
      <c r="L283" s="50"/>
      <c r="M283" s="20"/>
      <c r="N283" s="20"/>
      <c r="O283" s="20"/>
      <c r="P283" s="20"/>
      <c r="Q283" s="20"/>
      <c r="R283" s="20"/>
      <c r="S283" s="23"/>
    </row>
    <row r="284" spans="1:19" ht="28.5" customHeight="1">
      <c r="A284" s="19"/>
      <c r="B284" s="51"/>
      <c r="C284" s="52"/>
      <c r="D284" s="20"/>
      <c r="E284" s="20"/>
      <c r="F284" s="19"/>
      <c r="G284" s="51"/>
      <c r="H284" s="52"/>
      <c r="I284" s="21"/>
      <c r="J284" s="20"/>
      <c r="K284" s="22">
        <v>266</v>
      </c>
      <c r="L284" s="50"/>
      <c r="M284" s="20"/>
      <c r="N284" s="20"/>
      <c r="O284" s="20"/>
      <c r="P284" s="20"/>
      <c r="Q284" s="20"/>
      <c r="R284" s="20"/>
      <c r="S284" s="23"/>
    </row>
    <row r="285" spans="1:19" ht="28.5" customHeight="1">
      <c r="A285" s="19"/>
      <c r="B285" s="51"/>
      <c r="C285" s="52"/>
      <c r="D285" s="20"/>
      <c r="E285" s="20"/>
      <c r="F285" s="19"/>
      <c r="G285" s="51"/>
      <c r="H285" s="52"/>
      <c r="I285" s="21"/>
      <c r="J285" s="20"/>
      <c r="K285" s="22">
        <v>267</v>
      </c>
      <c r="L285" s="50"/>
      <c r="M285" s="20"/>
      <c r="N285" s="20"/>
      <c r="O285" s="20"/>
      <c r="P285" s="20"/>
      <c r="Q285" s="20"/>
      <c r="R285" s="20"/>
      <c r="S285" s="23"/>
    </row>
    <row r="286" spans="1:19" ht="28.5" customHeight="1">
      <c r="A286" s="19"/>
      <c r="B286" s="51"/>
      <c r="C286" s="52"/>
      <c r="D286" s="20"/>
      <c r="E286" s="20"/>
      <c r="F286" s="19"/>
      <c r="G286" s="51"/>
      <c r="H286" s="52"/>
      <c r="I286" s="21"/>
      <c r="J286" s="20"/>
      <c r="K286" s="22">
        <v>268</v>
      </c>
      <c r="L286" s="50"/>
      <c r="M286" s="20"/>
      <c r="N286" s="20"/>
      <c r="O286" s="20"/>
      <c r="P286" s="20"/>
      <c r="Q286" s="20"/>
      <c r="R286" s="20"/>
      <c r="S286" s="23"/>
    </row>
    <row r="287" spans="1:19" ht="28.5" customHeight="1">
      <c r="A287" s="19"/>
      <c r="B287" s="51"/>
      <c r="C287" s="52"/>
      <c r="D287" s="20"/>
      <c r="E287" s="20"/>
      <c r="F287" s="19"/>
      <c r="G287" s="51"/>
      <c r="H287" s="52"/>
      <c r="I287" s="21"/>
      <c r="J287" s="20"/>
      <c r="K287" s="22">
        <v>269</v>
      </c>
      <c r="L287" s="50"/>
      <c r="M287" s="20"/>
      <c r="N287" s="20"/>
      <c r="O287" s="20"/>
      <c r="P287" s="20"/>
      <c r="Q287" s="20"/>
      <c r="R287" s="20"/>
      <c r="S287" s="23"/>
    </row>
    <row r="288" spans="1:19" ht="28.5" customHeight="1">
      <c r="A288" s="19"/>
      <c r="B288" s="51"/>
      <c r="C288" s="52"/>
      <c r="D288" s="20"/>
      <c r="E288" s="20"/>
      <c r="F288" s="19"/>
      <c r="G288" s="51"/>
      <c r="H288" s="52"/>
      <c r="I288" s="21"/>
      <c r="J288" s="20"/>
      <c r="K288" s="22">
        <v>270</v>
      </c>
      <c r="L288" s="50"/>
      <c r="M288" s="20"/>
      <c r="N288" s="20"/>
      <c r="O288" s="20"/>
      <c r="P288" s="20"/>
      <c r="Q288" s="20"/>
      <c r="R288" s="20"/>
      <c r="S288" s="23"/>
    </row>
    <row r="289" spans="1:19" ht="28.5" customHeight="1">
      <c r="A289" s="19"/>
      <c r="B289" s="51"/>
      <c r="C289" s="52"/>
      <c r="D289" s="20"/>
      <c r="E289" s="20"/>
      <c r="F289" s="19"/>
      <c r="G289" s="51"/>
      <c r="H289" s="52"/>
      <c r="I289" s="21"/>
      <c r="J289" s="20"/>
      <c r="K289" s="22">
        <v>271</v>
      </c>
      <c r="L289" s="50"/>
      <c r="M289" s="20"/>
      <c r="N289" s="20"/>
      <c r="O289" s="20"/>
      <c r="P289" s="20"/>
      <c r="Q289" s="20"/>
      <c r="R289" s="20"/>
      <c r="S289" s="23"/>
    </row>
    <row r="290" spans="1:19" ht="28.5" customHeight="1">
      <c r="A290" s="19"/>
      <c r="B290" s="51"/>
      <c r="C290" s="52"/>
      <c r="D290" s="20"/>
      <c r="E290" s="20"/>
      <c r="F290" s="19"/>
      <c r="G290" s="51"/>
      <c r="H290" s="52"/>
      <c r="I290" s="21"/>
      <c r="J290" s="20"/>
      <c r="K290" s="22">
        <v>272</v>
      </c>
      <c r="L290" s="50"/>
      <c r="M290" s="20"/>
      <c r="N290" s="20"/>
      <c r="O290" s="20"/>
      <c r="P290" s="20"/>
      <c r="Q290" s="20"/>
      <c r="R290" s="20"/>
      <c r="S290" s="23"/>
    </row>
    <row r="291" spans="1:19" ht="28.5" customHeight="1">
      <c r="A291" s="19"/>
      <c r="B291" s="51"/>
      <c r="C291" s="52"/>
      <c r="D291" s="20"/>
      <c r="E291" s="20"/>
      <c r="F291" s="19"/>
      <c r="G291" s="51"/>
      <c r="H291" s="52"/>
      <c r="I291" s="21"/>
      <c r="J291" s="20"/>
      <c r="K291" s="22">
        <v>273</v>
      </c>
      <c r="L291" s="50"/>
      <c r="M291" s="20"/>
      <c r="N291" s="20"/>
      <c r="O291" s="20"/>
      <c r="P291" s="20"/>
      <c r="Q291" s="20"/>
      <c r="R291" s="20"/>
      <c r="S291" s="23"/>
    </row>
    <row r="292" spans="1:19" ht="28.5" customHeight="1">
      <c r="A292" s="19"/>
      <c r="B292" s="51"/>
      <c r="C292" s="52"/>
      <c r="D292" s="20"/>
      <c r="E292" s="20"/>
      <c r="F292" s="19"/>
      <c r="G292" s="51"/>
      <c r="H292" s="52"/>
      <c r="I292" s="21"/>
      <c r="J292" s="20"/>
      <c r="K292" s="22">
        <v>274</v>
      </c>
      <c r="L292" s="50"/>
      <c r="M292" s="20"/>
      <c r="N292" s="20"/>
      <c r="O292" s="20"/>
      <c r="P292" s="20"/>
      <c r="Q292" s="20"/>
      <c r="R292" s="20"/>
      <c r="S292" s="23"/>
    </row>
    <row r="293" spans="1:19" ht="28.5" customHeight="1">
      <c r="A293" s="19"/>
      <c r="B293" s="51"/>
      <c r="C293" s="52"/>
      <c r="D293" s="20"/>
      <c r="E293" s="20"/>
      <c r="F293" s="19"/>
      <c r="G293" s="51"/>
      <c r="H293" s="52"/>
      <c r="I293" s="21"/>
      <c r="J293" s="20"/>
      <c r="K293" s="22">
        <v>275</v>
      </c>
      <c r="L293" s="50"/>
      <c r="M293" s="20"/>
      <c r="N293" s="20"/>
      <c r="O293" s="20"/>
      <c r="P293" s="20"/>
      <c r="Q293" s="20"/>
      <c r="R293" s="20"/>
      <c r="S293" s="23"/>
    </row>
    <row r="294" spans="1:19" ht="28.5" customHeight="1">
      <c r="A294" s="19"/>
      <c r="B294" s="51"/>
      <c r="C294" s="52"/>
      <c r="D294" s="20"/>
      <c r="E294" s="20"/>
      <c r="F294" s="19"/>
      <c r="G294" s="51"/>
      <c r="H294" s="52"/>
      <c r="I294" s="21"/>
      <c r="J294" s="20"/>
      <c r="K294" s="22">
        <v>276</v>
      </c>
      <c r="L294" s="50"/>
      <c r="M294" s="20"/>
      <c r="N294" s="20"/>
      <c r="O294" s="20"/>
      <c r="P294" s="20"/>
      <c r="Q294" s="20"/>
      <c r="R294" s="20"/>
      <c r="S294" s="23"/>
    </row>
    <row r="295" spans="1:19" ht="28.5" customHeight="1">
      <c r="A295" s="19"/>
      <c r="B295" s="51"/>
      <c r="C295" s="52"/>
      <c r="D295" s="20"/>
      <c r="E295" s="20"/>
      <c r="F295" s="19"/>
      <c r="G295" s="51"/>
      <c r="H295" s="52"/>
      <c r="I295" s="21"/>
      <c r="J295" s="20"/>
      <c r="K295" s="22">
        <v>277</v>
      </c>
      <c r="L295" s="50"/>
      <c r="M295" s="20"/>
      <c r="N295" s="20"/>
      <c r="O295" s="20"/>
      <c r="P295" s="20"/>
      <c r="Q295" s="20"/>
      <c r="R295" s="20"/>
      <c r="S295" s="23"/>
    </row>
    <row r="296" spans="1:19" ht="28.5" customHeight="1">
      <c r="A296" s="19"/>
      <c r="B296" s="51"/>
      <c r="C296" s="52"/>
      <c r="D296" s="20"/>
      <c r="E296" s="20"/>
      <c r="F296" s="19"/>
      <c r="G296" s="51"/>
      <c r="H296" s="52"/>
      <c r="I296" s="21"/>
      <c r="J296" s="20"/>
      <c r="K296" s="22">
        <v>278</v>
      </c>
      <c r="L296" s="50"/>
      <c r="M296" s="20"/>
      <c r="N296" s="20"/>
      <c r="O296" s="20"/>
      <c r="P296" s="20"/>
      <c r="Q296" s="20"/>
      <c r="R296" s="20"/>
      <c r="S296" s="23"/>
    </row>
    <row r="297" spans="1:19" ht="28.5" customHeight="1">
      <c r="A297" s="19"/>
      <c r="B297" s="51"/>
      <c r="C297" s="52"/>
      <c r="D297" s="20"/>
      <c r="E297" s="20"/>
      <c r="F297" s="19"/>
      <c r="G297" s="51"/>
      <c r="H297" s="52"/>
      <c r="I297" s="21"/>
      <c r="J297" s="20"/>
      <c r="K297" s="22">
        <v>279</v>
      </c>
      <c r="L297" s="50"/>
      <c r="M297" s="20"/>
      <c r="N297" s="20"/>
      <c r="O297" s="20"/>
      <c r="P297" s="20"/>
      <c r="Q297" s="20"/>
      <c r="R297" s="20"/>
      <c r="S297" s="23"/>
    </row>
    <row r="298" spans="1:19" ht="28.5" customHeight="1">
      <c r="A298" s="19"/>
      <c r="B298" s="51"/>
      <c r="C298" s="52"/>
      <c r="D298" s="20"/>
      <c r="E298" s="20"/>
      <c r="F298" s="19"/>
      <c r="G298" s="51"/>
      <c r="H298" s="52"/>
      <c r="I298" s="21"/>
      <c r="J298" s="20"/>
      <c r="K298" s="22">
        <v>280</v>
      </c>
      <c r="L298" s="50"/>
      <c r="M298" s="20"/>
      <c r="N298" s="20"/>
      <c r="O298" s="20"/>
      <c r="P298" s="20"/>
      <c r="Q298" s="20"/>
      <c r="R298" s="20"/>
      <c r="S298" s="23"/>
    </row>
    <row r="299" spans="1:19" ht="28.5" customHeight="1">
      <c r="A299" s="19"/>
      <c r="B299" s="51"/>
      <c r="C299" s="52"/>
      <c r="D299" s="20"/>
      <c r="E299" s="20"/>
      <c r="F299" s="19"/>
      <c r="G299" s="51"/>
      <c r="H299" s="52"/>
      <c r="I299" s="21"/>
      <c r="J299" s="20"/>
      <c r="K299" s="22">
        <v>281</v>
      </c>
      <c r="L299" s="50"/>
      <c r="M299" s="20"/>
      <c r="N299" s="20"/>
      <c r="O299" s="20"/>
      <c r="P299" s="20"/>
      <c r="Q299" s="20"/>
      <c r="R299" s="20"/>
      <c r="S299" s="23"/>
    </row>
    <row r="300" spans="1:19" ht="28.5" customHeight="1">
      <c r="A300" s="19"/>
      <c r="B300" s="51"/>
      <c r="C300" s="52"/>
      <c r="D300" s="20"/>
      <c r="E300" s="20"/>
      <c r="F300" s="19"/>
      <c r="G300" s="51"/>
      <c r="H300" s="52"/>
      <c r="I300" s="21"/>
      <c r="J300" s="20"/>
      <c r="K300" s="22">
        <v>282</v>
      </c>
      <c r="L300" s="50"/>
      <c r="M300" s="20"/>
      <c r="N300" s="20"/>
      <c r="O300" s="20"/>
      <c r="P300" s="20"/>
      <c r="Q300" s="20"/>
      <c r="R300" s="20"/>
      <c r="S300" s="23"/>
    </row>
    <row r="301" spans="1:19" ht="28.5" customHeight="1">
      <c r="A301" s="19"/>
      <c r="B301" s="51"/>
      <c r="C301" s="52"/>
      <c r="D301" s="20"/>
      <c r="E301" s="20"/>
      <c r="F301" s="19"/>
      <c r="G301" s="51"/>
      <c r="H301" s="52"/>
      <c r="I301" s="21"/>
      <c r="J301" s="20"/>
      <c r="K301" s="22">
        <v>283</v>
      </c>
      <c r="L301" s="50"/>
      <c r="M301" s="20"/>
      <c r="N301" s="20"/>
      <c r="O301" s="20"/>
      <c r="P301" s="20"/>
      <c r="Q301" s="20"/>
      <c r="R301" s="20"/>
      <c r="S301" s="23"/>
    </row>
    <row r="302" spans="1:19" ht="28.5" customHeight="1">
      <c r="A302" s="19"/>
      <c r="B302" s="51"/>
      <c r="C302" s="52"/>
      <c r="D302" s="20"/>
      <c r="E302" s="20"/>
      <c r="F302" s="19"/>
      <c r="G302" s="51"/>
      <c r="H302" s="52"/>
      <c r="I302" s="21"/>
      <c r="J302" s="20"/>
      <c r="K302" s="22">
        <v>284</v>
      </c>
      <c r="L302" s="50"/>
      <c r="M302" s="20"/>
      <c r="N302" s="20"/>
      <c r="O302" s="20"/>
      <c r="P302" s="20"/>
      <c r="Q302" s="20"/>
      <c r="R302" s="20"/>
      <c r="S302" s="23"/>
    </row>
    <row r="303" spans="1:19" ht="28.5" customHeight="1">
      <c r="A303" s="19"/>
      <c r="B303" s="51"/>
      <c r="C303" s="52"/>
      <c r="D303" s="20"/>
      <c r="E303" s="20"/>
      <c r="F303" s="19"/>
      <c r="G303" s="51"/>
      <c r="H303" s="52"/>
      <c r="I303" s="21"/>
      <c r="J303" s="20"/>
      <c r="K303" s="22">
        <v>285</v>
      </c>
      <c r="L303" s="50"/>
      <c r="M303" s="20"/>
      <c r="N303" s="20"/>
      <c r="O303" s="20"/>
      <c r="P303" s="20"/>
      <c r="Q303" s="20"/>
      <c r="R303" s="20"/>
      <c r="S303" s="23"/>
    </row>
    <row r="304" spans="1:19" ht="28.5" customHeight="1">
      <c r="A304" s="19"/>
      <c r="B304" s="51"/>
      <c r="C304" s="52"/>
      <c r="D304" s="20"/>
      <c r="E304" s="20"/>
      <c r="F304" s="19"/>
      <c r="G304" s="51"/>
      <c r="H304" s="52"/>
      <c r="I304" s="21"/>
      <c r="J304" s="20"/>
      <c r="K304" s="22">
        <v>286</v>
      </c>
      <c r="L304" s="50"/>
      <c r="M304" s="20"/>
      <c r="N304" s="20"/>
      <c r="O304" s="20"/>
      <c r="P304" s="20"/>
      <c r="Q304" s="20"/>
      <c r="R304" s="20"/>
      <c r="S304" s="23"/>
    </row>
    <row r="305" spans="1:19" ht="28.5" customHeight="1">
      <c r="A305" s="19"/>
      <c r="B305" s="51"/>
      <c r="C305" s="52"/>
      <c r="D305" s="20"/>
      <c r="E305" s="20"/>
      <c r="F305" s="19"/>
      <c r="G305" s="51"/>
      <c r="H305" s="52"/>
      <c r="I305" s="21"/>
      <c r="J305" s="20"/>
      <c r="K305" s="22">
        <v>287</v>
      </c>
      <c r="L305" s="50"/>
      <c r="M305" s="20"/>
      <c r="N305" s="20"/>
      <c r="O305" s="20"/>
      <c r="P305" s="20"/>
      <c r="Q305" s="20"/>
      <c r="R305" s="20"/>
      <c r="S305" s="23"/>
    </row>
    <row r="306" spans="1:19" ht="24.75" customHeight="1">
      <c r="A306" s="48"/>
      <c r="B306" s="30" t="s">
        <v>66</v>
      </c>
      <c r="C306" s="30"/>
      <c r="D306" s="30"/>
      <c r="E306" s="30"/>
      <c r="F306" s="48"/>
      <c r="G306" s="53" t="s">
        <v>26</v>
      </c>
      <c r="H306" s="53"/>
      <c r="I306" s="53"/>
      <c r="J306" s="53"/>
      <c r="K306" s="22">
        <v>288</v>
      </c>
      <c r="L306" s="50"/>
      <c r="M306" s="20"/>
      <c r="N306" s="20"/>
      <c r="O306" s="20"/>
      <c r="P306" s="20"/>
      <c r="Q306" s="20"/>
      <c r="R306" s="20"/>
      <c r="S306" s="23"/>
    </row>
    <row r="307" spans="1:19" ht="24.75" customHeight="1">
      <c r="A307" s="48"/>
      <c r="B307" s="54" t="s">
        <v>27</v>
      </c>
      <c r="C307" s="55"/>
      <c r="D307" s="55"/>
      <c r="E307" s="55"/>
      <c r="F307" s="48"/>
      <c r="G307" s="56"/>
      <c r="H307" s="56"/>
      <c r="I307" s="31"/>
      <c r="J307" s="31"/>
      <c r="K307" s="22">
        <v>289</v>
      </c>
      <c r="L307" s="50"/>
      <c r="M307" s="20"/>
      <c r="N307" s="20"/>
      <c r="O307" s="20"/>
      <c r="P307" s="20"/>
      <c r="Q307" s="20"/>
      <c r="R307" s="20"/>
      <c r="S307" s="23"/>
    </row>
    <row r="308" spans="1:19" ht="24.75" customHeight="1">
      <c r="A308" s="48"/>
      <c r="B308" s="57" t="s">
        <v>28</v>
      </c>
      <c r="C308" s="56"/>
      <c r="D308" s="56"/>
      <c r="E308" s="56"/>
      <c r="F308" s="48"/>
      <c r="G308" s="57" t="s">
        <v>58</v>
      </c>
      <c r="H308" s="56"/>
      <c r="I308" s="56"/>
      <c r="J308" s="56"/>
      <c r="K308" s="22">
        <v>290</v>
      </c>
      <c r="L308" s="50"/>
      <c r="M308" s="20"/>
      <c r="N308" s="20"/>
      <c r="O308" s="20"/>
      <c r="P308" s="20"/>
      <c r="Q308" s="20"/>
      <c r="R308" s="20"/>
      <c r="S308" s="23"/>
    </row>
    <row r="309" spans="1:19" ht="24.75" customHeight="1">
      <c r="K309" s="22">
        <v>291</v>
      </c>
      <c r="L309" s="50"/>
      <c r="M309" s="20"/>
      <c r="N309" s="20"/>
      <c r="O309" s="20"/>
      <c r="P309" s="20"/>
      <c r="Q309" s="20"/>
      <c r="R309" s="20"/>
      <c r="S309" s="23"/>
    </row>
    <row r="310" spans="1:19" ht="24.75" customHeight="1">
      <c r="K310" s="22">
        <v>292</v>
      </c>
      <c r="L310" s="50"/>
      <c r="M310" s="20"/>
      <c r="N310" s="20"/>
      <c r="O310" s="20"/>
      <c r="P310" s="20"/>
      <c r="Q310" s="20"/>
      <c r="R310" s="20"/>
      <c r="S310" s="23"/>
    </row>
    <row r="311" spans="1:19" ht="24.75" customHeight="1">
      <c r="K311" s="22">
        <v>293</v>
      </c>
      <c r="L311" s="50"/>
      <c r="M311" s="20"/>
      <c r="N311" s="20"/>
      <c r="O311" s="20"/>
      <c r="P311" s="20"/>
      <c r="Q311" s="20"/>
      <c r="R311" s="20"/>
      <c r="S311" s="23"/>
    </row>
    <row r="312" spans="1:19" ht="24.75" customHeight="1">
      <c r="K312" s="22">
        <v>294</v>
      </c>
      <c r="L312" s="50"/>
      <c r="M312" s="20"/>
      <c r="N312" s="20"/>
      <c r="O312" s="20"/>
      <c r="P312" s="20"/>
      <c r="Q312" s="20"/>
      <c r="R312" s="20"/>
      <c r="S312" s="23"/>
    </row>
    <row r="313" spans="1:19" ht="24.75" customHeight="1">
      <c r="K313" s="22">
        <v>295</v>
      </c>
      <c r="L313" s="50"/>
      <c r="M313" s="20"/>
      <c r="N313" s="20"/>
      <c r="O313" s="20"/>
      <c r="P313" s="20"/>
      <c r="Q313" s="20"/>
      <c r="R313" s="20"/>
      <c r="S313" s="23"/>
    </row>
    <row r="314" spans="1:19" ht="24.75" customHeight="1">
      <c r="K314" s="22">
        <v>296</v>
      </c>
      <c r="L314" s="50"/>
      <c r="M314" s="20"/>
      <c r="N314" s="20"/>
      <c r="O314" s="20"/>
      <c r="P314" s="20"/>
      <c r="Q314" s="20"/>
      <c r="R314" s="20"/>
      <c r="S314" s="23"/>
    </row>
    <row r="315" spans="1:19" ht="24.75" customHeight="1">
      <c r="K315" s="22">
        <v>297</v>
      </c>
      <c r="L315" s="50"/>
      <c r="M315" s="20"/>
      <c r="N315" s="20"/>
      <c r="O315" s="20"/>
      <c r="P315" s="20"/>
      <c r="Q315" s="20"/>
      <c r="R315" s="20"/>
      <c r="S315" s="23"/>
    </row>
    <row r="316" spans="1:19" ht="24.75" customHeight="1">
      <c r="K316" s="22">
        <v>298</v>
      </c>
      <c r="L316" s="50"/>
      <c r="M316" s="20"/>
      <c r="N316" s="20"/>
      <c r="O316" s="20"/>
      <c r="P316" s="20"/>
      <c r="Q316" s="20"/>
      <c r="R316" s="20"/>
      <c r="S316" s="23"/>
    </row>
    <row r="317" spans="1:19" ht="24.75" customHeight="1">
      <c r="K317" s="22">
        <v>299</v>
      </c>
      <c r="L317" s="50"/>
      <c r="M317" s="20"/>
      <c r="N317" s="20"/>
      <c r="O317" s="20"/>
      <c r="P317" s="20"/>
      <c r="Q317" s="20"/>
      <c r="R317" s="20"/>
      <c r="S317" s="23"/>
    </row>
    <row r="318" spans="1:19" ht="24.75" customHeight="1">
      <c r="K318" s="22">
        <v>300</v>
      </c>
      <c r="L318" s="50"/>
      <c r="M318" s="20"/>
      <c r="N318" s="20"/>
      <c r="O318" s="20"/>
      <c r="P318" s="20"/>
      <c r="Q318" s="20"/>
      <c r="R318" s="20"/>
      <c r="S318" s="23"/>
    </row>
    <row r="319" spans="1:19" ht="24.75" customHeight="1">
      <c r="K319" s="22">
        <v>301</v>
      </c>
      <c r="L319" s="50"/>
      <c r="M319" s="20"/>
      <c r="N319" s="20"/>
      <c r="O319" s="20"/>
      <c r="P319" s="20"/>
      <c r="Q319" s="20"/>
      <c r="R319" s="20"/>
      <c r="S319" s="23"/>
    </row>
    <row r="320" spans="1:19" ht="24.75" customHeight="1">
      <c r="K320" s="22">
        <v>302</v>
      </c>
      <c r="L320" s="50"/>
      <c r="M320" s="20"/>
      <c r="N320" s="20"/>
      <c r="O320" s="20"/>
      <c r="P320" s="20"/>
      <c r="Q320" s="20"/>
      <c r="R320" s="20"/>
      <c r="S320" s="23"/>
    </row>
    <row r="321" spans="11:19" ht="24.75" customHeight="1">
      <c r="K321" s="22">
        <v>303</v>
      </c>
      <c r="L321" s="50"/>
      <c r="M321" s="20"/>
      <c r="N321" s="20"/>
      <c r="O321" s="20"/>
      <c r="P321" s="20"/>
      <c r="Q321" s="20"/>
      <c r="R321" s="20"/>
      <c r="S321" s="23"/>
    </row>
    <row r="322" spans="11:19" ht="24.75" customHeight="1">
      <c r="K322" s="22">
        <v>304</v>
      </c>
      <c r="L322" s="50"/>
      <c r="M322" s="20"/>
      <c r="N322" s="20"/>
      <c r="O322" s="20"/>
      <c r="P322" s="20"/>
      <c r="Q322" s="20"/>
      <c r="R322" s="20"/>
      <c r="S322" s="23"/>
    </row>
    <row r="323" spans="11:19" ht="24.75" customHeight="1">
      <c r="K323" s="22">
        <v>305</v>
      </c>
      <c r="L323" s="50"/>
      <c r="M323" s="20"/>
      <c r="N323" s="20"/>
      <c r="O323" s="20"/>
      <c r="P323" s="20"/>
      <c r="Q323" s="20"/>
      <c r="R323" s="20"/>
      <c r="S323" s="23"/>
    </row>
    <row r="324" spans="11:19" ht="24.75" customHeight="1">
      <c r="K324" s="22">
        <v>306</v>
      </c>
      <c r="L324" s="50"/>
      <c r="M324" s="20"/>
      <c r="N324" s="20"/>
      <c r="O324" s="20"/>
      <c r="P324" s="20"/>
      <c r="Q324" s="20"/>
      <c r="R324" s="20"/>
      <c r="S324" s="23"/>
    </row>
    <row r="325" spans="11:19" ht="24.75" customHeight="1">
      <c r="K325" s="22">
        <v>307</v>
      </c>
      <c r="L325" s="50"/>
      <c r="M325" s="20"/>
      <c r="N325" s="20"/>
      <c r="O325" s="20"/>
      <c r="P325" s="20"/>
      <c r="Q325" s="20"/>
      <c r="R325" s="20"/>
      <c r="S325" s="23"/>
    </row>
    <row r="326" spans="11:19" ht="24.75" customHeight="1">
      <c r="K326" s="22">
        <v>308</v>
      </c>
      <c r="L326" s="50"/>
      <c r="M326" s="20"/>
      <c r="N326" s="20"/>
      <c r="O326" s="20"/>
      <c r="P326" s="20"/>
      <c r="Q326" s="20"/>
      <c r="R326" s="20"/>
      <c r="S326" s="23"/>
    </row>
    <row r="327" spans="11:19" ht="24.75" customHeight="1">
      <c r="K327" s="22">
        <v>309</v>
      </c>
      <c r="L327" s="50"/>
      <c r="M327" s="20"/>
      <c r="N327" s="20"/>
      <c r="O327" s="20"/>
      <c r="P327" s="20"/>
      <c r="Q327" s="20"/>
      <c r="R327" s="20"/>
      <c r="S327" s="23"/>
    </row>
    <row r="328" spans="11:19" ht="24.75" customHeight="1">
      <c r="K328" s="22">
        <v>310</v>
      </c>
      <c r="L328" s="50"/>
      <c r="M328" s="20"/>
      <c r="N328" s="20"/>
      <c r="O328" s="20"/>
      <c r="P328" s="20"/>
      <c r="Q328" s="20"/>
      <c r="R328" s="20"/>
      <c r="S328" s="23"/>
    </row>
    <row r="329" spans="11:19" ht="24.75" customHeight="1">
      <c r="K329" s="22">
        <v>311</v>
      </c>
      <c r="L329" s="50"/>
      <c r="M329" s="20"/>
      <c r="N329" s="20"/>
      <c r="O329" s="20"/>
      <c r="P329" s="20"/>
      <c r="Q329" s="20"/>
      <c r="R329" s="20"/>
      <c r="S329" s="23"/>
    </row>
    <row r="330" spans="11:19" ht="24.75" customHeight="1">
      <c r="K330" s="22">
        <v>312</v>
      </c>
      <c r="L330" s="50"/>
      <c r="M330" s="20"/>
      <c r="N330" s="20"/>
      <c r="O330" s="20"/>
      <c r="P330" s="20"/>
      <c r="Q330" s="20"/>
      <c r="R330" s="20"/>
      <c r="S330" s="23"/>
    </row>
    <row r="331" spans="11:19" ht="24.75" customHeight="1">
      <c r="K331" s="22">
        <v>313</v>
      </c>
      <c r="L331" s="50"/>
      <c r="M331" s="20"/>
      <c r="N331" s="20"/>
      <c r="O331" s="20"/>
      <c r="P331" s="20"/>
      <c r="Q331" s="20"/>
      <c r="R331" s="20"/>
      <c r="S331" s="23"/>
    </row>
    <row r="332" spans="11:19" ht="24.75" customHeight="1">
      <c r="K332" s="22">
        <v>314</v>
      </c>
      <c r="L332" s="50"/>
      <c r="M332" s="20"/>
      <c r="N332" s="20"/>
      <c r="O332" s="20"/>
      <c r="P332" s="20"/>
      <c r="Q332" s="20"/>
      <c r="R332" s="20"/>
      <c r="S332" s="23"/>
    </row>
    <row r="333" spans="11:19" ht="24.75" customHeight="1">
      <c r="K333" s="22">
        <v>315</v>
      </c>
      <c r="L333" s="50"/>
      <c r="M333" s="20"/>
      <c r="N333" s="20"/>
      <c r="O333" s="20"/>
      <c r="P333" s="20"/>
      <c r="Q333" s="20"/>
      <c r="R333" s="20"/>
      <c r="S333" s="23"/>
    </row>
    <row r="334" spans="11:19" ht="24.75" customHeight="1">
      <c r="K334" s="22">
        <v>316</v>
      </c>
      <c r="L334" s="50"/>
      <c r="M334" s="20"/>
      <c r="N334" s="20"/>
      <c r="O334" s="20"/>
      <c r="P334" s="20"/>
      <c r="Q334" s="20"/>
      <c r="R334" s="20"/>
      <c r="S334" s="23"/>
    </row>
    <row r="335" spans="11:19" ht="24.75" customHeight="1">
      <c r="K335" s="22">
        <v>317</v>
      </c>
      <c r="L335" s="50"/>
      <c r="M335" s="20"/>
      <c r="N335" s="20"/>
      <c r="O335" s="20"/>
      <c r="P335" s="20"/>
      <c r="Q335" s="20"/>
      <c r="R335" s="20"/>
      <c r="S335" s="23"/>
    </row>
    <row r="336" spans="11:19" ht="24.75" customHeight="1">
      <c r="K336" s="22">
        <v>318</v>
      </c>
      <c r="L336" s="50"/>
      <c r="M336" s="20"/>
      <c r="N336" s="20"/>
      <c r="O336" s="20"/>
      <c r="P336" s="20"/>
      <c r="Q336" s="20"/>
      <c r="R336" s="20"/>
      <c r="S336" s="23"/>
    </row>
    <row r="337" spans="11:19" ht="24.75" customHeight="1">
      <c r="K337" s="22">
        <v>319</v>
      </c>
      <c r="L337" s="50"/>
      <c r="M337" s="20"/>
      <c r="N337" s="20"/>
      <c r="O337" s="20"/>
      <c r="P337" s="20"/>
      <c r="Q337" s="20"/>
      <c r="R337" s="20"/>
      <c r="S337" s="23"/>
    </row>
    <row r="338" spans="11:19" ht="24.75" customHeight="1">
      <c r="K338" s="22">
        <v>320</v>
      </c>
      <c r="L338" s="50"/>
      <c r="M338" s="20"/>
      <c r="N338" s="20"/>
      <c r="O338" s="20"/>
      <c r="P338" s="20"/>
      <c r="Q338" s="20"/>
      <c r="R338" s="20"/>
      <c r="S338" s="23"/>
    </row>
    <row r="339" spans="11:19" ht="24.75" customHeight="1">
      <c r="K339" s="22">
        <v>321</v>
      </c>
      <c r="L339" s="50"/>
      <c r="M339" s="20"/>
      <c r="N339" s="20"/>
      <c r="O339" s="20"/>
      <c r="P339" s="20"/>
      <c r="Q339" s="20"/>
      <c r="R339" s="20"/>
      <c r="S339" s="23"/>
    </row>
    <row r="340" spans="11:19" ht="24.75" customHeight="1">
      <c r="K340" s="22">
        <v>322</v>
      </c>
      <c r="L340" s="50"/>
      <c r="M340" s="20"/>
      <c r="N340" s="20"/>
      <c r="O340" s="20"/>
      <c r="P340" s="20"/>
      <c r="Q340" s="20"/>
      <c r="R340" s="20"/>
      <c r="S340" s="23"/>
    </row>
    <row r="341" spans="11:19" ht="24.75" customHeight="1">
      <c r="K341" s="22">
        <v>323</v>
      </c>
      <c r="L341" s="50"/>
      <c r="M341" s="20"/>
      <c r="N341" s="20"/>
      <c r="O341" s="20"/>
      <c r="P341" s="20"/>
      <c r="Q341" s="20"/>
      <c r="R341" s="20"/>
      <c r="S341" s="23"/>
    </row>
    <row r="342" spans="11:19" ht="24.75" customHeight="1">
      <c r="K342" s="22">
        <v>324</v>
      </c>
      <c r="L342" s="50"/>
      <c r="M342" s="20"/>
      <c r="N342" s="20"/>
      <c r="O342" s="20"/>
      <c r="P342" s="20"/>
      <c r="Q342" s="20"/>
      <c r="R342" s="20"/>
      <c r="S342" s="23"/>
    </row>
    <row r="343" spans="11:19" ht="24.75" customHeight="1">
      <c r="K343" s="22">
        <v>325</v>
      </c>
      <c r="L343" s="50"/>
      <c r="M343" s="20"/>
      <c r="N343" s="20"/>
      <c r="O343" s="20"/>
      <c r="P343" s="20"/>
      <c r="Q343" s="20"/>
      <c r="R343" s="20"/>
      <c r="S343" s="23"/>
    </row>
    <row r="344" spans="11:19" ht="24.75" customHeight="1">
      <c r="K344" s="22">
        <v>326</v>
      </c>
      <c r="L344" s="50"/>
      <c r="M344" s="20"/>
      <c r="N344" s="20"/>
      <c r="O344" s="20"/>
      <c r="P344" s="20"/>
      <c r="Q344" s="20"/>
      <c r="R344" s="20"/>
      <c r="S344" s="23"/>
    </row>
    <row r="345" spans="11:19" ht="24.75" customHeight="1">
      <c r="K345" s="22">
        <v>327</v>
      </c>
      <c r="L345" s="50"/>
      <c r="M345" s="20"/>
      <c r="N345" s="20"/>
      <c r="O345" s="20"/>
      <c r="P345" s="20"/>
      <c r="Q345" s="20"/>
      <c r="R345" s="20"/>
      <c r="S345" s="23"/>
    </row>
    <row r="346" spans="11:19" ht="24.75" customHeight="1">
      <c r="K346" s="22">
        <v>328</v>
      </c>
      <c r="L346" s="50"/>
      <c r="M346" s="20"/>
      <c r="N346" s="20"/>
      <c r="O346" s="20"/>
      <c r="P346" s="20"/>
      <c r="Q346" s="20"/>
      <c r="R346" s="20"/>
      <c r="S346" s="23"/>
    </row>
    <row r="347" spans="11:19" ht="24.75" customHeight="1">
      <c r="K347" s="22">
        <v>329</v>
      </c>
      <c r="L347" s="50"/>
      <c r="M347" s="20"/>
      <c r="N347" s="20"/>
      <c r="O347" s="20"/>
      <c r="P347" s="20"/>
      <c r="Q347" s="20"/>
      <c r="R347" s="20"/>
      <c r="S347" s="23"/>
    </row>
    <row r="348" spans="11:19" ht="24.75" customHeight="1">
      <c r="K348" s="22">
        <v>330</v>
      </c>
      <c r="L348" s="50"/>
      <c r="M348" s="20"/>
      <c r="N348" s="20"/>
      <c r="O348" s="20"/>
      <c r="P348" s="20"/>
      <c r="Q348" s="20"/>
      <c r="R348" s="20"/>
      <c r="S348" s="23"/>
    </row>
    <row r="349" spans="11:19" ht="24.75" customHeight="1">
      <c r="K349" s="22">
        <v>331</v>
      </c>
      <c r="L349" s="50"/>
      <c r="M349" s="20"/>
      <c r="N349" s="20"/>
      <c r="O349" s="20"/>
      <c r="P349" s="20"/>
      <c r="Q349" s="20"/>
      <c r="R349" s="20"/>
      <c r="S349" s="23"/>
    </row>
    <row r="350" spans="11:19" ht="24.75" customHeight="1">
      <c r="K350" s="22">
        <v>332</v>
      </c>
      <c r="L350" s="50"/>
      <c r="M350" s="20"/>
      <c r="N350" s="20"/>
      <c r="O350" s="20"/>
      <c r="P350" s="20"/>
      <c r="Q350" s="20"/>
      <c r="R350" s="20"/>
      <c r="S350" s="23"/>
    </row>
    <row r="351" spans="11:19" ht="24.75" customHeight="1">
      <c r="K351" s="22">
        <v>333</v>
      </c>
      <c r="L351" s="50"/>
      <c r="M351" s="20"/>
      <c r="N351" s="20"/>
      <c r="O351" s="20"/>
      <c r="P351" s="20"/>
      <c r="Q351" s="20"/>
      <c r="R351" s="20"/>
      <c r="S351" s="23"/>
    </row>
    <row r="352" spans="11:19" ht="24.75" customHeight="1">
      <c r="K352" s="22">
        <v>334</v>
      </c>
      <c r="L352" s="50"/>
      <c r="M352" s="20"/>
      <c r="N352" s="20"/>
      <c r="O352" s="20"/>
      <c r="P352" s="20"/>
      <c r="Q352" s="20"/>
      <c r="R352" s="20"/>
      <c r="S352" s="23"/>
    </row>
    <row r="353" spans="11:19" ht="24.75" customHeight="1">
      <c r="K353" s="22">
        <v>335</v>
      </c>
      <c r="L353" s="50"/>
      <c r="M353" s="20"/>
      <c r="N353" s="20"/>
      <c r="O353" s="20"/>
      <c r="P353" s="20"/>
      <c r="Q353" s="20"/>
      <c r="R353" s="20"/>
      <c r="S353" s="23"/>
    </row>
    <row r="354" spans="11:19" ht="24.75" customHeight="1">
      <c r="K354" s="22">
        <v>336</v>
      </c>
      <c r="L354" s="50"/>
      <c r="M354" s="20"/>
      <c r="N354" s="20"/>
      <c r="O354" s="20"/>
      <c r="P354" s="20"/>
      <c r="Q354" s="20"/>
      <c r="R354" s="20"/>
      <c r="S354" s="23"/>
    </row>
    <row r="355" spans="11:19" ht="24.75" customHeight="1">
      <c r="K355" s="22">
        <v>337</v>
      </c>
      <c r="L355" s="50"/>
      <c r="M355" s="20"/>
      <c r="N355" s="20"/>
      <c r="O355" s="20"/>
      <c r="P355" s="20"/>
      <c r="Q355" s="20"/>
      <c r="R355" s="20"/>
      <c r="S355" s="23"/>
    </row>
    <row r="356" spans="11:19" ht="24.75" customHeight="1">
      <c r="K356" s="22">
        <v>338</v>
      </c>
      <c r="L356" s="50"/>
      <c r="M356" s="20"/>
      <c r="N356" s="20"/>
      <c r="O356" s="20"/>
      <c r="P356" s="20"/>
      <c r="Q356" s="20"/>
      <c r="R356" s="20"/>
      <c r="S356" s="23"/>
    </row>
    <row r="357" spans="11:19" ht="24.75" customHeight="1">
      <c r="K357" s="22">
        <v>339</v>
      </c>
      <c r="L357" s="50"/>
      <c r="M357" s="20"/>
      <c r="N357" s="20"/>
      <c r="O357" s="20"/>
      <c r="P357" s="20"/>
      <c r="Q357" s="20"/>
      <c r="R357" s="20"/>
      <c r="S357" s="23"/>
    </row>
    <row r="358" spans="11:19" ht="24.75" customHeight="1">
      <c r="K358" s="22">
        <v>340</v>
      </c>
      <c r="L358" s="50"/>
      <c r="M358" s="20"/>
      <c r="N358" s="20"/>
      <c r="O358" s="20"/>
      <c r="P358" s="20"/>
      <c r="Q358" s="20"/>
      <c r="R358" s="20"/>
      <c r="S358" s="23"/>
    </row>
    <row r="359" spans="11:19" ht="24.75" customHeight="1">
      <c r="K359" s="22">
        <v>341</v>
      </c>
      <c r="L359" s="50"/>
      <c r="M359" s="20"/>
      <c r="N359" s="20"/>
      <c r="O359" s="20"/>
      <c r="P359" s="20"/>
      <c r="Q359" s="20"/>
      <c r="R359" s="20"/>
      <c r="S359" s="23"/>
    </row>
    <row r="360" spans="11:19" ht="24.75" customHeight="1">
      <c r="K360" s="22">
        <v>342</v>
      </c>
      <c r="L360" s="50"/>
      <c r="M360" s="20"/>
      <c r="N360" s="20"/>
      <c r="O360" s="20"/>
      <c r="P360" s="20"/>
      <c r="Q360" s="20"/>
      <c r="R360" s="20"/>
      <c r="S360" s="23"/>
    </row>
    <row r="361" spans="11:19" ht="24.75" customHeight="1">
      <c r="K361" s="22">
        <v>343</v>
      </c>
      <c r="L361" s="50"/>
      <c r="M361" s="20"/>
      <c r="N361" s="20"/>
      <c r="O361" s="20"/>
      <c r="P361" s="20"/>
      <c r="Q361" s="20"/>
      <c r="R361" s="20"/>
      <c r="S361" s="23"/>
    </row>
    <row r="362" spans="11:19" ht="24.75" customHeight="1">
      <c r="K362" s="22">
        <v>344</v>
      </c>
      <c r="L362" s="50"/>
      <c r="M362" s="20"/>
      <c r="N362" s="20"/>
      <c r="O362" s="20"/>
      <c r="P362" s="20"/>
      <c r="Q362" s="20"/>
      <c r="R362" s="20"/>
      <c r="S362" s="23"/>
    </row>
    <row r="363" spans="11:19" ht="24.75" customHeight="1">
      <c r="K363" s="22">
        <v>345</v>
      </c>
      <c r="L363" s="50"/>
      <c r="M363" s="20"/>
      <c r="N363" s="20"/>
      <c r="O363" s="20"/>
      <c r="P363" s="20"/>
      <c r="Q363" s="20"/>
      <c r="R363" s="20"/>
      <c r="S363" s="23"/>
    </row>
    <row r="364" spans="11:19" ht="24.75" customHeight="1">
      <c r="K364" s="22">
        <v>346</v>
      </c>
      <c r="L364" s="50"/>
      <c r="M364" s="20"/>
      <c r="N364" s="20"/>
      <c r="O364" s="20"/>
      <c r="P364" s="20"/>
      <c r="Q364" s="20"/>
      <c r="R364" s="20"/>
      <c r="S364" s="23"/>
    </row>
    <row r="365" spans="11:19" ht="24.75" customHeight="1">
      <c r="K365" s="22">
        <v>347</v>
      </c>
      <c r="L365" s="50"/>
      <c r="M365" s="20"/>
      <c r="N365" s="20"/>
      <c r="O365" s="20"/>
      <c r="P365" s="20"/>
      <c r="Q365" s="20"/>
      <c r="R365" s="20"/>
      <c r="S365" s="23"/>
    </row>
    <row r="366" spans="11:19" ht="24.75" customHeight="1">
      <c r="K366" s="22">
        <v>348</v>
      </c>
      <c r="L366" s="50"/>
      <c r="M366" s="20"/>
      <c r="N366" s="20"/>
      <c r="O366" s="20"/>
      <c r="P366" s="20"/>
      <c r="Q366" s="20"/>
      <c r="R366" s="20"/>
      <c r="S366" s="23"/>
    </row>
    <row r="367" spans="11:19" ht="24.75" customHeight="1">
      <c r="K367" s="22">
        <v>349</v>
      </c>
      <c r="L367" s="50"/>
      <c r="M367" s="20"/>
      <c r="N367" s="20"/>
      <c r="O367" s="20"/>
      <c r="P367" s="20"/>
      <c r="Q367" s="20"/>
      <c r="R367" s="20"/>
      <c r="S367" s="23"/>
    </row>
    <row r="368" spans="11:19" ht="24.75" customHeight="1">
      <c r="K368" s="22">
        <v>350</v>
      </c>
      <c r="L368" s="50"/>
      <c r="M368" s="20"/>
      <c r="N368" s="20"/>
      <c r="O368" s="20"/>
      <c r="P368" s="20"/>
      <c r="Q368" s="20"/>
      <c r="R368" s="20"/>
      <c r="S368" s="23"/>
    </row>
    <row r="369" spans="11:19" ht="24.75" customHeight="1">
      <c r="K369" s="22">
        <v>351</v>
      </c>
      <c r="L369" s="50"/>
      <c r="M369" s="20"/>
      <c r="N369" s="20"/>
      <c r="O369" s="20"/>
      <c r="P369" s="20"/>
      <c r="Q369" s="20"/>
      <c r="R369" s="20"/>
      <c r="S369" s="23"/>
    </row>
    <row r="370" spans="11:19" ht="24.75" customHeight="1">
      <c r="K370" s="22">
        <v>352</v>
      </c>
      <c r="L370" s="50"/>
      <c r="M370" s="20"/>
      <c r="N370" s="20"/>
      <c r="O370" s="20"/>
      <c r="P370" s="20"/>
      <c r="Q370" s="20"/>
      <c r="R370" s="20"/>
      <c r="S370" s="23"/>
    </row>
    <row r="371" spans="11:19" ht="24.75" customHeight="1">
      <c r="K371" s="22">
        <v>353</v>
      </c>
      <c r="L371" s="50"/>
      <c r="M371" s="20"/>
      <c r="N371" s="20"/>
      <c r="O371" s="20"/>
      <c r="P371" s="20"/>
      <c r="Q371" s="20"/>
      <c r="R371" s="20"/>
      <c r="S371" s="23"/>
    </row>
    <row r="372" spans="11:19" ht="24.75" customHeight="1">
      <c r="K372" s="22">
        <v>354</v>
      </c>
      <c r="L372" s="50"/>
      <c r="M372" s="20"/>
      <c r="N372" s="20"/>
      <c r="O372" s="20"/>
      <c r="P372" s="20"/>
      <c r="Q372" s="20"/>
      <c r="R372" s="20"/>
      <c r="S372" s="23"/>
    </row>
    <row r="373" spans="11:19" ht="24.75" customHeight="1">
      <c r="K373" s="22">
        <v>355</v>
      </c>
      <c r="L373" s="50"/>
      <c r="M373" s="20"/>
      <c r="N373" s="20"/>
      <c r="O373" s="20"/>
      <c r="P373" s="20"/>
      <c r="Q373" s="20"/>
      <c r="R373" s="20"/>
      <c r="S373" s="23"/>
    </row>
    <row r="374" spans="11:19" ht="24.75" customHeight="1">
      <c r="K374" s="22">
        <v>356</v>
      </c>
      <c r="L374" s="50"/>
      <c r="M374" s="20"/>
      <c r="N374" s="20"/>
      <c r="O374" s="20"/>
      <c r="P374" s="20"/>
      <c r="Q374" s="20"/>
      <c r="R374" s="20"/>
      <c r="S374" s="23"/>
    </row>
    <row r="375" spans="11:19" ht="24.75" customHeight="1">
      <c r="K375" s="22">
        <v>357</v>
      </c>
      <c r="L375" s="50"/>
      <c r="M375" s="20"/>
      <c r="N375" s="20"/>
      <c r="O375" s="20"/>
      <c r="P375" s="20"/>
      <c r="Q375" s="20"/>
      <c r="R375" s="20"/>
      <c r="S375" s="23"/>
    </row>
    <row r="376" spans="11:19" ht="24.75" customHeight="1">
      <c r="K376" s="22">
        <v>358</v>
      </c>
      <c r="L376" s="50"/>
      <c r="M376" s="20"/>
      <c r="N376" s="20"/>
      <c r="O376" s="20"/>
      <c r="P376" s="20"/>
      <c r="Q376" s="20"/>
      <c r="R376" s="20"/>
      <c r="S376" s="23"/>
    </row>
    <row r="377" spans="11:19" ht="24.75" customHeight="1">
      <c r="K377" s="22">
        <v>359</v>
      </c>
      <c r="L377" s="50"/>
      <c r="M377" s="20"/>
      <c r="N377" s="20"/>
      <c r="O377" s="20"/>
      <c r="P377" s="20"/>
      <c r="Q377" s="20"/>
      <c r="R377" s="20"/>
      <c r="S377" s="23"/>
    </row>
    <row r="378" spans="11:19" ht="24.75" customHeight="1">
      <c r="K378" s="22">
        <v>360</v>
      </c>
      <c r="L378" s="50"/>
      <c r="M378" s="20"/>
      <c r="N378" s="20"/>
      <c r="O378" s="20"/>
      <c r="P378" s="20"/>
      <c r="Q378" s="20"/>
      <c r="R378" s="20"/>
      <c r="S378" s="23"/>
    </row>
    <row r="379" spans="11:19" ht="24.75" customHeight="1">
      <c r="K379" s="22">
        <v>361</v>
      </c>
      <c r="L379" s="50"/>
      <c r="M379" s="20"/>
      <c r="N379" s="20"/>
      <c r="O379" s="20"/>
      <c r="P379" s="20"/>
      <c r="Q379" s="20"/>
      <c r="R379" s="20"/>
      <c r="S379" s="23"/>
    </row>
    <row r="380" spans="11:19" ht="24.75" customHeight="1">
      <c r="K380" s="22">
        <v>362</v>
      </c>
      <c r="L380" s="50"/>
      <c r="M380" s="20"/>
      <c r="N380" s="20"/>
      <c r="O380" s="20"/>
      <c r="P380" s="20"/>
      <c r="Q380" s="20"/>
      <c r="R380" s="20"/>
      <c r="S380" s="23"/>
    </row>
    <row r="381" spans="11:19" ht="24.75" customHeight="1">
      <c r="K381" s="22">
        <v>363</v>
      </c>
      <c r="L381" s="50"/>
      <c r="M381" s="20"/>
      <c r="N381" s="20"/>
      <c r="O381" s="20"/>
      <c r="P381" s="20"/>
      <c r="Q381" s="20"/>
      <c r="R381" s="20"/>
      <c r="S381" s="23"/>
    </row>
    <row r="382" spans="11:19" ht="24.75" customHeight="1">
      <c r="K382" s="22">
        <v>364</v>
      </c>
      <c r="L382" s="50"/>
      <c r="M382" s="20"/>
      <c r="N382" s="20"/>
      <c r="O382" s="20"/>
      <c r="P382" s="20"/>
      <c r="Q382" s="20"/>
      <c r="R382" s="20"/>
      <c r="S382" s="23"/>
    </row>
    <row r="383" spans="11:19" ht="24.75" customHeight="1">
      <c r="K383" s="22">
        <v>365</v>
      </c>
      <c r="L383" s="50"/>
      <c r="M383" s="20"/>
      <c r="N383" s="20"/>
      <c r="O383" s="20"/>
      <c r="P383" s="20"/>
      <c r="Q383" s="20"/>
      <c r="R383" s="20"/>
      <c r="S383" s="23"/>
    </row>
    <row r="384" spans="11:19" ht="24.75" customHeight="1">
      <c r="K384" s="22">
        <v>366</v>
      </c>
      <c r="L384" s="50"/>
      <c r="M384" s="20"/>
      <c r="N384" s="20"/>
      <c r="O384" s="20"/>
      <c r="P384" s="20"/>
      <c r="Q384" s="20"/>
      <c r="R384" s="20"/>
      <c r="S384" s="23"/>
    </row>
    <row r="385" spans="11:19" ht="24.75" customHeight="1">
      <c r="K385" s="22">
        <v>367</v>
      </c>
      <c r="L385" s="50"/>
      <c r="M385" s="20"/>
      <c r="N385" s="20"/>
      <c r="O385" s="20"/>
      <c r="P385" s="20"/>
      <c r="Q385" s="20"/>
      <c r="R385" s="20"/>
      <c r="S385" s="23"/>
    </row>
    <row r="386" spans="11:19" ht="24.75" customHeight="1">
      <c r="K386" s="22">
        <v>368</v>
      </c>
      <c r="L386" s="50"/>
      <c r="M386" s="20"/>
      <c r="N386" s="20"/>
      <c r="O386" s="20"/>
      <c r="P386" s="20"/>
      <c r="Q386" s="20"/>
      <c r="R386" s="20"/>
      <c r="S386" s="23"/>
    </row>
    <row r="387" spans="11:19" ht="24.75" customHeight="1">
      <c r="K387" s="22">
        <v>369</v>
      </c>
      <c r="L387" s="50"/>
      <c r="M387" s="20"/>
      <c r="N387" s="20"/>
      <c r="O387" s="20"/>
      <c r="P387" s="20"/>
      <c r="Q387" s="20"/>
      <c r="R387" s="20"/>
      <c r="S387" s="23"/>
    </row>
    <row r="388" spans="11:19" ht="24.75" customHeight="1">
      <c r="K388" s="22">
        <v>370</v>
      </c>
      <c r="L388" s="50"/>
      <c r="M388" s="20"/>
      <c r="N388" s="20"/>
      <c r="O388" s="20"/>
      <c r="P388" s="20"/>
      <c r="Q388" s="20"/>
      <c r="R388" s="20"/>
      <c r="S388" s="23"/>
    </row>
    <row r="389" spans="11:19" ht="24.75" customHeight="1">
      <c r="K389" s="22">
        <v>371</v>
      </c>
      <c r="L389" s="50"/>
      <c r="M389" s="20"/>
      <c r="N389" s="20"/>
      <c r="O389" s="20"/>
      <c r="P389" s="20"/>
      <c r="Q389" s="20"/>
      <c r="R389" s="20"/>
      <c r="S389" s="23"/>
    </row>
    <row r="390" spans="11:19" ht="24.75" customHeight="1">
      <c r="K390" s="22">
        <v>372</v>
      </c>
      <c r="L390" s="50"/>
      <c r="M390" s="20"/>
      <c r="N390" s="20"/>
      <c r="O390" s="20"/>
      <c r="P390" s="20"/>
      <c r="Q390" s="20"/>
      <c r="R390" s="20"/>
      <c r="S390" s="23"/>
    </row>
    <row r="391" spans="11:19" ht="24.75" customHeight="1">
      <c r="K391" s="22">
        <v>373</v>
      </c>
      <c r="L391" s="50"/>
      <c r="M391" s="20"/>
      <c r="N391" s="20"/>
      <c r="O391" s="20"/>
      <c r="P391" s="20"/>
      <c r="Q391" s="20"/>
      <c r="R391" s="20"/>
      <c r="S391" s="23"/>
    </row>
    <row r="392" spans="11:19" ht="24.75" customHeight="1">
      <c r="K392" s="22">
        <v>374</v>
      </c>
      <c r="L392" s="50"/>
      <c r="M392" s="20"/>
      <c r="N392" s="20"/>
      <c r="O392" s="20"/>
      <c r="P392" s="20"/>
      <c r="Q392" s="20"/>
      <c r="R392" s="20"/>
      <c r="S392" s="23"/>
    </row>
    <row r="393" spans="11:19" ht="24.75" customHeight="1">
      <c r="K393" s="22">
        <v>375</v>
      </c>
      <c r="L393" s="50"/>
      <c r="M393" s="20"/>
      <c r="N393" s="20"/>
      <c r="O393" s="20"/>
      <c r="P393" s="20"/>
      <c r="Q393" s="20"/>
      <c r="R393" s="20"/>
      <c r="S393" s="23"/>
    </row>
    <row r="394" spans="11:19" ht="24.75" customHeight="1">
      <c r="K394" s="22">
        <v>376</v>
      </c>
      <c r="L394" s="50"/>
      <c r="M394" s="20"/>
      <c r="N394" s="20"/>
      <c r="O394" s="20"/>
      <c r="P394" s="20"/>
      <c r="Q394" s="20"/>
      <c r="R394" s="20"/>
      <c r="S394" s="23"/>
    </row>
    <row r="395" spans="11:19" ht="24.75" customHeight="1">
      <c r="K395" s="22">
        <v>377</v>
      </c>
      <c r="L395" s="50"/>
      <c r="M395" s="20"/>
      <c r="N395" s="20"/>
      <c r="O395" s="20"/>
      <c r="P395" s="20"/>
      <c r="Q395" s="20"/>
      <c r="R395" s="20"/>
      <c r="S395" s="23"/>
    </row>
    <row r="396" spans="11:19" ht="24.75" customHeight="1">
      <c r="K396" s="22">
        <v>378</v>
      </c>
      <c r="L396" s="50"/>
      <c r="M396" s="20"/>
      <c r="N396" s="20"/>
      <c r="O396" s="20"/>
      <c r="P396" s="20"/>
      <c r="Q396" s="20"/>
      <c r="R396" s="20"/>
      <c r="S396" s="23"/>
    </row>
    <row r="397" spans="11:19" ht="24.75" customHeight="1">
      <c r="K397" s="22">
        <v>379</v>
      </c>
      <c r="L397" s="50"/>
      <c r="M397" s="20"/>
      <c r="N397" s="20"/>
      <c r="O397" s="20"/>
      <c r="P397" s="20"/>
      <c r="Q397" s="20"/>
      <c r="R397" s="20"/>
      <c r="S397" s="23"/>
    </row>
    <row r="398" spans="11:19" ht="24.75" customHeight="1">
      <c r="K398" s="22">
        <v>380</v>
      </c>
      <c r="L398" s="50"/>
      <c r="M398" s="20"/>
      <c r="N398" s="20"/>
      <c r="O398" s="20"/>
      <c r="P398" s="20"/>
      <c r="Q398" s="20"/>
      <c r="R398" s="20"/>
      <c r="S398" s="23"/>
    </row>
    <row r="399" spans="11:19" ht="24.75" customHeight="1">
      <c r="K399" s="22">
        <v>381</v>
      </c>
      <c r="L399" s="50"/>
      <c r="M399" s="20"/>
      <c r="N399" s="20"/>
      <c r="O399" s="20"/>
      <c r="P399" s="20"/>
      <c r="Q399" s="20"/>
      <c r="R399" s="20"/>
      <c r="S399" s="23"/>
    </row>
    <row r="400" spans="11:19" ht="24.75" customHeight="1">
      <c r="K400" s="22">
        <v>382</v>
      </c>
      <c r="L400" s="50"/>
      <c r="M400" s="20"/>
      <c r="N400" s="20"/>
      <c r="O400" s="20"/>
      <c r="P400" s="20"/>
      <c r="Q400" s="20"/>
      <c r="R400" s="20"/>
      <c r="S400" s="23"/>
    </row>
    <row r="401" spans="11:19" ht="24.75" customHeight="1">
      <c r="K401" s="22">
        <v>383</v>
      </c>
      <c r="L401" s="50"/>
      <c r="M401" s="20"/>
      <c r="N401" s="20"/>
      <c r="O401" s="20"/>
      <c r="P401" s="20"/>
      <c r="Q401" s="20"/>
      <c r="R401" s="20"/>
      <c r="S401" s="23"/>
    </row>
    <row r="402" spans="11:19" ht="24.75" customHeight="1">
      <c r="K402" s="22">
        <v>384</v>
      </c>
      <c r="L402" s="50"/>
      <c r="M402" s="20"/>
      <c r="N402" s="20"/>
      <c r="O402" s="20"/>
      <c r="P402" s="20"/>
      <c r="Q402" s="20"/>
      <c r="R402" s="20"/>
      <c r="S402" s="23"/>
    </row>
    <row r="403" spans="11:19" ht="24.75" customHeight="1">
      <c r="K403" s="22">
        <v>385</v>
      </c>
      <c r="L403" s="50"/>
      <c r="M403" s="20"/>
      <c r="N403" s="20"/>
      <c r="O403" s="20"/>
      <c r="P403" s="20"/>
      <c r="Q403" s="20"/>
      <c r="R403" s="20"/>
      <c r="S403" s="23"/>
    </row>
    <row r="404" spans="11:19" ht="24.75" customHeight="1">
      <c r="K404" s="22">
        <v>386</v>
      </c>
      <c r="L404" s="50"/>
      <c r="M404" s="20"/>
      <c r="N404" s="20"/>
      <c r="O404" s="20"/>
      <c r="P404" s="20"/>
      <c r="Q404" s="20"/>
      <c r="R404" s="20"/>
      <c r="S404" s="23"/>
    </row>
    <row r="405" spans="11:19" ht="24.75" customHeight="1">
      <c r="K405" s="22">
        <v>387</v>
      </c>
      <c r="L405" s="50"/>
      <c r="M405" s="20"/>
      <c r="N405" s="20"/>
      <c r="O405" s="20"/>
      <c r="P405" s="20"/>
      <c r="Q405" s="20"/>
      <c r="R405" s="20"/>
      <c r="S405" s="23"/>
    </row>
    <row r="406" spans="11:19" ht="24.75" customHeight="1">
      <c r="K406" s="22">
        <v>388</v>
      </c>
      <c r="L406" s="50"/>
      <c r="M406" s="20"/>
      <c r="N406" s="20"/>
      <c r="O406" s="20"/>
      <c r="P406" s="20"/>
      <c r="Q406" s="20"/>
      <c r="R406" s="20"/>
      <c r="S406" s="23"/>
    </row>
    <row r="407" spans="11:19" ht="24.75" customHeight="1">
      <c r="K407" s="22">
        <v>389</v>
      </c>
      <c r="L407" s="50"/>
      <c r="M407" s="20"/>
      <c r="N407" s="20"/>
      <c r="O407" s="20"/>
      <c r="P407" s="20"/>
      <c r="Q407" s="20"/>
      <c r="R407" s="20"/>
      <c r="S407" s="23"/>
    </row>
    <row r="408" spans="11:19" ht="24.75" customHeight="1">
      <c r="K408" s="22">
        <v>390</v>
      </c>
      <c r="L408" s="50"/>
      <c r="M408" s="20"/>
      <c r="N408" s="20"/>
      <c r="O408" s="20"/>
      <c r="P408" s="20"/>
      <c r="Q408" s="20"/>
      <c r="R408" s="20"/>
      <c r="S408" s="23"/>
    </row>
    <row r="409" spans="11:19" ht="24.75" customHeight="1">
      <c r="K409" s="22">
        <v>391</v>
      </c>
      <c r="L409" s="50"/>
      <c r="M409" s="20"/>
      <c r="N409" s="20"/>
      <c r="O409" s="20"/>
      <c r="P409" s="20"/>
      <c r="Q409" s="20"/>
      <c r="R409" s="20"/>
      <c r="S409" s="23"/>
    </row>
    <row r="410" spans="11:19" ht="24.75" customHeight="1">
      <c r="K410" s="22">
        <v>392</v>
      </c>
      <c r="L410" s="50"/>
      <c r="M410" s="20"/>
      <c r="N410" s="20"/>
      <c r="O410" s="20"/>
      <c r="P410" s="20"/>
      <c r="Q410" s="20"/>
      <c r="R410" s="20"/>
      <c r="S410" s="23"/>
    </row>
    <row r="411" spans="11:19" ht="24.75" customHeight="1">
      <c r="K411" s="22">
        <v>393</v>
      </c>
      <c r="L411" s="50"/>
      <c r="M411" s="20"/>
      <c r="N411" s="20"/>
      <c r="O411" s="20"/>
      <c r="P411" s="20"/>
      <c r="Q411" s="20"/>
      <c r="R411" s="20"/>
      <c r="S411" s="23"/>
    </row>
    <row r="412" spans="11:19" ht="24.75" customHeight="1">
      <c r="K412" s="22">
        <v>394</v>
      </c>
      <c r="L412" s="50"/>
      <c r="M412" s="20"/>
      <c r="N412" s="20"/>
      <c r="O412" s="20"/>
      <c r="P412" s="20"/>
      <c r="Q412" s="20"/>
      <c r="R412" s="20"/>
      <c r="S412" s="23"/>
    </row>
    <row r="413" spans="11:19" ht="24.75" customHeight="1">
      <c r="K413" s="22">
        <v>395</v>
      </c>
      <c r="L413" s="50"/>
      <c r="M413" s="20"/>
      <c r="N413" s="20"/>
      <c r="O413" s="20"/>
      <c r="P413" s="20"/>
      <c r="Q413" s="20"/>
      <c r="R413" s="20"/>
      <c r="S413" s="23"/>
    </row>
    <row r="414" spans="11:19" ht="24.75" customHeight="1">
      <c r="K414" s="22">
        <v>396</v>
      </c>
      <c r="L414" s="50"/>
      <c r="M414" s="20"/>
      <c r="N414" s="20"/>
      <c r="O414" s="20"/>
      <c r="P414" s="20"/>
      <c r="Q414" s="20"/>
      <c r="R414" s="20"/>
      <c r="S414" s="23"/>
    </row>
    <row r="415" spans="11:19" ht="24.75" customHeight="1">
      <c r="K415" s="22">
        <v>397</v>
      </c>
      <c r="L415" s="50"/>
      <c r="M415" s="20"/>
      <c r="N415" s="20"/>
      <c r="O415" s="20"/>
      <c r="P415" s="20"/>
      <c r="Q415" s="20"/>
      <c r="R415" s="20"/>
      <c r="S415" s="23"/>
    </row>
    <row r="416" spans="11:19" ht="24.75" customHeight="1">
      <c r="K416" s="22">
        <v>398</v>
      </c>
      <c r="L416" s="50"/>
      <c r="M416" s="20"/>
      <c r="N416" s="20"/>
      <c r="O416" s="20"/>
      <c r="P416" s="20"/>
      <c r="Q416" s="20"/>
      <c r="R416" s="20"/>
      <c r="S416" s="23"/>
    </row>
    <row r="417" spans="11:19" ht="24.75" customHeight="1">
      <c r="K417" s="22">
        <v>399</v>
      </c>
      <c r="L417" s="50"/>
      <c r="M417" s="20"/>
      <c r="N417" s="20"/>
      <c r="O417" s="20"/>
      <c r="P417" s="20"/>
      <c r="Q417" s="20"/>
      <c r="R417" s="20"/>
      <c r="S417" s="23"/>
    </row>
    <row r="418" spans="11:19" ht="24.75" customHeight="1">
      <c r="K418" s="22">
        <v>400</v>
      </c>
      <c r="L418" s="50"/>
      <c r="M418" s="20"/>
      <c r="N418" s="20"/>
      <c r="O418" s="20"/>
      <c r="P418" s="20"/>
      <c r="Q418" s="20"/>
      <c r="R418" s="20"/>
      <c r="S418" s="23"/>
    </row>
    <row r="419" spans="11:19" ht="24.75" customHeight="1">
      <c r="K419" s="22">
        <v>401</v>
      </c>
      <c r="L419" s="50"/>
      <c r="M419" s="20"/>
      <c r="N419" s="20"/>
      <c r="O419" s="20"/>
      <c r="P419" s="20"/>
      <c r="Q419" s="20"/>
      <c r="R419" s="20"/>
      <c r="S419" s="23"/>
    </row>
    <row r="420" spans="11:19" ht="24.75" customHeight="1">
      <c r="K420" s="22">
        <v>402</v>
      </c>
      <c r="L420" s="50"/>
      <c r="M420" s="20"/>
      <c r="N420" s="20"/>
      <c r="O420" s="20"/>
      <c r="P420" s="20"/>
      <c r="Q420" s="20"/>
      <c r="R420" s="20"/>
      <c r="S420" s="23"/>
    </row>
    <row r="421" spans="11:19" ht="24.75" customHeight="1">
      <c r="K421" s="22">
        <v>403</v>
      </c>
      <c r="L421" s="50"/>
      <c r="M421" s="20"/>
      <c r="N421" s="20"/>
      <c r="O421" s="20"/>
      <c r="P421" s="20"/>
      <c r="Q421" s="20"/>
      <c r="R421" s="20"/>
      <c r="S421" s="23"/>
    </row>
    <row r="422" spans="11:19" ht="24.75" customHeight="1">
      <c r="K422" s="22">
        <v>404</v>
      </c>
      <c r="L422" s="50"/>
      <c r="M422" s="20"/>
      <c r="N422" s="20"/>
      <c r="O422" s="20"/>
      <c r="P422" s="20"/>
      <c r="Q422" s="20"/>
      <c r="R422" s="20"/>
      <c r="S422" s="23"/>
    </row>
    <row r="423" spans="11:19" ht="24.75" customHeight="1">
      <c r="K423" s="22">
        <v>405</v>
      </c>
      <c r="L423" s="50"/>
      <c r="M423" s="20"/>
      <c r="N423" s="20"/>
      <c r="O423" s="20"/>
      <c r="P423" s="20"/>
      <c r="Q423" s="20"/>
      <c r="R423" s="20"/>
      <c r="S423" s="23"/>
    </row>
    <row r="424" spans="11:19" ht="24.75" customHeight="1">
      <c r="K424" s="22">
        <v>406</v>
      </c>
      <c r="L424" s="50"/>
      <c r="M424" s="20"/>
      <c r="N424" s="20"/>
      <c r="O424" s="20"/>
      <c r="P424" s="20"/>
      <c r="Q424" s="20"/>
      <c r="R424" s="20"/>
      <c r="S424" s="23"/>
    </row>
    <row r="425" spans="11:19" ht="24.75" customHeight="1">
      <c r="K425" s="22">
        <v>407</v>
      </c>
      <c r="L425" s="50"/>
      <c r="M425" s="20"/>
      <c r="N425" s="20"/>
      <c r="O425" s="20"/>
      <c r="P425" s="20"/>
      <c r="Q425" s="20"/>
      <c r="R425" s="20"/>
      <c r="S425" s="23"/>
    </row>
    <row r="426" spans="11:19" ht="24.75" customHeight="1">
      <c r="K426" s="22">
        <v>408</v>
      </c>
      <c r="L426" s="50"/>
      <c r="M426" s="20"/>
      <c r="N426" s="20"/>
      <c r="O426" s="20"/>
      <c r="P426" s="20"/>
      <c r="Q426" s="20"/>
      <c r="R426" s="20"/>
      <c r="S426" s="23"/>
    </row>
    <row r="427" spans="11:19" ht="24.75" customHeight="1">
      <c r="K427" s="22">
        <v>409</v>
      </c>
      <c r="L427" s="50"/>
      <c r="M427" s="20"/>
      <c r="N427" s="20"/>
      <c r="O427" s="20"/>
      <c r="P427" s="20"/>
      <c r="Q427" s="20"/>
      <c r="R427" s="20"/>
      <c r="S427" s="23"/>
    </row>
    <row r="428" spans="11:19" ht="24.75" customHeight="1">
      <c r="K428" s="22">
        <v>410</v>
      </c>
      <c r="L428" s="50"/>
      <c r="M428" s="20"/>
      <c r="N428" s="20"/>
      <c r="O428" s="20"/>
      <c r="P428" s="20"/>
      <c r="Q428" s="20"/>
      <c r="R428" s="20"/>
      <c r="S428" s="23"/>
    </row>
    <row r="429" spans="11:19" ht="24.75" customHeight="1">
      <c r="K429" s="22">
        <v>411</v>
      </c>
      <c r="L429" s="50"/>
      <c r="M429" s="20"/>
      <c r="N429" s="20"/>
      <c r="O429" s="20"/>
      <c r="P429" s="20"/>
      <c r="Q429" s="20"/>
      <c r="R429" s="20"/>
      <c r="S429" s="23"/>
    </row>
    <row r="430" spans="11:19" ht="24.75" customHeight="1">
      <c r="K430" s="22">
        <v>412</v>
      </c>
      <c r="L430" s="50"/>
      <c r="M430" s="20"/>
      <c r="N430" s="20"/>
      <c r="O430" s="20"/>
      <c r="P430" s="20"/>
      <c r="Q430" s="20"/>
      <c r="R430" s="20"/>
      <c r="S430" s="23"/>
    </row>
    <row r="431" spans="11:19" ht="24.75" customHeight="1">
      <c r="K431" s="22">
        <v>413</v>
      </c>
      <c r="L431" s="50"/>
      <c r="M431" s="20"/>
      <c r="N431" s="20"/>
      <c r="O431" s="20"/>
      <c r="P431" s="20"/>
      <c r="Q431" s="20"/>
      <c r="R431" s="20"/>
      <c r="S431" s="23"/>
    </row>
    <row r="432" spans="11:19" ht="24.75" customHeight="1">
      <c r="K432" s="22">
        <v>414</v>
      </c>
      <c r="L432" s="50"/>
      <c r="M432" s="20"/>
      <c r="N432" s="20"/>
      <c r="O432" s="20"/>
      <c r="P432" s="20"/>
      <c r="Q432" s="20"/>
      <c r="R432" s="20"/>
      <c r="S432" s="23"/>
    </row>
    <row r="433" spans="11:19" ht="24.75" customHeight="1">
      <c r="K433" s="22">
        <v>415</v>
      </c>
      <c r="L433" s="50"/>
      <c r="M433" s="20"/>
      <c r="N433" s="20"/>
      <c r="O433" s="20"/>
      <c r="P433" s="20"/>
      <c r="Q433" s="20"/>
      <c r="R433" s="20"/>
      <c r="S433" s="23"/>
    </row>
    <row r="434" spans="11:19" ht="24.75" customHeight="1">
      <c r="K434" s="22">
        <v>416</v>
      </c>
      <c r="L434" s="50"/>
      <c r="M434" s="20"/>
      <c r="N434" s="20"/>
      <c r="O434" s="20"/>
      <c r="P434" s="20"/>
      <c r="Q434" s="20"/>
      <c r="R434" s="20"/>
      <c r="S434" s="23"/>
    </row>
    <row r="435" spans="11:19" ht="24.75" customHeight="1">
      <c r="K435" s="22">
        <v>417</v>
      </c>
      <c r="L435" s="50"/>
      <c r="M435" s="20"/>
      <c r="N435" s="20"/>
      <c r="O435" s="20"/>
      <c r="P435" s="20"/>
      <c r="Q435" s="20"/>
      <c r="R435" s="20"/>
      <c r="S435" s="23"/>
    </row>
    <row r="436" spans="11:19" ht="24.75" customHeight="1">
      <c r="K436" s="22">
        <v>418</v>
      </c>
      <c r="L436" s="50"/>
      <c r="M436" s="20"/>
      <c r="N436" s="20"/>
      <c r="O436" s="20"/>
      <c r="P436" s="20"/>
      <c r="Q436" s="20"/>
      <c r="R436" s="20"/>
      <c r="S436" s="23"/>
    </row>
    <row r="437" spans="11:19" ht="24.75" customHeight="1">
      <c r="K437" s="22">
        <v>419</v>
      </c>
      <c r="L437" s="50"/>
      <c r="M437" s="20"/>
      <c r="N437" s="20"/>
      <c r="O437" s="20"/>
      <c r="P437" s="20"/>
      <c r="Q437" s="20"/>
      <c r="R437" s="20"/>
      <c r="S437" s="23"/>
    </row>
    <row r="438" spans="11:19" ht="24.75" customHeight="1">
      <c r="K438" s="22">
        <v>420</v>
      </c>
      <c r="L438" s="50"/>
      <c r="M438" s="20"/>
      <c r="N438" s="20"/>
      <c r="O438" s="20"/>
      <c r="P438" s="20"/>
      <c r="Q438" s="20"/>
      <c r="R438" s="20"/>
      <c r="S438" s="23"/>
    </row>
    <row r="439" spans="11:19" ht="24.75" customHeight="1">
      <c r="K439" s="22">
        <v>421</v>
      </c>
      <c r="L439" s="50"/>
      <c r="M439" s="20"/>
      <c r="N439" s="20"/>
      <c r="O439" s="20"/>
      <c r="P439" s="20"/>
      <c r="Q439" s="20"/>
      <c r="R439" s="20"/>
      <c r="S439" s="23"/>
    </row>
    <row r="440" spans="11:19" ht="24.75" customHeight="1">
      <c r="K440" s="22">
        <v>422</v>
      </c>
      <c r="L440" s="50"/>
      <c r="M440" s="20"/>
      <c r="N440" s="20"/>
      <c r="O440" s="20"/>
      <c r="P440" s="20"/>
      <c r="Q440" s="20"/>
      <c r="R440" s="20"/>
      <c r="S440" s="23"/>
    </row>
    <row r="441" spans="11:19" ht="24.75" customHeight="1">
      <c r="K441" s="22">
        <v>423</v>
      </c>
      <c r="L441" s="50"/>
      <c r="M441" s="20"/>
      <c r="N441" s="20"/>
      <c r="O441" s="20"/>
      <c r="P441" s="20"/>
      <c r="Q441" s="20"/>
      <c r="R441" s="20"/>
      <c r="S441" s="23"/>
    </row>
    <row r="442" spans="11:19" ht="24.75" customHeight="1">
      <c r="K442" s="22">
        <v>424</v>
      </c>
      <c r="L442" s="50"/>
      <c r="M442" s="20"/>
      <c r="N442" s="20"/>
      <c r="O442" s="20"/>
      <c r="P442" s="20"/>
      <c r="Q442" s="20"/>
      <c r="R442" s="20"/>
      <c r="S442" s="23"/>
    </row>
    <row r="443" spans="11:19" ht="24.75" customHeight="1">
      <c r="K443" s="22">
        <v>425</v>
      </c>
      <c r="L443" s="50"/>
      <c r="M443" s="20"/>
      <c r="N443" s="20"/>
      <c r="O443" s="20"/>
      <c r="P443" s="20"/>
      <c r="Q443" s="20"/>
      <c r="R443" s="20"/>
      <c r="S443" s="23"/>
    </row>
    <row r="444" spans="11:19" ht="24.75" customHeight="1">
      <c r="K444" s="22">
        <v>426</v>
      </c>
      <c r="L444" s="50"/>
      <c r="M444" s="20"/>
      <c r="N444" s="20"/>
      <c r="O444" s="20"/>
      <c r="P444" s="20"/>
      <c r="Q444" s="20"/>
      <c r="R444" s="20"/>
      <c r="S444" s="23"/>
    </row>
    <row r="445" spans="11:19" ht="24.75" customHeight="1">
      <c r="K445" s="22">
        <v>427</v>
      </c>
      <c r="L445" s="50"/>
      <c r="M445" s="20"/>
      <c r="N445" s="20"/>
      <c r="O445" s="20"/>
      <c r="P445" s="20"/>
      <c r="Q445" s="20"/>
      <c r="R445" s="20"/>
      <c r="S445" s="23"/>
    </row>
    <row r="446" spans="11:19" ht="24.75" customHeight="1">
      <c r="K446" s="22">
        <v>428</v>
      </c>
      <c r="L446" s="50"/>
      <c r="M446" s="20"/>
      <c r="N446" s="20"/>
      <c r="O446" s="20"/>
      <c r="P446" s="20"/>
      <c r="Q446" s="20"/>
      <c r="R446" s="20"/>
      <c r="S446" s="23"/>
    </row>
    <row r="447" spans="11:19" ht="24.75" customHeight="1">
      <c r="K447" s="22">
        <v>429</v>
      </c>
      <c r="L447" s="50"/>
      <c r="M447" s="20"/>
      <c r="N447" s="20"/>
      <c r="O447" s="20"/>
      <c r="P447" s="20"/>
      <c r="Q447" s="20"/>
      <c r="R447" s="20"/>
      <c r="S447" s="23"/>
    </row>
    <row r="448" spans="11:19" ht="24.75" customHeight="1">
      <c r="K448" s="22">
        <v>430</v>
      </c>
      <c r="L448" s="50"/>
      <c r="M448" s="20"/>
      <c r="N448" s="20"/>
      <c r="O448" s="20"/>
      <c r="P448" s="20"/>
      <c r="Q448" s="20"/>
      <c r="R448" s="20"/>
      <c r="S448" s="23"/>
    </row>
    <row r="449" spans="11:19" ht="24.75" customHeight="1">
      <c r="K449" s="22">
        <v>431</v>
      </c>
      <c r="L449" s="50"/>
      <c r="M449" s="20"/>
      <c r="N449" s="20"/>
      <c r="O449" s="20"/>
      <c r="P449" s="20"/>
      <c r="Q449" s="20"/>
      <c r="R449" s="20"/>
      <c r="S449" s="23"/>
    </row>
    <row r="450" spans="11:19" ht="24.75" customHeight="1">
      <c r="K450" s="22">
        <v>432</v>
      </c>
      <c r="L450" s="50"/>
      <c r="M450" s="20"/>
      <c r="N450" s="20"/>
      <c r="O450" s="20"/>
      <c r="P450" s="20"/>
      <c r="Q450" s="20"/>
      <c r="R450" s="20"/>
      <c r="S450" s="23"/>
    </row>
    <row r="451" spans="11:19" ht="24.75" customHeight="1">
      <c r="K451" s="22">
        <v>433</v>
      </c>
      <c r="L451" s="50"/>
      <c r="M451" s="20"/>
      <c r="N451" s="20"/>
      <c r="O451" s="20"/>
      <c r="P451" s="20"/>
      <c r="Q451" s="20"/>
      <c r="R451" s="20"/>
      <c r="S451" s="23"/>
    </row>
    <row r="452" spans="11:19" ht="24.75" customHeight="1">
      <c r="K452" s="22">
        <v>434</v>
      </c>
      <c r="L452" s="50"/>
      <c r="M452" s="20"/>
      <c r="N452" s="20"/>
      <c r="O452" s="20"/>
      <c r="P452" s="20"/>
      <c r="Q452" s="20"/>
      <c r="R452" s="20"/>
      <c r="S452" s="23"/>
    </row>
    <row r="453" spans="11:19" ht="24.75" customHeight="1">
      <c r="K453" s="22">
        <v>435</v>
      </c>
      <c r="L453" s="50"/>
      <c r="M453" s="20"/>
      <c r="N453" s="20"/>
      <c r="O453" s="20"/>
      <c r="P453" s="20"/>
      <c r="Q453" s="20"/>
      <c r="R453" s="20"/>
      <c r="S453" s="23"/>
    </row>
    <row r="454" spans="11:19" ht="24.75" customHeight="1">
      <c r="K454" s="22">
        <v>436</v>
      </c>
      <c r="L454" s="50"/>
      <c r="M454" s="20"/>
      <c r="N454" s="20"/>
      <c r="O454" s="20"/>
      <c r="P454" s="20"/>
      <c r="Q454" s="20"/>
      <c r="R454" s="20"/>
      <c r="S454" s="23"/>
    </row>
    <row r="455" spans="11:19" ht="24.75" customHeight="1">
      <c r="K455" s="22">
        <v>437</v>
      </c>
      <c r="L455" s="50"/>
      <c r="M455" s="20"/>
      <c r="N455" s="20"/>
      <c r="O455" s="20"/>
      <c r="P455" s="20"/>
      <c r="Q455" s="20"/>
      <c r="R455" s="20"/>
      <c r="S455" s="23"/>
    </row>
    <row r="456" spans="11:19" ht="24.75" customHeight="1">
      <c r="K456" s="22">
        <v>438</v>
      </c>
      <c r="L456" s="50"/>
      <c r="M456" s="20"/>
      <c r="N456" s="20"/>
      <c r="O456" s="20"/>
      <c r="P456" s="20"/>
      <c r="Q456" s="20"/>
      <c r="R456" s="20"/>
      <c r="S456" s="23"/>
    </row>
    <row r="457" spans="11:19" ht="24.75" customHeight="1">
      <c r="K457" s="22">
        <v>439</v>
      </c>
      <c r="L457" s="50"/>
      <c r="M457" s="20"/>
      <c r="N457" s="20"/>
      <c r="O457" s="20"/>
      <c r="P457" s="20"/>
      <c r="Q457" s="20"/>
      <c r="R457" s="20"/>
      <c r="S457" s="23"/>
    </row>
    <row r="458" spans="11:19" ht="24.75" customHeight="1">
      <c r="K458" s="22">
        <v>440</v>
      </c>
      <c r="L458" s="50"/>
      <c r="M458" s="20"/>
      <c r="N458" s="20"/>
      <c r="O458" s="20"/>
      <c r="P458" s="20"/>
      <c r="Q458" s="20"/>
      <c r="R458" s="20"/>
      <c r="S458" s="23"/>
    </row>
    <row r="459" spans="11:19" ht="24.75" customHeight="1">
      <c r="K459" s="22">
        <v>441</v>
      </c>
      <c r="L459" s="50"/>
      <c r="M459" s="20"/>
      <c r="N459" s="20"/>
      <c r="O459" s="20"/>
      <c r="P459" s="20"/>
      <c r="Q459" s="20"/>
      <c r="R459" s="20"/>
      <c r="S459" s="23"/>
    </row>
    <row r="460" spans="11:19" ht="24.75" customHeight="1">
      <c r="K460" s="22">
        <v>442</v>
      </c>
      <c r="L460" s="50"/>
      <c r="M460" s="20"/>
      <c r="N460" s="20"/>
      <c r="O460" s="20"/>
      <c r="P460" s="20"/>
      <c r="Q460" s="20"/>
      <c r="R460" s="20"/>
      <c r="S460" s="23"/>
    </row>
    <row r="461" spans="11:19" ht="24.75" customHeight="1">
      <c r="K461" s="22">
        <v>443</v>
      </c>
      <c r="L461" s="50"/>
      <c r="M461" s="20"/>
      <c r="N461" s="20"/>
      <c r="O461" s="20"/>
      <c r="P461" s="20"/>
      <c r="Q461" s="20"/>
      <c r="R461" s="20"/>
      <c r="S461" s="23"/>
    </row>
    <row r="462" spans="11:19" ht="24.75" customHeight="1">
      <c r="K462" s="22">
        <v>444</v>
      </c>
      <c r="L462" s="50"/>
      <c r="M462" s="20"/>
      <c r="N462" s="20"/>
      <c r="O462" s="20"/>
      <c r="P462" s="20"/>
      <c r="Q462" s="20"/>
      <c r="R462" s="20"/>
      <c r="S462" s="23"/>
    </row>
    <row r="463" spans="11:19" ht="24.75" customHeight="1">
      <c r="K463" s="22">
        <v>445</v>
      </c>
      <c r="L463" s="50"/>
      <c r="M463" s="20"/>
      <c r="N463" s="20"/>
      <c r="O463" s="20"/>
      <c r="P463" s="20"/>
      <c r="Q463" s="20"/>
      <c r="R463" s="20"/>
      <c r="S463" s="23"/>
    </row>
    <row r="464" spans="11:19" ht="24.75" customHeight="1">
      <c r="K464" s="22">
        <v>446</v>
      </c>
      <c r="L464" s="50"/>
      <c r="M464" s="20"/>
      <c r="N464" s="20"/>
      <c r="O464" s="20"/>
      <c r="P464" s="20"/>
      <c r="Q464" s="20"/>
      <c r="R464" s="20"/>
      <c r="S464" s="23"/>
    </row>
    <row r="465" spans="11:19" ht="24.75" customHeight="1">
      <c r="K465" s="22">
        <v>447</v>
      </c>
      <c r="L465" s="50"/>
      <c r="M465" s="20"/>
      <c r="N465" s="20"/>
      <c r="O465" s="20"/>
      <c r="P465" s="20"/>
      <c r="Q465" s="20"/>
      <c r="R465" s="20"/>
      <c r="S465" s="23"/>
    </row>
    <row r="466" spans="11:19" ht="24.75" customHeight="1">
      <c r="K466" s="22">
        <v>448</v>
      </c>
      <c r="L466" s="50"/>
      <c r="M466" s="20"/>
      <c r="N466" s="20"/>
      <c r="O466" s="20"/>
      <c r="P466" s="20"/>
      <c r="Q466" s="20"/>
      <c r="R466" s="20"/>
      <c r="S466" s="23"/>
    </row>
    <row r="467" spans="11:19" ht="24.75" customHeight="1">
      <c r="K467" s="22">
        <v>449</v>
      </c>
      <c r="L467" s="50"/>
      <c r="M467" s="20"/>
      <c r="N467" s="20"/>
      <c r="O467" s="20"/>
      <c r="P467" s="20"/>
      <c r="Q467" s="20"/>
      <c r="R467" s="20"/>
      <c r="S467" s="23"/>
    </row>
    <row r="468" spans="11:19" ht="24.75" customHeight="1">
      <c r="K468" s="22">
        <v>450</v>
      </c>
      <c r="L468" s="45"/>
      <c r="M468" s="20"/>
      <c r="N468" s="20"/>
      <c r="O468" s="20"/>
      <c r="P468" s="20"/>
      <c r="Q468" s="20"/>
      <c r="R468" s="20"/>
      <c r="S468" s="23"/>
    </row>
    <row r="469" spans="11:19" ht="24.75" customHeight="1">
      <c r="K469" s="22">
        <v>451</v>
      </c>
      <c r="L469" s="45"/>
      <c r="M469" s="20"/>
      <c r="N469" s="20"/>
      <c r="O469" s="20"/>
      <c r="P469" s="20"/>
      <c r="Q469" s="20"/>
      <c r="R469" s="20"/>
      <c r="S469" s="23"/>
    </row>
    <row r="470" spans="11:19" ht="24.75" customHeight="1">
      <c r="K470" s="22">
        <v>452</v>
      </c>
      <c r="L470" s="45"/>
      <c r="M470" s="20"/>
      <c r="N470" s="20"/>
      <c r="O470" s="20"/>
      <c r="P470" s="20"/>
      <c r="Q470" s="20"/>
      <c r="R470" s="20"/>
      <c r="S470" s="23"/>
    </row>
    <row r="471" spans="11:19" ht="24.75" customHeight="1">
      <c r="K471" s="22">
        <v>453</v>
      </c>
      <c r="L471" s="45"/>
      <c r="M471" s="20"/>
      <c r="N471" s="20"/>
      <c r="O471" s="20"/>
      <c r="P471" s="20"/>
      <c r="Q471" s="20"/>
      <c r="R471" s="20"/>
      <c r="S471" s="23"/>
    </row>
    <row r="472" spans="11:19" ht="24.75" customHeight="1">
      <c r="K472" s="22">
        <v>454</v>
      </c>
      <c r="L472" s="45"/>
      <c r="M472" s="20"/>
      <c r="N472" s="20"/>
      <c r="O472" s="20"/>
      <c r="P472" s="20"/>
      <c r="Q472" s="20"/>
      <c r="R472" s="20"/>
      <c r="S472" s="23"/>
    </row>
    <row r="473" spans="11:19" ht="24.75" customHeight="1">
      <c r="K473" s="22">
        <v>455</v>
      </c>
      <c r="L473" s="45"/>
      <c r="M473" s="20"/>
      <c r="N473" s="20"/>
      <c r="O473" s="20"/>
      <c r="P473" s="20"/>
      <c r="Q473" s="20"/>
      <c r="R473" s="20"/>
      <c r="S473" s="23"/>
    </row>
    <row r="474" spans="11:19" ht="24.75" customHeight="1">
      <c r="K474" s="22">
        <v>456</v>
      </c>
      <c r="L474" s="45"/>
      <c r="M474" s="20"/>
      <c r="N474" s="20"/>
      <c r="O474" s="20"/>
      <c r="P474" s="20"/>
      <c r="Q474" s="20"/>
      <c r="R474" s="20"/>
      <c r="S474" s="23"/>
    </row>
    <row r="475" spans="11:19" ht="24.75" customHeight="1">
      <c r="K475" s="22">
        <v>457</v>
      </c>
      <c r="L475" s="45"/>
      <c r="M475" s="20"/>
      <c r="N475" s="20"/>
      <c r="O475" s="20"/>
      <c r="P475" s="20"/>
      <c r="Q475" s="20"/>
      <c r="R475" s="20"/>
      <c r="S475" s="23"/>
    </row>
    <row r="476" spans="11:19" ht="24.75" customHeight="1">
      <c r="K476" s="22">
        <v>458</v>
      </c>
      <c r="L476" s="45"/>
      <c r="M476" s="20"/>
      <c r="N476" s="20"/>
      <c r="O476" s="20"/>
      <c r="P476" s="20"/>
      <c r="Q476" s="20"/>
      <c r="R476" s="20"/>
      <c r="S476" s="23"/>
    </row>
    <row r="477" spans="11:19" ht="24.75" customHeight="1">
      <c r="K477" s="22">
        <v>459</v>
      </c>
      <c r="L477" s="45"/>
      <c r="M477" s="20"/>
      <c r="N477" s="20"/>
      <c r="O477" s="20"/>
      <c r="P477" s="20"/>
      <c r="Q477" s="20"/>
      <c r="R477" s="20"/>
      <c r="S477" s="23"/>
    </row>
    <row r="478" spans="11:19" ht="24.75" customHeight="1">
      <c r="K478" s="22">
        <v>460</v>
      </c>
      <c r="L478" s="45"/>
      <c r="M478" s="20"/>
      <c r="N478" s="20"/>
      <c r="O478" s="20"/>
      <c r="P478" s="20"/>
      <c r="Q478" s="20"/>
      <c r="R478" s="20"/>
      <c r="S478" s="23"/>
    </row>
    <row r="479" spans="11:19" ht="24.75" customHeight="1">
      <c r="K479" s="22">
        <v>461</v>
      </c>
      <c r="L479" s="45"/>
      <c r="M479" s="20"/>
      <c r="N479" s="20"/>
      <c r="O479" s="20"/>
      <c r="P479" s="20"/>
      <c r="Q479" s="20"/>
      <c r="R479" s="20"/>
      <c r="S479" s="23"/>
    </row>
    <row r="480" spans="11:19" ht="24.75" customHeight="1">
      <c r="K480" s="22">
        <v>462</v>
      </c>
      <c r="L480" s="45"/>
      <c r="M480" s="20"/>
      <c r="N480" s="20"/>
      <c r="O480" s="20"/>
      <c r="P480" s="20"/>
      <c r="Q480" s="20"/>
      <c r="R480" s="20"/>
      <c r="S480" s="23"/>
    </row>
    <row r="481" spans="11:19" ht="24.75" customHeight="1">
      <c r="K481" s="22">
        <v>463</v>
      </c>
      <c r="L481" s="45"/>
      <c r="M481" s="20"/>
      <c r="N481" s="20"/>
      <c r="O481" s="20"/>
      <c r="P481" s="20"/>
      <c r="Q481" s="20"/>
      <c r="R481" s="20"/>
      <c r="S481" s="23"/>
    </row>
    <row r="482" spans="11:19" ht="24.75" customHeight="1">
      <c r="K482" s="22">
        <v>464</v>
      </c>
      <c r="L482" s="45"/>
      <c r="M482" s="20"/>
      <c r="N482" s="20"/>
      <c r="O482" s="20"/>
      <c r="P482" s="20"/>
      <c r="Q482" s="20"/>
      <c r="R482" s="20"/>
      <c r="S482" s="23"/>
    </row>
    <row r="483" spans="11:19" ht="24.75" customHeight="1">
      <c r="K483" s="22">
        <v>465</v>
      </c>
      <c r="L483" s="45"/>
      <c r="M483" s="20"/>
      <c r="N483" s="20"/>
      <c r="O483" s="20"/>
      <c r="P483" s="20"/>
      <c r="Q483" s="20"/>
      <c r="R483" s="20"/>
      <c r="S483" s="23"/>
    </row>
    <row r="484" spans="11:19" ht="24.75" customHeight="1">
      <c r="K484" s="22">
        <v>466</v>
      </c>
      <c r="L484" s="45"/>
      <c r="M484" s="20"/>
      <c r="N484" s="20"/>
      <c r="O484" s="20"/>
      <c r="P484" s="20"/>
      <c r="Q484" s="20"/>
      <c r="R484" s="20"/>
      <c r="S484" s="23"/>
    </row>
    <row r="485" spans="11:19" ht="24.75" customHeight="1">
      <c r="K485" s="22">
        <v>467</v>
      </c>
      <c r="L485" s="45"/>
      <c r="M485" s="20"/>
      <c r="N485" s="20"/>
      <c r="O485" s="20"/>
      <c r="P485" s="20"/>
      <c r="Q485" s="20"/>
      <c r="R485" s="20"/>
      <c r="S485" s="23"/>
    </row>
    <row r="486" spans="11:19" ht="24.75" customHeight="1">
      <c r="K486" s="22">
        <v>468</v>
      </c>
      <c r="L486" s="45"/>
      <c r="M486" s="20"/>
      <c r="N486" s="20"/>
      <c r="O486" s="20"/>
      <c r="P486" s="20"/>
      <c r="Q486" s="20"/>
      <c r="R486" s="20"/>
      <c r="S486" s="23"/>
    </row>
    <row r="487" spans="11:19" ht="24.75" customHeight="1">
      <c r="K487" s="22">
        <v>469</v>
      </c>
      <c r="L487" s="45"/>
      <c r="M487" s="20"/>
      <c r="N487" s="20"/>
      <c r="O487" s="20"/>
      <c r="P487" s="20"/>
      <c r="Q487" s="20"/>
      <c r="R487" s="20"/>
      <c r="S487" s="23"/>
    </row>
    <row r="488" spans="11:19" ht="24.75" customHeight="1">
      <c r="K488" s="22">
        <v>470</v>
      </c>
      <c r="L488" s="45"/>
      <c r="M488" s="20"/>
      <c r="N488" s="20"/>
      <c r="O488" s="20"/>
      <c r="P488" s="20"/>
      <c r="Q488" s="20"/>
      <c r="R488" s="20"/>
      <c r="S488" s="23"/>
    </row>
    <row r="489" spans="11:19" ht="24.75" customHeight="1">
      <c r="K489" s="22">
        <v>471</v>
      </c>
      <c r="L489" s="45"/>
      <c r="M489" s="20"/>
      <c r="N489" s="20"/>
      <c r="O489" s="20"/>
      <c r="P489" s="20"/>
      <c r="Q489" s="20"/>
      <c r="R489" s="20"/>
      <c r="S489" s="23"/>
    </row>
    <row r="490" spans="11:19" ht="24.75" customHeight="1">
      <c r="K490" s="22">
        <v>472</v>
      </c>
      <c r="L490" s="45"/>
      <c r="M490" s="20"/>
      <c r="N490" s="20"/>
      <c r="O490" s="20"/>
      <c r="P490" s="20"/>
      <c r="Q490" s="20"/>
      <c r="R490" s="20"/>
      <c r="S490" s="23"/>
    </row>
    <row r="491" spans="11:19" ht="24.75" customHeight="1">
      <c r="K491" s="22">
        <v>473</v>
      </c>
      <c r="L491" s="45"/>
      <c r="M491" s="20"/>
      <c r="N491" s="20"/>
      <c r="O491" s="20"/>
      <c r="P491" s="20"/>
      <c r="Q491" s="20"/>
      <c r="R491" s="20"/>
      <c r="S491" s="23"/>
    </row>
    <row r="492" spans="11:19" ht="24.75" customHeight="1">
      <c r="K492" s="22">
        <v>474</v>
      </c>
      <c r="L492" s="45"/>
      <c r="M492" s="20"/>
      <c r="N492" s="20"/>
      <c r="O492" s="20"/>
      <c r="P492" s="20"/>
      <c r="Q492" s="20"/>
      <c r="R492" s="20"/>
      <c r="S492" s="23"/>
    </row>
    <row r="493" spans="11:19" ht="24.75" customHeight="1">
      <c r="K493" s="22">
        <v>475</v>
      </c>
      <c r="L493" s="45"/>
      <c r="M493" s="20"/>
      <c r="N493" s="20"/>
      <c r="O493" s="20"/>
      <c r="P493" s="20"/>
      <c r="Q493" s="20"/>
      <c r="R493" s="20"/>
      <c r="S493" s="23"/>
    </row>
    <row r="494" spans="11:19" ht="24.75" customHeight="1">
      <c r="K494" s="22">
        <v>476</v>
      </c>
      <c r="L494" s="45"/>
      <c r="M494" s="20"/>
      <c r="N494" s="20"/>
      <c r="O494" s="20"/>
      <c r="P494" s="20"/>
      <c r="Q494" s="20"/>
      <c r="R494" s="20"/>
      <c r="S494" s="23"/>
    </row>
    <row r="495" spans="11:19" ht="24.75" customHeight="1">
      <c r="K495" s="22">
        <v>477</v>
      </c>
      <c r="L495" s="45"/>
      <c r="M495" s="20"/>
      <c r="N495" s="20"/>
      <c r="O495" s="20"/>
      <c r="P495" s="20"/>
      <c r="Q495" s="20"/>
      <c r="R495" s="20"/>
      <c r="S495" s="23"/>
    </row>
    <row r="496" spans="11:19" ht="24.75" customHeight="1">
      <c r="K496" s="22">
        <v>478</v>
      </c>
      <c r="L496" s="45"/>
      <c r="M496" s="20"/>
      <c r="N496" s="20"/>
      <c r="O496" s="20"/>
      <c r="P496" s="20"/>
      <c r="Q496" s="20"/>
      <c r="R496" s="20"/>
      <c r="S496" s="23"/>
    </row>
    <row r="497" spans="11:19" ht="24.75" customHeight="1">
      <c r="K497" s="22">
        <v>479</v>
      </c>
      <c r="L497" s="45"/>
      <c r="M497" s="20"/>
      <c r="N497" s="20"/>
      <c r="O497" s="20"/>
      <c r="P497" s="20"/>
      <c r="Q497" s="20"/>
      <c r="R497" s="20"/>
      <c r="S497" s="23"/>
    </row>
    <row r="498" spans="11:19" ht="24.75" customHeight="1">
      <c r="K498" s="22">
        <v>480</v>
      </c>
      <c r="L498" s="45"/>
      <c r="M498" s="20"/>
      <c r="N498" s="20"/>
      <c r="O498" s="20"/>
      <c r="P498" s="20"/>
      <c r="Q498" s="20"/>
      <c r="R498" s="20"/>
      <c r="S498" s="23"/>
    </row>
    <row r="499" spans="11:19" ht="24.75" customHeight="1">
      <c r="K499" s="22">
        <v>481</v>
      </c>
      <c r="L499" s="45"/>
      <c r="M499" s="20"/>
      <c r="N499" s="20"/>
      <c r="O499" s="20"/>
      <c r="P499" s="20"/>
      <c r="Q499" s="20"/>
      <c r="R499" s="20"/>
      <c r="S499" s="23"/>
    </row>
    <row r="500" spans="11:19" ht="24.75" customHeight="1">
      <c r="K500" s="22">
        <v>482</v>
      </c>
      <c r="L500" s="45"/>
      <c r="M500" s="20"/>
      <c r="N500" s="20"/>
      <c r="O500" s="20"/>
      <c r="P500" s="20"/>
      <c r="Q500" s="20"/>
      <c r="R500" s="20"/>
      <c r="S500" s="23"/>
    </row>
    <row r="501" spans="11:19" ht="24.75" customHeight="1">
      <c r="K501" s="22">
        <v>483</v>
      </c>
      <c r="L501" s="45"/>
      <c r="M501" s="20"/>
      <c r="N501" s="20"/>
      <c r="O501" s="20"/>
      <c r="P501" s="20"/>
      <c r="Q501" s="20"/>
      <c r="R501" s="20"/>
      <c r="S501" s="23"/>
    </row>
    <row r="502" spans="11:19" ht="24.75" customHeight="1">
      <c r="K502" s="22">
        <v>484</v>
      </c>
      <c r="L502" s="45"/>
      <c r="M502" s="20"/>
      <c r="N502" s="20"/>
      <c r="O502" s="20"/>
      <c r="P502" s="20"/>
      <c r="Q502" s="20"/>
      <c r="R502" s="20"/>
      <c r="S502" s="23"/>
    </row>
    <row r="503" spans="11:19" ht="24.75" customHeight="1">
      <c r="K503" s="22">
        <v>485</v>
      </c>
      <c r="L503" s="45"/>
      <c r="M503" s="20"/>
      <c r="N503" s="20"/>
      <c r="O503" s="20"/>
      <c r="P503" s="20"/>
      <c r="Q503" s="20"/>
      <c r="R503" s="20"/>
      <c r="S503" s="23"/>
    </row>
    <row r="504" spans="11:19" ht="24.75" customHeight="1">
      <c r="K504" s="22">
        <v>486</v>
      </c>
      <c r="L504" s="45"/>
      <c r="M504" s="20"/>
      <c r="N504" s="20"/>
      <c r="O504" s="20"/>
      <c r="P504" s="20"/>
      <c r="Q504" s="20"/>
      <c r="R504" s="20"/>
      <c r="S504" s="23"/>
    </row>
    <row r="505" spans="11:19" ht="24.75" customHeight="1">
      <c r="K505" s="22">
        <v>487</v>
      </c>
      <c r="L505" s="45"/>
      <c r="M505" s="20"/>
      <c r="N505" s="20"/>
      <c r="O505" s="20"/>
      <c r="P505" s="20"/>
      <c r="Q505" s="20"/>
      <c r="R505" s="20"/>
      <c r="S505" s="23"/>
    </row>
    <row r="506" spans="11:19" ht="24.75" customHeight="1">
      <c r="K506" s="22">
        <v>488</v>
      </c>
      <c r="L506" s="45"/>
      <c r="M506" s="20"/>
      <c r="N506" s="20"/>
      <c r="O506" s="20"/>
      <c r="P506" s="20"/>
      <c r="Q506" s="20"/>
      <c r="R506" s="20"/>
      <c r="S506" s="23"/>
    </row>
    <row r="507" spans="11:19" ht="24.75" customHeight="1">
      <c r="K507" s="22">
        <v>489</v>
      </c>
      <c r="L507" s="45"/>
      <c r="M507" s="20"/>
      <c r="N507" s="20"/>
      <c r="O507" s="20"/>
      <c r="P507" s="20"/>
      <c r="Q507" s="20"/>
      <c r="R507" s="20"/>
      <c r="S507" s="23"/>
    </row>
    <row r="508" spans="11:19" ht="24.75" customHeight="1">
      <c r="K508" s="22">
        <v>490</v>
      </c>
      <c r="L508" s="45"/>
      <c r="M508" s="20"/>
      <c r="N508" s="20"/>
      <c r="O508" s="20"/>
      <c r="P508" s="20"/>
      <c r="Q508" s="20"/>
      <c r="R508" s="20"/>
      <c r="S508" s="23"/>
    </row>
    <row r="509" spans="11:19" ht="24.75" customHeight="1">
      <c r="K509" s="22">
        <v>491</v>
      </c>
      <c r="L509" s="45"/>
      <c r="M509" s="20"/>
      <c r="N509" s="20"/>
      <c r="O509" s="20"/>
      <c r="P509" s="20"/>
      <c r="Q509" s="20"/>
      <c r="R509" s="20"/>
      <c r="S509" s="23"/>
    </row>
    <row r="510" spans="11:19" ht="24.75" customHeight="1">
      <c r="K510" s="22">
        <v>492</v>
      </c>
      <c r="L510" s="45"/>
      <c r="M510" s="20"/>
      <c r="N510" s="20"/>
      <c r="O510" s="20"/>
      <c r="P510" s="20"/>
      <c r="Q510" s="20"/>
      <c r="R510" s="20"/>
      <c r="S510" s="23"/>
    </row>
    <row r="511" spans="11:19" ht="24.75" customHeight="1">
      <c r="K511" s="22">
        <v>493</v>
      </c>
      <c r="L511" s="45"/>
      <c r="M511" s="20"/>
      <c r="N511" s="20"/>
      <c r="O511" s="20"/>
      <c r="P511" s="20"/>
      <c r="Q511" s="20"/>
      <c r="R511" s="20"/>
      <c r="S511" s="23"/>
    </row>
    <row r="512" spans="11:19" ht="24.75" customHeight="1">
      <c r="K512" s="22">
        <v>494</v>
      </c>
      <c r="L512" s="45"/>
      <c r="M512" s="20"/>
      <c r="N512" s="20"/>
      <c r="O512" s="20"/>
      <c r="P512" s="20"/>
      <c r="Q512" s="20"/>
      <c r="R512" s="20"/>
      <c r="S512" s="23"/>
    </row>
    <row r="513" spans="11:30" ht="24.75" customHeight="1">
      <c r="K513" s="22">
        <v>495</v>
      </c>
      <c r="L513" s="45"/>
      <c r="M513" s="20"/>
      <c r="N513" s="20"/>
      <c r="O513" s="20"/>
      <c r="P513" s="20"/>
      <c r="Q513" s="20"/>
      <c r="R513" s="20"/>
      <c r="S513" s="23"/>
    </row>
    <row r="514" spans="11:30" ht="24.75" customHeight="1">
      <c r="K514" s="22">
        <v>496</v>
      </c>
      <c r="L514" s="45"/>
      <c r="M514" s="20"/>
      <c r="N514" s="20"/>
      <c r="O514" s="20"/>
      <c r="P514" s="20"/>
      <c r="Q514" s="20"/>
      <c r="R514" s="20"/>
      <c r="S514" s="23"/>
    </row>
    <row r="515" spans="11:30" ht="24.75" customHeight="1">
      <c r="K515" s="22">
        <v>497</v>
      </c>
      <c r="L515" s="45"/>
      <c r="M515" s="20"/>
      <c r="N515" s="20"/>
      <c r="O515" s="20"/>
      <c r="P515" s="20"/>
      <c r="Q515" s="20"/>
      <c r="R515" s="20"/>
      <c r="S515" s="23"/>
    </row>
    <row r="516" spans="11:30" ht="24.75" customHeight="1">
      <c r="K516" s="22">
        <v>498</v>
      </c>
      <c r="L516" s="45"/>
      <c r="M516" s="20"/>
      <c r="N516" s="20"/>
      <c r="O516" s="20"/>
      <c r="P516" s="20"/>
      <c r="Q516" s="20"/>
      <c r="R516" s="20"/>
      <c r="S516" s="23"/>
    </row>
    <row r="517" spans="11:30" ht="24.75" customHeight="1">
      <c r="K517" s="22">
        <v>499</v>
      </c>
      <c r="L517" s="45"/>
      <c r="M517" s="20"/>
      <c r="N517" s="20"/>
      <c r="O517" s="20"/>
      <c r="P517" s="20"/>
      <c r="Q517" s="20"/>
      <c r="R517" s="20"/>
      <c r="S517" s="23"/>
    </row>
    <row r="518" spans="11:30" ht="24.75" customHeight="1">
      <c r="K518" s="22">
        <v>500</v>
      </c>
      <c r="L518" s="45"/>
      <c r="M518" s="20"/>
      <c r="N518" s="20"/>
      <c r="O518" s="20"/>
      <c r="P518" s="20"/>
      <c r="Q518" s="20"/>
      <c r="R518" s="20"/>
      <c r="S518" s="23"/>
    </row>
    <row r="519" spans="11:30" ht="24.75" customHeight="1">
      <c r="K519" s="22">
        <v>501</v>
      </c>
      <c r="L519" s="45"/>
      <c r="M519" s="20"/>
      <c r="N519" s="20"/>
      <c r="O519" s="20"/>
      <c r="P519" s="20"/>
      <c r="Q519" s="20"/>
      <c r="R519" s="20"/>
      <c r="S519" s="23"/>
      <c r="V519" s="3"/>
      <c r="W519" s="3"/>
      <c r="X519" s="3"/>
      <c r="Y519" s="3"/>
      <c r="Z519" s="3"/>
      <c r="AA519" s="3"/>
      <c r="AB519" s="3"/>
      <c r="AC519" s="3"/>
      <c r="AD519" s="3"/>
    </row>
    <row r="520" spans="11:30" ht="24.75" customHeight="1">
      <c r="K520" s="22">
        <v>502</v>
      </c>
      <c r="L520" s="45"/>
      <c r="M520" s="20"/>
      <c r="N520" s="20"/>
      <c r="O520" s="20"/>
      <c r="P520" s="20"/>
      <c r="Q520" s="20"/>
      <c r="R520" s="20"/>
      <c r="S520" s="23"/>
      <c r="V520" s="3"/>
      <c r="W520" s="3"/>
      <c r="X520" s="3"/>
      <c r="Y520" s="3"/>
      <c r="Z520" s="3"/>
      <c r="AA520" s="3"/>
      <c r="AB520" s="3"/>
      <c r="AC520" s="3"/>
      <c r="AD520" s="3"/>
    </row>
    <row r="521" spans="11:30" ht="24.75" customHeight="1">
      <c r="K521" s="22">
        <v>503</v>
      </c>
      <c r="L521" s="45"/>
      <c r="M521" s="20"/>
      <c r="N521" s="20"/>
      <c r="O521" s="20"/>
      <c r="P521" s="20"/>
      <c r="Q521" s="20"/>
      <c r="R521" s="20"/>
      <c r="S521" s="23"/>
      <c r="V521" s="3"/>
      <c r="W521" s="3"/>
      <c r="X521" s="3"/>
      <c r="Y521" s="3"/>
      <c r="Z521" s="3"/>
      <c r="AA521" s="3"/>
      <c r="AB521" s="3"/>
      <c r="AC521" s="3"/>
      <c r="AD521" s="3"/>
    </row>
    <row r="522" spans="11:30" ht="24.75" customHeight="1">
      <c r="K522" s="22">
        <v>504</v>
      </c>
      <c r="L522" s="45"/>
      <c r="M522" s="20"/>
      <c r="N522" s="20"/>
      <c r="O522" s="20"/>
      <c r="P522" s="20"/>
      <c r="Q522" s="20"/>
      <c r="R522" s="20"/>
      <c r="S522" s="23"/>
      <c r="V522" s="3"/>
      <c r="W522" s="3"/>
      <c r="X522" s="3"/>
      <c r="Y522" s="3"/>
      <c r="Z522" s="3"/>
      <c r="AA522" s="3"/>
      <c r="AB522" s="3"/>
      <c r="AC522" s="3"/>
      <c r="AD522" s="3"/>
    </row>
    <row r="523" spans="11:30" ht="24.75" customHeight="1">
      <c r="K523" s="22">
        <v>505</v>
      </c>
      <c r="L523" s="45"/>
      <c r="M523" s="20"/>
      <c r="N523" s="20"/>
      <c r="O523" s="20"/>
      <c r="P523" s="20"/>
      <c r="Q523" s="20"/>
      <c r="R523" s="20"/>
      <c r="S523" s="23"/>
      <c r="V523" s="3"/>
      <c r="W523" s="3"/>
      <c r="X523" s="3"/>
      <c r="Y523" s="3"/>
      <c r="Z523" s="3"/>
      <c r="AA523" s="3"/>
      <c r="AB523" s="3"/>
      <c r="AC523" s="3"/>
      <c r="AD523" s="3"/>
    </row>
    <row r="524" spans="11:30" ht="24.75" customHeight="1">
      <c r="K524" s="22">
        <v>506</v>
      </c>
      <c r="L524" s="45"/>
      <c r="M524" s="20"/>
      <c r="N524" s="20"/>
      <c r="O524" s="20"/>
      <c r="P524" s="20"/>
      <c r="Q524" s="20"/>
      <c r="R524" s="20"/>
      <c r="S524" s="23"/>
      <c r="V524" s="3"/>
      <c r="W524" s="3"/>
      <c r="X524" s="3"/>
      <c r="Y524" s="3"/>
      <c r="Z524" s="3"/>
      <c r="AA524" s="3"/>
      <c r="AB524" s="3"/>
      <c r="AC524" s="3"/>
      <c r="AD524" s="3"/>
    </row>
    <row r="525" spans="11:30" ht="24.75" customHeight="1">
      <c r="K525" s="22">
        <v>507</v>
      </c>
      <c r="L525" s="45"/>
      <c r="M525" s="20"/>
      <c r="N525" s="20"/>
      <c r="O525" s="20"/>
      <c r="P525" s="20"/>
      <c r="Q525" s="20"/>
      <c r="R525" s="20"/>
      <c r="S525" s="23"/>
      <c r="V525" s="3"/>
      <c r="W525" s="3"/>
      <c r="X525" s="3"/>
      <c r="Y525" s="3"/>
      <c r="Z525" s="3"/>
      <c r="AA525" s="3"/>
      <c r="AB525" s="3"/>
      <c r="AC525" s="3"/>
      <c r="AD525" s="3"/>
    </row>
    <row r="526" spans="11:30" ht="24.75" customHeight="1">
      <c r="K526" s="22">
        <v>508</v>
      </c>
      <c r="L526" s="45"/>
      <c r="M526" s="20"/>
      <c r="N526" s="20"/>
      <c r="O526" s="20"/>
      <c r="P526" s="20"/>
      <c r="Q526" s="20"/>
      <c r="R526" s="20"/>
      <c r="S526" s="23"/>
      <c r="V526" s="3"/>
      <c r="W526" s="3"/>
      <c r="X526" s="3"/>
      <c r="Y526" s="3"/>
      <c r="Z526" s="3"/>
      <c r="AA526" s="3"/>
      <c r="AB526" s="3"/>
      <c r="AC526" s="3"/>
      <c r="AD526" s="3"/>
    </row>
    <row r="527" spans="11:30" ht="24.75" customHeight="1">
      <c r="K527" s="22">
        <v>509</v>
      </c>
      <c r="L527" s="45"/>
      <c r="M527" s="20"/>
      <c r="N527" s="20"/>
      <c r="O527" s="20"/>
      <c r="P527" s="20"/>
      <c r="Q527" s="20"/>
      <c r="R527" s="20"/>
      <c r="S527" s="23"/>
      <c r="V527" s="3"/>
      <c r="W527" s="3"/>
      <c r="X527" s="3"/>
      <c r="Y527" s="3"/>
      <c r="Z527" s="3"/>
      <c r="AA527" s="3"/>
      <c r="AB527" s="3"/>
      <c r="AC527" s="3"/>
      <c r="AD527" s="3"/>
    </row>
    <row r="528" spans="11:30" ht="24.75" customHeight="1">
      <c r="K528" s="22">
        <v>510</v>
      </c>
      <c r="L528" s="45"/>
      <c r="M528" s="20"/>
      <c r="N528" s="20"/>
      <c r="O528" s="20"/>
      <c r="P528" s="20"/>
      <c r="Q528" s="20"/>
      <c r="R528" s="20"/>
      <c r="S528" s="23"/>
      <c r="V528" s="3"/>
      <c r="W528" s="3"/>
      <c r="X528" s="3"/>
      <c r="Y528" s="3"/>
      <c r="Z528" s="3"/>
      <c r="AA528" s="3"/>
      <c r="AB528" s="3"/>
      <c r="AC528" s="3"/>
      <c r="AD528" s="3"/>
    </row>
    <row r="529" spans="11:30" ht="24.75" customHeight="1">
      <c r="K529" s="22">
        <v>511</v>
      </c>
      <c r="L529" s="45"/>
      <c r="M529" s="20"/>
      <c r="N529" s="20"/>
      <c r="O529" s="20"/>
      <c r="P529" s="20"/>
      <c r="Q529" s="20"/>
      <c r="R529" s="20"/>
      <c r="S529" s="23"/>
      <c r="V529" s="3"/>
      <c r="W529" s="3"/>
      <c r="X529" s="3"/>
      <c r="Y529" s="3"/>
      <c r="Z529" s="3"/>
      <c r="AA529" s="3"/>
      <c r="AB529" s="3"/>
      <c r="AC529" s="3"/>
      <c r="AD529" s="3"/>
    </row>
    <row r="530" spans="11:30" ht="24.75" customHeight="1">
      <c r="K530" s="22">
        <v>512</v>
      </c>
      <c r="L530" s="45"/>
      <c r="M530" s="20"/>
      <c r="N530" s="20"/>
      <c r="O530" s="20"/>
      <c r="P530" s="20"/>
      <c r="Q530" s="20"/>
      <c r="R530" s="20"/>
      <c r="S530" s="23"/>
      <c r="V530" s="3"/>
      <c r="W530" s="3"/>
      <c r="X530" s="3"/>
      <c r="Y530" s="3"/>
      <c r="Z530" s="3"/>
      <c r="AA530" s="3"/>
      <c r="AB530" s="3"/>
      <c r="AC530" s="3"/>
      <c r="AD530" s="3"/>
    </row>
    <row r="531" spans="11:30" ht="24.75" customHeight="1">
      <c r="K531" s="22">
        <v>513</v>
      </c>
      <c r="L531" s="45"/>
      <c r="M531" s="20"/>
      <c r="N531" s="20"/>
      <c r="O531" s="20"/>
      <c r="P531" s="20"/>
      <c r="Q531" s="20"/>
      <c r="R531" s="20"/>
      <c r="S531" s="23"/>
      <c r="V531" s="3"/>
      <c r="W531" s="3"/>
      <c r="X531" s="3"/>
      <c r="Y531" s="3"/>
      <c r="Z531" s="3"/>
      <c r="AA531" s="3"/>
      <c r="AB531" s="3"/>
      <c r="AC531" s="3"/>
      <c r="AD531" s="3"/>
    </row>
    <row r="532" spans="11:30" ht="24.75" customHeight="1">
      <c r="K532" s="22">
        <v>514</v>
      </c>
      <c r="L532" s="45"/>
      <c r="M532" s="20"/>
      <c r="N532" s="20"/>
      <c r="O532" s="20"/>
      <c r="P532" s="20"/>
      <c r="Q532" s="20"/>
      <c r="R532" s="20"/>
      <c r="S532" s="23"/>
      <c r="V532" s="3"/>
      <c r="W532" s="3"/>
      <c r="X532" s="3"/>
      <c r="Y532" s="3"/>
      <c r="Z532" s="3"/>
      <c r="AA532" s="3"/>
      <c r="AB532" s="3"/>
      <c r="AC532" s="3"/>
      <c r="AD532" s="3"/>
    </row>
    <row r="533" spans="11:30" ht="24.75" customHeight="1">
      <c r="K533" s="22">
        <v>515</v>
      </c>
      <c r="L533" s="45"/>
      <c r="M533" s="20"/>
      <c r="N533" s="20"/>
      <c r="O533" s="20"/>
      <c r="P533" s="20"/>
      <c r="Q533" s="20"/>
      <c r="R533" s="20"/>
      <c r="S533" s="23"/>
      <c r="V533" s="3"/>
      <c r="W533" s="3"/>
      <c r="X533" s="3"/>
      <c r="Y533" s="3"/>
      <c r="Z533" s="3"/>
      <c r="AA533" s="3"/>
      <c r="AB533" s="3"/>
      <c r="AC533" s="3"/>
      <c r="AD533" s="3"/>
    </row>
    <row r="534" spans="11:30" ht="24.75" customHeight="1">
      <c r="K534" s="22">
        <v>516</v>
      </c>
      <c r="L534" s="45"/>
      <c r="M534" s="20"/>
      <c r="N534" s="20"/>
      <c r="O534" s="20"/>
      <c r="P534" s="20"/>
      <c r="Q534" s="20"/>
      <c r="R534" s="20"/>
      <c r="S534" s="23"/>
      <c r="V534" s="3"/>
      <c r="W534" s="3"/>
      <c r="X534" s="3"/>
      <c r="Y534" s="3"/>
      <c r="Z534" s="3"/>
      <c r="AA534" s="3"/>
      <c r="AB534" s="3"/>
      <c r="AC534" s="3"/>
      <c r="AD534" s="3"/>
    </row>
    <row r="535" spans="11:30" ht="24.75" customHeight="1">
      <c r="K535" s="22">
        <v>517</v>
      </c>
      <c r="L535" s="45"/>
      <c r="M535" s="20"/>
      <c r="N535" s="20"/>
      <c r="O535" s="20"/>
      <c r="P535" s="20"/>
      <c r="Q535" s="20"/>
      <c r="R535" s="20"/>
      <c r="S535" s="23"/>
      <c r="V535" s="3"/>
      <c r="W535" s="3"/>
      <c r="X535" s="3"/>
      <c r="Y535" s="3"/>
      <c r="Z535" s="3"/>
      <c r="AA535" s="3"/>
      <c r="AB535" s="3"/>
      <c r="AC535" s="3"/>
      <c r="AD535" s="3"/>
    </row>
    <row r="536" spans="11:30" ht="24.75" customHeight="1">
      <c r="K536" s="22">
        <v>518</v>
      </c>
      <c r="L536" s="45"/>
      <c r="M536" s="20"/>
      <c r="N536" s="20"/>
      <c r="O536" s="20"/>
      <c r="P536" s="20"/>
      <c r="Q536" s="20"/>
      <c r="R536" s="20"/>
      <c r="S536" s="23"/>
      <c r="V536" s="3"/>
      <c r="W536" s="3"/>
      <c r="X536" s="3"/>
      <c r="Y536" s="3"/>
      <c r="Z536" s="3"/>
      <c r="AA536" s="3"/>
      <c r="AB536" s="3"/>
      <c r="AC536" s="3"/>
      <c r="AD536" s="3"/>
    </row>
    <row r="537" spans="11:30" ht="24.75" customHeight="1">
      <c r="K537" s="22">
        <v>519</v>
      </c>
      <c r="L537" s="45"/>
      <c r="M537" s="20"/>
      <c r="N537" s="20"/>
      <c r="O537" s="20"/>
      <c r="P537" s="20"/>
      <c r="Q537" s="20"/>
      <c r="R537" s="20"/>
      <c r="S537" s="23"/>
      <c r="V537" s="3"/>
      <c r="W537" s="3"/>
      <c r="X537" s="3"/>
      <c r="Y537" s="3"/>
      <c r="Z537" s="3"/>
      <c r="AA537" s="3"/>
      <c r="AB537" s="3"/>
      <c r="AC537" s="3"/>
      <c r="AD537" s="3"/>
    </row>
    <row r="538" spans="11:30" ht="24.75" customHeight="1">
      <c r="K538" s="22">
        <v>520</v>
      </c>
      <c r="L538" s="45"/>
      <c r="M538" s="20"/>
      <c r="N538" s="20"/>
      <c r="O538" s="20"/>
      <c r="P538" s="20"/>
      <c r="Q538" s="20"/>
      <c r="R538" s="20"/>
      <c r="S538" s="23"/>
      <c r="V538" s="3"/>
      <c r="W538" s="3"/>
      <c r="X538" s="3"/>
      <c r="Y538" s="3"/>
      <c r="Z538" s="3"/>
      <c r="AA538" s="3"/>
      <c r="AB538" s="3"/>
      <c r="AC538" s="3"/>
      <c r="AD538" s="3"/>
    </row>
    <row r="539" spans="11:30" ht="24.75" customHeight="1">
      <c r="K539" s="22">
        <v>521</v>
      </c>
      <c r="L539" s="45"/>
      <c r="M539" s="20"/>
      <c r="N539" s="20"/>
      <c r="O539" s="20"/>
      <c r="P539" s="20"/>
      <c r="Q539" s="20"/>
      <c r="R539" s="20"/>
      <c r="S539" s="23"/>
      <c r="V539" s="3"/>
      <c r="W539" s="3"/>
      <c r="X539" s="3"/>
      <c r="Y539" s="3"/>
      <c r="Z539" s="3"/>
      <c r="AA539" s="3"/>
      <c r="AB539" s="3"/>
      <c r="AC539" s="3"/>
      <c r="AD539" s="3"/>
    </row>
    <row r="540" spans="11:30" ht="24.75" customHeight="1">
      <c r="K540" s="22">
        <v>522</v>
      </c>
      <c r="L540" s="45"/>
      <c r="M540" s="20"/>
      <c r="N540" s="20"/>
      <c r="O540" s="20"/>
      <c r="P540" s="20"/>
      <c r="Q540" s="20"/>
      <c r="R540" s="20"/>
      <c r="S540" s="23"/>
      <c r="V540" s="3"/>
      <c r="W540" s="3"/>
      <c r="X540" s="3"/>
      <c r="Y540" s="3"/>
      <c r="Z540" s="3"/>
      <c r="AA540" s="3"/>
      <c r="AB540" s="3"/>
      <c r="AC540" s="3"/>
      <c r="AD540" s="3"/>
    </row>
    <row r="541" spans="11:30" ht="24.75" customHeight="1">
      <c r="K541" s="22">
        <v>523</v>
      </c>
      <c r="L541" s="45"/>
      <c r="M541" s="20"/>
      <c r="N541" s="20"/>
      <c r="O541" s="20"/>
      <c r="P541" s="20"/>
      <c r="Q541" s="20"/>
      <c r="R541" s="20"/>
      <c r="S541" s="23"/>
      <c r="V541" s="3"/>
      <c r="W541" s="3"/>
      <c r="X541" s="3"/>
      <c r="Y541" s="3"/>
      <c r="Z541" s="3"/>
      <c r="AA541" s="3"/>
      <c r="AB541" s="3"/>
      <c r="AC541" s="3"/>
      <c r="AD541" s="3"/>
    </row>
    <row r="542" spans="11:30" ht="24.75" customHeight="1">
      <c r="K542" s="22">
        <v>524</v>
      </c>
      <c r="L542" s="45"/>
      <c r="M542" s="20"/>
      <c r="N542" s="20"/>
      <c r="O542" s="20"/>
      <c r="P542" s="20"/>
      <c r="Q542" s="20"/>
      <c r="R542" s="20"/>
      <c r="S542" s="23"/>
      <c r="V542" s="3"/>
      <c r="W542" s="3"/>
      <c r="X542" s="3"/>
      <c r="Y542" s="3"/>
      <c r="Z542" s="3"/>
      <c r="AA542" s="3"/>
      <c r="AB542" s="3"/>
      <c r="AC542" s="3"/>
      <c r="AD542" s="3"/>
    </row>
    <row r="543" spans="11:30" ht="24.75" customHeight="1">
      <c r="K543" s="22">
        <v>525</v>
      </c>
      <c r="L543" s="45"/>
      <c r="M543" s="20"/>
      <c r="N543" s="20"/>
      <c r="O543" s="20"/>
      <c r="P543" s="20"/>
      <c r="Q543" s="20"/>
      <c r="R543" s="20"/>
      <c r="S543" s="23"/>
      <c r="V543" s="3"/>
      <c r="W543" s="3"/>
      <c r="X543" s="3"/>
      <c r="Y543" s="3"/>
      <c r="Z543" s="3"/>
      <c r="AA543" s="3"/>
      <c r="AB543" s="3"/>
      <c r="AC543" s="3"/>
      <c r="AD543" s="3"/>
    </row>
    <row r="544" spans="11:30" ht="24.75" customHeight="1">
      <c r="K544" s="22">
        <v>526</v>
      </c>
      <c r="L544" s="45"/>
      <c r="M544" s="20"/>
      <c r="N544" s="20"/>
      <c r="O544" s="20"/>
      <c r="P544" s="20"/>
      <c r="Q544" s="20"/>
      <c r="R544" s="20"/>
      <c r="S544" s="23"/>
      <c r="V544" s="3"/>
      <c r="W544" s="3"/>
      <c r="X544" s="3"/>
      <c r="Y544" s="3"/>
      <c r="Z544" s="3"/>
      <c r="AA544" s="3"/>
      <c r="AB544" s="3"/>
      <c r="AC544" s="3"/>
      <c r="AD544" s="3"/>
    </row>
    <row r="545" spans="22:30" ht="24.75" customHeight="1">
      <c r="V545" s="3"/>
      <c r="W545" s="3"/>
      <c r="X545" s="3"/>
      <c r="Y545" s="3"/>
      <c r="Z545" s="3"/>
      <c r="AA545" s="3"/>
      <c r="AB545" s="3"/>
      <c r="AC545" s="3"/>
      <c r="AD545" s="3"/>
    </row>
    <row r="546" spans="22:30" ht="24.75" customHeight="1">
      <c r="V546" s="3"/>
      <c r="W546" s="3"/>
      <c r="X546" s="3"/>
      <c r="Y546" s="3"/>
      <c r="Z546" s="3"/>
      <c r="AA546" s="3"/>
      <c r="AB546" s="3"/>
      <c r="AC546" s="3"/>
      <c r="AD546" s="3"/>
    </row>
    <row r="547" spans="22:30" ht="24.75" customHeight="1">
      <c r="V547" s="3"/>
      <c r="W547" s="3"/>
      <c r="X547" s="3"/>
      <c r="Y547" s="3"/>
      <c r="Z547" s="3"/>
      <c r="AA547" s="3"/>
      <c r="AB547" s="3"/>
      <c r="AC547" s="3"/>
      <c r="AD547" s="3"/>
    </row>
    <row r="548" spans="22:30" ht="24.75" customHeight="1">
      <c r="V548" s="3"/>
      <c r="W548" s="3"/>
      <c r="X548" s="3"/>
      <c r="Y548" s="3"/>
      <c r="Z548" s="3"/>
      <c r="AA548" s="3"/>
      <c r="AB548" s="3"/>
      <c r="AC548" s="3"/>
      <c r="AD548" s="3"/>
    </row>
    <row r="549" spans="22:30" ht="24.75" customHeight="1">
      <c r="V549" s="3"/>
      <c r="W549" s="3"/>
      <c r="X549" s="3"/>
      <c r="Y549" s="3"/>
      <c r="Z549" s="3"/>
      <c r="AA549" s="3"/>
      <c r="AB549" s="3"/>
      <c r="AC549" s="3"/>
      <c r="AD549" s="3"/>
    </row>
    <row r="550" spans="22:30" ht="24.75" customHeight="1">
      <c r="V550" s="3"/>
      <c r="W550" s="3"/>
      <c r="X550" s="3"/>
      <c r="Y550" s="3"/>
      <c r="Z550" s="3"/>
      <c r="AA550" s="3"/>
      <c r="AB550" s="3"/>
      <c r="AC550" s="3"/>
      <c r="AD550" s="3"/>
    </row>
    <row r="551" spans="22:30" ht="24.75" customHeight="1">
      <c r="V551" s="3"/>
      <c r="W551" s="3"/>
      <c r="X551" s="3"/>
      <c r="Y551" s="3"/>
      <c r="Z551" s="3"/>
      <c r="AA551" s="3"/>
      <c r="AB551" s="3"/>
      <c r="AC551" s="3"/>
      <c r="AD551" s="3"/>
    </row>
    <row r="552" spans="22:30" ht="24.75" customHeight="1">
      <c r="V552" s="3"/>
      <c r="W552" s="3"/>
      <c r="X552" s="3"/>
      <c r="Y552" s="3"/>
      <c r="Z552" s="3"/>
      <c r="AA552" s="3"/>
      <c r="AB552" s="3"/>
      <c r="AC552" s="3"/>
      <c r="AD552" s="3"/>
    </row>
    <row r="553" spans="22:30" ht="24.75" customHeight="1">
      <c r="V553" s="3"/>
      <c r="W553" s="3"/>
      <c r="X553" s="3"/>
      <c r="Y553" s="3"/>
      <c r="Z553" s="3"/>
      <c r="AA553" s="3"/>
      <c r="AB553" s="3"/>
      <c r="AC553" s="3"/>
      <c r="AD553" s="3"/>
    </row>
    <row r="554" spans="22:30" ht="24.75" customHeight="1">
      <c r="V554" s="3"/>
      <c r="W554" s="3"/>
      <c r="X554" s="3"/>
      <c r="Y554" s="3"/>
      <c r="Z554" s="3"/>
      <c r="AA554" s="3"/>
      <c r="AB554" s="3"/>
      <c r="AC554" s="3"/>
      <c r="AD554" s="3"/>
    </row>
    <row r="555" spans="22:30" ht="24.75" customHeight="1">
      <c r="V555" s="3"/>
      <c r="W555" s="3"/>
      <c r="X555" s="3"/>
      <c r="Y555" s="3"/>
      <c r="Z555" s="3"/>
      <c r="AA555" s="3"/>
      <c r="AB555" s="3"/>
      <c r="AC555" s="3"/>
      <c r="AD555" s="3"/>
    </row>
    <row r="556" spans="22:30" ht="24.75" customHeight="1">
      <c r="V556" s="3"/>
      <c r="W556" s="3"/>
      <c r="X556" s="3"/>
      <c r="Y556" s="3"/>
      <c r="Z556" s="3"/>
      <c r="AA556" s="3"/>
      <c r="AB556" s="3"/>
      <c r="AC556" s="3"/>
      <c r="AD556" s="3"/>
    </row>
    <row r="557" spans="22:30" ht="24.75" customHeight="1">
      <c r="V557" s="3"/>
      <c r="W557" s="3"/>
      <c r="X557" s="3"/>
      <c r="Y557" s="3"/>
      <c r="Z557" s="3"/>
      <c r="AA557" s="3"/>
      <c r="AB557" s="3"/>
      <c r="AC557" s="3"/>
      <c r="AD557" s="3"/>
    </row>
    <row r="558" spans="22:30" ht="24.75" customHeight="1">
      <c r="V558" s="3"/>
      <c r="W558" s="3"/>
      <c r="X558" s="3"/>
      <c r="Y558" s="3"/>
      <c r="Z558" s="3"/>
      <c r="AA558" s="3"/>
      <c r="AB558" s="3"/>
      <c r="AC558" s="3"/>
      <c r="AD558" s="3"/>
    </row>
    <row r="559" spans="22:30" ht="24.75" customHeight="1">
      <c r="V559" s="3"/>
      <c r="W559" s="3"/>
      <c r="X559" s="3"/>
      <c r="Y559" s="3"/>
      <c r="Z559" s="3"/>
      <c r="AA559" s="3"/>
      <c r="AB559" s="3"/>
      <c r="AC559" s="3"/>
      <c r="AD559" s="3"/>
    </row>
    <row r="560" spans="22:30" ht="24.75" customHeight="1">
      <c r="V560" s="3"/>
      <c r="W560" s="3"/>
      <c r="X560" s="3"/>
      <c r="Y560" s="3"/>
      <c r="Z560" s="3"/>
      <c r="AA560" s="3"/>
      <c r="AB560" s="3"/>
      <c r="AC560" s="3"/>
      <c r="AD560" s="3"/>
    </row>
    <row r="561" spans="22:30" ht="24.75" customHeight="1">
      <c r="V561" s="3"/>
      <c r="W561" s="3"/>
      <c r="X561" s="3"/>
      <c r="Y561" s="3"/>
      <c r="Z561" s="3"/>
      <c r="AA561" s="3"/>
      <c r="AB561" s="3"/>
      <c r="AC561" s="3"/>
      <c r="AD561" s="3"/>
    </row>
    <row r="562" spans="22:30" ht="24.75" customHeight="1">
      <c r="V562" s="3"/>
      <c r="W562" s="3"/>
      <c r="X562" s="3"/>
      <c r="Y562" s="3"/>
      <c r="Z562" s="3"/>
      <c r="AA562" s="3"/>
      <c r="AB562" s="3"/>
      <c r="AC562" s="3"/>
      <c r="AD562" s="3"/>
    </row>
    <row r="563" spans="22:30" ht="24.75" customHeight="1">
      <c r="V563" s="3"/>
      <c r="W563" s="3"/>
      <c r="X563" s="3"/>
      <c r="Y563" s="3"/>
      <c r="Z563" s="3"/>
      <c r="AA563" s="3"/>
      <c r="AB563" s="3"/>
      <c r="AC563" s="3"/>
      <c r="AD563" s="3"/>
    </row>
    <row r="564" spans="22:30" ht="24.75" customHeight="1">
      <c r="V564" s="3"/>
      <c r="W564" s="3"/>
      <c r="X564" s="3"/>
      <c r="Y564" s="3"/>
      <c r="Z564" s="3"/>
      <c r="AA564" s="3"/>
      <c r="AB564" s="3"/>
      <c r="AC564" s="3"/>
      <c r="AD564" s="3"/>
    </row>
    <row r="565" spans="22:30" ht="24.75" customHeight="1">
      <c r="V565" s="3"/>
      <c r="W565" s="3"/>
      <c r="X565" s="3"/>
      <c r="Y565" s="3"/>
      <c r="Z565" s="3"/>
      <c r="AA565" s="3"/>
      <c r="AB565" s="3"/>
      <c r="AC565" s="3"/>
      <c r="AD565" s="3"/>
    </row>
    <row r="566" spans="22:30" ht="24.75" customHeight="1">
      <c r="V566" s="3"/>
      <c r="W566" s="3"/>
      <c r="X566" s="3"/>
      <c r="Y566" s="3"/>
      <c r="Z566" s="3"/>
      <c r="AA566" s="3"/>
      <c r="AB566" s="3"/>
      <c r="AC566" s="3"/>
      <c r="AD566" s="3"/>
    </row>
    <row r="567" spans="22:30" ht="24.75" customHeight="1">
      <c r="V567" s="3"/>
      <c r="W567" s="3"/>
      <c r="X567" s="3"/>
      <c r="Y567" s="3"/>
      <c r="Z567" s="3"/>
      <c r="AA567" s="3"/>
      <c r="AB567" s="3"/>
      <c r="AC567" s="3"/>
      <c r="AD567" s="3"/>
    </row>
    <row r="568" spans="22:30" ht="24.75" customHeight="1">
      <c r="V568" s="3"/>
      <c r="W568" s="3"/>
      <c r="X568" s="3"/>
      <c r="Y568" s="3"/>
      <c r="Z568" s="3"/>
      <c r="AA568" s="3"/>
      <c r="AB568" s="3"/>
      <c r="AC568" s="3"/>
      <c r="AD568" s="3"/>
    </row>
    <row r="569" spans="22:30" ht="24.75" customHeight="1">
      <c r="V569" s="3"/>
      <c r="W569" s="3"/>
      <c r="X569" s="3"/>
      <c r="Y569" s="3"/>
      <c r="Z569" s="3"/>
      <c r="AA569" s="3"/>
      <c r="AB569" s="3"/>
      <c r="AC569" s="3"/>
      <c r="AD569" s="3"/>
    </row>
    <row r="570" spans="22:30" ht="24.75" customHeight="1">
      <c r="V570" s="3"/>
      <c r="W570" s="3"/>
      <c r="X570" s="3"/>
      <c r="Y570" s="3"/>
      <c r="Z570" s="3"/>
      <c r="AA570" s="3"/>
      <c r="AB570" s="3"/>
      <c r="AC570" s="3"/>
      <c r="AD570" s="3"/>
    </row>
    <row r="571" spans="22:30" ht="24.75" customHeight="1">
      <c r="V571" s="3"/>
      <c r="W571" s="3"/>
      <c r="X571" s="3"/>
      <c r="Y571" s="3"/>
      <c r="Z571" s="3"/>
      <c r="AA571" s="3"/>
      <c r="AB571" s="3"/>
      <c r="AC571" s="3"/>
      <c r="AD571" s="3"/>
    </row>
    <row r="572" spans="22:30" ht="24.75" customHeight="1">
      <c r="V572" s="3"/>
      <c r="W572" s="3"/>
      <c r="X572" s="3"/>
      <c r="Y572" s="3"/>
      <c r="Z572" s="3"/>
      <c r="AA572" s="3"/>
      <c r="AB572" s="3"/>
      <c r="AC572" s="3"/>
      <c r="AD572" s="3"/>
    </row>
    <row r="573" spans="22:30" ht="24.75" customHeight="1">
      <c r="V573" s="3"/>
      <c r="W573" s="3"/>
      <c r="X573" s="3"/>
      <c r="Y573" s="3"/>
      <c r="Z573" s="3"/>
      <c r="AA573" s="3"/>
      <c r="AB573" s="3"/>
      <c r="AC573" s="3"/>
      <c r="AD573" s="3"/>
    </row>
    <row r="574" spans="22:30" ht="24.75" customHeight="1">
      <c r="V574" s="3"/>
      <c r="W574" s="3"/>
      <c r="X574" s="3"/>
      <c r="Y574" s="3"/>
      <c r="Z574" s="3"/>
      <c r="AA574" s="3"/>
      <c r="AB574" s="3"/>
      <c r="AC574" s="3"/>
      <c r="AD574" s="3"/>
    </row>
    <row r="575" spans="22:30" ht="24.75" customHeight="1">
      <c r="V575" s="3"/>
      <c r="W575" s="3"/>
      <c r="X575" s="3"/>
      <c r="Y575" s="3"/>
      <c r="Z575" s="3"/>
      <c r="AA575" s="3"/>
      <c r="AB575" s="3"/>
      <c r="AC575" s="3"/>
      <c r="AD575" s="3"/>
    </row>
    <row r="576" spans="22:30" ht="24.75" customHeight="1">
      <c r="V576" s="3"/>
      <c r="W576" s="3"/>
      <c r="X576" s="3"/>
      <c r="Y576" s="3"/>
      <c r="Z576" s="3"/>
      <c r="AA576" s="3"/>
      <c r="AB576" s="3"/>
      <c r="AC576" s="3"/>
      <c r="AD576" s="3"/>
    </row>
    <row r="577" spans="22:30" ht="24.75" customHeight="1">
      <c r="V577" s="3"/>
      <c r="W577" s="3"/>
      <c r="X577" s="3"/>
      <c r="Y577" s="3"/>
      <c r="Z577" s="3"/>
      <c r="AA577" s="3"/>
      <c r="AB577" s="3"/>
      <c r="AC577" s="3"/>
      <c r="AD577" s="3"/>
    </row>
    <row r="578" spans="22:30" ht="24.75" customHeight="1">
      <c r="V578" s="3"/>
      <c r="W578" s="3"/>
      <c r="X578" s="3"/>
      <c r="Y578" s="3"/>
      <c r="Z578" s="3"/>
      <c r="AA578" s="3"/>
      <c r="AB578" s="3"/>
      <c r="AC578" s="3"/>
      <c r="AD578" s="3"/>
    </row>
    <row r="579" spans="22:30" ht="24.75" customHeight="1">
      <c r="V579" s="3"/>
      <c r="W579" s="3"/>
      <c r="X579" s="3"/>
      <c r="Y579" s="3"/>
      <c r="Z579" s="3"/>
      <c r="AA579" s="3"/>
      <c r="AB579" s="3"/>
      <c r="AC579" s="3"/>
      <c r="AD579" s="3"/>
    </row>
    <row r="580" spans="22:30" ht="24.75" customHeight="1">
      <c r="V580" s="3"/>
      <c r="W580" s="3"/>
      <c r="X580" s="3"/>
      <c r="Y580" s="3"/>
      <c r="Z580" s="3"/>
      <c r="AA580" s="3"/>
      <c r="AB580" s="3"/>
      <c r="AC580" s="3"/>
      <c r="AD580" s="3"/>
    </row>
    <row r="581" spans="22:30" ht="24.75" customHeight="1">
      <c r="V581" s="3"/>
      <c r="W581" s="3"/>
      <c r="X581" s="3"/>
      <c r="Y581" s="3"/>
      <c r="Z581" s="3"/>
      <c r="AA581" s="3"/>
      <c r="AB581" s="3"/>
      <c r="AC581" s="3"/>
      <c r="AD581" s="3"/>
    </row>
    <row r="582" spans="22:30" ht="24.75" customHeight="1">
      <c r="V582" s="3"/>
      <c r="W582" s="3"/>
      <c r="X582" s="3"/>
      <c r="Y582" s="3"/>
      <c r="Z582" s="3"/>
      <c r="AA582" s="3"/>
      <c r="AB582" s="3"/>
      <c r="AC582" s="3"/>
      <c r="AD582" s="3"/>
    </row>
    <row r="583" spans="22:30" ht="24.75" customHeight="1">
      <c r="V583" s="3"/>
      <c r="W583" s="3"/>
      <c r="X583" s="3"/>
      <c r="Y583" s="3"/>
      <c r="Z583" s="3"/>
      <c r="AA583" s="3"/>
      <c r="AB583" s="3"/>
      <c r="AC583" s="3"/>
      <c r="AD583" s="3"/>
    </row>
    <row r="584" spans="22:30" ht="24.75" customHeight="1">
      <c r="V584" s="3"/>
      <c r="W584" s="3"/>
      <c r="X584" s="3"/>
      <c r="Y584" s="3"/>
      <c r="Z584" s="3"/>
      <c r="AA584" s="3"/>
      <c r="AB584" s="3"/>
      <c r="AC584" s="3"/>
      <c r="AD584" s="3"/>
    </row>
    <row r="585" spans="22:30" ht="24.75" customHeight="1">
      <c r="V585" s="3"/>
      <c r="W585" s="3"/>
      <c r="X585" s="3"/>
      <c r="Y585" s="3"/>
      <c r="Z585" s="3"/>
      <c r="AA585" s="3"/>
      <c r="AB585" s="3"/>
      <c r="AC585" s="3"/>
      <c r="AD585" s="3"/>
    </row>
    <row r="586" spans="22:30" ht="24.75" customHeight="1">
      <c r="V586" s="3"/>
      <c r="W586" s="3"/>
      <c r="X586" s="3"/>
      <c r="Y586" s="3"/>
      <c r="Z586" s="3"/>
      <c r="AA586" s="3"/>
      <c r="AB586" s="3"/>
      <c r="AC586" s="3"/>
      <c r="AD586" s="3"/>
    </row>
    <row r="587" spans="22:30" ht="24.75" customHeight="1">
      <c r="V587" s="3"/>
      <c r="W587" s="3"/>
      <c r="X587" s="3"/>
      <c r="Y587" s="3"/>
      <c r="Z587" s="3"/>
      <c r="AA587" s="3"/>
      <c r="AB587" s="3"/>
      <c r="AC587" s="3"/>
      <c r="AD587" s="3"/>
    </row>
    <row r="588" spans="22:30" ht="24.75" customHeight="1">
      <c r="V588" s="3"/>
      <c r="W588" s="3"/>
      <c r="X588" s="3"/>
      <c r="Y588" s="3"/>
      <c r="Z588" s="3"/>
      <c r="AA588" s="3"/>
      <c r="AB588" s="3"/>
      <c r="AC588" s="3"/>
      <c r="AD588" s="3"/>
    </row>
    <row r="589" spans="22:30" ht="24.75" customHeight="1">
      <c r="V589" s="3"/>
      <c r="W589" s="3"/>
      <c r="X589" s="3"/>
      <c r="Y589" s="3"/>
      <c r="Z589" s="3"/>
      <c r="AA589" s="3"/>
      <c r="AB589" s="3"/>
      <c r="AC589" s="3"/>
      <c r="AD589" s="3"/>
    </row>
    <row r="590" spans="22:30" ht="24.75" customHeight="1">
      <c r="V590" s="3"/>
      <c r="W590" s="3"/>
      <c r="X590" s="3"/>
      <c r="Y590" s="3"/>
      <c r="Z590" s="3"/>
      <c r="AA590" s="3"/>
      <c r="AB590" s="3"/>
      <c r="AC590" s="3"/>
      <c r="AD590" s="3"/>
    </row>
    <row r="591" spans="22:30" ht="24.75" customHeight="1">
      <c r="V591" s="3"/>
      <c r="W591" s="3"/>
      <c r="X591" s="3"/>
      <c r="Y591" s="3"/>
      <c r="Z591" s="3"/>
      <c r="AA591" s="3"/>
      <c r="AB591" s="3"/>
      <c r="AC591" s="3"/>
      <c r="AD591" s="3"/>
    </row>
    <row r="592" spans="22:30" ht="24.75" customHeight="1">
      <c r="V592" s="3"/>
      <c r="W592" s="3"/>
      <c r="X592" s="3"/>
      <c r="Y592" s="3"/>
      <c r="Z592" s="3"/>
      <c r="AA592" s="3"/>
      <c r="AB592" s="3"/>
      <c r="AC592" s="3"/>
      <c r="AD592" s="3"/>
    </row>
    <row r="593" spans="22:30" ht="24.75" customHeight="1">
      <c r="V593" s="3"/>
      <c r="W593" s="3"/>
      <c r="X593" s="3"/>
      <c r="Y593" s="3"/>
      <c r="Z593" s="3"/>
      <c r="AA593" s="3"/>
      <c r="AB593" s="3"/>
      <c r="AC593" s="3"/>
      <c r="AD593" s="3"/>
    </row>
    <row r="594" spans="22:30" ht="24.75" customHeight="1">
      <c r="V594" s="3"/>
      <c r="W594" s="3"/>
      <c r="X594" s="3"/>
      <c r="Y594" s="3"/>
      <c r="Z594" s="3"/>
      <c r="AA594" s="3"/>
      <c r="AB594" s="3"/>
      <c r="AC594" s="3"/>
      <c r="AD594" s="3"/>
    </row>
    <row r="595" spans="22:30" ht="24.75" customHeight="1">
      <c r="V595" s="3"/>
      <c r="W595" s="3"/>
      <c r="X595" s="3"/>
      <c r="Y595" s="3"/>
      <c r="Z595" s="3"/>
      <c r="AA595" s="3"/>
      <c r="AB595" s="3"/>
      <c r="AC595" s="3"/>
      <c r="AD595" s="3"/>
    </row>
    <row r="596" spans="22:30" ht="24.75" customHeight="1">
      <c r="V596" s="3"/>
      <c r="W596" s="3"/>
      <c r="X596" s="3"/>
      <c r="Y596" s="3"/>
      <c r="Z596" s="3"/>
      <c r="AA596" s="3"/>
      <c r="AB596" s="3"/>
      <c r="AC596" s="3"/>
      <c r="AD596" s="3"/>
    </row>
    <row r="597" spans="22:30" ht="24.75" customHeight="1">
      <c r="V597" s="3"/>
      <c r="W597" s="3"/>
      <c r="X597" s="3"/>
      <c r="Y597" s="3"/>
      <c r="Z597" s="3"/>
      <c r="AA597" s="3"/>
      <c r="AB597" s="3"/>
      <c r="AC597" s="3"/>
      <c r="AD597" s="3"/>
    </row>
    <row r="598" spans="22:30" ht="24.75" customHeight="1">
      <c r="V598" s="3"/>
      <c r="W598" s="3"/>
      <c r="X598" s="3"/>
      <c r="Y598" s="3"/>
      <c r="Z598" s="3"/>
      <c r="AA598" s="3"/>
      <c r="AB598" s="3"/>
      <c r="AC598" s="3"/>
      <c r="AD598" s="3"/>
    </row>
    <row r="599" spans="22:30" ht="24.75" customHeight="1">
      <c r="V599" s="3"/>
      <c r="W599" s="3"/>
      <c r="X599" s="3"/>
      <c r="Y599" s="3"/>
      <c r="Z599" s="3"/>
      <c r="AA599" s="3"/>
      <c r="AB599" s="3"/>
      <c r="AC599" s="3"/>
      <c r="AD599" s="3"/>
    </row>
    <row r="600" spans="22:30" ht="24.75" customHeight="1">
      <c r="V600" s="3"/>
      <c r="W600" s="3"/>
      <c r="X600" s="3"/>
      <c r="Y600" s="3"/>
      <c r="Z600" s="3"/>
      <c r="AA600" s="3"/>
      <c r="AB600" s="3"/>
      <c r="AC600" s="3"/>
      <c r="AD600" s="3"/>
    </row>
    <row r="601" spans="22:30" ht="24.75" customHeight="1">
      <c r="V601" s="3"/>
      <c r="W601" s="3"/>
      <c r="X601" s="3"/>
      <c r="Y601" s="3"/>
      <c r="Z601" s="3"/>
      <c r="AA601" s="3"/>
      <c r="AB601" s="3"/>
      <c r="AC601" s="3"/>
      <c r="AD601" s="3"/>
    </row>
    <row r="602" spans="22:30" ht="24.75" customHeight="1">
      <c r="V602" s="3"/>
      <c r="W602" s="3"/>
      <c r="X602" s="3"/>
      <c r="Y602" s="3"/>
      <c r="Z602" s="3"/>
      <c r="AA602" s="3"/>
      <c r="AB602" s="3"/>
      <c r="AC602" s="3"/>
      <c r="AD602" s="3"/>
    </row>
    <row r="603" spans="22:30" ht="24.75" customHeight="1">
      <c r="V603" s="3"/>
      <c r="W603" s="3"/>
      <c r="X603" s="3"/>
      <c r="Y603" s="3"/>
      <c r="Z603" s="3"/>
      <c r="AA603" s="3"/>
      <c r="AB603" s="3"/>
      <c r="AC603" s="3"/>
      <c r="AD603" s="3"/>
    </row>
    <row r="604" spans="22:30" ht="24.75" customHeight="1">
      <c r="V604" s="3"/>
      <c r="W604" s="3"/>
      <c r="X604" s="3"/>
      <c r="Y604" s="3"/>
      <c r="Z604" s="3"/>
      <c r="AA604" s="3"/>
      <c r="AB604" s="3"/>
      <c r="AC604" s="3"/>
      <c r="AD604" s="3"/>
    </row>
    <row r="605" spans="22:30" ht="24.75" customHeight="1">
      <c r="V605" s="3"/>
      <c r="W605" s="3"/>
      <c r="X605" s="3"/>
      <c r="Y605" s="3"/>
      <c r="Z605" s="3"/>
      <c r="AA605" s="3"/>
      <c r="AB605" s="3"/>
      <c r="AC605" s="3"/>
      <c r="AD605" s="3"/>
    </row>
    <row r="606" spans="22:30" ht="24.75" customHeight="1">
      <c r="V606" s="3"/>
      <c r="W606" s="3"/>
      <c r="X606" s="3"/>
      <c r="Y606" s="3"/>
      <c r="Z606" s="3"/>
      <c r="AA606" s="3"/>
      <c r="AB606" s="3"/>
      <c r="AC606" s="3"/>
      <c r="AD606" s="3"/>
    </row>
    <row r="607" spans="22:30" ht="24.75" customHeight="1">
      <c r="V607" s="3"/>
      <c r="W607" s="3"/>
      <c r="X607" s="3"/>
      <c r="Y607" s="3"/>
      <c r="Z607" s="3"/>
      <c r="AA607" s="3"/>
      <c r="AB607" s="3"/>
      <c r="AC607" s="3"/>
      <c r="AD607" s="3"/>
    </row>
    <row r="608" spans="22:30" ht="24.75" customHeight="1">
      <c r="V608" s="3"/>
      <c r="W608" s="3"/>
      <c r="X608" s="3"/>
      <c r="Y608" s="3"/>
      <c r="Z608" s="3"/>
      <c r="AA608" s="3"/>
      <c r="AB608" s="3"/>
      <c r="AC608" s="3"/>
      <c r="AD608" s="3"/>
    </row>
    <row r="609" spans="22:30" ht="24.75" customHeight="1">
      <c r="V609" s="3"/>
      <c r="W609" s="3"/>
      <c r="X609" s="3"/>
      <c r="Y609" s="3"/>
      <c r="Z609" s="3"/>
      <c r="AA609" s="3"/>
      <c r="AB609" s="3"/>
      <c r="AC609" s="3"/>
      <c r="AD609" s="3"/>
    </row>
    <row r="610" spans="22:30" ht="24.75" customHeight="1">
      <c r="V610" s="3"/>
      <c r="W610" s="3"/>
      <c r="X610" s="3"/>
      <c r="Y610" s="3"/>
      <c r="Z610" s="3"/>
      <c r="AA610" s="3"/>
      <c r="AB610" s="3"/>
      <c r="AC610" s="3"/>
      <c r="AD610" s="3"/>
    </row>
    <row r="611" spans="22:30" ht="24.75" customHeight="1">
      <c r="V611" s="3"/>
      <c r="W611" s="3"/>
      <c r="X611" s="3"/>
      <c r="Y611" s="3"/>
      <c r="Z611" s="3"/>
      <c r="AA611" s="3"/>
      <c r="AB611" s="3"/>
      <c r="AC611" s="3"/>
      <c r="AD611" s="3"/>
    </row>
    <row r="612" spans="22:30" ht="24.75" customHeight="1">
      <c r="V612" s="3"/>
      <c r="W612" s="3"/>
      <c r="X612" s="3"/>
      <c r="Y612" s="3"/>
      <c r="Z612" s="3"/>
      <c r="AA612" s="3"/>
      <c r="AB612" s="3"/>
      <c r="AC612" s="3"/>
      <c r="AD612" s="3"/>
    </row>
    <row r="613" spans="22:30" ht="24.75" customHeight="1">
      <c r="V613" s="3"/>
      <c r="W613" s="3"/>
      <c r="X613" s="3"/>
      <c r="Y613" s="3"/>
      <c r="Z613" s="3"/>
      <c r="AA613" s="3"/>
      <c r="AB613" s="3"/>
      <c r="AC613" s="3"/>
      <c r="AD613" s="3"/>
    </row>
    <row r="614" spans="22:30" ht="24.75" customHeight="1">
      <c r="V614" s="3"/>
      <c r="W614" s="3"/>
      <c r="X614" s="3"/>
      <c r="Y614" s="3"/>
      <c r="Z614" s="3"/>
      <c r="AA614" s="3"/>
      <c r="AB614" s="3"/>
      <c r="AC614" s="3"/>
      <c r="AD614" s="3"/>
    </row>
    <row r="615" spans="22:30" ht="24.75" customHeight="1">
      <c r="V615" s="3"/>
      <c r="W615" s="3"/>
      <c r="X615" s="3"/>
      <c r="Y615" s="3"/>
      <c r="Z615" s="3"/>
      <c r="AA615" s="3"/>
      <c r="AB615" s="3"/>
      <c r="AC615" s="3"/>
      <c r="AD615" s="3"/>
    </row>
    <row r="616" spans="22:30" ht="24.75" customHeight="1">
      <c r="V616" s="3"/>
      <c r="W616" s="3"/>
      <c r="X616" s="3"/>
      <c r="Y616" s="3"/>
      <c r="Z616" s="3"/>
      <c r="AA616" s="3"/>
      <c r="AB616" s="3"/>
      <c r="AC616" s="3"/>
      <c r="AD616" s="3"/>
    </row>
    <row r="617" spans="22:30" ht="24.75" customHeight="1">
      <c r="V617" s="3"/>
      <c r="W617" s="3"/>
      <c r="X617" s="3"/>
      <c r="Y617" s="3"/>
      <c r="Z617" s="3"/>
      <c r="AA617" s="3"/>
      <c r="AB617" s="3"/>
      <c r="AC617" s="3"/>
      <c r="AD617" s="3"/>
    </row>
    <row r="618" spans="22:30" ht="24.75" customHeight="1">
      <c r="V618" s="3"/>
      <c r="W618" s="3"/>
      <c r="X618" s="3"/>
      <c r="Y618" s="3"/>
      <c r="Z618" s="3"/>
      <c r="AA618" s="3"/>
      <c r="AB618" s="3"/>
      <c r="AC618" s="3"/>
      <c r="AD618" s="3"/>
    </row>
    <row r="619" spans="22:30" ht="24.75" customHeight="1">
      <c r="V619" s="3"/>
      <c r="W619" s="3"/>
      <c r="X619" s="3"/>
      <c r="Y619" s="3"/>
      <c r="Z619" s="3"/>
      <c r="AA619" s="3"/>
      <c r="AB619" s="3"/>
      <c r="AC619" s="3"/>
      <c r="AD619" s="3"/>
    </row>
    <row r="620" spans="22:30" ht="24.75" customHeight="1">
      <c r="V620" s="3"/>
      <c r="W620" s="3"/>
      <c r="X620" s="3"/>
      <c r="Y620" s="3"/>
      <c r="Z620" s="3"/>
      <c r="AA620" s="3"/>
      <c r="AB620" s="3"/>
      <c r="AC620" s="3"/>
      <c r="AD620" s="3"/>
    </row>
    <row r="621" spans="22:30" ht="24.75" customHeight="1">
      <c r="V621" s="3"/>
      <c r="W621" s="3"/>
      <c r="X621" s="3"/>
      <c r="Y621" s="3"/>
      <c r="Z621" s="3"/>
      <c r="AA621" s="3"/>
      <c r="AB621" s="3"/>
      <c r="AC621" s="3"/>
      <c r="AD621" s="3"/>
    </row>
    <row r="622" spans="22:30" ht="24.75" customHeight="1">
      <c r="V622" s="3"/>
      <c r="W622" s="3"/>
      <c r="X622" s="3"/>
      <c r="Y622" s="3"/>
      <c r="Z622" s="3"/>
      <c r="AA622" s="3"/>
      <c r="AB622" s="3"/>
      <c r="AC622" s="3"/>
      <c r="AD622" s="3"/>
    </row>
    <row r="623" spans="22:30" ht="24.75" customHeight="1">
      <c r="V623" s="3"/>
      <c r="W623" s="3"/>
      <c r="X623" s="3"/>
      <c r="Y623" s="3"/>
      <c r="Z623" s="3"/>
      <c r="AA623" s="3"/>
      <c r="AB623" s="3"/>
      <c r="AC623" s="3"/>
      <c r="AD623" s="3"/>
    </row>
    <row r="624" spans="22:30" ht="24.75" customHeight="1">
      <c r="V624" s="3"/>
      <c r="W624" s="3"/>
      <c r="X624" s="3"/>
      <c r="Y624" s="3"/>
      <c r="Z624" s="3"/>
      <c r="AA624" s="3"/>
      <c r="AB624" s="3"/>
      <c r="AC624" s="3"/>
      <c r="AD624" s="3"/>
    </row>
    <row r="625" spans="22:30" ht="24.75" customHeight="1">
      <c r="V625" s="3"/>
      <c r="W625" s="3"/>
      <c r="X625" s="3"/>
      <c r="Y625" s="3"/>
      <c r="Z625" s="3"/>
      <c r="AA625" s="3"/>
      <c r="AB625" s="3"/>
      <c r="AC625" s="3"/>
      <c r="AD625" s="3"/>
    </row>
    <row r="626" spans="22:30" ht="24.75" customHeight="1">
      <c r="V626" s="3"/>
      <c r="W626" s="3"/>
      <c r="X626" s="3"/>
      <c r="Y626" s="3"/>
      <c r="Z626" s="3"/>
      <c r="AA626" s="3"/>
      <c r="AB626" s="3"/>
      <c r="AC626" s="3"/>
      <c r="AD626" s="3"/>
    </row>
    <row r="627" spans="22:30" ht="24.75" customHeight="1">
      <c r="V627" s="3"/>
      <c r="W627" s="3"/>
      <c r="X627" s="3"/>
      <c r="Y627" s="3"/>
      <c r="Z627" s="3"/>
      <c r="AA627" s="3"/>
      <c r="AB627" s="3"/>
      <c r="AC627" s="3"/>
      <c r="AD627" s="3"/>
    </row>
    <row r="628" spans="22:30" ht="24.75" customHeight="1">
      <c r="V628" s="3"/>
      <c r="W628" s="3"/>
      <c r="X628" s="3"/>
      <c r="Y628" s="3"/>
      <c r="Z628" s="3"/>
      <c r="AA628" s="3"/>
      <c r="AB628" s="3"/>
      <c r="AC628" s="3"/>
      <c r="AD628" s="3"/>
    </row>
    <row r="629" spans="22:30" ht="24.75" customHeight="1">
      <c r="V629" s="3"/>
      <c r="W629" s="3"/>
      <c r="X629" s="3"/>
      <c r="Y629" s="3"/>
      <c r="Z629" s="3"/>
      <c r="AA629" s="3"/>
      <c r="AB629" s="3"/>
      <c r="AC629" s="3"/>
      <c r="AD629" s="3"/>
    </row>
    <row r="630" spans="22:30" ht="24.75" customHeight="1">
      <c r="V630" s="3"/>
      <c r="W630" s="3"/>
      <c r="X630" s="3"/>
      <c r="Y630" s="3"/>
      <c r="Z630" s="3"/>
      <c r="AA630" s="3"/>
      <c r="AB630" s="3"/>
      <c r="AC630" s="3"/>
      <c r="AD630" s="3"/>
    </row>
    <row r="631" spans="22:30" ht="24.75" customHeight="1">
      <c r="V631" s="3"/>
      <c r="W631" s="3"/>
      <c r="X631" s="3"/>
      <c r="Y631" s="3"/>
      <c r="Z631" s="3"/>
      <c r="AA631" s="3"/>
      <c r="AB631" s="3"/>
      <c r="AC631" s="3"/>
      <c r="AD631" s="3"/>
    </row>
    <row r="632" spans="22:30" ht="24.75" customHeight="1">
      <c r="V632" s="3"/>
      <c r="W632" s="3"/>
      <c r="X632" s="3"/>
      <c r="Y632" s="3"/>
      <c r="Z632" s="3"/>
      <c r="AA632" s="3"/>
      <c r="AB632" s="3"/>
      <c r="AC632" s="3"/>
      <c r="AD632" s="3"/>
    </row>
    <row r="633" spans="22:30" ht="24.75" customHeight="1">
      <c r="V633" s="3"/>
      <c r="W633" s="3"/>
      <c r="X633" s="3"/>
      <c r="Y633" s="3"/>
      <c r="Z633" s="3"/>
      <c r="AA633" s="3"/>
      <c r="AB633" s="3"/>
      <c r="AC633" s="3"/>
      <c r="AD633" s="3"/>
    </row>
    <row r="634" spans="22:30" ht="24.75" customHeight="1">
      <c r="V634" s="3"/>
      <c r="W634" s="3"/>
      <c r="X634" s="3"/>
      <c r="Y634" s="3"/>
      <c r="Z634" s="3"/>
      <c r="AA634" s="3"/>
      <c r="AB634" s="3"/>
      <c r="AC634" s="3"/>
      <c r="AD634" s="3"/>
    </row>
    <row r="635" spans="22:30" ht="24.75" customHeight="1">
      <c r="V635" s="3"/>
      <c r="W635" s="3"/>
      <c r="X635" s="3"/>
      <c r="Y635" s="3"/>
      <c r="Z635" s="3"/>
      <c r="AA635" s="3"/>
      <c r="AB635" s="3"/>
      <c r="AC635" s="3"/>
      <c r="AD635" s="3"/>
    </row>
    <row r="636" spans="22:30" ht="24.75" customHeight="1">
      <c r="V636" s="3"/>
      <c r="W636" s="3"/>
      <c r="X636" s="3"/>
      <c r="Y636" s="3"/>
      <c r="Z636" s="3"/>
      <c r="AA636" s="3"/>
      <c r="AB636" s="3"/>
      <c r="AC636" s="3"/>
      <c r="AD636" s="3"/>
    </row>
    <row r="637" spans="22:30" ht="24.75" customHeight="1">
      <c r="V637" s="3"/>
      <c r="W637" s="3"/>
      <c r="X637" s="3"/>
      <c r="Y637" s="3"/>
      <c r="Z637" s="3"/>
      <c r="AA637" s="3"/>
      <c r="AB637" s="3"/>
      <c r="AC637" s="3"/>
      <c r="AD637" s="3"/>
    </row>
    <row r="638" spans="22:30" ht="24.75" customHeight="1">
      <c r="V638" s="3"/>
      <c r="W638" s="3"/>
      <c r="X638" s="3"/>
      <c r="Y638" s="3"/>
      <c r="Z638" s="3"/>
      <c r="AA638" s="3"/>
      <c r="AB638" s="3"/>
      <c r="AC638" s="3"/>
      <c r="AD638" s="3"/>
    </row>
    <row r="639" spans="22:30" ht="24.75" customHeight="1">
      <c r="V639" s="3"/>
      <c r="W639" s="3"/>
      <c r="X639" s="3"/>
      <c r="Y639" s="3"/>
      <c r="Z639" s="3"/>
      <c r="AA639" s="3"/>
      <c r="AB639" s="3"/>
      <c r="AC639" s="3"/>
      <c r="AD639" s="3"/>
    </row>
    <row r="640" spans="22:30" ht="24.75" customHeight="1">
      <c r="V640" s="3"/>
      <c r="W640" s="3"/>
      <c r="X640" s="3"/>
      <c r="Y640" s="3"/>
      <c r="Z640" s="3"/>
      <c r="AA640" s="3"/>
      <c r="AB640" s="3"/>
      <c r="AC640" s="3"/>
      <c r="AD640" s="3"/>
    </row>
    <row r="641" spans="22:30" ht="24.75" customHeight="1">
      <c r="V641" s="3"/>
      <c r="W641" s="3"/>
      <c r="X641" s="3"/>
      <c r="Y641" s="3"/>
      <c r="Z641" s="3"/>
      <c r="AA641" s="3"/>
      <c r="AB641" s="3"/>
      <c r="AC641" s="3"/>
      <c r="AD641" s="3"/>
    </row>
    <row r="642" spans="22:30" ht="24.75" customHeight="1">
      <c r="V642" s="3"/>
      <c r="W642" s="3"/>
      <c r="X642" s="3"/>
      <c r="Y642" s="3"/>
      <c r="Z642" s="3"/>
      <c r="AA642" s="3"/>
      <c r="AB642" s="3"/>
      <c r="AC642" s="3"/>
      <c r="AD642" s="3"/>
    </row>
    <row r="643" spans="22:30" ht="24.75" customHeight="1">
      <c r="V643" s="3"/>
      <c r="W643" s="3"/>
      <c r="X643" s="3"/>
      <c r="Y643" s="3"/>
      <c r="Z643" s="3"/>
      <c r="AA643" s="3"/>
      <c r="AB643" s="3"/>
      <c r="AC643" s="3"/>
      <c r="AD643" s="3"/>
    </row>
    <row r="644" spans="22:30" ht="24.75" customHeight="1">
      <c r="V644" s="3"/>
      <c r="W644" s="3"/>
      <c r="X644" s="3"/>
      <c r="Y644" s="3"/>
      <c r="Z644" s="3"/>
      <c r="AA644" s="3"/>
      <c r="AB644" s="3"/>
      <c r="AC644" s="3"/>
      <c r="AD644" s="3"/>
    </row>
    <row r="645" spans="22:30" ht="24.75" customHeight="1">
      <c r="V645" s="3"/>
      <c r="W645" s="3"/>
      <c r="X645" s="3"/>
      <c r="Y645" s="3"/>
      <c r="Z645" s="3"/>
      <c r="AA645" s="3"/>
      <c r="AB645" s="3"/>
      <c r="AC645" s="3"/>
      <c r="AD645" s="3"/>
    </row>
    <row r="646" spans="22:30" ht="24.75" customHeight="1">
      <c r="V646" s="3"/>
      <c r="W646" s="3"/>
      <c r="X646" s="3"/>
      <c r="Y646" s="3"/>
      <c r="Z646" s="3"/>
      <c r="AA646" s="3"/>
      <c r="AB646" s="3"/>
      <c r="AC646" s="3"/>
      <c r="AD646" s="3"/>
    </row>
    <row r="647" spans="22:30" ht="24.75" customHeight="1">
      <c r="V647" s="3"/>
      <c r="W647" s="3"/>
      <c r="X647" s="3"/>
      <c r="Y647" s="3"/>
      <c r="Z647" s="3"/>
      <c r="AA647" s="3"/>
      <c r="AB647" s="3"/>
      <c r="AC647" s="3"/>
      <c r="AD647" s="3"/>
    </row>
    <row r="648" spans="22:30" ht="24.75" customHeight="1">
      <c r="V648" s="3"/>
      <c r="W648" s="3"/>
      <c r="X648" s="3"/>
      <c r="Y648" s="3"/>
      <c r="Z648" s="3"/>
      <c r="AA648" s="3"/>
      <c r="AB648" s="3"/>
      <c r="AC648" s="3"/>
      <c r="AD648" s="3"/>
    </row>
    <row r="649" spans="22:30" ht="24.75" customHeight="1">
      <c r="V649" s="3"/>
      <c r="W649" s="3"/>
      <c r="X649" s="3"/>
      <c r="Y649" s="3"/>
      <c r="Z649" s="3"/>
      <c r="AA649" s="3"/>
      <c r="AB649" s="3"/>
      <c r="AC649" s="3"/>
      <c r="AD649" s="3"/>
    </row>
    <row r="650" spans="22:30" ht="24.75" customHeight="1">
      <c r="V650" s="3"/>
      <c r="W650" s="3"/>
      <c r="X650" s="3"/>
      <c r="Y650" s="3"/>
      <c r="Z650" s="3"/>
      <c r="AA650" s="3"/>
      <c r="AB650" s="3"/>
      <c r="AC650" s="3"/>
      <c r="AD650" s="3"/>
    </row>
    <row r="651" spans="22:30" ht="24.75" customHeight="1">
      <c r="V651" s="3"/>
      <c r="W651" s="3"/>
      <c r="X651" s="3"/>
      <c r="Y651" s="3"/>
      <c r="Z651" s="3"/>
      <c r="AA651" s="3"/>
      <c r="AB651" s="3"/>
      <c r="AC651" s="3"/>
      <c r="AD651" s="3"/>
    </row>
    <row r="652" spans="22:30" ht="24.75" customHeight="1">
      <c r="V652" s="3"/>
      <c r="W652" s="3"/>
      <c r="X652" s="3"/>
      <c r="Y652" s="3"/>
      <c r="Z652" s="3"/>
      <c r="AA652" s="3"/>
      <c r="AB652" s="3"/>
      <c r="AC652" s="3"/>
      <c r="AD652" s="3"/>
    </row>
    <row r="653" spans="22:30" ht="24.75" customHeight="1">
      <c r="V653" s="3"/>
      <c r="W653" s="3"/>
      <c r="X653" s="3"/>
      <c r="Y653" s="3"/>
      <c r="Z653" s="3"/>
      <c r="AA653" s="3"/>
      <c r="AB653" s="3"/>
      <c r="AC653" s="3"/>
      <c r="AD653" s="3"/>
    </row>
    <row r="654" spans="22:30" ht="24.75" customHeight="1">
      <c r="V654" s="3"/>
      <c r="W654" s="3"/>
      <c r="X654" s="3"/>
      <c r="Y654" s="3"/>
      <c r="Z654" s="3"/>
      <c r="AA654" s="3"/>
      <c r="AB654" s="3"/>
      <c r="AC654" s="3"/>
      <c r="AD654" s="3"/>
    </row>
    <row r="655" spans="22:30" ht="24.75" customHeight="1">
      <c r="V655" s="3"/>
      <c r="W655" s="3"/>
      <c r="X655" s="3"/>
      <c r="Y655" s="3"/>
      <c r="Z655" s="3"/>
      <c r="AA655" s="3"/>
      <c r="AB655" s="3"/>
      <c r="AC655" s="3"/>
      <c r="AD655" s="3"/>
    </row>
    <row r="656" spans="22:30" ht="24.75" customHeight="1">
      <c r="V656" s="3"/>
      <c r="W656" s="3"/>
      <c r="X656" s="3"/>
      <c r="Y656" s="3"/>
      <c r="Z656" s="3"/>
      <c r="AA656" s="3"/>
      <c r="AB656" s="3"/>
      <c r="AC656" s="3"/>
      <c r="AD656" s="3"/>
    </row>
    <row r="657" spans="22:30" ht="24.75" customHeight="1">
      <c r="V657" s="3"/>
      <c r="W657" s="3"/>
      <c r="X657" s="3"/>
      <c r="Y657" s="3"/>
      <c r="Z657" s="3"/>
      <c r="AA657" s="3"/>
      <c r="AB657" s="3"/>
      <c r="AC657" s="3"/>
      <c r="AD657" s="3"/>
    </row>
    <row r="658" spans="22:30" ht="24.75" customHeight="1">
      <c r="V658" s="3"/>
      <c r="W658" s="3"/>
      <c r="X658" s="3"/>
      <c r="Y658" s="3"/>
      <c r="Z658" s="3"/>
      <c r="AA658" s="3"/>
      <c r="AB658" s="3"/>
      <c r="AC658" s="3"/>
      <c r="AD658" s="3"/>
    </row>
    <row r="659" spans="22:30" ht="24.75" customHeight="1">
      <c r="V659" s="3"/>
      <c r="W659" s="3"/>
      <c r="X659" s="3"/>
      <c r="Y659" s="3"/>
      <c r="Z659" s="3"/>
      <c r="AA659" s="3"/>
      <c r="AB659" s="3"/>
      <c r="AC659" s="3"/>
      <c r="AD659" s="3"/>
    </row>
    <row r="660" spans="22:30" ht="24.75" customHeight="1">
      <c r="V660" s="3"/>
      <c r="W660" s="3"/>
      <c r="X660" s="3"/>
      <c r="Y660" s="3"/>
      <c r="Z660" s="3"/>
      <c r="AA660" s="3"/>
      <c r="AB660" s="3"/>
      <c r="AC660" s="3"/>
      <c r="AD660" s="3"/>
    </row>
    <row r="661" spans="22:30" ht="24.75" customHeight="1">
      <c r="V661" s="3"/>
      <c r="W661" s="3"/>
      <c r="X661" s="3"/>
      <c r="Y661" s="3"/>
      <c r="Z661" s="3"/>
      <c r="AA661" s="3"/>
      <c r="AB661" s="3"/>
      <c r="AC661" s="3"/>
      <c r="AD661" s="3"/>
    </row>
    <row r="662" spans="22:30" ht="24.75" customHeight="1">
      <c r="V662" s="3"/>
      <c r="W662" s="3"/>
      <c r="X662" s="3"/>
      <c r="Y662" s="3"/>
      <c r="Z662" s="3"/>
      <c r="AA662" s="3"/>
      <c r="AB662" s="3"/>
      <c r="AC662" s="3"/>
      <c r="AD662" s="3"/>
    </row>
    <row r="663" spans="22:30" ht="24.75" customHeight="1">
      <c r="V663" s="3"/>
      <c r="W663" s="3"/>
      <c r="X663" s="3"/>
      <c r="Y663" s="3"/>
      <c r="Z663" s="3"/>
      <c r="AA663" s="3"/>
      <c r="AB663" s="3"/>
      <c r="AC663" s="3"/>
      <c r="AD663" s="3"/>
    </row>
    <row r="664" spans="22:30" ht="24.75" customHeight="1">
      <c r="V664" s="3"/>
      <c r="W664" s="3"/>
      <c r="X664" s="3"/>
      <c r="Y664" s="3"/>
      <c r="Z664" s="3"/>
      <c r="AA664" s="3"/>
      <c r="AB664" s="3"/>
      <c r="AC664" s="3"/>
      <c r="AD664" s="3"/>
    </row>
    <row r="665" spans="22:30" ht="24.75" customHeight="1">
      <c r="V665" s="3"/>
      <c r="W665" s="3"/>
      <c r="X665" s="3"/>
      <c r="Y665" s="3"/>
      <c r="Z665" s="3"/>
      <c r="AA665" s="3"/>
      <c r="AB665" s="3"/>
      <c r="AC665" s="3"/>
      <c r="AD665" s="3"/>
    </row>
    <row r="666" spans="22:30" ht="24.75" customHeight="1">
      <c r="V666" s="3"/>
      <c r="W666" s="3"/>
      <c r="X666" s="3"/>
      <c r="Y666" s="3"/>
      <c r="Z666" s="3"/>
      <c r="AA666" s="3"/>
      <c r="AB666" s="3"/>
      <c r="AC666" s="3"/>
      <c r="AD666" s="3"/>
    </row>
    <row r="667" spans="22:30" ht="24.75" customHeight="1">
      <c r="V667" s="3"/>
      <c r="W667" s="3"/>
      <c r="X667" s="3"/>
      <c r="Y667" s="3"/>
      <c r="Z667" s="3"/>
      <c r="AA667" s="3"/>
      <c r="AB667" s="3"/>
      <c r="AC667" s="3"/>
      <c r="AD667" s="3"/>
    </row>
    <row r="668" spans="22:30" ht="24.75" customHeight="1">
      <c r="V668" s="3"/>
      <c r="W668" s="3"/>
      <c r="X668" s="3"/>
      <c r="Y668" s="3"/>
      <c r="Z668" s="3"/>
      <c r="AA668" s="3"/>
      <c r="AB668" s="3"/>
      <c r="AC668" s="3"/>
      <c r="AD668" s="3"/>
    </row>
    <row r="669" spans="22:30" ht="24.75" customHeight="1">
      <c r="V669" s="3"/>
      <c r="W669" s="3"/>
      <c r="X669" s="3"/>
      <c r="Y669" s="3"/>
      <c r="Z669" s="3"/>
      <c r="AA669" s="3"/>
      <c r="AB669" s="3"/>
      <c r="AC669" s="3"/>
      <c r="AD669" s="3"/>
    </row>
    <row r="670" spans="22:30" ht="24.75" customHeight="1">
      <c r="V670" s="3"/>
      <c r="W670" s="3"/>
      <c r="X670" s="3"/>
      <c r="Y670" s="3"/>
      <c r="Z670" s="3"/>
      <c r="AA670" s="3"/>
      <c r="AB670" s="3"/>
      <c r="AC670" s="3"/>
      <c r="AD670" s="3"/>
    </row>
    <row r="671" spans="22:30" ht="24.75" customHeight="1">
      <c r="V671" s="3"/>
      <c r="W671" s="3"/>
      <c r="X671" s="3"/>
      <c r="Y671" s="3"/>
      <c r="Z671" s="3"/>
      <c r="AA671" s="3"/>
      <c r="AB671" s="3"/>
      <c r="AC671" s="3"/>
      <c r="AD671" s="3"/>
    </row>
    <row r="672" spans="22:30" ht="24.75" customHeight="1">
      <c r="V672" s="3"/>
      <c r="W672" s="3"/>
      <c r="X672" s="3"/>
      <c r="Y672" s="3"/>
      <c r="Z672" s="3"/>
      <c r="AA672" s="3"/>
      <c r="AB672" s="3"/>
      <c r="AC672" s="3"/>
      <c r="AD672" s="3"/>
    </row>
    <row r="673" spans="22:30" ht="24.75" customHeight="1">
      <c r="V673" s="3"/>
      <c r="W673" s="3"/>
      <c r="X673" s="3"/>
      <c r="Y673" s="3"/>
      <c r="Z673" s="3"/>
      <c r="AA673" s="3"/>
      <c r="AB673" s="3"/>
      <c r="AC673" s="3"/>
      <c r="AD673" s="3"/>
    </row>
    <row r="674" spans="22:30" ht="24.75" customHeight="1">
      <c r="V674" s="3"/>
      <c r="W674" s="3"/>
      <c r="X674" s="3"/>
      <c r="Y674" s="3"/>
      <c r="Z674" s="3"/>
      <c r="AA674" s="3"/>
      <c r="AB674" s="3"/>
      <c r="AC674" s="3"/>
      <c r="AD674" s="3"/>
    </row>
    <row r="675" spans="22:30" ht="24.75" customHeight="1">
      <c r="V675" s="3"/>
      <c r="W675" s="3"/>
      <c r="X675" s="3"/>
      <c r="Y675" s="3"/>
      <c r="Z675" s="3"/>
      <c r="AA675" s="3"/>
      <c r="AB675" s="3"/>
      <c r="AC675" s="3"/>
      <c r="AD675" s="3"/>
    </row>
    <row r="676" spans="22:30" ht="24.75" customHeight="1">
      <c r="V676" s="3"/>
      <c r="W676" s="3"/>
      <c r="X676" s="3"/>
      <c r="Y676" s="3"/>
      <c r="Z676" s="3"/>
      <c r="AA676" s="3"/>
      <c r="AB676" s="3"/>
      <c r="AC676" s="3"/>
      <c r="AD676" s="3"/>
    </row>
    <row r="677" spans="22:30" ht="24.75" customHeight="1">
      <c r="V677" s="3"/>
      <c r="W677" s="3"/>
      <c r="X677" s="3"/>
      <c r="Y677" s="3"/>
      <c r="Z677" s="3"/>
      <c r="AA677" s="3"/>
      <c r="AB677" s="3"/>
      <c r="AC677" s="3"/>
      <c r="AD677" s="3"/>
    </row>
    <row r="678" spans="22:30" ht="24.75" customHeight="1">
      <c r="V678" s="3"/>
      <c r="W678" s="3"/>
      <c r="X678" s="3"/>
      <c r="Y678" s="3"/>
      <c r="Z678" s="3"/>
      <c r="AA678" s="3"/>
      <c r="AB678" s="3"/>
      <c r="AC678" s="3"/>
      <c r="AD678" s="3"/>
    </row>
    <row r="679" spans="22:30" ht="24.75" customHeight="1">
      <c r="V679" s="3"/>
      <c r="W679" s="3"/>
      <c r="X679" s="3"/>
      <c r="Y679" s="3"/>
      <c r="Z679" s="3"/>
      <c r="AA679" s="3"/>
      <c r="AB679" s="3"/>
      <c r="AC679" s="3"/>
      <c r="AD679" s="3"/>
    </row>
    <row r="680" spans="22:30" ht="24.75" customHeight="1">
      <c r="V680" s="3"/>
      <c r="W680" s="3"/>
      <c r="X680" s="3"/>
      <c r="Y680" s="3"/>
      <c r="Z680" s="3"/>
      <c r="AA680" s="3"/>
      <c r="AB680" s="3"/>
      <c r="AC680" s="3"/>
      <c r="AD680" s="3"/>
    </row>
    <row r="681" spans="22:30" ht="24.75" customHeight="1">
      <c r="V681" s="3"/>
      <c r="W681" s="3"/>
      <c r="X681" s="3"/>
      <c r="Y681" s="3"/>
      <c r="Z681" s="3"/>
      <c r="AA681" s="3"/>
      <c r="AB681" s="3"/>
      <c r="AC681" s="3"/>
      <c r="AD681" s="3"/>
    </row>
    <row r="682" spans="22:30" ht="24.75" customHeight="1">
      <c r="V682" s="3"/>
      <c r="W682" s="3"/>
      <c r="X682" s="3"/>
      <c r="Y682" s="3"/>
      <c r="Z682" s="3"/>
      <c r="AA682" s="3"/>
      <c r="AB682" s="3"/>
      <c r="AC682" s="3"/>
      <c r="AD682" s="3"/>
    </row>
    <row r="683" spans="22:30" ht="24.75" customHeight="1">
      <c r="V683" s="3"/>
      <c r="W683" s="3"/>
      <c r="X683" s="3"/>
      <c r="Y683" s="3"/>
      <c r="Z683" s="3"/>
      <c r="AA683" s="3"/>
      <c r="AB683" s="3"/>
      <c r="AC683" s="3"/>
      <c r="AD683" s="3"/>
    </row>
    <row r="684" spans="22:30" ht="24.75" customHeight="1">
      <c r="V684" s="3"/>
      <c r="W684" s="3"/>
      <c r="X684" s="3"/>
      <c r="Y684" s="3"/>
      <c r="Z684" s="3"/>
      <c r="AA684" s="3"/>
      <c r="AB684" s="3"/>
      <c r="AC684" s="3"/>
      <c r="AD684" s="3"/>
    </row>
    <row r="685" spans="22:30" ht="24.75" customHeight="1">
      <c r="V685" s="3"/>
      <c r="W685" s="3"/>
      <c r="X685" s="3"/>
      <c r="Y685" s="3"/>
      <c r="Z685" s="3"/>
      <c r="AA685" s="3"/>
      <c r="AB685" s="3"/>
      <c r="AC685" s="3"/>
      <c r="AD685" s="3"/>
    </row>
    <row r="686" spans="22:30" ht="24.75" customHeight="1">
      <c r="V686" s="3"/>
      <c r="W686" s="3"/>
      <c r="X686" s="3"/>
      <c r="Y686" s="3"/>
      <c r="Z686" s="3"/>
      <c r="AA686" s="3"/>
      <c r="AB686" s="3"/>
      <c r="AC686" s="3"/>
      <c r="AD686" s="3"/>
    </row>
    <row r="687" spans="22:30" ht="24.75" customHeight="1">
      <c r="V687" s="3"/>
      <c r="W687" s="3"/>
      <c r="X687" s="3"/>
      <c r="Y687" s="3"/>
      <c r="Z687" s="3"/>
      <c r="AA687" s="3"/>
      <c r="AB687" s="3"/>
      <c r="AC687" s="3"/>
      <c r="AD687" s="3"/>
    </row>
    <row r="688" spans="22:30" ht="24.75" customHeight="1">
      <c r="V688" s="3"/>
      <c r="W688" s="3"/>
      <c r="X688" s="3"/>
      <c r="Y688" s="3"/>
      <c r="Z688" s="3"/>
      <c r="AA688" s="3"/>
      <c r="AB688" s="3"/>
      <c r="AC688" s="3"/>
      <c r="AD688" s="3"/>
    </row>
    <row r="689" spans="22:30" ht="24.75" customHeight="1">
      <c r="V689" s="3"/>
      <c r="W689" s="3"/>
      <c r="X689" s="3"/>
      <c r="Y689" s="3"/>
      <c r="Z689" s="3"/>
      <c r="AA689" s="3"/>
      <c r="AB689" s="3"/>
      <c r="AC689" s="3"/>
      <c r="AD689" s="3"/>
    </row>
    <row r="690" spans="22:30" ht="24.75" customHeight="1">
      <c r="V690" s="3"/>
      <c r="W690" s="3"/>
      <c r="X690" s="3"/>
      <c r="Y690" s="3"/>
      <c r="Z690" s="3"/>
      <c r="AA690" s="3"/>
      <c r="AB690" s="3"/>
      <c r="AC690" s="3"/>
      <c r="AD690" s="3"/>
    </row>
    <row r="691" spans="22:30" ht="24.75" customHeight="1">
      <c r="V691" s="3"/>
      <c r="W691" s="3"/>
      <c r="X691" s="3"/>
      <c r="Y691" s="3"/>
      <c r="Z691" s="3"/>
      <c r="AA691" s="3"/>
      <c r="AB691" s="3"/>
      <c r="AC691" s="3"/>
      <c r="AD691" s="3"/>
    </row>
    <row r="692" spans="22:30" ht="24.75" customHeight="1">
      <c r="V692" s="3"/>
      <c r="W692" s="3"/>
      <c r="X692" s="3"/>
      <c r="Y692" s="3"/>
      <c r="Z692" s="3"/>
      <c r="AA692" s="3"/>
      <c r="AB692" s="3"/>
      <c r="AC692" s="3"/>
      <c r="AD692" s="3"/>
    </row>
    <row r="693" spans="22:30" ht="24.75" customHeight="1">
      <c r="V693" s="3"/>
      <c r="W693" s="3"/>
      <c r="X693" s="3"/>
      <c r="Y693" s="3"/>
      <c r="Z693" s="3"/>
      <c r="AA693" s="3"/>
      <c r="AB693" s="3"/>
      <c r="AC693" s="3"/>
      <c r="AD693" s="3"/>
    </row>
    <row r="694" spans="22:30" ht="24.75" customHeight="1">
      <c r="V694" s="3"/>
      <c r="W694" s="3"/>
      <c r="X694" s="3"/>
      <c r="Y694" s="3"/>
      <c r="Z694" s="3"/>
      <c r="AA694" s="3"/>
      <c r="AB694" s="3"/>
      <c r="AC694" s="3"/>
      <c r="AD694" s="3"/>
    </row>
    <row r="695" spans="22:30" ht="24.75" customHeight="1">
      <c r="V695" s="3"/>
      <c r="W695" s="3"/>
      <c r="X695" s="3"/>
      <c r="Y695" s="3"/>
      <c r="Z695" s="3"/>
      <c r="AA695" s="3"/>
      <c r="AB695" s="3"/>
      <c r="AC695" s="3"/>
      <c r="AD695" s="3"/>
    </row>
    <row r="696" spans="22:30" ht="24.75" customHeight="1">
      <c r="V696" s="3"/>
      <c r="W696" s="3"/>
      <c r="X696" s="3"/>
      <c r="Y696" s="3"/>
      <c r="Z696" s="3"/>
      <c r="AA696" s="3"/>
      <c r="AB696" s="3"/>
      <c r="AC696" s="3"/>
      <c r="AD696" s="3"/>
    </row>
    <row r="697" spans="22:30" ht="24.75" customHeight="1">
      <c r="V697" s="3"/>
      <c r="W697" s="3"/>
      <c r="X697" s="3"/>
      <c r="Y697" s="3"/>
      <c r="Z697" s="3"/>
      <c r="AA697" s="3"/>
      <c r="AB697" s="3"/>
      <c r="AC697" s="3"/>
      <c r="AD697" s="3"/>
    </row>
    <row r="698" spans="22:30" ht="24.75" customHeight="1">
      <c r="V698" s="3"/>
      <c r="W698" s="3"/>
      <c r="X698" s="3"/>
      <c r="Y698" s="3"/>
      <c r="Z698" s="3"/>
      <c r="AA698" s="3"/>
      <c r="AB698" s="3"/>
      <c r="AC698" s="3"/>
      <c r="AD698" s="3"/>
    </row>
    <row r="699" spans="22:30" ht="24.75" customHeight="1">
      <c r="V699" s="3"/>
      <c r="W699" s="3"/>
      <c r="X699" s="3"/>
      <c r="Y699" s="3"/>
      <c r="Z699" s="3"/>
      <c r="AA699" s="3"/>
      <c r="AB699" s="3"/>
      <c r="AC699" s="3"/>
      <c r="AD699" s="3"/>
    </row>
    <row r="700" spans="22:30" ht="24.75" customHeight="1">
      <c r="V700" s="3"/>
      <c r="W700" s="3"/>
      <c r="X700" s="3"/>
      <c r="Y700" s="3"/>
      <c r="Z700" s="3"/>
      <c r="AA700" s="3"/>
      <c r="AB700" s="3"/>
      <c r="AC700" s="3"/>
      <c r="AD700" s="3"/>
    </row>
    <row r="701" spans="22:30" ht="24.75" customHeight="1">
      <c r="V701" s="3"/>
      <c r="W701" s="3"/>
      <c r="X701" s="3"/>
      <c r="Y701" s="3"/>
      <c r="Z701" s="3"/>
      <c r="AA701" s="3"/>
      <c r="AB701" s="3"/>
      <c r="AC701" s="3"/>
      <c r="AD701" s="3"/>
    </row>
    <row r="702" spans="22:30" ht="24.75" customHeight="1">
      <c r="V702" s="3"/>
      <c r="W702" s="3"/>
      <c r="X702" s="3"/>
      <c r="Y702" s="3"/>
      <c r="Z702" s="3"/>
      <c r="AA702" s="3"/>
      <c r="AB702" s="3"/>
      <c r="AC702" s="3"/>
      <c r="AD702" s="3"/>
    </row>
    <row r="703" spans="22:30" ht="24.75" customHeight="1">
      <c r="V703" s="3"/>
      <c r="W703" s="3"/>
      <c r="X703" s="3"/>
      <c r="Y703" s="3"/>
      <c r="Z703" s="3"/>
      <c r="AA703" s="3"/>
      <c r="AB703" s="3"/>
      <c r="AC703" s="3"/>
      <c r="AD703" s="3"/>
    </row>
    <row r="704" spans="22:30" ht="24.75" customHeight="1">
      <c r="V704" s="3"/>
      <c r="W704" s="3"/>
      <c r="X704" s="3"/>
      <c r="Y704" s="3"/>
      <c r="Z704" s="3"/>
      <c r="AA704" s="3"/>
      <c r="AB704" s="3"/>
      <c r="AC704" s="3"/>
      <c r="AD704" s="3"/>
    </row>
    <row r="705" spans="22:30" ht="24.75" customHeight="1">
      <c r="V705" s="3"/>
      <c r="W705" s="3"/>
      <c r="X705" s="3"/>
      <c r="Y705" s="3"/>
      <c r="Z705" s="3"/>
      <c r="AA705" s="3"/>
      <c r="AB705" s="3"/>
      <c r="AC705" s="3"/>
      <c r="AD705" s="3"/>
    </row>
    <row r="706" spans="22:30" ht="24.75" customHeight="1">
      <c r="V706" s="3"/>
      <c r="W706" s="3"/>
      <c r="X706" s="3"/>
      <c r="Y706" s="3"/>
      <c r="Z706" s="3"/>
      <c r="AA706" s="3"/>
      <c r="AB706" s="3"/>
      <c r="AC706" s="3"/>
      <c r="AD706" s="3"/>
    </row>
    <row r="707" spans="22:30" ht="24.75" customHeight="1">
      <c r="V707" s="3"/>
      <c r="W707" s="3"/>
      <c r="X707" s="3"/>
      <c r="Y707" s="3"/>
      <c r="Z707" s="3"/>
      <c r="AA707" s="3"/>
      <c r="AB707" s="3"/>
      <c r="AC707" s="3"/>
      <c r="AD707" s="3"/>
    </row>
    <row r="708" spans="22:30" ht="24.75" customHeight="1">
      <c r="V708" s="3"/>
      <c r="W708" s="3"/>
      <c r="X708" s="3"/>
      <c r="Y708" s="3"/>
      <c r="Z708" s="3"/>
      <c r="AA708" s="3"/>
      <c r="AB708" s="3"/>
      <c r="AC708" s="3"/>
      <c r="AD708" s="3"/>
    </row>
    <row r="709" spans="22:30" ht="24.75" customHeight="1">
      <c r="V709" s="3"/>
      <c r="W709" s="3"/>
      <c r="X709" s="3"/>
      <c r="Y709" s="3"/>
      <c r="Z709" s="3"/>
      <c r="AA709" s="3"/>
      <c r="AB709" s="3"/>
      <c r="AC709" s="3"/>
      <c r="AD709" s="3"/>
    </row>
    <row r="710" spans="22:30" ht="24.75" customHeight="1">
      <c r="V710" s="3"/>
      <c r="W710" s="3"/>
      <c r="X710" s="3"/>
      <c r="Y710" s="3"/>
      <c r="Z710" s="3"/>
      <c r="AA710" s="3"/>
      <c r="AB710" s="3"/>
      <c r="AC710" s="3"/>
      <c r="AD710" s="3"/>
    </row>
    <row r="711" spans="22:30" ht="24.75" customHeight="1">
      <c r="V711" s="3"/>
      <c r="W711" s="3"/>
      <c r="X711" s="3"/>
      <c r="Y711" s="3"/>
      <c r="Z711" s="3"/>
      <c r="AA711" s="3"/>
      <c r="AB711" s="3"/>
      <c r="AC711" s="3"/>
      <c r="AD711" s="3"/>
    </row>
    <row r="712" spans="22:30" ht="24.75" customHeight="1">
      <c r="V712" s="3"/>
      <c r="W712" s="3"/>
      <c r="X712" s="3"/>
      <c r="Y712" s="3"/>
      <c r="Z712" s="3"/>
      <c r="AA712" s="3"/>
      <c r="AB712" s="3"/>
      <c r="AC712" s="3"/>
      <c r="AD712" s="3"/>
    </row>
    <row r="713" spans="22:30" ht="24.75" customHeight="1">
      <c r="V713" s="3"/>
      <c r="W713" s="3"/>
      <c r="X713" s="3"/>
      <c r="Y713" s="3"/>
      <c r="Z713" s="3"/>
      <c r="AA713" s="3"/>
      <c r="AB713" s="3"/>
      <c r="AC713" s="3"/>
      <c r="AD713" s="3"/>
    </row>
    <row r="714" spans="22:30" ht="24.75" customHeight="1">
      <c r="V714" s="3"/>
      <c r="W714" s="3"/>
      <c r="X714" s="3"/>
      <c r="Y714" s="3"/>
      <c r="Z714" s="3"/>
      <c r="AA714" s="3"/>
      <c r="AB714" s="3"/>
      <c r="AC714" s="3"/>
      <c r="AD714" s="3"/>
    </row>
    <row r="715" spans="22:30" ht="24.75" customHeight="1">
      <c r="V715" s="3"/>
      <c r="W715" s="3"/>
      <c r="X715" s="3"/>
      <c r="Y715" s="3"/>
      <c r="Z715" s="3"/>
      <c r="AA715" s="3"/>
      <c r="AB715" s="3"/>
      <c r="AC715" s="3"/>
      <c r="AD715" s="3"/>
    </row>
    <row r="716" spans="22:30" ht="24.75" customHeight="1">
      <c r="V716" s="3"/>
      <c r="W716" s="3"/>
      <c r="X716" s="3"/>
      <c r="Y716" s="3"/>
      <c r="Z716" s="3"/>
      <c r="AA716" s="3"/>
      <c r="AB716" s="3"/>
      <c r="AC716" s="3"/>
      <c r="AD716" s="3"/>
    </row>
    <row r="717" spans="22:30" ht="24.75" customHeight="1">
      <c r="V717" s="3"/>
      <c r="W717" s="3"/>
      <c r="X717" s="3"/>
      <c r="Y717" s="3"/>
      <c r="Z717" s="3"/>
      <c r="AA717" s="3"/>
      <c r="AB717" s="3"/>
      <c r="AC717" s="3"/>
      <c r="AD717" s="3"/>
    </row>
    <row r="718" spans="22:30" ht="24.75" customHeight="1">
      <c r="V718" s="3"/>
      <c r="W718" s="3"/>
      <c r="X718" s="3"/>
      <c r="Y718" s="3"/>
      <c r="Z718" s="3"/>
      <c r="AA718" s="3"/>
      <c r="AB718" s="3"/>
      <c r="AC718" s="3"/>
      <c r="AD718" s="3"/>
    </row>
    <row r="719" spans="22:30" ht="24.75" customHeight="1">
      <c r="V719" s="3"/>
      <c r="W719" s="3"/>
      <c r="X719" s="3"/>
      <c r="Y719" s="3"/>
      <c r="Z719" s="3"/>
      <c r="AA719" s="3"/>
      <c r="AB719" s="3"/>
      <c r="AC719" s="3"/>
      <c r="AD719" s="3"/>
    </row>
    <row r="720" spans="22:30" ht="24.75" customHeight="1">
      <c r="V720" s="3"/>
      <c r="W720" s="3"/>
      <c r="X720" s="3"/>
      <c r="Y720" s="3"/>
      <c r="Z720" s="3"/>
      <c r="AA720" s="3"/>
      <c r="AB720" s="3"/>
      <c r="AC720" s="3"/>
      <c r="AD720" s="3"/>
    </row>
    <row r="721" spans="22:30" ht="24.75" customHeight="1">
      <c r="V721" s="3"/>
      <c r="W721" s="3"/>
      <c r="X721" s="3"/>
      <c r="Y721" s="3"/>
      <c r="Z721" s="3"/>
      <c r="AA721" s="3"/>
      <c r="AB721" s="3"/>
      <c r="AC721" s="3"/>
      <c r="AD721" s="3"/>
    </row>
    <row r="722" spans="22:30" ht="24.75" customHeight="1">
      <c r="V722" s="3"/>
      <c r="W722" s="3"/>
      <c r="X722" s="3"/>
      <c r="Y722" s="3"/>
      <c r="Z722" s="3"/>
      <c r="AA722" s="3"/>
      <c r="AB722" s="3"/>
      <c r="AC722" s="3"/>
      <c r="AD722" s="3"/>
    </row>
    <row r="723" spans="22:30" ht="24.75" customHeight="1">
      <c r="V723" s="3"/>
      <c r="W723" s="3"/>
      <c r="X723" s="3"/>
      <c r="Y723" s="3"/>
      <c r="Z723" s="3"/>
      <c r="AA723" s="3"/>
      <c r="AB723" s="3"/>
      <c r="AC723" s="3"/>
      <c r="AD723" s="3"/>
    </row>
    <row r="724" spans="22:30" ht="24.75" customHeight="1">
      <c r="V724" s="3"/>
      <c r="W724" s="3"/>
      <c r="X724" s="3"/>
      <c r="Y724" s="3"/>
      <c r="Z724" s="3"/>
      <c r="AA724" s="3"/>
      <c r="AB724" s="3"/>
      <c r="AC724" s="3"/>
      <c r="AD724" s="3"/>
    </row>
    <row r="725" spans="22:30" ht="24.75" customHeight="1">
      <c r="V725" s="3"/>
      <c r="W725" s="3"/>
      <c r="X725" s="3"/>
      <c r="Y725" s="3"/>
      <c r="Z725" s="3"/>
      <c r="AA725" s="3"/>
      <c r="AB725" s="3"/>
      <c r="AC725" s="3"/>
      <c r="AD725" s="3"/>
    </row>
    <row r="726" spans="22:30" ht="24.75" customHeight="1">
      <c r="V726" s="3"/>
      <c r="W726" s="3"/>
      <c r="X726" s="3"/>
      <c r="Y726" s="3"/>
      <c r="Z726" s="3"/>
      <c r="AA726" s="3"/>
      <c r="AB726" s="3"/>
      <c r="AC726" s="3"/>
      <c r="AD726" s="3"/>
    </row>
    <row r="727" spans="22:30" ht="24.75" customHeight="1">
      <c r="V727" s="3"/>
      <c r="W727" s="3"/>
      <c r="X727" s="3"/>
      <c r="Y727" s="3"/>
      <c r="Z727" s="3"/>
      <c r="AA727" s="3"/>
      <c r="AB727" s="3"/>
      <c r="AC727" s="3"/>
      <c r="AD727" s="3"/>
    </row>
    <row r="728" spans="22:30" ht="24.75" customHeight="1">
      <c r="V728" s="3"/>
      <c r="W728" s="3"/>
      <c r="X728" s="3"/>
      <c r="Y728" s="3"/>
      <c r="Z728" s="3"/>
      <c r="AA728" s="3"/>
      <c r="AB728" s="3"/>
      <c r="AC728" s="3"/>
      <c r="AD728" s="3"/>
    </row>
    <row r="729" spans="22:30" ht="24.75" customHeight="1">
      <c r="V729" s="3"/>
      <c r="W729" s="3"/>
      <c r="X729" s="3"/>
      <c r="Y729" s="3"/>
      <c r="Z729" s="3"/>
      <c r="AA729" s="3"/>
      <c r="AB729" s="3"/>
      <c r="AC729" s="3"/>
      <c r="AD729" s="3"/>
    </row>
    <row r="730" spans="22:30" ht="24.75" customHeight="1">
      <c r="V730" s="3"/>
      <c r="W730" s="3"/>
      <c r="X730" s="3"/>
      <c r="Y730" s="3"/>
      <c r="Z730" s="3"/>
      <c r="AA730" s="3"/>
      <c r="AB730" s="3"/>
      <c r="AC730" s="3"/>
      <c r="AD730" s="3"/>
    </row>
    <row r="731" spans="22:30" ht="24.75" customHeight="1">
      <c r="V731" s="3"/>
      <c r="W731" s="3"/>
      <c r="X731" s="3"/>
      <c r="Y731" s="3"/>
      <c r="Z731" s="3"/>
      <c r="AA731" s="3"/>
      <c r="AB731" s="3"/>
      <c r="AC731" s="3"/>
      <c r="AD731" s="3"/>
    </row>
    <row r="732" spans="22:30" ht="24.75" customHeight="1">
      <c r="V732" s="3"/>
      <c r="W732" s="3"/>
      <c r="X732" s="3"/>
      <c r="Y732" s="3"/>
      <c r="Z732" s="3"/>
      <c r="AA732" s="3"/>
      <c r="AB732" s="3"/>
      <c r="AC732" s="3"/>
      <c r="AD732" s="3"/>
    </row>
    <row r="733" spans="22:30" ht="24.75" customHeight="1">
      <c r="V733" s="3"/>
      <c r="W733" s="3"/>
      <c r="X733" s="3"/>
      <c r="Y733" s="3"/>
      <c r="Z733" s="3"/>
      <c r="AA733" s="3"/>
      <c r="AB733" s="3"/>
      <c r="AC733" s="3"/>
      <c r="AD733" s="3"/>
    </row>
    <row r="734" spans="22:30" ht="24.75" customHeight="1">
      <c r="V734" s="3"/>
      <c r="W734" s="3"/>
      <c r="X734" s="3"/>
      <c r="Y734" s="3"/>
      <c r="Z734" s="3"/>
      <c r="AA734" s="3"/>
      <c r="AB734" s="3"/>
      <c r="AC734" s="3"/>
      <c r="AD734" s="3"/>
    </row>
    <row r="735" spans="22:30" ht="24.75" customHeight="1">
      <c r="V735" s="3"/>
      <c r="W735" s="3"/>
      <c r="X735" s="3"/>
      <c r="Y735" s="3"/>
      <c r="Z735" s="3"/>
      <c r="AA735" s="3"/>
      <c r="AB735" s="3"/>
      <c r="AC735" s="3"/>
      <c r="AD735" s="3"/>
    </row>
    <row r="736" spans="22:30" ht="24.75" customHeight="1">
      <c r="V736" s="3"/>
      <c r="W736" s="3"/>
      <c r="X736" s="3"/>
      <c r="Y736" s="3"/>
      <c r="Z736" s="3"/>
      <c r="AA736" s="3"/>
      <c r="AB736" s="3"/>
      <c r="AC736" s="3"/>
      <c r="AD736" s="3"/>
    </row>
    <row r="737" spans="22:30" ht="24.75" customHeight="1">
      <c r="V737" s="3"/>
      <c r="W737" s="3"/>
      <c r="X737" s="3"/>
      <c r="Y737" s="3"/>
      <c r="Z737" s="3"/>
      <c r="AA737" s="3"/>
      <c r="AB737" s="3"/>
      <c r="AC737" s="3"/>
      <c r="AD737" s="3"/>
    </row>
    <row r="738" spans="22:30" ht="24.75" customHeight="1">
      <c r="V738" s="3"/>
      <c r="W738" s="3"/>
      <c r="X738" s="3"/>
      <c r="Y738" s="3"/>
      <c r="Z738" s="3"/>
      <c r="AA738" s="3"/>
      <c r="AB738" s="3"/>
      <c r="AC738" s="3"/>
      <c r="AD738" s="3"/>
    </row>
    <row r="739" spans="22:30" ht="24.75" customHeight="1">
      <c r="V739" s="3"/>
      <c r="W739" s="3"/>
      <c r="X739" s="3"/>
      <c r="Y739" s="3"/>
      <c r="Z739" s="3"/>
      <c r="AA739" s="3"/>
      <c r="AB739" s="3"/>
      <c r="AC739" s="3"/>
      <c r="AD739" s="3"/>
    </row>
    <row r="740" spans="22:30" ht="24.75" customHeight="1">
      <c r="V740" s="3"/>
      <c r="W740" s="3"/>
      <c r="X740" s="3"/>
      <c r="Y740" s="3"/>
      <c r="Z740" s="3"/>
      <c r="AA740" s="3"/>
      <c r="AB740" s="3"/>
      <c r="AC740" s="3"/>
      <c r="AD740" s="3"/>
    </row>
    <row r="741" spans="22:30" ht="24.75" customHeight="1">
      <c r="V741" s="3"/>
      <c r="W741" s="3"/>
      <c r="X741" s="3"/>
      <c r="Y741" s="3"/>
      <c r="Z741" s="3"/>
      <c r="AA741" s="3"/>
      <c r="AB741" s="3"/>
      <c r="AC741" s="3"/>
      <c r="AD741" s="3"/>
    </row>
    <row r="742" spans="22:30" ht="24.75" customHeight="1">
      <c r="V742" s="3"/>
      <c r="W742" s="3"/>
      <c r="X742" s="3"/>
      <c r="Y742" s="3"/>
      <c r="Z742" s="3"/>
      <c r="AA742" s="3"/>
      <c r="AB742" s="3"/>
      <c r="AC742" s="3"/>
      <c r="AD742" s="3"/>
    </row>
    <row r="743" spans="22:30" ht="24.75" customHeight="1">
      <c r="V743" s="3"/>
      <c r="W743" s="3"/>
      <c r="X743" s="3"/>
      <c r="Y743" s="3"/>
      <c r="Z743" s="3"/>
      <c r="AA743" s="3"/>
      <c r="AB743" s="3"/>
      <c r="AC743" s="3"/>
      <c r="AD743" s="3"/>
    </row>
    <row r="744" spans="22:30" ht="24.75" customHeight="1">
      <c r="V744" s="3"/>
      <c r="W744" s="3"/>
      <c r="X744" s="3"/>
      <c r="Y744" s="3"/>
      <c r="Z744" s="3"/>
      <c r="AA744" s="3"/>
      <c r="AB744" s="3"/>
      <c r="AC744" s="3"/>
      <c r="AD744" s="3"/>
    </row>
    <row r="745" spans="22:30" ht="24.75" customHeight="1">
      <c r="V745" s="3"/>
      <c r="W745" s="3"/>
      <c r="X745" s="3"/>
      <c r="Y745" s="3"/>
      <c r="Z745" s="3"/>
      <c r="AA745" s="3"/>
      <c r="AB745" s="3"/>
      <c r="AC745" s="3"/>
      <c r="AD745" s="3"/>
    </row>
    <row r="746" spans="22:30" ht="24.75" customHeight="1">
      <c r="V746" s="3"/>
      <c r="W746" s="3"/>
      <c r="X746" s="3"/>
      <c r="Y746" s="3"/>
      <c r="Z746" s="3"/>
      <c r="AA746" s="3"/>
      <c r="AB746" s="3"/>
      <c r="AC746" s="3"/>
      <c r="AD746" s="3"/>
    </row>
    <row r="747" spans="22:30" ht="24.75" customHeight="1">
      <c r="V747" s="3"/>
      <c r="W747" s="3"/>
      <c r="X747" s="3"/>
      <c r="Y747" s="3"/>
      <c r="Z747" s="3"/>
      <c r="AA747" s="3"/>
      <c r="AB747" s="3"/>
      <c r="AC747" s="3"/>
      <c r="AD747" s="3"/>
    </row>
    <row r="748" spans="22:30" ht="24.75" customHeight="1">
      <c r="V748" s="3"/>
      <c r="W748" s="3"/>
      <c r="X748" s="3"/>
      <c r="Y748" s="3"/>
      <c r="Z748" s="3"/>
      <c r="AA748" s="3"/>
      <c r="AB748" s="3"/>
      <c r="AC748" s="3"/>
      <c r="AD748" s="3"/>
    </row>
    <row r="749" spans="22:30" ht="24.75" customHeight="1">
      <c r="V749" s="3"/>
      <c r="W749" s="3"/>
      <c r="X749" s="3"/>
      <c r="Y749" s="3"/>
      <c r="Z749" s="3"/>
      <c r="AA749" s="3"/>
      <c r="AB749" s="3"/>
      <c r="AC749" s="3"/>
      <c r="AD749" s="3"/>
    </row>
    <row r="750" spans="22:30" ht="24.75" customHeight="1">
      <c r="V750" s="3"/>
      <c r="W750" s="3"/>
      <c r="X750" s="3"/>
      <c r="Y750" s="3"/>
      <c r="Z750" s="3"/>
      <c r="AA750" s="3"/>
      <c r="AB750" s="3"/>
      <c r="AC750" s="3"/>
      <c r="AD750" s="3"/>
    </row>
    <row r="751" spans="22:30" ht="24.75" customHeight="1">
      <c r="V751" s="3"/>
      <c r="W751" s="3"/>
      <c r="X751" s="3"/>
      <c r="Y751" s="3"/>
      <c r="Z751" s="3"/>
      <c r="AA751" s="3"/>
      <c r="AB751" s="3"/>
      <c r="AC751" s="3"/>
      <c r="AD751" s="3"/>
    </row>
    <row r="752" spans="22:30" ht="24.75" customHeight="1">
      <c r="V752" s="3"/>
      <c r="W752" s="3"/>
      <c r="X752" s="3"/>
      <c r="Y752" s="3"/>
      <c r="Z752" s="3"/>
      <c r="AA752" s="3"/>
      <c r="AB752" s="3"/>
      <c r="AC752" s="3"/>
      <c r="AD752" s="3"/>
    </row>
    <row r="753" spans="22:30" ht="24.75" customHeight="1">
      <c r="V753" s="3"/>
      <c r="W753" s="3"/>
      <c r="X753" s="3"/>
      <c r="Y753" s="3"/>
      <c r="Z753" s="3"/>
      <c r="AA753" s="3"/>
      <c r="AB753" s="3"/>
      <c r="AC753" s="3"/>
      <c r="AD753" s="3"/>
    </row>
    <row r="754" spans="22:30" ht="24.75" customHeight="1">
      <c r="V754" s="3"/>
      <c r="W754" s="3"/>
      <c r="X754" s="3"/>
      <c r="Y754" s="3"/>
      <c r="Z754" s="3"/>
      <c r="AA754" s="3"/>
      <c r="AB754" s="3"/>
      <c r="AC754" s="3"/>
      <c r="AD754" s="3"/>
    </row>
    <row r="755" spans="22:30" ht="24.75" customHeight="1">
      <c r="V755" s="3"/>
      <c r="W755" s="3"/>
      <c r="X755" s="3"/>
      <c r="Y755" s="3"/>
      <c r="Z755" s="3"/>
      <c r="AA755" s="3"/>
      <c r="AB755" s="3"/>
      <c r="AC755" s="3"/>
      <c r="AD755" s="3"/>
    </row>
    <row r="756" spans="22:30" ht="24.75" customHeight="1">
      <c r="V756" s="3"/>
      <c r="W756" s="3"/>
      <c r="X756" s="3"/>
      <c r="Y756" s="3"/>
      <c r="Z756" s="3"/>
      <c r="AA756" s="3"/>
      <c r="AB756" s="3"/>
      <c r="AC756" s="3"/>
      <c r="AD756" s="3"/>
    </row>
    <row r="757" spans="22:30" ht="24.75" customHeight="1">
      <c r="V757" s="3"/>
      <c r="W757" s="3"/>
      <c r="X757" s="3"/>
      <c r="Y757" s="3"/>
      <c r="Z757" s="3"/>
      <c r="AA757" s="3"/>
      <c r="AB757" s="3"/>
      <c r="AC757" s="3"/>
      <c r="AD757" s="3"/>
    </row>
    <row r="758" spans="22:30" ht="24.75" customHeight="1">
      <c r="V758" s="3"/>
      <c r="W758" s="3"/>
      <c r="X758" s="3"/>
      <c r="Y758" s="3"/>
      <c r="Z758" s="3"/>
      <c r="AA758" s="3"/>
      <c r="AB758" s="3"/>
      <c r="AC758" s="3"/>
      <c r="AD758" s="3"/>
    </row>
    <row r="759" spans="22:30" ht="24.75" customHeight="1">
      <c r="V759" s="3"/>
      <c r="W759" s="3"/>
      <c r="X759" s="3"/>
      <c r="Y759" s="3"/>
      <c r="Z759" s="3"/>
      <c r="AA759" s="3"/>
      <c r="AB759" s="3"/>
      <c r="AC759" s="3"/>
      <c r="AD759" s="3"/>
    </row>
    <row r="760" spans="22:30" ht="24.75" customHeight="1">
      <c r="V760" s="3"/>
      <c r="W760" s="3"/>
      <c r="X760" s="3"/>
      <c r="Y760" s="3"/>
      <c r="Z760" s="3"/>
      <c r="AA760" s="3"/>
      <c r="AB760" s="3"/>
      <c r="AC760" s="3"/>
      <c r="AD760" s="3"/>
    </row>
    <row r="761" spans="22:30" ht="24.75" customHeight="1">
      <c r="V761" s="3"/>
      <c r="W761" s="3"/>
      <c r="X761" s="3"/>
      <c r="Y761" s="3"/>
      <c r="Z761" s="3"/>
      <c r="AA761" s="3"/>
      <c r="AB761" s="3"/>
      <c r="AC761" s="3"/>
      <c r="AD761" s="3"/>
    </row>
    <row r="762" spans="22:30" ht="24.75" customHeight="1">
      <c r="V762" s="3"/>
      <c r="W762" s="3"/>
      <c r="X762" s="3"/>
      <c r="Y762" s="3"/>
      <c r="Z762" s="3"/>
      <c r="AA762" s="3"/>
      <c r="AB762" s="3"/>
      <c r="AC762" s="3"/>
      <c r="AD762" s="3"/>
    </row>
    <row r="763" spans="22:30" ht="24.75" customHeight="1">
      <c r="V763" s="3"/>
      <c r="W763" s="3"/>
      <c r="X763" s="3"/>
      <c r="Y763" s="3"/>
      <c r="Z763" s="3"/>
      <c r="AA763" s="3"/>
      <c r="AB763" s="3"/>
      <c r="AC763" s="3"/>
      <c r="AD763" s="3"/>
    </row>
    <row r="764" spans="22:30" ht="24.75" customHeight="1">
      <c r="V764" s="3"/>
      <c r="W764" s="3"/>
      <c r="X764" s="3"/>
      <c r="Y764" s="3"/>
      <c r="Z764" s="3"/>
      <c r="AA764" s="3"/>
      <c r="AB764" s="3"/>
      <c r="AC764" s="3"/>
      <c r="AD764" s="3"/>
    </row>
    <row r="765" spans="22:30" ht="24.75" customHeight="1">
      <c r="V765" s="3"/>
      <c r="W765" s="3"/>
      <c r="X765" s="3"/>
      <c r="Y765" s="3"/>
      <c r="Z765" s="3"/>
      <c r="AA765" s="3"/>
      <c r="AB765" s="3"/>
      <c r="AC765" s="3"/>
      <c r="AD765" s="3"/>
    </row>
    <row r="766" spans="22:30" ht="24.75" customHeight="1">
      <c r="V766" s="3"/>
      <c r="W766" s="3"/>
      <c r="X766" s="3"/>
      <c r="Y766" s="3"/>
      <c r="Z766" s="3"/>
      <c r="AA766" s="3"/>
      <c r="AB766" s="3"/>
      <c r="AC766" s="3"/>
      <c r="AD766" s="3"/>
    </row>
    <row r="767" spans="22:30" ht="24.75" customHeight="1">
      <c r="V767" s="3"/>
      <c r="W767" s="3"/>
      <c r="X767" s="3"/>
      <c r="Y767" s="3"/>
      <c r="Z767" s="3"/>
      <c r="AA767" s="3"/>
      <c r="AB767" s="3"/>
      <c r="AC767" s="3"/>
      <c r="AD767" s="3"/>
    </row>
    <row r="768" spans="22:30" ht="24.75" customHeight="1">
      <c r="V768" s="3"/>
      <c r="W768" s="3"/>
      <c r="X768" s="3"/>
      <c r="Y768" s="3"/>
      <c r="Z768" s="3"/>
      <c r="AA768" s="3"/>
      <c r="AB768" s="3"/>
      <c r="AC768" s="3"/>
      <c r="AD768" s="3"/>
    </row>
    <row r="769" spans="22:30" ht="24.75" customHeight="1">
      <c r="V769" s="3"/>
      <c r="W769" s="3"/>
      <c r="X769" s="3"/>
      <c r="Y769" s="3"/>
      <c r="Z769" s="3"/>
      <c r="AA769" s="3"/>
      <c r="AB769" s="3"/>
      <c r="AC769" s="3"/>
      <c r="AD769" s="3"/>
    </row>
    <row r="770" spans="22:30" ht="24.75" customHeight="1">
      <c r="V770" s="3"/>
      <c r="W770" s="3"/>
      <c r="X770" s="3"/>
      <c r="Y770" s="3"/>
      <c r="Z770" s="3"/>
      <c r="AA770" s="3"/>
      <c r="AB770" s="3"/>
      <c r="AC770" s="3"/>
      <c r="AD770" s="3"/>
    </row>
    <row r="771" spans="22:30" ht="24.75" customHeight="1">
      <c r="V771" s="3"/>
      <c r="W771" s="3"/>
      <c r="X771" s="3"/>
      <c r="Y771" s="3"/>
      <c r="Z771" s="3"/>
      <c r="AA771" s="3"/>
      <c r="AB771" s="3"/>
      <c r="AC771" s="3"/>
      <c r="AD771" s="3"/>
    </row>
    <row r="772" spans="22:30" ht="24.75" customHeight="1">
      <c r="V772" s="3"/>
      <c r="W772" s="3"/>
      <c r="X772" s="3"/>
      <c r="Y772" s="3"/>
      <c r="Z772" s="3"/>
      <c r="AA772" s="3"/>
      <c r="AB772" s="3"/>
      <c r="AC772" s="3"/>
      <c r="AD772" s="3"/>
    </row>
    <row r="773" spans="22:30" ht="24.75" customHeight="1">
      <c r="V773" s="3"/>
      <c r="W773" s="3"/>
      <c r="X773" s="3"/>
      <c r="Y773" s="3"/>
      <c r="Z773" s="3"/>
      <c r="AA773" s="3"/>
      <c r="AB773" s="3"/>
      <c r="AC773" s="3"/>
      <c r="AD773" s="3"/>
    </row>
    <row r="774" spans="22:30" ht="24.75" customHeight="1">
      <c r="V774" s="3"/>
      <c r="W774" s="3"/>
      <c r="X774" s="3"/>
      <c r="Y774" s="3"/>
      <c r="Z774" s="3"/>
      <c r="AA774" s="3"/>
      <c r="AB774" s="3"/>
      <c r="AC774" s="3"/>
      <c r="AD774" s="3"/>
    </row>
    <row r="775" spans="22:30" ht="24.75" customHeight="1">
      <c r="V775" s="3"/>
      <c r="W775" s="3"/>
      <c r="X775" s="3"/>
      <c r="Y775" s="3"/>
      <c r="Z775" s="3"/>
      <c r="AA775" s="3"/>
      <c r="AB775" s="3"/>
      <c r="AC775" s="3"/>
      <c r="AD775" s="3"/>
    </row>
    <row r="776" spans="22:30" ht="24.75" customHeight="1">
      <c r="V776" s="3"/>
      <c r="W776" s="3"/>
      <c r="X776" s="3"/>
      <c r="Y776" s="3"/>
      <c r="Z776" s="3"/>
      <c r="AA776" s="3"/>
      <c r="AB776" s="3"/>
      <c r="AC776" s="3"/>
      <c r="AD776" s="3"/>
    </row>
    <row r="777" spans="22:30" ht="24.75" customHeight="1">
      <c r="V777" s="3"/>
      <c r="W777" s="3"/>
      <c r="X777" s="3"/>
      <c r="Y777" s="3"/>
      <c r="Z777" s="3"/>
      <c r="AA777" s="3"/>
      <c r="AB777" s="3"/>
      <c r="AC777" s="3"/>
      <c r="AD777" s="3"/>
    </row>
    <row r="778" spans="22:30" ht="24.75" customHeight="1">
      <c r="V778" s="3"/>
      <c r="W778" s="3"/>
      <c r="X778" s="3"/>
      <c r="Y778" s="3"/>
      <c r="Z778" s="3"/>
      <c r="AA778" s="3"/>
      <c r="AB778" s="3"/>
      <c r="AC778" s="3"/>
      <c r="AD778" s="3"/>
    </row>
    <row r="779" spans="22:30" ht="24.75" customHeight="1">
      <c r="V779" s="3"/>
      <c r="W779" s="3"/>
      <c r="X779" s="3"/>
      <c r="Y779" s="3"/>
      <c r="Z779" s="3"/>
      <c r="AA779" s="3"/>
      <c r="AB779" s="3"/>
      <c r="AC779" s="3"/>
      <c r="AD779" s="3"/>
    </row>
    <row r="780" spans="22:30" ht="24.75" customHeight="1">
      <c r="V780" s="3"/>
      <c r="W780" s="3"/>
      <c r="X780" s="3"/>
      <c r="Y780" s="3"/>
      <c r="Z780" s="3"/>
      <c r="AA780" s="3"/>
      <c r="AB780" s="3"/>
      <c r="AC780" s="3"/>
      <c r="AD780" s="3"/>
    </row>
    <row r="781" spans="22:30" ht="24.75" customHeight="1">
      <c r="V781" s="3"/>
      <c r="W781" s="3"/>
      <c r="X781" s="3"/>
      <c r="Y781" s="3"/>
      <c r="Z781" s="3"/>
      <c r="AA781" s="3"/>
      <c r="AB781" s="3"/>
      <c r="AC781" s="3"/>
      <c r="AD781" s="3"/>
    </row>
    <row r="782" spans="22:30" ht="24.75" customHeight="1">
      <c r="V782" s="3"/>
      <c r="W782" s="3"/>
      <c r="X782" s="3"/>
      <c r="Y782" s="3"/>
      <c r="Z782" s="3"/>
      <c r="AA782" s="3"/>
      <c r="AB782" s="3"/>
      <c r="AC782" s="3"/>
      <c r="AD782" s="3"/>
    </row>
    <row r="783" spans="22:30" ht="24.75" customHeight="1">
      <c r="V783" s="3"/>
      <c r="W783" s="3"/>
      <c r="X783" s="3"/>
      <c r="Y783" s="3"/>
      <c r="Z783" s="3"/>
      <c r="AA783" s="3"/>
      <c r="AB783" s="3"/>
      <c r="AC783" s="3"/>
      <c r="AD783" s="3"/>
    </row>
    <row r="784" spans="22:30" ht="24.75" customHeight="1">
      <c r="V784" s="3"/>
      <c r="W784" s="3"/>
      <c r="X784" s="3"/>
      <c r="Y784" s="3"/>
      <c r="Z784" s="3"/>
      <c r="AA784" s="3"/>
      <c r="AB784" s="3"/>
      <c r="AC784" s="3"/>
      <c r="AD784" s="3"/>
    </row>
    <row r="785" spans="22:30" ht="24.75" customHeight="1">
      <c r="V785" s="3"/>
      <c r="W785" s="3"/>
      <c r="X785" s="3"/>
      <c r="Y785" s="3"/>
      <c r="Z785" s="3"/>
      <c r="AA785" s="3"/>
      <c r="AB785" s="3"/>
      <c r="AC785" s="3"/>
      <c r="AD785" s="3"/>
    </row>
    <row r="786" spans="22:30" ht="24.75" customHeight="1">
      <c r="V786" s="3"/>
      <c r="W786" s="3"/>
      <c r="X786" s="3"/>
      <c r="Y786" s="3"/>
      <c r="Z786" s="3"/>
      <c r="AA786" s="3"/>
      <c r="AB786" s="3"/>
      <c r="AC786" s="3"/>
      <c r="AD786" s="3"/>
    </row>
    <row r="787" spans="22:30" ht="24.75" customHeight="1">
      <c r="V787" s="3"/>
      <c r="W787" s="3"/>
      <c r="X787" s="3"/>
      <c r="Y787" s="3"/>
      <c r="Z787" s="3"/>
      <c r="AA787" s="3"/>
      <c r="AB787" s="3"/>
      <c r="AC787" s="3"/>
      <c r="AD787" s="3"/>
    </row>
    <row r="788" spans="22:30" ht="24.75" customHeight="1">
      <c r="V788" s="3"/>
      <c r="W788" s="3"/>
      <c r="X788" s="3"/>
      <c r="Y788" s="3"/>
      <c r="Z788" s="3"/>
      <c r="AA788" s="3"/>
      <c r="AB788" s="3"/>
      <c r="AC788" s="3"/>
      <c r="AD788" s="3"/>
    </row>
    <row r="789" spans="22:30" ht="24.75" customHeight="1">
      <c r="V789" s="3"/>
      <c r="W789" s="3"/>
      <c r="X789" s="3"/>
      <c r="Y789" s="3"/>
      <c r="Z789" s="3"/>
      <c r="AA789" s="3"/>
      <c r="AB789" s="3"/>
      <c r="AC789" s="3"/>
      <c r="AD789" s="3"/>
    </row>
    <row r="790" spans="22:30" ht="24.75" customHeight="1">
      <c r="V790" s="3"/>
      <c r="W790" s="3"/>
      <c r="X790" s="3"/>
      <c r="Y790" s="3"/>
      <c r="Z790" s="3"/>
      <c r="AA790" s="3"/>
      <c r="AB790" s="3"/>
      <c r="AC790" s="3"/>
      <c r="AD790" s="3"/>
    </row>
    <row r="791" spans="22:30" ht="24.75" customHeight="1">
      <c r="V791" s="3"/>
      <c r="W791" s="3"/>
      <c r="X791" s="3"/>
      <c r="Y791" s="3"/>
      <c r="Z791" s="3"/>
      <c r="AA791" s="3"/>
      <c r="AB791" s="3"/>
      <c r="AC791" s="3"/>
      <c r="AD791" s="3"/>
    </row>
    <row r="792" spans="22:30" ht="24.75" customHeight="1">
      <c r="V792" s="3"/>
      <c r="W792" s="3"/>
      <c r="X792" s="3"/>
      <c r="Y792" s="3"/>
      <c r="Z792" s="3"/>
      <c r="AA792" s="3"/>
      <c r="AB792" s="3"/>
      <c r="AC792" s="3"/>
      <c r="AD792" s="3"/>
    </row>
    <row r="793" spans="22:30" ht="24.75" customHeight="1">
      <c r="V793" s="3"/>
      <c r="W793" s="3"/>
      <c r="X793" s="3"/>
      <c r="Y793" s="3"/>
      <c r="Z793" s="3"/>
      <c r="AA793" s="3"/>
      <c r="AB793" s="3"/>
      <c r="AC793" s="3"/>
      <c r="AD793" s="3"/>
    </row>
    <row r="794" spans="22:30" ht="24.75" customHeight="1">
      <c r="V794" s="3"/>
      <c r="W794" s="3"/>
      <c r="X794" s="3"/>
      <c r="Y794" s="3"/>
      <c r="Z794" s="3"/>
      <c r="AA794" s="3"/>
      <c r="AB794" s="3"/>
      <c r="AC794" s="3"/>
      <c r="AD794" s="3"/>
    </row>
    <row r="795" spans="22:30" ht="24.75" customHeight="1">
      <c r="V795" s="3"/>
      <c r="W795" s="3"/>
      <c r="X795" s="3"/>
      <c r="Y795" s="3"/>
      <c r="Z795" s="3"/>
      <c r="AA795" s="3"/>
      <c r="AB795" s="3"/>
      <c r="AC795" s="3"/>
      <c r="AD795" s="3"/>
    </row>
    <row r="796" spans="22:30" ht="24.75" customHeight="1">
      <c r="V796" s="3"/>
      <c r="W796" s="3"/>
      <c r="X796" s="3"/>
      <c r="Y796" s="3"/>
      <c r="Z796" s="3"/>
      <c r="AA796" s="3"/>
      <c r="AB796" s="3"/>
      <c r="AC796" s="3"/>
      <c r="AD796" s="3"/>
    </row>
    <row r="797" spans="22:30" ht="24.75" customHeight="1">
      <c r="V797" s="3"/>
      <c r="W797" s="3"/>
      <c r="X797" s="3"/>
      <c r="Y797" s="3"/>
      <c r="Z797" s="3"/>
      <c r="AA797" s="3"/>
      <c r="AB797" s="3"/>
      <c r="AC797" s="3"/>
      <c r="AD797" s="3"/>
    </row>
    <row r="798" spans="22:30" ht="24.75" customHeight="1">
      <c r="V798" s="3"/>
      <c r="W798" s="3"/>
      <c r="X798" s="3"/>
      <c r="Y798" s="3"/>
      <c r="Z798" s="3"/>
      <c r="AA798" s="3"/>
      <c r="AB798" s="3"/>
      <c r="AC798" s="3"/>
      <c r="AD798" s="3"/>
    </row>
    <row r="799" spans="22:30" ht="24.75" customHeight="1">
      <c r="V799" s="3"/>
      <c r="W799" s="3"/>
      <c r="X799" s="3"/>
      <c r="Y799" s="3"/>
      <c r="Z799" s="3"/>
      <c r="AA799" s="3"/>
      <c r="AB799" s="3"/>
      <c r="AC799" s="3"/>
      <c r="AD799" s="3"/>
    </row>
    <row r="800" spans="22:30" ht="24.75" customHeight="1">
      <c r="V800" s="3"/>
      <c r="W800" s="3"/>
      <c r="X800" s="3"/>
      <c r="Y800" s="3"/>
      <c r="Z800" s="3"/>
      <c r="AA800" s="3"/>
      <c r="AB800" s="3"/>
      <c r="AC800" s="3"/>
      <c r="AD800" s="3"/>
    </row>
    <row r="801" spans="22:30" ht="24.75" customHeight="1">
      <c r="V801" s="3"/>
      <c r="W801" s="3"/>
      <c r="X801" s="3"/>
      <c r="Y801" s="3"/>
      <c r="Z801" s="3"/>
      <c r="AA801" s="3"/>
      <c r="AB801" s="3"/>
      <c r="AC801" s="3"/>
      <c r="AD801" s="3"/>
    </row>
    <row r="802" spans="22:30" ht="24.75" customHeight="1">
      <c r="V802" s="3"/>
      <c r="W802" s="3"/>
      <c r="X802" s="3"/>
      <c r="Y802" s="3"/>
      <c r="Z802" s="3"/>
      <c r="AA802" s="3"/>
      <c r="AB802" s="3"/>
      <c r="AC802" s="3"/>
      <c r="AD802" s="3"/>
    </row>
    <row r="803" spans="22:30" ht="24.75" customHeight="1">
      <c r="V803" s="3"/>
      <c r="W803" s="3"/>
      <c r="X803" s="3"/>
      <c r="Y803" s="3"/>
      <c r="Z803" s="3"/>
      <c r="AA803" s="3"/>
      <c r="AB803" s="3"/>
      <c r="AC803" s="3"/>
      <c r="AD803" s="3"/>
    </row>
    <row r="804" spans="22:30" ht="24.75" customHeight="1">
      <c r="V804" s="3"/>
      <c r="W804" s="3"/>
      <c r="X804" s="3"/>
      <c r="Y804" s="3"/>
      <c r="Z804" s="3"/>
      <c r="AA804" s="3"/>
      <c r="AB804" s="3"/>
      <c r="AC804" s="3"/>
      <c r="AD804" s="3"/>
    </row>
    <row r="805" spans="22:30" ht="24.75" customHeight="1">
      <c r="V805" s="3"/>
      <c r="W805" s="3"/>
      <c r="X805" s="3"/>
      <c r="Y805" s="3"/>
      <c r="Z805" s="3"/>
      <c r="AA805" s="3"/>
      <c r="AB805" s="3"/>
      <c r="AC805" s="3"/>
      <c r="AD805" s="3"/>
    </row>
    <row r="806" spans="22:30" ht="24.75" customHeight="1">
      <c r="V806" s="3"/>
      <c r="W806" s="3"/>
      <c r="X806" s="3"/>
      <c r="Y806" s="3"/>
      <c r="Z806" s="3"/>
      <c r="AA806" s="3"/>
      <c r="AB806" s="3"/>
      <c r="AC806" s="3"/>
      <c r="AD806" s="3"/>
    </row>
    <row r="807" spans="22:30" ht="24.75" customHeight="1">
      <c r="V807" s="3"/>
      <c r="W807" s="3"/>
      <c r="X807" s="3"/>
      <c r="Y807" s="3"/>
      <c r="Z807" s="3"/>
      <c r="AA807" s="3"/>
      <c r="AB807" s="3"/>
      <c r="AC807" s="3"/>
      <c r="AD807" s="3"/>
    </row>
    <row r="808" spans="22:30" ht="24.75" customHeight="1">
      <c r="V808" s="3"/>
      <c r="W808" s="3"/>
      <c r="X808" s="3"/>
      <c r="Y808" s="3"/>
      <c r="Z808" s="3"/>
      <c r="AA808" s="3"/>
      <c r="AB808" s="3"/>
      <c r="AC808" s="3"/>
      <c r="AD808" s="3"/>
    </row>
    <row r="809" spans="22:30" ht="24.75" customHeight="1">
      <c r="V809" s="3"/>
      <c r="W809" s="3"/>
      <c r="X809" s="3"/>
      <c r="Y809" s="3"/>
      <c r="Z809" s="3"/>
      <c r="AA809" s="3"/>
      <c r="AB809" s="3"/>
      <c r="AC809" s="3"/>
      <c r="AD809" s="3"/>
    </row>
    <row r="810" spans="22:30" ht="24.75" customHeight="1">
      <c r="V810" s="3"/>
      <c r="W810" s="3"/>
      <c r="X810" s="3"/>
      <c r="Y810" s="3"/>
      <c r="Z810" s="3"/>
      <c r="AA810" s="3"/>
      <c r="AB810" s="3"/>
      <c r="AC810" s="3"/>
      <c r="AD810" s="3"/>
    </row>
    <row r="811" spans="22:30" ht="24.75" customHeight="1">
      <c r="V811" s="3"/>
      <c r="W811" s="3"/>
      <c r="X811" s="3"/>
      <c r="Y811" s="3"/>
      <c r="Z811" s="3"/>
      <c r="AA811" s="3"/>
      <c r="AB811" s="3"/>
      <c r="AC811" s="3"/>
      <c r="AD811" s="3"/>
    </row>
    <row r="812" spans="22:30" ht="24.75" customHeight="1">
      <c r="V812" s="3"/>
      <c r="W812" s="3"/>
      <c r="X812" s="3"/>
      <c r="Y812" s="3"/>
      <c r="Z812" s="3"/>
      <c r="AA812" s="3"/>
      <c r="AB812" s="3"/>
      <c r="AC812" s="3"/>
      <c r="AD812" s="3"/>
    </row>
    <row r="813" spans="22:30" ht="24.75" customHeight="1">
      <c r="V813" s="3"/>
      <c r="W813" s="3"/>
      <c r="X813" s="3"/>
      <c r="Y813" s="3"/>
      <c r="Z813" s="3"/>
      <c r="AA813" s="3"/>
      <c r="AB813" s="3"/>
      <c r="AC813" s="3"/>
      <c r="AD813" s="3"/>
    </row>
    <row r="814" spans="22:30" ht="24.75" customHeight="1">
      <c r="V814" s="3"/>
      <c r="W814" s="3"/>
      <c r="X814" s="3"/>
      <c r="Y814" s="3"/>
      <c r="Z814" s="3"/>
      <c r="AA814" s="3"/>
      <c r="AB814" s="3"/>
      <c r="AC814" s="3"/>
      <c r="AD814" s="3"/>
    </row>
    <row r="815" spans="22:30" ht="24.75" customHeight="1">
      <c r="V815" s="3"/>
      <c r="W815" s="3"/>
      <c r="X815" s="3"/>
      <c r="Y815" s="3"/>
      <c r="Z815" s="3"/>
      <c r="AA815" s="3"/>
      <c r="AB815" s="3"/>
      <c r="AC815" s="3"/>
      <c r="AD815" s="3"/>
    </row>
    <row r="816" spans="22:30" ht="24.75" customHeight="1">
      <c r="V816" s="3"/>
      <c r="W816" s="3"/>
      <c r="X816" s="3"/>
      <c r="Y816" s="3"/>
      <c r="Z816" s="3"/>
      <c r="AA816" s="3"/>
      <c r="AB816" s="3"/>
      <c r="AC816" s="3"/>
      <c r="AD816" s="3"/>
    </row>
    <row r="817" spans="22:30" ht="24.75" customHeight="1">
      <c r="V817" s="3"/>
      <c r="W817" s="3"/>
      <c r="X817" s="3"/>
      <c r="Y817" s="3"/>
      <c r="Z817" s="3"/>
      <c r="AA817" s="3"/>
      <c r="AB817" s="3"/>
      <c r="AC817" s="3"/>
      <c r="AD817" s="3"/>
    </row>
    <row r="818" spans="22:30" ht="24.75" customHeight="1">
      <c r="V818" s="3"/>
      <c r="W818" s="3"/>
      <c r="X818" s="3"/>
      <c r="Y818" s="3"/>
      <c r="Z818" s="3"/>
      <c r="AA818" s="3"/>
      <c r="AB818" s="3"/>
      <c r="AC818" s="3"/>
      <c r="AD818" s="3"/>
    </row>
    <row r="819" spans="22:30" ht="24.75" customHeight="1">
      <c r="V819" s="3"/>
      <c r="W819" s="3"/>
      <c r="X819" s="3"/>
      <c r="Y819" s="3"/>
      <c r="Z819" s="3"/>
      <c r="AA819" s="3"/>
      <c r="AB819" s="3"/>
      <c r="AC819" s="3"/>
      <c r="AD819" s="3"/>
    </row>
    <row r="820" spans="22:30" ht="24.75" customHeight="1">
      <c r="V820" s="3"/>
      <c r="W820" s="3"/>
      <c r="X820" s="3"/>
      <c r="Y820" s="3"/>
      <c r="Z820" s="3"/>
      <c r="AA820" s="3"/>
      <c r="AB820" s="3"/>
      <c r="AC820" s="3"/>
      <c r="AD820" s="3"/>
    </row>
    <row r="821" spans="22:30" ht="24.75" customHeight="1">
      <c r="V821" s="3"/>
      <c r="W821" s="3"/>
      <c r="X821" s="3"/>
      <c r="Y821" s="3"/>
      <c r="Z821" s="3"/>
      <c r="AA821" s="3"/>
      <c r="AB821" s="3"/>
      <c r="AC821" s="3"/>
      <c r="AD821" s="3"/>
    </row>
    <row r="822" spans="22:30" ht="24.75" customHeight="1">
      <c r="V822" s="3"/>
      <c r="W822" s="3"/>
      <c r="X822" s="3"/>
      <c r="Y822" s="3"/>
      <c r="Z822" s="3"/>
      <c r="AA822" s="3"/>
      <c r="AB822" s="3"/>
      <c r="AC822" s="3"/>
      <c r="AD822" s="3"/>
    </row>
    <row r="823" spans="22:30" ht="24.75" customHeight="1">
      <c r="V823" s="3"/>
      <c r="W823" s="3"/>
      <c r="X823" s="3"/>
      <c r="Y823" s="3"/>
      <c r="Z823" s="3"/>
      <c r="AA823" s="3"/>
      <c r="AB823" s="3"/>
      <c r="AC823" s="3"/>
      <c r="AD823" s="3"/>
    </row>
    <row r="824" spans="22:30" ht="24.75" customHeight="1">
      <c r="V824" s="3"/>
      <c r="W824" s="3"/>
      <c r="X824" s="3"/>
      <c r="Y824" s="3"/>
      <c r="Z824" s="3"/>
      <c r="AA824" s="3"/>
      <c r="AB824" s="3"/>
      <c r="AC824" s="3"/>
      <c r="AD824" s="3"/>
    </row>
    <row r="825" spans="22:30" ht="24.75" customHeight="1">
      <c r="V825" s="3"/>
      <c r="W825" s="3"/>
      <c r="X825" s="3"/>
      <c r="Y825" s="3"/>
      <c r="Z825" s="3"/>
      <c r="AA825" s="3"/>
      <c r="AB825" s="3"/>
      <c r="AC825" s="3"/>
      <c r="AD825" s="3"/>
    </row>
    <row r="826" spans="22:30" ht="24.75" customHeight="1">
      <c r="V826" s="3"/>
      <c r="W826" s="3"/>
      <c r="X826" s="3"/>
      <c r="Y826" s="3"/>
      <c r="Z826" s="3"/>
      <c r="AA826" s="3"/>
      <c r="AB826" s="3"/>
      <c r="AC826" s="3"/>
      <c r="AD826" s="3"/>
    </row>
    <row r="827" spans="22:30" ht="24.75" customHeight="1">
      <c r="V827" s="3"/>
      <c r="W827" s="3"/>
      <c r="X827" s="3"/>
      <c r="Y827" s="3"/>
      <c r="Z827" s="3"/>
      <c r="AA827" s="3"/>
      <c r="AB827" s="3"/>
      <c r="AC827" s="3"/>
      <c r="AD827" s="3"/>
    </row>
    <row r="828" spans="22:30" ht="24.75" customHeight="1">
      <c r="V828" s="3"/>
      <c r="W828" s="3"/>
      <c r="X828" s="3"/>
      <c r="Y828" s="3"/>
      <c r="Z828" s="3"/>
      <c r="AA828" s="3"/>
      <c r="AB828" s="3"/>
      <c r="AC828" s="3"/>
      <c r="AD828" s="3"/>
    </row>
    <row r="829" spans="22:30" ht="24.75" customHeight="1">
      <c r="V829" s="3"/>
      <c r="W829" s="3"/>
      <c r="X829" s="3"/>
      <c r="Y829" s="3"/>
      <c r="Z829" s="3"/>
      <c r="AA829" s="3"/>
      <c r="AB829" s="3"/>
      <c r="AC829" s="3"/>
      <c r="AD829" s="3"/>
    </row>
    <row r="830" spans="22:30" ht="24.75" customHeight="1">
      <c r="V830" s="3"/>
      <c r="W830" s="3"/>
      <c r="X830" s="3"/>
      <c r="Y830" s="3"/>
      <c r="Z830" s="3"/>
      <c r="AA830" s="3"/>
      <c r="AB830" s="3"/>
      <c r="AC830" s="3"/>
      <c r="AD830" s="3"/>
    </row>
    <row r="831" spans="22:30" ht="24.75" customHeight="1">
      <c r="V831" s="3"/>
      <c r="W831" s="3"/>
      <c r="X831" s="3"/>
      <c r="Y831" s="3"/>
      <c r="Z831" s="3"/>
      <c r="AA831" s="3"/>
      <c r="AB831" s="3"/>
      <c r="AC831" s="3"/>
      <c r="AD831" s="3"/>
    </row>
    <row r="832" spans="22:30" ht="24.75" customHeight="1">
      <c r="V832" s="3"/>
      <c r="W832" s="3"/>
      <c r="X832" s="3"/>
      <c r="Y832" s="3"/>
      <c r="Z832" s="3"/>
      <c r="AA832" s="3"/>
      <c r="AB832" s="3"/>
      <c r="AC832" s="3"/>
      <c r="AD832" s="3"/>
    </row>
    <row r="833" spans="22:30" ht="24.75" customHeight="1">
      <c r="V833" s="3"/>
      <c r="W833" s="3"/>
      <c r="X833" s="3"/>
      <c r="Y833" s="3"/>
      <c r="Z833" s="3"/>
      <c r="AA833" s="3"/>
      <c r="AB833" s="3"/>
      <c r="AC833" s="3"/>
      <c r="AD833" s="3"/>
    </row>
    <row r="834" spans="22:30" ht="24.75" customHeight="1">
      <c r="V834" s="3"/>
      <c r="W834" s="3"/>
      <c r="X834" s="3"/>
      <c r="Y834" s="3"/>
      <c r="Z834" s="3"/>
      <c r="AA834" s="3"/>
      <c r="AB834" s="3"/>
      <c r="AC834" s="3"/>
      <c r="AD834" s="3"/>
    </row>
    <row r="835" spans="22:30" ht="24.75" customHeight="1">
      <c r="V835" s="3"/>
      <c r="W835" s="3"/>
      <c r="X835" s="3"/>
      <c r="Y835" s="3"/>
      <c r="Z835" s="3"/>
      <c r="AA835" s="3"/>
      <c r="AB835" s="3"/>
      <c r="AC835" s="3"/>
      <c r="AD835" s="3"/>
    </row>
    <row r="836" spans="22:30" ht="24.75" customHeight="1">
      <c r="V836" s="3"/>
      <c r="W836" s="3"/>
      <c r="X836" s="3"/>
      <c r="Y836" s="3"/>
      <c r="Z836" s="3"/>
      <c r="AA836" s="3"/>
      <c r="AB836" s="3"/>
      <c r="AC836" s="3"/>
      <c r="AD836" s="3"/>
    </row>
    <row r="837" spans="22:30" ht="24.75" customHeight="1">
      <c r="V837" s="3"/>
      <c r="W837" s="3"/>
      <c r="X837" s="3"/>
      <c r="Y837" s="3"/>
      <c r="Z837" s="3"/>
      <c r="AA837" s="3"/>
      <c r="AB837" s="3"/>
      <c r="AC837" s="3"/>
      <c r="AD837" s="3"/>
    </row>
    <row r="838" spans="22:30" ht="24.75" customHeight="1">
      <c r="V838" s="3"/>
      <c r="W838" s="3"/>
      <c r="X838" s="3"/>
      <c r="Y838" s="3"/>
      <c r="Z838" s="3"/>
      <c r="AA838" s="3"/>
      <c r="AB838" s="3"/>
      <c r="AC838" s="3"/>
      <c r="AD838" s="3"/>
    </row>
    <row r="839" spans="22:30" ht="24.75" customHeight="1">
      <c r="V839" s="3"/>
      <c r="W839" s="3"/>
      <c r="X839" s="3"/>
      <c r="Y839" s="3"/>
      <c r="Z839" s="3"/>
      <c r="AA839" s="3"/>
      <c r="AB839" s="3"/>
      <c r="AC839" s="3"/>
      <c r="AD839" s="3"/>
    </row>
    <row r="840" spans="22:30" ht="24.75" customHeight="1">
      <c r="V840" s="3"/>
      <c r="W840" s="3"/>
      <c r="X840" s="3"/>
      <c r="Y840" s="3"/>
      <c r="Z840" s="3"/>
      <c r="AA840" s="3"/>
      <c r="AB840" s="3"/>
      <c r="AC840" s="3"/>
      <c r="AD840" s="3"/>
    </row>
    <row r="841" spans="22:30" ht="24.75" customHeight="1">
      <c r="V841" s="3"/>
      <c r="W841" s="3"/>
      <c r="X841" s="3"/>
      <c r="Y841" s="3"/>
      <c r="Z841" s="3"/>
      <c r="AA841" s="3"/>
      <c r="AB841" s="3"/>
      <c r="AC841" s="3"/>
      <c r="AD841" s="3"/>
    </row>
    <row r="842" spans="22:30" ht="24.75" customHeight="1">
      <c r="V842" s="3"/>
      <c r="W842" s="3"/>
      <c r="X842" s="3"/>
      <c r="Y842" s="3"/>
      <c r="Z842" s="3"/>
      <c r="AA842" s="3"/>
      <c r="AB842" s="3"/>
      <c r="AC842" s="3"/>
      <c r="AD842" s="3"/>
    </row>
    <row r="843" spans="22:30" ht="24.75" customHeight="1">
      <c r="V843" s="3"/>
      <c r="W843" s="3"/>
      <c r="X843" s="3"/>
      <c r="Y843" s="3"/>
      <c r="Z843" s="3"/>
      <c r="AA843" s="3"/>
      <c r="AB843" s="3"/>
      <c r="AC843" s="3"/>
      <c r="AD843" s="3"/>
    </row>
    <row r="844" spans="22:30" ht="24.75" customHeight="1">
      <c r="V844" s="3"/>
      <c r="W844" s="3"/>
      <c r="X844" s="3"/>
      <c r="Y844" s="3"/>
      <c r="Z844" s="3"/>
      <c r="AA844" s="3"/>
      <c r="AB844" s="3"/>
      <c r="AC844" s="3"/>
      <c r="AD844" s="3"/>
    </row>
    <row r="845" spans="22:30" ht="24.75" customHeight="1">
      <c r="V845" s="3"/>
      <c r="W845" s="3"/>
      <c r="X845" s="3"/>
      <c r="Y845" s="3"/>
      <c r="Z845" s="3"/>
      <c r="AA845" s="3"/>
      <c r="AB845" s="3"/>
      <c r="AC845" s="3"/>
      <c r="AD845" s="3"/>
    </row>
    <row r="846" spans="22:30" ht="24.75" customHeight="1">
      <c r="V846" s="3"/>
      <c r="W846" s="3"/>
      <c r="X846" s="3"/>
      <c r="Y846" s="3"/>
      <c r="Z846" s="3"/>
      <c r="AA846" s="3"/>
      <c r="AB846" s="3"/>
      <c r="AC846" s="3"/>
      <c r="AD846" s="3"/>
    </row>
    <row r="847" spans="22:30" ht="24.75" customHeight="1">
      <c r="V847" s="3"/>
      <c r="W847" s="3"/>
      <c r="X847" s="3"/>
      <c r="Y847" s="3"/>
      <c r="Z847" s="3"/>
      <c r="AA847" s="3"/>
      <c r="AB847" s="3"/>
      <c r="AC847" s="3"/>
      <c r="AD847" s="3"/>
    </row>
    <row r="848" spans="22:30" ht="24.75" customHeight="1">
      <c r="V848" s="3"/>
      <c r="W848" s="3"/>
      <c r="X848" s="3"/>
      <c r="Y848" s="3"/>
      <c r="Z848" s="3"/>
      <c r="AA848" s="3"/>
      <c r="AB848" s="3"/>
      <c r="AC848" s="3"/>
      <c r="AD848" s="3"/>
    </row>
    <row r="849" spans="22:30" ht="24.75" customHeight="1">
      <c r="V849" s="3"/>
      <c r="W849" s="3"/>
      <c r="X849" s="3"/>
      <c r="Y849" s="3"/>
      <c r="Z849" s="3"/>
      <c r="AA849" s="3"/>
      <c r="AB849" s="3"/>
      <c r="AC849" s="3"/>
      <c r="AD849" s="3"/>
    </row>
    <row r="850" spans="22:30" ht="24.75" customHeight="1">
      <c r="V850" s="3"/>
      <c r="W850" s="3"/>
      <c r="X850" s="3"/>
      <c r="Y850" s="3"/>
      <c r="Z850" s="3"/>
      <c r="AA850" s="3"/>
      <c r="AB850" s="3"/>
      <c r="AC850" s="3"/>
      <c r="AD850" s="3"/>
    </row>
    <row r="851" spans="22:30" ht="24.75" customHeight="1">
      <c r="V851" s="3"/>
      <c r="W851" s="3"/>
      <c r="X851" s="3"/>
      <c r="Y851" s="3"/>
      <c r="Z851" s="3"/>
      <c r="AA851" s="3"/>
      <c r="AB851" s="3"/>
      <c r="AC851" s="3"/>
      <c r="AD851" s="3"/>
    </row>
    <row r="852" spans="22:30" ht="24.75" customHeight="1">
      <c r="V852" s="3"/>
      <c r="W852" s="3"/>
      <c r="X852" s="3"/>
      <c r="Y852" s="3"/>
      <c r="Z852" s="3"/>
      <c r="AA852" s="3"/>
      <c r="AB852" s="3"/>
      <c r="AC852" s="3"/>
      <c r="AD852" s="3"/>
    </row>
    <row r="853" spans="22:30" ht="24.75" customHeight="1">
      <c r="V853" s="3"/>
      <c r="W853" s="3"/>
      <c r="X853" s="3"/>
      <c r="Y853" s="3"/>
      <c r="Z853" s="3"/>
      <c r="AA853" s="3"/>
      <c r="AB853" s="3"/>
      <c r="AC853" s="3"/>
      <c r="AD853" s="3"/>
    </row>
    <row r="854" spans="22:30" ht="24.75" customHeight="1">
      <c r="V854" s="3"/>
      <c r="W854" s="3"/>
      <c r="X854" s="3"/>
      <c r="Y854" s="3"/>
      <c r="Z854" s="3"/>
      <c r="AA854" s="3"/>
      <c r="AB854" s="3"/>
      <c r="AC854" s="3"/>
      <c r="AD854" s="3"/>
    </row>
    <row r="855" spans="22:30" ht="24.75" customHeight="1">
      <c r="V855" s="3"/>
      <c r="W855" s="3"/>
      <c r="X855" s="3"/>
      <c r="Y855" s="3"/>
      <c r="Z855" s="3"/>
      <c r="AA855" s="3"/>
      <c r="AB855" s="3"/>
      <c r="AC855" s="3"/>
      <c r="AD855" s="3"/>
    </row>
    <row r="856" spans="22:30" ht="24.75" customHeight="1">
      <c r="V856" s="3"/>
      <c r="W856" s="3"/>
      <c r="X856" s="3"/>
      <c r="Y856" s="3"/>
      <c r="Z856" s="3"/>
      <c r="AA856" s="3"/>
      <c r="AB856" s="3"/>
      <c r="AC856" s="3"/>
      <c r="AD856" s="3"/>
    </row>
    <row r="857" spans="22:30" ht="24.75" customHeight="1">
      <c r="V857" s="3"/>
      <c r="W857" s="3"/>
      <c r="X857" s="3"/>
      <c r="Y857" s="3"/>
      <c r="Z857" s="3"/>
      <c r="AA857" s="3"/>
      <c r="AB857" s="3"/>
      <c r="AC857" s="3"/>
      <c r="AD857" s="3"/>
    </row>
    <row r="858" spans="22:30" ht="24.75" customHeight="1">
      <c r="V858" s="3"/>
      <c r="W858" s="3"/>
      <c r="X858" s="3"/>
      <c r="Y858" s="3"/>
      <c r="Z858" s="3"/>
      <c r="AA858" s="3"/>
      <c r="AB858" s="3"/>
      <c r="AC858" s="3"/>
      <c r="AD858" s="3"/>
    </row>
    <row r="859" spans="22:30" ht="24.75" customHeight="1">
      <c r="V859" s="3"/>
      <c r="W859" s="3"/>
      <c r="X859" s="3"/>
      <c r="Y859" s="3"/>
      <c r="Z859" s="3"/>
      <c r="AA859" s="3"/>
      <c r="AB859" s="3"/>
      <c r="AC859" s="3"/>
      <c r="AD859" s="3"/>
    </row>
    <row r="860" spans="22:30" ht="24.75" customHeight="1">
      <c r="V860" s="3"/>
      <c r="W860" s="3"/>
      <c r="X860" s="3"/>
      <c r="Y860" s="3"/>
      <c r="Z860" s="3"/>
      <c r="AA860" s="3"/>
      <c r="AB860" s="3"/>
      <c r="AC860" s="3"/>
      <c r="AD860" s="3"/>
    </row>
    <row r="861" spans="22:30" ht="24.75" customHeight="1">
      <c r="V861" s="3"/>
      <c r="W861" s="3"/>
      <c r="X861" s="3"/>
      <c r="Y861" s="3"/>
      <c r="Z861" s="3"/>
      <c r="AA861" s="3"/>
      <c r="AB861" s="3"/>
      <c r="AC861" s="3"/>
      <c r="AD861" s="3"/>
    </row>
    <row r="862" spans="22:30" ht="24.75" customHeight="1">
      <c r="V862" s="3"/>
      <c r="W862" s="3"/>
      <c r="X862" s="3"/>
      <c r="Y862" s="3"/>
      <c r="Z862" s="3"/>
      <c r="AA862" s="3"/>
      <c r="AB862" s="3"/>
      <c r="AC862" s="3"/>
      <c r="AD862" s="3"/>
    </row>
    <row r="863" spans="22:30" ht="24.75" customHeight="1">
      <c r="V863" s="3"/>
      <c r="W863" s="3"/>
      <c r="X863" s="3"/>
      <c r="Y863" s="3"/>
      <c r="Z863" s="3"/>
      <c r="AA863" s="3"/>
      <c r="AB863" s="3"/>
      <c r="AC863" s="3"/>
      <c r="AD863" s="3"/>
    </row>
    <row r="864" spans="22:30" ht="24.75" customHeight="1">
      <c r="V864" s="3"/>
      <c r="W864" s="3"/>
      <c r="X864" s="3"/>
      <c r="Y864" s="3"/>
      <c r="Z864" s="3"/>
      <c r="AA864" s="3"/>
      <c r="AB864" s="3"/>
      <c r="AC864" s="3"/>
      <c r="AD864" s="3"/>
    </row>
    <row r="865" spans="22:30" ht="24.75" customHeight="1">
      <c r="V865" s="3"/>
      <c r="W865" s="3"/>
      <c r="X865" s="3"/>
      <c r="Y865" s="3"/>
      <c r="Z865" s="3"/>
      <c r="AA865" s="3"/>
      <c r="AB865" s="3"/>
      <c r="AC865" s="3"/>
      <c r="AD865" s="3"/>
    </row>
    <row r="866" spans="22:30" ht="24.75" customHeight="1">
      <c r="V866" s="3"/>
      <c r="W866" s="3"/>
      <c r="X866" s="3"/>
      <c r="Y866" s="3"/>
      <c r="Z866" s="3"/>
      <c r="AA866" s="3"/>
      <c r="AB866" s="3"/>
      <c r="AC866" s="3"/>
      <c r="AD866" s="3"/>
    </row>
    <row r="867" spans="22:30" ht="24.75" customHeight="1">
      <c r="V867" s="3"/>
      <c r="W867" s="3"/>
      <c r="X867" s="3"/>
      <c r="Y867" s="3"/>
      <c r="Z867" s="3"/>
      <c r="AA867" s="3"/>
      <c r="AB867" s="3"/>
      <c r="AC867" s="3"/>
      <c r="AD867" s="3"/>
    </row>
    <row r="868" spans="22:30" ht="24.75" customHeight="1">
      <c r="V868" s="3"/>
      <c r="W868" s="3"/>
      <c r="X868" s="3"/>
      <c r="Y868" s="3"/>
      <c r="Z868" s="3"/>
      <c r="AA868" s="3"/>
      <c r="AB868" s="3"/>
      <c r="AC868" s="3"/>
      <c r="AD868" s="3"/>
    </row>
    <row r="869" spans="22:30" ht="24.75" customHeight="1">
      <c r="V869" s="3"/>
      <c r="W869" s="3"/>
      <c r="X869" s="3"/>
      <c r="Y869" s="3"/>
      <c r="Z869" s="3"/>
      <c r="AA869" s="3"/>
      <c r="AB869" s="3"/>
      <c r="AC869" s="3"/>
      <c r="AD869" s="3"/>
    </row>
    <row r="870" spans="22:30" ht="24.75" customHeight="1">
      <c r="V870" s="3"/>
      <c r="W870" s="3"/>
      <c r="X870" s="3"/>
      <c r="Y870" s="3"/>
      <c r="Z870" s="3"/>
      <c r="AA870" s="3"/>
      <c r="AB870" s="3"/>
      <c r="AC870" s="3"/>
      <c r="AD870" s="3"/>
    </row>
    <row r="871" spans="22:30" ht="24.75" customHeight="1">
      <c r="V871" s="3"/>
      <c r="W871" s="3"/>
      <c r="X871" s="3"/>
      <c r="Y871" s="3"/>
      <c r="Z871" s="3"/>
      <c r="AA871" s="3"/>
      <c r="AB871" s="3"/>
      <c r="AC871" s="3"/>
      <c r="AD871" s="3"/>
    </row>
    <row r="872" spans="22:30" ht="24.75" customHeight="1">
      <c r="V872" s="3"/>
      <c r="W872" s="3"/>
      <c r="X872" s="3"/>
      <c r="Y872" s="3"/>
      <c r="Z872" s="3"/>
      <c r="AA872" s="3"/>
      <c r="AB872" s="3"/>
      <c r="AC872" s="3"/>
      <c r="AD872" s="3"/>
    </row>
    <row r="873" spans="22:30" ht="24.75" customHeight="1">
      <c r="V873" s="3"/>
      <c r="W873" s="3"/>
      <c r="X873" s="3"/>
      <c r="Y873" s="3"/>
      <c r="Z873" s="3"/>
      <c r="AA873" s="3"/>
      <c r="AB873" s="3"/>
      <c r="AC873" s="3"/>
      <c r="AD873" s="3"/>
    </row>
    <row r="874" spans="22:30" ht="24.75" customHeight="1">
      <c r="V874" s="3"/>
      <c r="W874" s="3"/>
      <c r="X874" s="3"/>
      <c r="Y874" s="3"/>
      <c r="Z874" s="3"/>
      <c r="AA874" s="3"/>
      <c r="AB874" s="3"/>
      <c r="AC874" s="3"/>
      <c r="AD874" s="3"/>
    </row>
    <row r="875" spans="22:30" ht="24.75" customHeight="1">
      <c r="V875" s="3"/>
      <c r="W875" s="3"/>
      <c r="X875" s="3"/>
      <c r="Y875" s="3"/>
      <c r="Z875" s="3"/>
      <c r="AA875" s="3"/>
      <c r="AB875" s="3"/>
      <c r="AC875" s="3"/>
      <c r="AD875" s="3"/>
    </row>
    <row r="876" spans="22:30" ht="24.75" customHeight="1">
      <c r="V876" s="3"/>
      <c r="W876" s="3"/>
      <c r="X876" s="3"/>
      <c r="Y876" s="3"/>
      <c r="Z876" s="3"/>
      <c r="AA876" s="3"/>
      <c r="AB876" s="3"/>
      <c r="AC876" s="3"/>
      <c r="AD876" s="3"/>
    </row>
    <row r="877" spans="22:30" ht="24.75" customHeight="1">
      <c r="V877" s="3"/>
      <c r="W877" s="3"/>
      <c r="X877" s="3"/>
      <c r="Y877" s="3"/>
      <c r="Z877" s="3"/>
      <c r="AA877" s="3"/>
      <c r="AB877" s="3"/>
      <c r="AC877" s="3"/>
      <c r="AD877" s="3"/>
    </row>
    <row r="878" spans="22:30" ht="24.75" customHeight="1">
      <c r="V878" s="3"/>
      <c r="W878" s="3"/>
      <c r="X878" s="3"/>
      <c r="Y878" s="3"/>
      <c r="Z878" s="3"/>
      <c r="AA878" s="3"/>
      <c r="AB878" s="3"/>
      <c r="AC878" s="3"/>
      <c r="AD878" s="3"/>
    </row>
    <row r="879" spans="22:30" ht="24.75" customHeight="1">
      <c r="V879" s="3"/>
      <c r="W879" s="3"/>
      <c r="X879" s="3"/>
      <c r="Y879" s="3"/>
      <c r="Z879" s="3"/>
      <c r="AA879" s="3"/>
      <c r="AB879" s="3"/>
      <c r="AC879" s="3"/>
      <c r="AD879" s="3"/>
    </row>
    <row r="880" spans="22:30" ht="24.75" customHeight="1">
      <c r="V880" s="3"/>
      <c r="W880" s="3"/>
      <c r="X880" s="3"/>
      <c r="Y880" s="3"/>
      <c r="Z880" s="3"/>
      <c r="AA880" s="3"/>
      <c r="AB880" s="3"/>
      <c r="AC880" s="3"/>
      <c r="AD880" s="3"/>
    </row>
    <row r="881" spans="22:30" ht="24.75" customHeight="1">
      <c r="V881" s="3"/>
      <c r="W881" s="3"/>
      <c r="X881" s="3"/>
      <c r="Y881" s="3"/>
      <c r="Z881" s="3"/>
      <c r="AA881" s="3"/>
      <c r="AB881" s="3"/>
      <c r="AC881" s="3"/>
      <c r="AD881" s="3"/>
    </row>
    <row r="882" spans="22:30" ht="24.75" customHeight="1">
      <c r="V882" s="3"/>
      <c r="W882" s="3"/>
      <c r="X882" s="3"/>
      <c r="Y882" s="3"/>
      <c r="Z882" s="3"/>
      <c r="AA882" s="3"/>
      <c r="AB882" s="3"/>
      <c r="AC882" s="3"/>
      <c r="AD882" s="3"/>
    </row>
    <row r="883" spans="22:30" ht="24.75" customHeight="1">
      <c r="V883" s="3"/>
      <c r="W883" s="3"/>
      <c r="X883" s="3"/>
      <c r="Y883" s="3"/>
      <c r="Z883" s="3"/>
      <c r="AA883" s="3"/>
      <c r="AB883" s="3"/>
      <c r="AC883" s="3"/>
      <c r="AD883" s="3"/>
    </row>
    <row r="884" spans="22:30" ht="24.75" customHeight="1">
      <c r="V884" s="3"/>
      <c r="W884" s="3"/>
      <c r="X884" s="3"/>
      <c r="Y884" s="3"/>
      <c r="Z884" s="3"/>
      <c r="AA884" s="3"/>
      <c r="AB884" s="3"/>
      <c r="AC884" s="3"/>
      <c r="AD884" s="3"/>
    </row>
    <row r="885" spans="22:30" ht="24.75" customHeight="1">
      <c r="V885" s="3"/>
      <c r="W885" s="3"/>
      <c r="X885" s="3"/>
      <c r="Y885" s="3"/>
      <c r="Z885" s="3"/>
      <c r="AA885" s="3"/>
      <c r="AB885" s="3"/>
      <c r="AC885" s="3"/>
      <c r="AD885" s="3"/>
    </row>
    <row r="886" spans="22:30" ht="24.75" customHeight="1">
      <c r="V886" s="3"/>
      <c r="W886" s="3"/>
      <c r="X886" s="3"/>
      <c r="Y886" s="3"/>
      <c r="Z886" s="3"/>
      <c r="AA886" s="3"/>
      <c r="AB886" s="3"/>
      <c r="AC886" s="3"/>
      <c r="AD886" s="3"/>
    </row>
    <row r="887" spans="22:30" ht="24.75" customHeight="1">
      <c r="V887" s="3"/>
      <c r="W887" s="3"/>
      <c r="X887" s="3"/>
      <c r="Y887" s="3"/>
      <c r="Z887" s="3"/>
      <c r="AA887" s="3"/>
      <c r="AB887" s="3"/>
      <c r="AC887" s="3"/>
      <c r="AD887" s="3"/>
    </row>
    <row r="888" spans="22:30" ht="24.75" customHeight="1">
      <c r="V888" s="3"/>
      <c r="W888" s="3"/>
      <c r="X888" s="3"/>
      <c r="Y888" s="3"/>
      <c r="Z888" s="3"/>
      <c r="AA888" s="3"/>
      <c r="AB888" s="3"/>
      <c r="AC888" s="3"/>
      <c r="AD888" s="3"/>
    </row>
    <row r="889" spans="22:30" ht="24.75" customHeight="1">
      <c r="V889" s="3"/>
      <c r="W889" s="3"/>
      <c r="X889" s="3"/>
      <c r="Y889" s="3"/>
      <c r="Z889" s="3"/>
      <c r="AA889" s="3"/>
      <c r="AB889" s="3"/>
      <c r="AC889" s="3"/>
      <c r="AD889" s="3"/>
    </row>
    <row r="890" spans="22:30" ht="24.75" customHeight="1">
      <c r="V890" s="3"/>
      <c r="W890" s="3"/>
      <c r="X890" s="3"/>
      <c r="Y890" s="3"/>
      <c r="Z890" s="3"/>
      <c r="AA890" s="3"/>
      <c r="AB890" s="3"/>
      <c r="AC890" s="3"/>
      <c r="AD890" s="3"/>
    </row>
    <row r="891" spans="22:30" ht="24.75" customHeight="1">
      <c r="V891" s="3"/>
      <c r="W891" s="3"/>
      <c r="X891" s="3"/>
      <c r="Y891" s="3"/>
      <c r="Z891" s="3"/>
      <c r="AA891" s="3"/>
      <c r="AB891" s="3"/>
      <c r="AC891" s="3"/>
      <c r="AD891" s="3"/>
    </row>
    <row r="892" spans="22:30" ht="24.75" customHeight="1">
      <c r="V892" s="3"/>
      <c r="W892" s="3"/>
      <c r="X892" s="3"/>
      <c r="Y892" s="3"/>
      <c r="Z892" s="3"/>
      <c r="AA892" s="3"/>
      <c r="AB892" s="3"/>
      <c r="AC892" s="3"/>
      <c r="AD892" s="3"/>
    </row>
    <row r="893" spans="22:30" ht="24.75" customHeight="1">
      <c r="V893" s="3"/>
      <c r="W893" s="3"/>
      <c r="X893" s="3"/>
      <c r="Y893" s="3"/>
      <c r="Z893" s="3"/>
      <c r="AA893" s="3"/>
      <c r="AB893" s="3"/>
      <c r="AC893" s="3"/>
      <c r="AD893" s="3"/>
    </row>
    <row r="894" spans="22:30" ht="24.75" customHeight="1">
      <c r="V894" s="3"/>
      <c r="W894" s="3"/>
      <c r="X894" s="3"/>
      <c r="Y894" s="3"/>
      <c r="Z894" s="3"/>
      <c r="AA894" s="3"/>
      <c r="AB894" s="3"/>
      <c r="AC894" s="3"/>
      <c r="AD894" s="3"/>
    </row>
    <row r="895" spans="22:30" ht="24.75" customHeight="1">
      <c r="V895" s="3"/>
      <c r="W895" s="3"/>
      <c r="X895" s="3"/>
      <c r="Y895" s="3"/>
      <c r="Z895" s="3"/>
      <c r="AA895" s="3"/>
      <c r="AB895" s="3"/>
      <c r="AC895" s="3"/>
      <c r="AD895" s="3"/>
    </row>
    <row r="896" spans="22:30" ht="24.75" customHeight="1">
      <c r="V896" s="3"/>
      <c r="W896" s="3"/>
      <c r="X896" s="3"/>
      <c r="Y896" s="3"/>
      <c r="Z896" s="3"/>
      <c r="AA896" s="3"/>
      <c r="AB896" s="3"/>
      <c r="AC896" s="3"/>
      <c r="AD896" s="3"/>
    </row>
    <row r="897" spans="22:30" ht="24.75" customHeight="1">
      <c r="V897" s="3"/>
      <c r="W897" s="3"/>
      <c r="X897" s="3"/>
      <c r="Y897" s="3"/>
      <c r="Z897" s="3"/>
      <c r="AA897" s="3"/>
      <c r="AB897" s="3"/>
      <c r="AC897" s="3"/>
      <c r="AD897" s="3"/>
    </row>
    <row r="898" spans="22:30" ht="24.75" customHeight="1">
      <c r="V898" s="3"/>
      <c r="W898" s="3"/>
      <c r="X898" s="3"/>
      <c r="Y898" s="3"/>
      <c r="Z898" s="3"/>
      <c r="AA898" s="3"/>
      <c r="AB898" s="3"/>
      <c r="AC898" s="3"/>
      <c r="AD898" s="3"/>
    </row>
    <row r="899" spans="22:30" ht="24.75" customHeight="1">
      <c r="V899" s="3"/>
      <c r="W899" s="3"/>
      <c r="X899" s="3"/>
      <c r="Y899" s="3"/>
      <c r="Z899" s="3"/>
      <c r="AA899" s="3"/>
      <c r="AB899" s="3"/>
      <c r="AC899" s="3"/>
      <c r="AD899" s="3"/>
    </row>
    <row r="900" spans="22:30" ht="24.75" customHeight="1">
      <c r="V900" s="3"/>
      <c r="W900" s="3"/>
      <c r="X900" s="3"/>
      <c r="Y900" s="3"/>
      <c r="Z900" s="3"/>
      <c r="AA900" s="3"/>
      <c r="AB900" s="3"/>
      <c r="AC900" s="3"/>
      <c r="AD900" s="3"/>
    </row>
    <row r="901" spans="22:30" ht="24.75" customHeight="1">
      <c r="V901" s="3"/>
      <c r="W901" s="3"/>
      <c r="X901" s="3"/>
      <c r="Y901" s="3"/>
      <c r="Z901" s="3"/>
      <c r="AA901" s="3"/>
      <c r="AB901" s="3"/>
      <c r="AC901" s="3"/>
      <c r="AD901" s="3"/>
    </row>
    <row r="902" spans="22:30" ht="24.75" customHeight="1">
      <c r="V902" s="3"/>
      <c r="W902" s="3"/>
      <c r="X902" s="3"/>
      <c r="Y902" s="3"/>
      <c r="Z902" s="3"/>
      <c r="AA902" s="3"/>
      <c r="AB902" s="3"/>
      <c r="AC902" s="3"/>
      <c r="AD902" s="3"/>
    </row>
    <row r="903" spans="22:30" ht="24.75" customHeight="1">
      <c r="V903" s="3"/>
      <c r="W903" s="3"/>
      <c r="X903" s="3"/>
      <c r="Y903" s="3"/>
      <c r="Z903" s="3"/>
      <c r="AA903" s="3"/>
      <c r="AB903" s="3"/>
      <c r="AC903" s="3"/>
      <c r="AD903" s="3"/>
    </row>
    <row r="904" spans="22:30" ht="24.75" customHeight="1">
      <c r="V904" s="3"/>
      <c r="W904" s="3"/>
      <c r="X904" s="3"/>
      <c r="Y904" s="3"/>
      <c r="Z904" s="3"/>
      <c r="AA904" s="3"/>
      <c r="AB904" s="3"/>
      <c r="AC904" s="3"/>
      <c r="AD904" s="3"/>
    </row>
    <row r="905" spans="22:30" ht="24.75" customHeight="1">
      <c r="V905" s="3"/>
      <c r="W905" s="3"/>
      <c r="X905" s="3"/>
      <c r="Y905" s="3"/>
      <c r="Z905" s="3"/>
      <c r="AA905" s="3"/>
      <c r="AB905" s="3"/>
      <c r="AC905" s="3"/>
      <c r="AD905" s="3"/>
    </row>
    <row r="906" spans="22:30" ht="24.75" customHeight="1">
      <c r="V906" s="3"/>
      <c r="W906" s="3"/>
      <c r="X906" s="3"/>
      <c r="Y906" s="3"/>
      <c r="Z906" s="3"/>
      <c r="AA906" s="3"/>
      <c r="AB906" s="3"/>
      <c r="AC906" s="3"/>
      <c r="AD906" s="3"/>
    </row>
    <row r="907" spans="22:30" ht="24.75" customHeight="1">
      <c r="V907" s="3"/>
      <c r="W907" s="3"/>
      <c r="X907" s="3"/>
      <c r="Y907" s="3"/>
      <c r="Z907" s="3"/>
      <c r="AA907" s="3"/>
      <c r="AB907" s="3"/>
      <c r="AC907" s="3"/>
      <c r="AD907" s="3"/>
    </row>
    <row r="908" spans="22:30" ht="24.75" customHeight="1">
      <c r="V908" s="3"/>
      <c r="W908" s="3"/>
      <c r="X908" s="3"/>
      <c r="Y908" s="3"/>
      <c r="Z908" s="3"/>
      <c r="AA908" s="3"/>
      <c r="AB908" s="3"/>
      <c r="AC908" s="3"/>
      <c r="AD908" s="3"/>
    </row>
    <row r="909" spans="22:30" ht="24.75" customHeight="1">
      <c r="V909" s="3"/>
      <c r="W909" s="3"/>
      <c r="X909" s="3"/>
      <c r="Y909" s="3"/>
      <c r="Z909" s="3"/>
      <c r="AA909" s="3"/>
      <c r="AB909" s="3"/>
      <c r="AC909" s="3"/>
      <c r="AD909" s="3"/>
    </row>
    <row r="910" spans="22:30" ht="24.75" customHeight="1">
      <c r="V910" s="3"/>
      <c r="W910" s="3"/>
      <c r="X910" s="3"/>
      <c r="Y910" s="3"/>
      <c r="Z910" s="3"/>
      <c r="AA910" s="3"/>
      <c r="AB910" s="3"/>
      <c r="AC910" s="3"/>
      <c r="AD910" s="3"/>
    </row>
    <row r="911" spans="22:30" ht="24.75" customHeight="1">
      <c r="V911" s="3"/>
      <c r="W911" s="3"/>
      <c r="X911" s="3"/>
      <c r="Y911" s="3"/>
      <c r="Z911" s="3"/>
      <c r="AA911" s="3"/>
      <c r="AB911" s="3"/>
      <c r="AC911" s="3"/>
      <c r="AD911" s="3"/>
    </row>
    <row r="912" spans="22:30" ht="24.75" customHeight="1">
      <c r="V912" s="3"/>
      <c r="W912" s="3"/>
      <c r="X912" s="3"/>
      <c r="Y912" s="3"/>
      <c r="Z912" s="3"/>
      <c r="AA912" s="3"/>
      <c r="AB912" s="3"/>
      <c r="AC912" s="3"/>
      <c r="AD912" s="3"/>
    </row>
    <row r="913" spans="22:30" ht="24.75" customHeight="1">
      <c r="V913" s="3"/>
      <c r="W913" s="3"/>
      <c r="X913" s="3"/>
      <c r="Y913" s="3"/>
      <c r="Z913" s="3"/>
      <c r="AA913" s="3"/>
      <c r="AB913" s="3"/>
      <c r="AC913" s="3"/>
      <c r="AD913" s="3"/>
    </row>
    <row r="914" spans="22:30" ht="24.75" customHeight="1">
      <c r="V914" s="3"/>
      <c r="W914" s="3"/>
      <c r="X914" s="3"/>
      <c r="Y914" s="3"/>
      <c r="Z914" s="3"/>
      <c r="AA914" s="3"/>
      <c r="AB914" s="3"/>
      <c r="AC914" s="3"/>
      <c r="AD914" s="3"/>
    </row>
    <row r="915" spans="22:30" ht="24.75" customHeight="1">
      <c r="V915" s="3"/>
      <c r="W915" s="3"/>
      <c r="X915" s="3"/>
      <c r="Y915" s="3"/>
      <c r="Z915" s="3"/>
      <c r="AA915" s="3"/>
      <c r="AB915" s="3"/>
      <c r="AC915" s="3"/>
      <c r="AD915" s="3"/>
    </row>
    <row r="916" spans="22:30" ht="24.75" customHeight="1">
      <c r="V916" s="3"/>
      <c r="W916" s="3"/>
      <c r="X916" s="3"/>
      <c r="Y916" s="3"/>
      <c r="Z916" s="3"/>
      <c r="AA916" s="3"/>
      <c r="AB916" s="3"/>
      <c r="AC916" s="3"/>
      <c r="AD916" s="3"/>
    </row>
    <row r="917" spans="22:30" ht="24.75" customHeight="1">
      <c r="V917" s="3"/>
      <c r="W917" s="3"/>
      <c r="X917" s="3"/>
      <c r="Y917" s="3"/>
      <c r="Z917" s="3"/>
      <c r="AA917" s="3"/>
      <c r="AB917" s="3"/>
      <c r="AC917" s="3"/>
      <c r="AD917" s="3"/>
    </row>
    <row r="918" spans="22:30" ht="24.75" customHeight="1">
      <c r="V918" s="3"/>
      <c r="W918" s="3"/>
      <c r="X918" s="3"/>
      <c r="Y918" s="3"/>
      <c r="Z918" s="3"/>
      <c r="AA918" s="3"/>
      <c r="AB918" s="3"/>
      <c r="AC918" s="3"/>
      <c r="AD918" s="3"/>
    </row>
    <row r="919" spans="22:30" ht="24.75" customHeight="1">
      <c r="V919" s="3"/>
      <c r="W919" s="3"/>
      <c r="X919" s="3"/>
      <c r="Y919" s="3"/>
      <c r="Z919" s="3"/>
      <c r="AA919" s="3"/>
      <c r="AB919" s="3"/>
      <c r="AC919" s="3"/>
      <c r="AD919" s="3"/>
    </row>
    <row r="920" spans="22:30" ht="24.75" customHeight="1">
      <c r="V920" s="3"/>
      <c r="W920" s="3"/>
      <c r="X920" s="3"/>
      <c r="Y920" s="3"/>
      <c r="Z920" s="3"/>
      <c r="AA920" s="3"/>
      <c r="AB920" s="3"/>
      <c r="AC920" s="3"/>
      <c r="AD920" s="3"/>
    </row>
    <row r="921" spans="22:30" ht="24.75" customHeight="1">
      <c r="V921" s="3"/>
      <c r="W921" s="3"/>
      <c r="X921" s="3"/>
      <c r="Y921" s="3"/>
      <c r="Z921" s="3"/>
      <c r="AA921" s="3"/>
      <c r="AB921" s="3"/>
      <c r="AC921" s="3"/>
      <c r="AD921" s="3"/>
    </row>
    <row r="922" spans="22:30" ht="24.75" customHeight="1">
      <c r="V922" s="3"/>
      <c r="W922" s="3"/>
      <c r="X922" s="3"/>
      <c r="Y922" s="3"/>
      <c r="Z922" s="3"/>
      <c r="AA922" s="3"/>
      <c r="AB922" s="3"/>
      <c r="AC922" s="3"/>
      <c r="AD922" s="3"/>
    </row>
    <row r="923" spans="22:30" ht="24.75" customHeight="1">
      <c r="V923" s="3"/>
      <c r="W923" s="3"/>
      <c r="X923" s="3"/>
      <c r="Y923" s="3"/>
      <c r="Z923" s="3"/>
      <c r="AA923" s="3"/>
      <c r="AB923" s="3"/>
      <c r="AC923" s="3"/>
      <c r="AD923" s="3"/>
    </row>
    <row r="924" spans="22:30" ht="24.75" customHeight="1">
      <c r="V924" s="3"/>
      <c r="W924" s="3"/>
      <c r="X924" s="3"/>
      <c r="Y924" s="3"/>
      <c r="Z924" s="3"/>
      <c r="AA924" s="3"/>
      <c r="AB924" s="3"/>
      <c r="AC924" s="3"/>
      <c r="AD924" s="3"/>
    </row>
    <row r="925" spans="22:30" ht="24.75" customHeight="1">
      <c r="V925" s="3"/>
      <c r="W925" s="3"/>
      <c r="X925" s="3"/>
      <c r="Y925" s="3"/>
      <c r="Z925" s="3"/>
      <c r="AA925" s="3"/>
      <c r="AB925" s="3"/>
      <c r="AC925" s="3"/>
      <c r="AD925" s="3"/>
    </row>
    <row r="926" spans="22:30" ht="24.75" customHeight="1">
      <c r="V926" s="3"/>
      <c r="W926" s="3"/>
      <c r="X926" s="3"/>
      <c r="Y926" s="3"/>
      <c r="Z926" s="3"/>
      <c r="AA926" s="3"/>
      <c r="AB926" s="3"/>
      <c r="AC926" s="3"/>
      <c r="AD926" s="3"/>
    </row>
    <row r="927" spans="22:30" ht="24.75" customHeight="1">
      <c r="V927" s="3"/>
      <c r="W927" s="3"/>
      <c r="X927" s="3"/>
      <c r="Y927" s="3"/>
      <c r="Z927" s="3"/>
      <c r="AA927" s="3"/>
      <c r="AB927" s="3"/>
      <c r="AC927" s="3"/>
      <c r="AD927" s="3"/>
    </row>
    <row r="928" spans="22:30" ht="24.75" customHeight="1">
      <c r="V928" s="3"/>
      <c r="W928" s="3"/>
      <c r="X928" s="3"/>
      <c r="Y928" s="3"/>
      <c r="Z928" s="3"/>
      <c r="AA928" s="3"/>
      <c r="AB928" s="3"/>
      <c r="AC928" s="3"/>
      <c r="AD928" s="3"/>
    </row>
    <row r="929" spans="22:30" ht="24.75" customHeight="1">
      <c r="V929" s="3"/>
      <c r="W929" s="3"/>
      <c r="X929" s="3"/>
      <c r="Y929" s="3"/>
      <c r="Z929" s="3"/>
      <c r="AA929" s="3"/>
      <c r="AB929" s="3"/>
      <c r="AC929" s="3"/>
      <c r="AD929" s="3"/>
    </row>
    <row r="930" spans="22:30" ht="24.75" customHeight="1">
      <c r="V930" s="3"/>
      <c r="W930" s="3"/>
      <c r="X930" s="3"/>
      <c r="Y930" s="3"/>
      <c r="Z930" s="3"/>
      <c r="AA930" s="3"/>
      <c r="AB930" s="3"/>
      <c r="AC930" s="3"/>
      <c r="AD930" s="3"/>
    </row>
    <row r="931" spans="22:30" ht="24.75" customHeight="1">
      <c r="V931" s="3"/>
      <c r="W931" s="3"/>
      <c r="X931" s="3"/>
      <c r="Y931" s="3"/>
      <c r="Z931" s="3"/>
      <c r="AA931" s="3"/>
      <c r="AB931" s="3"/>
      <c r="AC931" s="3"/>
      <c r="AD931" s="3"/>
    </row>
    <row r="932" spans="22:30" ht="24.75" customHeight="1">
      <c r="V932" s="3"/>
      <c r="W932" s="3"/>
      <c r="X932" s="3"/>
      <c r="Y932" s="3"/>
      <c r="Z932" s="3"/>
      <c r="AA932" s="3"/>
      <c r="AB932" s="3"/>
      <c r="AC932" s="3"/>
      <c r="AD932" s="3"/>
    </row>
    <row r="933" spans="22:30">
      <c r="V933" s="3"/>
      <c r="W933" s="3"/>
      <c r="X933" s="3"/>
      <c r="Y933" s="3"/>
      <c r="Z933" s="3"/>
      <c r="AA933" s="3"/>
      <c r="AB933" s="3"/>
      <c r="AC933" s="3"/>
      <c r="AD933" s="3"/>
    </row>
    <row r="934" spans="22:30">
      <c r="V934" s="3"/>
      <c r="W934" s="3"/>
      <c r="X934" s="3"/>
      <c r="Y934" s="3"/>
      <c r="Z934" s="3"/>
      <c r="AA934" s="3"/>
      <c r="AB934" s="3"/>
      <c r="AC934" s="3"/>
      <c r="AD934" s="3"/>
    </row>
    <row r="935" spans="22:30">
      <c r="V935" s="3"/>
      <c r="W935" s="3"/>
      <c r="X935" s="3"/>
      <c r="Y935" s="3"/>
      <c r="Z935" s="3"/>
      <c r="AA935" s="3"/>
      <c r="AB935" s="3"/>
      <c r="AC935" s="3"/>
      <c r="AD935" s="3"/>
    </row>
    <row r="936" spans="22:30">
      <c r="V936" s="3"/>
      <c r="W936" s="3"/>
      <c r="X936" s="3"/>
      <c r="Y936" s="3"/>
      <c r="Z936" s="3"/>
      <c r="AA936" s="3"/>
      <c r="AB936" s="3"/>
      <c r="AC936" s="3"/>
      <c r="AD936" s="3"/>
    </row>
    <row r="937" spans="22:30">
      <c r="V937" s="3"/>
      <c r="W937" s="3"/>
      <c r="X937" s="3"/>
      <c r="Y937" s="3"/>
      <c r="Z937" s="3"/>
      <c r="AA937" s="3"/>
      <c r="AB937" s="3"/>
      <c r="AC937" s="3"/>
      <c r="AD937" s="3"/>
    </row>
    <row r="938" spans="22:30">
      <c r="V938" s="3"/>
      <c r="W938" s="3"/>
      <c r="X938" s="3"/>
      <c r="Y938" s="3"/>
      <c r="Z938" s="3"/>
      <c r="AA938" s="3"/>
      <c r="AB938" s="3"/>
      <c r="AC938" s="3"/>
      <c r="AD938" s="3"/>
    </row>
    <row r="939" spans="22:30">
      <c r="V939" s="3"/>
      <c r="W939" s="3"/>
      <c r="X939" s="3"/>
      <c r="Y939" s="3"/>
      <c r="Z939" s="3"/>
      <c r="AA939" s="3"/>
      <c r="AB939" s="3"/>
      <c r="AC939" s="3"/>
      <c r="AD939" s="3"/>
    </row>
    <row r="940" spans="22:30">
      <c r="V940" s="3"/>
      <c r="W940" s="3"/>
      <c r="X940" s="3"/>
      <c r="Y940" s="3"/>
      <c r="Z940" s="3"/>
      <c r="AA940" s="3"/>
      <c r="AB940" s="3"/>
      <c r="AC940" s="3"/>
      <c r="AD940" s="3"/>
    </row>
    <row r="941" spans="22:30">
      <c r="V941" s="3"/>
      <c r="W941" s="3"/>
      <c r="X941" s="3"/>
      <c r="Y941" s="3"/>
      <c r="Z941" s="3"/>
      <c r="AA941" s="3"/>
      <c r="AB941" s="3"/>
      <c r="AC941" s="3"/>
      <c r="AD941" s="3"/>
    </row>
    <row r="942" spans="22:30">
      <c r="V942" s="3"/>
      <c r="W942" s="3"/>
      <c r="X942" s="3"/>
      <c r="Y942" s="3"/>
      <c r="Z942" s="3"/>
      <c r="AA942" s="3"/>
      <c r="AB942" s="3"/>
      <c r="AC942" s="3"/>
      <c r="AD942" s="3"/>
    </row>
    <row r="943" spans="22:30">
      <c r="V943" s="3"/>
      <c r="W943" s="3"/>
      <c r="X943" s="3"/>
      <c r="Y943" s="3"/>
      <c r="Z943" s="3"/>
      <c r="AA943" s="3"/>
      <c r="AB943" s="3"/>
      <c r="AC943" s="3"/>
      <c r="AD943" s="3"/>
    </row>
    <row r="944" spans="22:30">
      <c r="V944" s="3"/>
      <c r="W944" s="3"/>
      <c r="X944" s="3"/>
      <c r="Y944" s="3"/>
      <c r="Z944" s="3"/>
      <c r="AA944" s="3"/>
      <c r="AB944" s="3"/>
      <c r="AC944" s="3"/>
      <c r="AD944" s="3"/>
    </row>
    <row r="945" spans="22:30">
      <c r="V945" s="3"/>
      <c r="W945" s="3"/>
      <c r="X945" s="3"/>
      <c r="Y945" s="3"/>
      <c r="Z945" s="3"/>
      <c r="AA945" s="3"/>
      <c r="AB945" s="3"/>
      <c r="AC945" s="3"/>
      <c r="AD945" s="3"/>
    </row>
    <row r="946" spans="22:30">
      <c r="V946" s="3"/>
      <c r="W946" s="3"/>
      <c r="X946" s="3"/>
      <c r="Y946" s="3"/>
      <c r="Z946" s="3"/>
      <c r="AA946" s="3"/>
      <c r="AB946" s="3"/>
      <c r="AC946" s="3"/>
      <c r="AD946" s="3"/>
    </row>
    <row r="947" spans="22:30">
      <c r="V947" s="3"/>
      <c r="W947" s="3"/>
      <c r="X947" s="3"/>
      <c r="Y947" s="3"/>
      <c r="Z947" s="3"/>
      <c r="AA947" s="3"/>
      <c r="AB947" s="3"/>
      <c r="AC947" s="3"/>
      <c r="AD947" s="3"/>
    </row>
    <row r="948" spans="22:30">
      <c r="V948" s="3"/>
      <c r="W948" s="3"/>
      <c r="X948" s="3"/>
      <c r="Y948" s="3"/>
      <c r="Z948" s="3"/>
      <c r="AA948" s="3"/>
      <c r="AB948" s="3"/>
      <c r="AC948" s="3"/>
      <c r="AD948" s="3"/>
    </row>
    <row r="949" spans="22:30">
      <c r="V949" s="3"/>
      <c r="W949" s="3"/>
      <c r="X949" s="3"/>
      <c r="Y949" s="3"/>
      <c r="Z949" s="3"/>
      <c r="AA949" s="3"/>
      <c r="AB949" s="3"/>
      <c r="AC949" s="3"/>
      <c r="AD949" s="3"/>
    </row>
    <row r="950" spans="22:30">
      <c r="V950" s="3"/>
      <c r="W950" s="3"/>
      <c r="X950" s="3"/>
      <c r="Y950" s="3"/>
      <c r="Z950" s="3"/>
      <c r="AA950" s="3"/>
      <c r="AB950" s="3"/>
      <c r="AC950" s="3"/>
      <c r="AD950" s="3"/>
    </row>
    <row r="951" spans="22:30">
      <c r="V951" s="3"/>
      <c r="W951" s="3"/>
      <c r="X951" s="3"/>
      <c r="Y951" s="3"/>
      <c r="Z951" s="3"/>
      <c r="AA951" s="3"/>
      <c r="AB951" s="3"/>
      <c r="AC951" s="3"/>
      <c r="AD951" s="3"/>
    </row>
    <row r="952" spans="22:30">
      <c r="V952" s="3"/>
      <c r="W952" s="3"/>
      <c r="X952" s="3"/>
      <c r="Y952" s="3"/>
      <c r="Z952" s="3"/>
      <c r="AA952" s="3"/>
      <c r="AB952" s="3"/>
      <c r="AC952" s="3"/>
      <c r="AD952" s="3"/>
    </row>
    <row r="953" spans="22:30">
      <c r="V953" s="3"/>
      <c r="W953" s="3"/>
      <c r="X953" s="3"/>
      <c r="Y953" s="3"/>
      <c r="Z953" s="3"/>
      <c r="AA953" s="3"/>
      <c r="AB953" s="3"/>
      <c r="AC953" s="3"/>
      <c r="AD953" s="3"/>
    </row>
    <row r="954" spans="22:30">
      <c r="V954" s="3"/>
      <c r="W954" s="3"/>
      <c r="X954" s="3"/>
      <c r="Y954" s="3"/>
      <c r="Z954" s="3"/>
      <c r="AA954" s="3"/>
      <c r="AB954" s="3"/>
      <c r="AC954" s="3"/>
      <c r="AD954" s="3"/>
    </row>
    <row r="955" spans="22:30">
      <c r="V955" s="3"/>
      <c r="W955" s="3"/>
      <c r="X955" s="3"/>
      <c r="Y955" s="3"/>
      <c r="Z955" s="3"/>
      <c r="AA955" s="3"/>
      <c r="AB955" s="3"/>
      <c r="AC955" s="3"/>
      <c r="AD955" s="3"/>
    </row>
    <row r="956" spans="22:30">
      <c r="V956" s="3"/>
      <c r="W956" s="3"/>
      <c r="X956" s="3"/>
      <c r="Y956" s="3"/>
      <c r="Z956" s="3"/>
      <c r="AA956" s="3"/>
      <c r="AB956" s="3"/>
      <c r="AC956" s="3"/>
      <c r="AD956" s="3"/>
    </row>
    <row r="957" spans="22:30">
      <c r="V957" s="3"/>
      <c r="W957" s="3"/>
      <c r="X957" s="3"/>
      <c r="Y957" s="3"/>
      <c r="Z957" s="3"/>
      <c r="AA957" s="3"/>
      <c r="AB957" s="3"/>
      <c r="AC957" s="3"/>
      <c r="AD957" s="3"/>
    </row>
    <row r="958" spans="22:30">
      <c r="V958" s="3"/>
      <c r="W958" s="3"/>
      <c r="X958" s="3"/>
      <c r="Y958" s="3"/>
      <c r="Z958" s="3"/>
      <c r="AA958" s="3"/>
      <c r="AB958" s="3"/>
      <c r="AC958" s="3"/>
      <c r="AD958" s="3"/>
    </row>
    <row r="959" spans="22:30">
      <c r="V959" s="3"/>
      <c r="W959" s="3"/>
      <c r="X959" s="3"/>
      <c r="Y959" s="3"/>
      <c r="Z959" s="3"/>
      <c r="AA959" s="3"/>
      <c r="AB959" s="3"/>
      <c r="AC959" s="3"/>
      <c r="AD959" s="3"/>
    </row>
    <row r="960" spans="22:30">
      <c r="V960" s="3"/>
      <c r="W960" s="3"/>
      <c r="X960" s="3"/>
      <c r="Y960" s="3"/>
      <c r="Z960" s="3"/>
      <c r="AA960" s="3"/>
      <c r="AB960" s="3"/>
      <c r="AC960" s="3"/>
      <c r="AD960" s="3"/>
    </row>
    <row r="961" spans="22:30">
      <c r="V961" s="3"/>
      <c r="W961" s="3"/>
      <c r="X961" s="3"/>
      <c r="Y961" s="3"/>
      <c r="Z961" s="3"/>
      <c r="AA961" s="3"/>
      <c r="AB961" s="3"/>
      <c r="AC961" s="3"/>
      <c r="AD961" s="3"/>
    </row>
    <row r="962" spans="22:30">
      <c r="V962" s="3"/>
      <c r="W962" s="3"/>
      <c r="X962" s="3"/>
      <c r="Y962" s="3"/>
      <c r="Z962" s="3"/>
      <c r="AA962" s="3"/>
      <c r="AB962" s="3"/>
      <c r="AC962" s="3"/>
      <c r="AD962" s="3"/>
    </row>
    <row r="963" spans="22:30">
      <c r="V963" s="3"/>
      <c r="W963" s="3"/>
      <c r="X963" s="3"/>
      <c r="Y963" s="3"/>
      <c r="Z963" s="3"/>
      <c r="AA963" s="3"/>
      <c r="AB963" s="3"/>
      <c r="AC963" s="3"/>
      <c r="AD963" s="3"/>
    </row>
    <row r="964" spans="22:30">
      <c r="V964" s="3"/>
      <c r="W964" s="3"/>
      <c r="X964" s="3"/>
      <c r="Y964" s="3"/>
      <c r="Z964" s="3"/>
      <c r="AA964" s="3"/>
      <c r="AB964" s="3"/>
      <c r="AC964" s="3"/>
      <c r="AD964" s="3"/>
    </row>
    <row r="965" spans="22:30">
      <c r="V965" s="3"/>
      <c r="W965" s="3"/>
      <c r="X965" s="3"/>
      <c r="Y965" s="3"/>
      <c r="Z965" s="3"/>
      <c r="AA965" s="3"/>
      <c r="AB965" s="3"/>
      <c r="AC965" s="3"/>
      <c r="AD965" s="3"/>
    </row>
    <row r="966" spans="22:30">
      <c r="V966" s="3"/>
      <c r="W966" s="3"/>
      <c r="X966" s="3"/>
      <c r="Y966" s="3"/>
      <c r="Z966" s="3"/>
      <c r="AA966" s="3"/>
      <c r="AB966" s="3"/>
      <c r="AC966" s="3"/>
      <c r="AD966" s="3"/>
    </row>
    <row r="967" spans="22:30">
      <c r="V967" s="3"/>
      <c r="W967" s="3"/>
      <c r="X967" s="3"/>
      <c r="Y967" s="3"/>
      <c r="Z967" s="3"/>
      <c r="AA967" s="3"/>
      <c r="AB967" s="3"/>
      <c r="AC967" s="3"/>
      <c r="AD967" s="3"/>
    </row>
    <row r="968" spans="22:30">
      <c r="V968" s="3"/>
      <c r="W968" s="3"/>
      <c r="X968" s="3"/>
      <c r="Y968" s="3"/>
      <c r="Z968" s="3"/>
      <c r="AA968" s="3"/>
      <c r="AB968" s="3"/>
      <c r="AC968" s="3"/>
      <c r="AD968" s="3"/>
    </row>
    <row r="969" spans="22:30">
      <c r="V969" s="3"/>
      <c r="W969" s="3"/>
      <c r="X969" s="3"/>
      <c r="Y969" s="3"/>
      <c r="Z969" s="3"/>
      <c r="AA969" s="3"/>
      <c r="AB969" s="3"/>
      <c r="AC969" s="3"/>
      <c r="AD969" s="3"/>
    </row>
    <row r="970" spans="22:30">
      <c r="V970" s="3"/>
      <c r="W970" s="3"/>
      <c r="X970" s="3"/>
      <c r="Y970" s="3"/>
      <c r="Z970" s="3"/>
      <c r="AA970" s="3"/>
      <c r="AB970" s="3"/>
      <c r="AC970" s="3"/>
      <c r="AD970" s="3"/>
    </row>
    <row r="971" spans="22:30">
      <c r="V971" s="3"/>
      <c r="W971" s="3"/>
      <c r="X971" s="3"/>
      <c r="Y971" s="3"/>
      <c r="Z971" s="3"/>
      <c r="AA971" s="3"/>
      <c r="AB971" s="3"/>
      <c r="AC971" s="3"/>
      <c r="AD971" s="3"/>
    </row>
    <row r="972" spans="22:30">
      <c r="V972" s="3"/>
      <c r="W972" s="3"/>
      <c r="X972" s="3"/>
      <c r="Y972" s="3"/>
      <c r="Z972" s="3"/>
      <c r="AA972" s="3"/>
      <c r="AB972" s="3"/>
      <c r="AC972" s="3"/>
      <c r="AD972" s="3"/>
    </row>
    <row r="973" spans="22:30">
      <c r="V973" s="3"/>
      <c r="W973" s="3"/>
      <c r="X973" s="3"/>
      <c r="Y973" s="3"/>
      <c r="Z973" s="3"/>
      <c r="AA973" s="3"/>
      <c r="AB973" s="3"/>
      <c r="AC973" s="3"/>
      <c r="AD973" s="3"/>
    </row>
    <row r="974" spans="22:30">
      <c r="V974" s="3"/>
      <c r="W974" s="3"/>
      <c r="X974" s="3"/>
      <c r="Y974" s="3"/>
      <c r="Z974" s="3"/>
      <c r="AA974" s="3"/>
      <c r="AB974" s="3"/>
      <c r="AC974" s="3"/>
      <c r="AD974" s="3"/>
    </row>
    <row r="975" spans="22:30">
      <c r="V975" s="3"/>
      <c r="W975" s="3"/>
      <c r="X975" s="3"/>
      <c r="Y975" s="3"/>
      <c r="Z975" s="3"/>
      <c r="AA975" s="3"/>
      <c r="AB975" s="3"/>
      <c r="AC975" s="3"/>
      <c r="AD975" s="3"/>
    </row>
    <row r="976" spans="22:30">
      <c r="V976" s="3"/>
      <c r="W976" s="3"/>
      <c r="X976" s="3"/>
      <c r="Y976" s="3"/>
      <c r="Z976" s="3"/>
      <c r="AA976" s="3"/>
      <c r="AB976" s="3"/>
      <c r="AC976" s="3"/>
      <c r="AD976" s="3"/>
    </row>
    <row r="977" spans="22:30">
      <c r="V977" s="3"/>
      <c r="W977" s="3"/>
      <c r="X977" s="3"/>
      <c r="Y977" s="3"/>
      <c r="Z977" s="3"/>
      <c r="AA977" s="3"/>
      <c r="AB977" s="3"/>
      <c r="AC977" s="3"/>
      <c r="AD977" s="3"/>
    </row>
    <row r="978" spans="22:30">
      <c r="V978" s="3"/>
      <c r="W978" s="3"/>
      <c r="X978" s="3"/>
      <c r="Y978" s="3"/>
      <c r="Z978" s="3"/>
      <c r="AA978" s="3"/>
      <c r="AB978" s="3"/>
      <c r="AC978" s="3"/>
      <c r="AD978" s="3"/>
    </row>
    <row r="979" spans="22:30">
      <c r="V979" s="3"/>
      <c r="W979" s="3"/>
      <c r="X979" s="3"/>
      <c r="Y979" s="3"/>
      <c r="Z979" s="3"/>
      <c r="AA979" s="3"/>
      <c r="AB979" s="3"/>
      <c r="AC979" s="3"/>
      <c r="AD979" s="3"/>
    </row>
    <row r="980" spans="22:30">
      <c r="V980" s="3"/>
      <c r="W980" s="3"/>
      <c r="X980" s="3"/>
      <c r="Y980" s="3"/>
      <c r="Z980" s="3"/>
      <c r="AA980" s="3"/>
      <c r="AB980" s="3"/>
      <c r="AC980" s="3"/>
      <c r="AD980" s="3"/>
    </row>
    <row r="981" spans="22:30">
      <c r="V981" s="3"/>
      <c r="W981" s="3"/>
      <c r="X981" s="3"/>
      <c r="Y981" s="3"/>
      <c r="Z981" s="3"/>
      <c r="AA981" s="3"/>
      <c r="AB981" s="3"/>
      <c r="AC981" s="3"/>
      <c r="AD981" s="3"/>
    </row>
    <row r="982" spans="22:30">
      <c r="V982" s="3"/>
      <c r="W982" s="3"/>
      <c r="X982" s="3"/>
      <c r="Y982" s="3"/>
      <c r="Z982" s="3"/>
      <c r="AA982" s="3"/>
      <c r="AB982" s="3"/>
      <c r="AC982" s="3"/>
      <c r="AD982" s="3"/>
    </row>
    <row r="983" spans="22:30">
      <c r="V983" s="3"/>
      <c r="W983" s="3"/>
      <c r="X983" s="3"/>
      <c r="Y983" s="3"/>
      <c r="Z983" s="3"/>
      <c r="AA983" s="3"/>
      <c r="AB983" s="3"/>
      <c r="AC983" s="3"/>
      <c r="AD983" s="3"/>
    </row>
    <row r="984" spans="22:30">
      <c r="V984" s="3"/>
      <c r="W984" s="3"/>
      <c r="X984" s="3"/>
      <c r="Y984" s="3"/>
      <c r="Z984" s="3"/>
      <c r="AA984" s="3"/>
      <c r="AB984" s="3"/>
      <c r="AC984" s="3"/>
      <c r="AD984" s="3"/>
    </row>
    <row r="985" spans="22:30">
      <c r="V985" s="3"/>
      <c r="W985" s="3"/>
      <c r="X985" s="3"/>
      <c r="Y985" s="3"/>
      <c r="Z985" s="3"/>
      <c r="AA985" s="3"/>
      <c r="AB985" s="3"/>
      <c r="AC985" s="3"/>
      <c r="AD985" s="3"/>
    </row>
    <row r="986" spans="22:30">
      <c r="V986" s="3"/>
      <c r="W986" s="3"/>
      <c r="X986" s="3"/>
      <c r="Y986" s="3"/>
      <c r="Z986" s="3"/>
      <c r="AA986" s="3"/>
      <c r="AB986" s="3"/>
      <c r="AC986" s="3"/>
      <c r="AD986" s="3"/>
    </row>
    <row r="987" spans="22:30">
      <c r="V987" s="3"/>
      <c r="W987" s="3"/>
      <c r="X987" s="3"/>
      <c r="Y987" s="3"/>
      <c r="Z987" s="3"/>
      <c r="AA987" s="3"/>
      <c r="AB987" s="3"/>
      <c r="AC987" s="3"/>
      <c r="AD987" s="3"/>
    </row>
    <row r="988" spans="22:30">
      <c r="V988" s="3"/>
      <c r="W988" s="3"/>
      <c r="X988" s="3"/>
      <c r="Y988" s="3"/>
      <c r="Z988" s="3"/>
      <c r="AA988" s="3"/>
      <c r="AB988" s="3"/>
      <c r="AC988" s="3"/>
      <c r="AD988" s="3"/>
    </row>
    <row r="989" spans="22:30">
      <c r="V989" s="3"/>
      <c r="W989" s="3"/>
      <c r="X989" s="3"/>
      <c r="Y989" s="3"/>
      <c r="Z989" s="3"/>
      <c r="AA989" s="3"/>
      <c r="AB989" s="3"/>
      <c r="AC989" s="3"/>
      <c r="AD989" s="3"/>
    </row>
  </sheetData>
  <mergeCells count="834">
    <mergeCell ref="A12:J12"/>
    <mergeCell ref="T10:AC10"/>
    <mergeCell ref="B6:G6"/>
    <mergeCell ref="H6:J6"/>
    <mergeCell ref="A7:B7"/>
    <mergeCell ref="C7:E7"/>
    <mergeCell ref="F7:G7"/>
    <mergeCell ref="E15:E17"/>
    <mergeCell ref="F15:F17"/>
    <mergeCell ref="G15:H17"/>
    <mergeCell ref="I15:I17"/>
    <mergeCell ref="J15:J17"/>
    <mergeCell ref="AA15:AA16"/>
    <mergeCell ref="AB15:AB18"/>
    <mergeCell ref="R17:R18"/>
    <mergeCell ref="AA17:AA18"/>
    <mergeCell ref="B18:C18"/>
    <mergeCell ref="G18:H18"/>
    <mergeCell ref="U232:V232"/>
    <mergeCell ref="A8:G8"/>
    <mergeCell ref="K8:P8"/>
    <mergeCell ref="T8:Y8"/>
    <mergeCell ref="A9:B9"/>
    <mergeCell ref="K9:L9"/>
    <mergeCell ref="T9:U9"/>
    <mergeCell ref="K7:L7"/>
    <mergeCell ref="M7:N7"/>
    <mergeCell ref="O7:P7"/>
    <mergeCell ref="T7:U7"/>
    <mergeCell ref="V7:X7"/>
    <mergeCell ref="A10:J10"/>
    <mergeCell ref="K10:S10"/>
    <mergeCell ref="A13:C13"/>
    <mergeCell ref="D13:H13"/>
    <mergeCell ref="K13:L13"/>
    <mergeCell ref="M13:Q13"/>
    <mergeCell ref="T13:V13"/>
    <mergeCell ref="W13:Z13"/>
    <mergeCell ref="A14:J14"/>
    <mergeCell ref="A15:A17"/>
    <mergeCell ref="B15:C17"/>
    <mergeCell ref="D15:D17"/>
    <mergeCell ref="K15:K18"/>
    <mergeCell ref="L15:L18"/>
    <mergeCell ref="Q15:Q17"/>
    <mergeCell ref="R15:R16"/>
    <mergeCell ref="T15:T18"/>
    <mergeCell ref="U15:V18"/>
    <mergeCell ref="B21:C21"/>
    <mergeCell ref="G21:H21"/>
    <mergeCell ref="U21:V21"/>
    <mergeCell ref="B22:C22"/>
    <mergeCell ref="G22:H22"/>
    <mergeCell ref="U22:V22"/>
    <mergeCell ref="B19:C19"/>
    <mergeCell ref="G19:H19"/>
    <mergeCell ref="U19:V19"/>
    <mergeCell ref="B20:C20"/>
    <mergeCell ref="G20:H20"/>
    <mergeCell ref="U20:V20"/>
    <mergeCell ref="B25:C25"/>
    <mergeCell ref="G25:H25"/>
    <mergeCell ref="U25:V25"/>
    <mergeCell ref="B26:C26"/>
    <mergeCell ref="G26:H26"/>
    <mergeCell ref="U26:V26"/>
    <mergeCell ref="B23:C23"/>
    <mergeCell ref="G23:H23"/>
    <mergeCell ref="U23:V23"/>
    <mergeCell ref="B24:C24"/>
    <mergeCell ref="G24:H24"/>
    <mergeCell ref="U24:V24"/>
    <mergeCell ref="B29:C29"/>
    <mergeCell ref="G29:H29"/>
    <mergeCell ref="U29:V29"/>
    <mergeCell ref="B30:C30"/>
    <mergeCell ref="G30:H30"/>
    <mergeCell ref="U30:V30"/>
    <mergeCell ref="B27:C27"/>
    <mergeCell ref="G27:H27"/>
    <mergeCell ref="U27:V27"/>
    <mergeCell ref="B28:C28"/>
    <mergeCell ref="G28:H28"/>
    <mergeCell ref="U28:V28"/>
    <mergeCell ref="B33:C33"/>
    <mergeCell ref="G33:H33"/>
    <mergeCell ref="U33:V33"/>
    <mergeCell ref="B34:C34"/>
    <mergeCell ref="G34:H34"/>
    <mergeCell ref="U34:V34"/>
    <mergeCell ref="B31:C31"/>
    <mergeCell ref="G31:H31"/>
    <mergeCell ref="U31:V31"/>
    <mergeCell ref="B32:C32"/>
    <mergeCell ref="G32:H32"/>
    <mergeCell ref="U32:V32"/>
    <mergeCell ref="B37:C37"/>
    <mergeCell ref="G37:H37"/>
    <mergeCell ref="U37:V37"/>
    <mergeCell ref="B38:C38"/>
    <mergeCell ref="G38:H38"/>
    <mergeCell ref="U38:V38"/>
    <mergeCell ref="B35:C35"/>
    <mergeCell ref="G35:H35"/>
    <mergeCell ref="U35:V35"/>
    <mergeCell ref="B36:C36"/>
    <mergeCell ref="G36:H36"/>
    <mergeCell ref="U36:V36"/>
    <mergeCell ref="U39:V39"/>
    <mergeCell ref="B40:C40"/>
    <mergeCell ref="G40:H40"/>
    <mergeCell ref="U40:AB40"/>
    <mergeCell ref="B45:C45"/>
    <mergeCell ref="G45:H45"/>
    <mergeCell ref="U45:V45"/>
    <mergeCell ref="B41:C41"/>
    <mergeCell ref="G41:H41"/>
    <mergeCell ref="B42:C42"/>
    <mergeCell ref="G42:H42"/>
    <mergeCell ref="B39:C39"/>
    <mergeCell ref="G39:H39"/>
    <mergeCell ref="G47:J47"/>
    <mergeCell ref="U47:V47"/>
    <mergeCell ref="B48:E48"/>
    <mergeCell ref="G48:H48"/>
    <mergeCell ref="U48:V48"/>
    <mergeCell ref="B46:C46"/>
    <mergeCell ref="G46:H46"/>
    <mergeCell ref="U46:V46"/>
    <mergeCell ref="B43:C43"/>
    <mergeCell ref="G43:H43"/>
    <mergeCell ref="U43:V43"/>
    <mergeCell ref="B44:C44"/>
    <mergeCell ref="G44:H44"/>
    <mergeCell ref="U44:V44"/>
    <mergeCell ref="B51:C51"/>
    <mergeCell ref="G51:H51"/>
    <mergeCell ref="U51:V51"/>
    <mergeCell ref="B52:C52"/>
    <mergeCell ref="G52:H52"/>
    <mergeCell ref="U52:V52"/>
    <mergeCell ref="B49:E49"/>
    <mergeCell ref="G49:J49"/>
    <mergeCell ref="U49:V49"/>
    <mergeCell ref="B50:C50"/>
    <mergeCell ref="G50:H50"/>
    <mergeCell ref="U50:V50"/>
    <mergeCell ref="B55:C55"/>
    <mergeCell ref="G55:H55"/>
    <mergeCell ref="U55:V55"/>
    <mergeCell ref="B56:C56"/>
    <mergeCell ref="G56:H56"/>
    <mergeCell ref="U56:V56"/>
    <mergeCell ref="B53:C53"/>
    <mergeCell ref="G53:H53"/>
    <mergeCell ref="U53:V53"/>
    <mergeCell ref="B54:C54"/>
    <mergeCell ref="G54:H54"/>
    <mergeCell ref="U54:V54"/>
    <mergeCell ref="B59:C59"/>
    <mergeCell ref="G59:H59"/>
    <mergeCell ref="U59:V59"/>
    <mergeCell ref="B60:C60"/>
    <mergeCell ref="G60:H60"/>
    <mergeCell ref="U60:V60"/>
    <mergeCell ref="B57:C57"/>
    <mergeCell ref="G57:H57"/>
    <mergeCell ref="U57:V57"/>
    <mergeCell ref="B58:C58"/>
    <mergeCell ref="G58:H58"/>
    <mergeCell ref="U58:V58"/>
    <mergeCell ref="B63:C63"/>
    <mergeCell ref="G63:H63"/>
    <mergeCell ref="U63:V63"/>
    <mergeCell ref="B64:C64"/>
    <mergeCell ref="G64:H64"/>
    <mergeCell ref="U64:V64"/>
    <mergeCell ref="B61:C61"/>
    <mergeCell ref="G61:H61"/>
    <mergeCell ref="U61:V61"/>
    <mergeCell ref="B62:C62"/>
    <mergeCell ref="G62:H62"/>
    <mergeCell ref="U62:V62"/>
    <mergeCell ref="B67:C67"/>
    <mergeCell ref="G67:H67"/>
    <mergeCell ref="U67:V67"/>
    <mergeCell ref="B68:C68"/>
    <mergeCell ref="G68:H68"/>
    <mergeCell ref="U68:V68"/>
    <mergeCell ref="U70:AB70"/>
    <mergeCell ref="B65:C65"/>
    <mergeCell ref="G65:H65"/>
    <mergeCell ref="U65:V65"/>
    <mergeCell ref="B66:C66"/>
    <mergeCell ref="G66:H66"/>
    <mergeCell ref="U66:V66"/>
    <mergeCell ref="B71:C71"/>
    <mergeCell ref="G71:H71"/>
    <mergeCell ref="B72:C72"/>
    <mergeCell ref="G72:H72"/>
    <mergeCell ref="B69:C69"/>
    <mergeCell ref="G69:H69"/>
    <mergeCell ref="U69:V69"/>
    <mergeCell ref="B70:C70"/>
    <mergeCell ref="G70:H70"/>
    <mergeCell ref="B75:C75"/>
    <mergeCell ref="G75:H75"/>
    <mergeCell ref="U75:V75"/>
    <mergeCell ref="B76:C76"/>
    <mergeCell ref="G76:H76"/>
    <mergeCell ref="U76:V76"/>
    <mergeCell ref="B73:C73"/>
    <mergeCell ref="G73:H73"/>
    <mergeCell ref="U73:V73"/>
    <mergeCell ref="B74:C74"/>
    <mergeCell ref="G74:H74"/>
    <mergeCell ref="U74:V74"/>
    <mergeCell ref="B79:C79"/>
    <mergeCell ref="G79:H79"/>
    <mergeCell ref="U79:V79"/>
    <mergeCell ref="B80:C80"/>
    <mergeCell ref="G80:H80"/>
    <mergeCell ref="U80:V80"/>
    <mergeCell ref="B77:C77"/>
    <mergeCell ref="G77:H77"/>
    <mergeCell ref="U77:V77"/>
    <mergeCell ref="B78:C78"/>
    <mergeCell ref="G78:H78"/>
    <mergeCell ref="U78:V78"/>
    <mergeCell ref="B83:C83"/>
    <mergeCell ref="G83:H83"/>
    <mergeCell ref="U83:V83"/>
    <mergeCell ref="B84:C84"/>
    <mergeCell ref="G84:H84"/>
    <mergeCell ref="U84:V84"/>
    <mergeCell ref="B81:C81"/>
    <mergeCell ref="G81:H81"/>
    <mergeCell ref="U81:V81"/>
    <mergeCell ref="B82:C82"/>
    <mergeCell ref="G82:H82"/>
    <mergeCell ref="U82:V82"/>
    <mergeCell ref="B87:C87"/>
    <mergeCell ref="G87:H87"/>
    <mergeCell ref="U87:V87"/>
    <mergeCell ref="B88:C88"/>
    <mergeCell ref="G88:H88"/>
    <mergeCell ref="U88:V88"/>
    <mergeCell ref="B85:C85"/>
    <mergeCell ref="G85:H85"/>
    <mergeCell ref="U85:V85"/>
    <mergeCell ref="B86:C86"/>
    <mergeCell ref="G86:H86"/>
    <mergeCell ref="U86:V86"/>
    <mergeCell ref="B91:E91"/>
    <mergeCell ref="G91:H91"/>
    <mergeCell ref="U91:V91"/>
    <mergeCell ref="B92:E92"/>
    <mergeCell ref="G92:J92"/>
    <mergeCell ref="U92:V92"/>
    <mergeCell ref="B89:C89"/>
    <mergeCell ref="G89:H89"/>
    <mergeCell ref="U89:V89"/>
    <mergeCell ref="G90:J90"/>
    <mergeCell ref="U90:V90"/>
    <mergeCell ref="B95:C95"/>
    <mergeCell ref="G95:H95"/>
    <mergeCell ref="U95:V95"/>
    <mergeCell ref="B96:C96"/>
    <mergeCell ref="G96:H96"/>
    <mergeCell ref="U96:V96"/>
    <mergeCell ref="B93:C93"/>
    <mergeCell ref="G93:H93"/>
    <mergeCell ref="U93:V93"/>
    <mergeCell ref="B94:C94"/>
    <mergeCell ref="G94:H94"/>
    <mergeCell ref="U94:V94"/>
    <mergeCell ref="B99:C99"/>
    <mergeCell ref="G99:H99"/>
    <mergeCell ref="U99:V99"/>
    <mergeCell ref="B100:C100"/>
    <mergeCell ref="G100:H100"/>
    <mergeCell ref="U100:V100"/>
    <mergeCell ref="B97:C97"/>
    <mergeCell ref="G97:H97"/>
    <mergeCell ref="U97:V97"/>
    <mergeCell ref="B98:C98"/>
    <mergeCell ref="G98:H98"/>
    <mergeCell ref="U98:V98"/>
    <mergeCell ref="B103:C103"/>
    <mergeCell ref="G103:H103"/>
    <mergeCell ref="U103:V103"/>
    <mergeCell ref="B104:C104"/>
    <mergeCell ref="G104:H104"/>
    <mergeCell ref="U104:V104"/>
    <mergeCell ref="B101:C101"/>
    <mergeCell ref="G101:H101"/>
    <mergeCell ref="U101:V101"/>
    <mergeCell ref="B102:C102"/>
    <mergeCell ref="G102:H102"/>
    <mergeCell ref="U102:V102"/>
    <mergeCell ref="B107:C107"/>
    <mergeCell ref="G107:H107"/>
    <mergeCell ref="U107:V107"/>
    <mergeCell ref="B108:C108"/>
    <mergeCell ref="G108:H108"/>
    <mergeCell ref="U108:V108"/>
    <mergeCell ref="B105:C105"/>
    <mergeCell ref="G105:H105"/>
    <mergeCell ref="U105:V105"/>
    <mergeCell ref="B106:C106"/>
    <mergeCell ref="G106:H106"/>
    <mergeCell ref="U106:V106"/>
    <mergeCell ref="B111:C111"/>
    <mergeCell ref="G111:H111"/>
    <mergeCell ref="U111:V111"/>
    <mergeCell ref="B112:C112"/>
    <mergeCell ref="G112:H112"/>
    <mergeCell ref="U112:V112"/>
    <mergeCell ref="B109:C109"/>
    <mergeCell ref="G109:H109"/>
    <mergeCell ref="U109:V109"/>
    <mergeCell ref="B110:C110"/>
    <mergeCell ref="G110:H110"/>
    <mergeCell ref="U110:V110"/>
    <mergeCell ref="B115:C115"/>
    <mergeCell ref="G115:H115"/>
    <mergeCell ref="U115:V115"/>
    <mergeCell ref="B116:C116"/>
    <mergeCell ref="G116:H116"/>
    <mergeCell ref="U116:V116"/>
    <mergeCell ref="B113:C113"/>
    <mergeCell ref="G113:H113"/>
    <mergeCell ref="U113:V113"/>
    <mergeCell ref="B114:C114"/>
    <mergeCell ref="G114:H114"/>
    <mergeCell ref="U114:V114"/>
    <mergeCell ref="B119:C119"/>
    <mergeCell ref="G119:H119"/>
    <mergeCell ref="U119:V119"/>
    <mergeCell ref="B120:C120"/>
    <mergeCell ref="G120:H120"/>
    <mergeCell ref="U120:V120"/>
    <mergeCell ref="B117:C117"/>
    <mergeCell ref="G117:H117"/>
    <mergeCell ref="U117:V117"/>
    <mergeCell ref="B118:C118"/>
    <mergeCell ref="G118:H118"/>
    <mergeCell ref="U118:V118"/>
    <mergeCell ref="B123:C123"/>
    <mergeCell ref="G123:H123"/>
    <mergeCell ref="U123:V123"/>
    <mergeCell ref="B124:C124"/>
    <mergeCell ref="G124:H124"/>
    <mergeCell ref="U124:V124"/>
    <mergeCell ref="B121:C121"/>
    <mergeCell ref="G121:H121"/>
    <mergeCell ref="U121:V121"/>
    <mergeCell ref="B122:C122"/>
    <mergeCell ref="G122:H122"/>
    <mergeCell ref="U122:V122"/>
    <mergeCell ref="B127:C127"/>
    <mergeCell ref="G127:H127"/>
    <mergeCell ref="U127:V127"/>
    <mergeCell ref="B128:C128"/>
    <mergeCell ref="G128:H128"/>
    <mergeCell ref="U128:V128"/>
    <mergeCell ref="B125:C125"/>
    <mergeCell ref="G125:H125"/>
    <mergeCell ref="U125:V125"/>
    <mergeCell ref="B126:C126"/>
    <mergeCell ref="G126:H126"/>
    <mergeCell ref="U126:V126"/>
    <mergeCell ref="B132:C132"/>
    <mergeCell ref="G132:H132"/>
    <mergeCell ref="U132:V132"/>
    <mergeCell ref="B129:C129"/>
    <mergeCell ref="G129:H129"/>
    <mergeCell ref="U129:V129"/>
    <mergeCell ref="B130:C130"/>
    <mergeCell ref="G130:H130"/>
    <mergeCell ref="U130:V130"/>
    <mergeCell ref="U146:V146"/>
    <mergeCell ref="U147:V147"/>
    <mergeCell ref="U148:V148"/>
    <mergeCell ref="U143:V143"/>
    <mergeCell ref="U144:V144"/>
    <mergeCell ref="U145:V145"/>
    <mergeCell ref="U140:AB140"/>
    <mergeCell ref="U137:V137"/>
    <mergeCell ref="U138:V138"/>
    <mergeCell ref="U139:V139"/>
    <mergeCell ref="U155:V155"/>
    <mergeCell ref="U156:V156"/>
    <mergeCell ref="U157:V157"/>
    <mergeCell ref="U152:V152"/>
    <mergeCell ref="U153:V153"/>
    <mergeCell ref="U154:V154"/>
    <mergeCell ref="U149:V149"/>
    <mergeCell ref="U150:V150"/>
    <mergeCell ref="U151:V151"/>
    <mergeCell ref="U164:V164"/>
    <mergeCell ref="U165:V165"/>
    <mergeCell ref="U166:V166"/>
    <mergeCell ref="U161:V161"/>
    <mergeCell ref="U162:V162"/>
    <mergeCell ref="U163:V163"/>
    <mergeCell ref="U158:V158"/>
    <mergeCell ref="U159:V159"/>
    <mergeCell ref="U160:V160"/>
    <mergeCell ref="U173:V173"/>
    <mergeCell ref="U174:V174"/>
    <mergeCell ref="U175:V175"/>
    <mergeCell ref="U170:V170"/>
    <mergeCell ref="U171:V171"/>
    <mergeCell ref="U172:V172"/>
    <mergeCell ref="U167:V167"/>
    <mergeCell ref="U168:V168"/>
    <mergeCell ref="U169:V169"/>
    <mergeCell ref="U182:V182"/>
    <mergeCell ref="U183:V183"/>
    <mergeCell ref="U184:V184"/>
    <mergeCell ref="U179:V179"/>
    <mergeCell ref="U180:V180"/>
    <mergeCell ref="U181:V181"/>
    <mergeCell ref="U176:V176"/>
    <mergeCell ref="U177:V177"/>
    <mergeCell ref="U178:V178"/>
    <mergeCell ref="U191:V191"/>
    <mergeCell ref="U192:V192"/>
    <mergeCell ref="U193:V193"/>
    <mergeCell ref="U188:V188"/>
    <mergeCell ref="U189:V189"/>
    <mergeCell ref="U190:V190"/>
    <mergeCell ref="U185:V185"/>
    <mergeCell ref="U186:V186"/>
    <mergeCell ref="U187:V187"/>
    <mergeCell ref="U200:V200"/>
    <mergeCell ref="U201:V201"/>
    <mergeCell ref="U202:V202"/>
    <mergeCell ref="U197:V197"/>
    <mergeCell ref="U198:V198"/>
    <mergeCell ref="U199:V199"/>
    <mergeCell ref="U194:V194"/>
    <mergeCell ref="U195:V195"/>
    <mergeCell ref="U196:V196"/>
    <mergeCell ref="U209:V209"/>
    <mergeCell ref="U210:V210"/>
    <mergeCell ref="U211:V211"/>
    <mergeCell ref="U206:V206"/>
    <mergeCell ref="U207:V207"/>
    <mergeCell ref="U208:V208"/>
    <mergeCell ref="U203:V203"/>
    <mergeCell ref="U204:V204"/>
    <mergeCell ref="U205:V205"/>
    <mergeCell ref="B1:H1"/>
    <mergeCell ref="AE15:AE18"/>
    <mergeCell ref="A4:J4"/>
    <mergeCell ref="U234:V234"/>
    <mergeCell ref="U230:V230"/>
    <mergeCell ref="U231:V231"/>
    <mergeCell ref="U227:V227"/>
    <mergeCell ref="U228:V228"/>
    <mergeCell ref="U229:V229"/>
    <mergeCell ref="U224:V224"/>
    <mergeCell ref="U225:V225"/>
    <mergeCell ref="U226:V226"/>
    <mergeCell ref="U221:V221"/>
    <mergeCell ref="U222:V222"/>
    <mergeCell ref="U223:V223"/>
    <mergeCell ref="U218:V218"/>
    <mergeCell ref="U219:V219"/>
    <mergeCell ref="U220:V220"/>
    <mergeCell ref="U215:V215"/>
    <mergeCell ref="U216:V216"/>
    <mergeCell ref="U217:V217"/>
    <mergeCell ref="U212:V212"/>
    <mergeCell ref="U213:V213"/>
    <mergeCell ref="U214:V214"/>
    <mergeCell ref="B137:C137"/>
    <mergeCell ref="G137:H137"/>
    <mergeCell ref="B138:C138"/>
    <mergeCell ref="G138:H138"/>
    <mergeCell ref="B139:C139"/>
    <mergeCell ref="G139:H139"/>
    <mergeCell ref="B140:C140"/>
    <mergeCell ref="G140:H140"/>
    <mergeCell ref="T12:AB12"/>
    <mergeCell ref="K12:S12"/>
    <mergeCell ref="B135:E135"/>
    <mergeCell ref="G135:H135"/>
    <mergeCell ref="U135:V135"/>
    <mergeCell ref="B136:E136"/>
    <mergeCell ref="G136:J136"/>
    <mergeCell ref="U136:V136"/>
    <mergeCell ref="B133:C133"/>
    <mergeCell ref="G133:H133"/>
    <mergeCell ref="U133:V133"/>
    <mergeCell ref="G134:J134"/>
    <mergeCell ref="U134:V134"/>
    <mergeCell ref="B131:C131"/>
    <mergeCell ref="G131:H131"/>
    <mergeCell ref="U131:V131"/>
    <mergeCell ref="B141:C141"/>
    <mergeCell ref="G141:H141"/>
    <mergeCell ref="B142:C142"/>
    <mergeCell ref="G142:H142"/>
    <mergeCell ref="B143:C143"/>
    <mergeCell ref="G143:H143"/>
    <mergeCell ref="B144:C144"/>
    <mergeCell ref="G144:H144"/>
    <mergeCell ref="B145:C145"/>
    <mergeCell ref="G145:H145"/>
    <mergeCell ref="B146:C146"/>
    <mergeCell ref="G146:H146"/>
    <mergeCell ref="B147:C147"/>
    <mergeCell ref="G147:H147"/>
    <mergeCell ref="B148:C148"/>
    <mergeCell ref="G148:H148"/>
    <mergeCell ref="B149:C149"/>
    <mergeCell ref="G149:H149"/>
    <mergeCell ref="B150:C150"/>
    <mergeCell ref="G150:H150"/>
    <mergeCell ref="B151:C151"/>
    <mergeCell ref="G151:H151"/>
    <mergeCell ref="B152:C152"/>
    <mergeCell ref="G152:H152"/>
    <mergeCell ref="B153:C153"/>
    <mergeCell ref="G153:H153"/>
    <mergeCell ref="B154:C154"/>
    <mergeCell ref="G154:H154"/>
    <mergeCell ref="B155:C155"/>
    <mergeCell ref="G155:H155"/>
    <mergeCell ref="B156:C156"/>
    <mergeCell ref="G156:H156"/>
    <mergeCell ref="B157:C157"/>
    <mergeCell ref="G157:H157"/>
    <mergeCell ref="B158:C158"/>
    <mergeCell ref="G158:H158"/>
    <mergeCell ref="B159:C159"/>
    <mergeCell ref="G159:H159"/>
    <mergeCell ref="B160:C160"/>
    <mergeCell ref="G160:H160"/>
    <mergeCell ref="B161:C161"/>
    <mergeCell ref="G161:H161"/>
    <mergeCell ref="B162:C162"/>
    <mergeCell ref="G162:H162"/>
    <mergeCell ref="B163:C163"/>
    <mergeCell ref="G163:H163"/>
    <mergeCell ref="B164:C164"/>
    <mergeCell ref="G164:H164"/>
    <mergeCell ref="B165:C165"/>
    <mergeCell ref="G165:H165"/>
    <mergeCell ref="B166:C166"/>
    <mergeCell ref="G166:H166"/>
    <mergeCell ref="B167:C167"/>
    <mergeCell ref="G167:H167"/>
    <mergeCell ref="B168:C168"/>
    <mergeCell ref="G168:H168"/>
    <mergeCell ref="B169:C169"/>
    <mergeCell ref="G169:H169"/>
    <mergeCell ref="B170:C170"/>
    <mergeCell ref="G170:H170"/>
    <mergeCell ref="B171:C171"/>
    <mergeCell ref="G171:H171"/>
    <mergeCell ref="B172:C172"/>
    <mergeCell ref="G172:H172"/>
    <mergeCell ref="B173:C173"/>
    <mergeCell ref="G173:H173"/>
    <mergeCell ref="B174:C174"/>
    <mergeCell ref="G174:H174"/>
    <mergeCell ref="B175:C175"/>
    <mergeCell ref="G175:H175"/>
    <mergeCell ref="B176:C176"/>
    <mergeCell ref="G176:H176"/>
    <mergeCell ref="G177:J177"/>
    <mergeCell ref="B178:E178"/>
    <mergeCell ref="G178:H178"/>
    <mergeCell ref="B179:E179"/>
    <mergeCell ref="G179:J179"/>
    <mergeCell ref="B180:C180"/>
    <mergeCell ref="G180:H180"/>
    <mergeCell ref="B181:C181"/>
    <mergeCell ref="G181:H181"/>
    <mergeCell ref="B182:C182"/>
    <mergeCell ref="G182:H182"/>
    <mergeCell ref="B183:C183"/>
    <mergeCell ref="G183:H183"/>
    <mergeCell ref="B184:C184"/>
    <mergeCell ref="G184:H184"/>
    <mergeCell ref="B185:C185"/>
    <mergeCell ref="G185:H185"/>
    <mergeCell ref="B186:C186"/>
    <mergeCell ref="G186:H186"/>
    <mergeCell ref="B187:C187"/>
    <mergeCell ref="G187:H187"/>
    <mergeCell ref="B188:C188"/>
    <mergeCell ref="G188:H188"/>
    <mergeCell ref="B189:C189"/>
    <mergeCell ref="G189:H189"/>
    <mergeCell ref="B190:C190"/>
    <mergeCell ref="G190:H190"/>
    <mergeCell ref="B191:C191"/>
    <mergeCell ref="G191:H191"/>
    <mergeCell ref="B192:C192"/>
    <mergeCell ref="G192:H192"/>
    <mergeCell ref="B193:C193"/>
    <mergeCell ref="G193:H193"/>
    <mergeCell ref="B194:C194"/>
    <mergeCell ref="G194:H194"/>
    <mergeCell ref="B195:C195"/>
    <mergeCell ref="G195:H195"/>
    <mergeCell ref="B196:C196"/>
    <mergeCell ref="G196:H196"/>
    <mergeCell ref="B197:C197"/>
    <mergeCell ref="G197:H197"/>
    <mergeCell ref="B198:C198"/>
    <mergeCell ref="G198:H198"/>
    <mergeCell ref="B199:C199"/>
    <mergeCell ref="G199:H199"/>
    <mergeCell ref="B200:C200"/>
    <mergeCell ref="G200:H200"/>
    <mergeCell ref="B201:C201"/>
    <mergeCell ref="G201:H201"/>
    <mergeCell ref="B202:C202"/>
    <mergeCell ref="G202:H202"/>
    <mergeCell ref="B203:C203"/>
    <mergeCell ref="G203:H203"/>
    <mergeCell ref="B204:C204"/>
    <mergeCell ref="G204:H204"/>
    <mergeCell ref="B205:C205"/>
    <mergeCell ref="G205:H205"/>
    <mergeCell ref="B206:C206"/>
    <mergeCell ref="G206:H206"/>
    <mergeCell ref="B207:C207"/>
    <mergeCell ref="G207:H207"/>
    <mergeCell ref="B208:C208"/>
    <mergeCell ref="G208:H208"/>
    <mergeCell ref="B209:C209"/>
    <mergeCell ref="G209:H209"/>
    <mergeCell ref="B210:C210"/>
    <mergeCell ref="G210:H210"/>
    <mergeCell ref="B211:C211"/>
    <mergeCell ref="G211:H211"/>
    <mergeCell ref="B212:C212"/>
    <mergeCell ref="G212:H212"/>
    <mergeCell ref="B213:C213"/>
    <mergeCell ref="G213:H213"/>
    <mergeCell ref="B214:C214"/>
    <mergeCell ref="G214:H214"/>
    <mergeCell ref="B215:C215"/>
    <mergeCell ref="G215:H215"/>
    <mergeCell ref="B216:C216"/>
    <mergeCell ref="G216:H216"/>
    <mergeCell ref="B217:C217"/>
    <mergeCell ref="G217:H217"/>
    <mergeCell ref="B218:C218"/>
    <mergeCell ref="G218:H218"/>
    <mergeCell ref="B219:C219"/>
    <mergeCell ref="G219:H219"/>
    <mergeCell ref="G220:J220"/>
    <mergeCell ref="B221:E221"/>
    <mergeCell ref="G221:H221"/>
    <mergeCell ref="B222:E222"/>
    <mergeCell ref="G222:J222"/>
    <mergeCell ref="B226:C226"/>
    <mergeCell ref="G226:H226"/>
    <mergeCell ref="B227:C227"/>
    <mergeCell ref="G227:H227"/>
    <mergeCell ref="B228:C228"/>
    <mergeCell ref="G228:H228"/>
    <mergeCell ref="G225:H225"/>
    <mergeCell ref="B225:C225"/>
    <mergeCell ref="G224:H224"/>
    <mergeCell ref="B224:C224"/>
    <mergeCell ref="G223:H223"/>
    <mergeCell ref="B223:C223"/>
    <mergeCell ref="B229:C229"/>
    <mergeCell ref="G229:H229"/>
    <mergeCell ref="B230:C230"/>
    <mergeCell ref="G230:H230"/>
    <mergeCell ref="B231:C231"/>
    <mergeCell ref="G231:H231"/>
    <mergeCell ref="B232:C232"/>
    <mergeCell ref="G232:H232"/>
    <mergeCell ref="B233:C233"/>
    <mergeCell ref="G233:H233"/>
    <mergeCell ref="B234:C234"/>
    <mergeCell ref="G234:H234"/>
    <mergeCell ref="B235:C235"/>
    <mergeCell ref="G235:H235"/>
    <mergeCell ref="B236:C236"/>
    <mergeCell ref="G236:H236"/>
    <mergeCell ref="B237:C237"/>
    <mergeCell ref="G237:H237"/>
    <mergeCell ref="B238:C238"/>
    <mergeCell ref="G238:H238"/>
    <mergeCell ref="B239:C239"/>
    <mergeCell ref="G239:H239"/>
    <mergeCell ref="B240:C240"/>
    <mergeCell ref="G240:H240"/>
    <mergeCell ref="B241:C241"/>
    <mergeCell ref="G241:H241"/>
    <mergeCell ref="B242:C242"/>
    <mergeCell ref="G242:H242"/>
    <mergeCell ref="B243:C243"/>
    <mergeCell ref="G243:H243"/>
    <mergeCell ref="B244:C244"/>
    <mergeCell ref="G244:H244"/>
    <mergeCell ref="B245:C245"/>
    <mergeCell ref="G245:H245"/>
    <mergeCell ref="B246:C246"/>
    <mergeCell ref="G246:H246"/>
    <mergeCell ref="B247:C247"/>
    <mergeCell ref="G247:H247"/>
    <mergeCell ref="B248:C248"/>
    <mergeCell ref="G248:H248"/>
    <mergeCell ref="B249:C249"/>
    <mergeCell ref="G249:H249"/>
    <mergeCell ref="B250:C250"/>
    <mergeCell ref="G250:H250"/>
    <mergeCell ref="B251:C251"/>
    <mergeCell ref="G251:H251"/>
    <mergeCell ref="B252:C252"/>
    <mergeCell ref="G252:H252"/>
    <mergeCell ref="B253:C253"/>
    <mergeCell ref="G253:H253"/>
    <mergeCell ref="B254:C254"/>
    <mergeCell ref="G254:H254"/>
    <mergeCell ref="B255:C255"/>
    <mergeCell ref="G255:H255"/>
    <mergeCell ref="B256:C256"/>
    <mergeCell ref="G256:H256"/>
    <mergeCell ref="B257:C257"/>
    <mergeCell ref="G257:H257"/>
    <mergeCell ref="B258:C258"/>
    <mergeCell ref="G258:H258"/>
    <mergeCell ref="B259:C259"/>
    <mergeCell ref="G259:H259"/>
    <mergeCell ref="B260:C260"/>
    <mergeCell ref="G260:H260"/>
    <mergeCell ref="B261:C261"/>
    <mergeCell ref="G261:H261"/>
    <mergeCell ref="B262:C262"/>
    <mergeCell ref="G262:H262"/>
    <mergeCell ref="G263:J263"/>
    <mergeCell ref="B264:E264"/>
    <mergeCell ref="G264:H264"/>
    <mergeCell ref="B265:E265"/>
    <mergeCell ref="G265:J265"/>
    <mergeCell ref="B266:C266"/>
    <mergeCell ref="G266:H266"/>
    <mergeCell ref="B267:C267"/>
    <mergeCell ref="G267:H267"/>
    <mergeCell ref="B268:C268"/>
    <mergeCell ref="G268:H268"/>
    <mergeCell ref="B269:C269"/>
    <mergeCell ref="G269:H269"/>
    <mergeCell ref="B270:C270"/>
    <mergeCell ref="G270:H270"/>
    <mergeCell ref="B271:C271"/>
    <mergeCell ref="G271:H271"/>
    <mergeCell ref="B272:C272"/>
    <mergeCell ref="G272:H272"/>
    <mergeCell ref="B273:C273"/>
    <mergeCell ref="G273:H273"/>
    <mergeCell ref="B274:C274"/>
    <mergeCell ref="G274:H274"/>
    <mergeCell ref="B275:C275"/>
    <mergeCell ref="G275:H275"/>
    <mergeCell ref="B276:C276"/>
    <mergeCell ref="G276:H276"/>
    <mergeCell ref="B277:C277"/>
    <mergeCell ref="G277:H277"/>
    <mergeCell ref="B278:C278"/>
    <mergeCell ref="G278:H278"/>
    <mergeCell ref="B279:C279"/>
    <mergeCell ref="G279:H279"/>
    <mergeCell ref="B280:C280"/>
    <mergeCell ref="G280:H280"/>
    <mergeCell ref="B281:C281"/>
    <mergeCell ref="G281:H281"/>
    <mergeCell ref="B282:C282"/>
    <mergeCell ref="G282:H282"/>
    <mergeCell ref="B283:C283"/>
    <mergeCell ref="G283:H283"/>
    <mergeCell ref="B284:C284"/>
    <mergeCell ref="G284:H284"/>
    <mergeCell ref="B285:C285"/>
    <mergeCell ref="G285:H285"/>
    <mergeCell ref="B286:C286"/>
    <mergeCell ref="G286:H286"/>
    <mergeCell ref="B287:C287"/>
    <mergeCell ref="G287:H287"/>
    <mergeCell ref="B288:C288"/>
    <mergeCell ref="G288:H288"/>
    <mergeCell ref="B289:C289"/>
    <mergeCell ref="G289:H289"/>
    <mergeCell ref="B290:C290"/>
    <mergeCell ref="G290:H290"/>
    <mergeCell ref="B291:C291"/>
    <mergeCell ref="G291:H291"/>
    <mergeCell ref="B292:C292"/>
    <mergeCell ref="G292:H292"/>
    <mergeCell ref="B293:C293"/>
    <mergeCell ref="G293:H293"/>
    <mergeCell ref="B294:C294"/>
    <mergeCell ref="G294:H294"/>
    <mergeCell ref="B295:C295"/>
    <mergeCell ref="G295:H295"/>
    <mergeCell ref="B296:C296"/>
    <mergeCell ref="G296:H296"/>
    <mergeCell ref="B297:C297"/>
    <mergeCell ref="G297:H297"/>
    <mergeCell ref="B298:C298"/>
    <mergeCell ref="G298:H298"/>
    <mergeCell ref="B299:C299"/>
    <mergeCell ref="G299:H299"/>
    <mergeCell ref="B300:C300"/>
    <mergeCell ref="G300:H300"/>
    <mergeCell ref="G306:J306"/>
    <mergeCell ref="B307:E307"/>
    <mergeCell ref="G307:H307"/>
    <mergeCell ref="B308:E308"/>
    <mergeCell ref="G308:J308"/>
    <mergeCell ref="B301:C301"/>
    <mergeCell ref="G301:H301"/>
    <mergeCell ref="B302:C302"/>
    <mergeCell ref="G302:H302"/>
    <mergeCell ref="B303:C303"/>
    <mergeCell ref="G303:H303"/>
    <mergeCell ref="B304:C304"/>
    <mergeCell ref="G304:H304"/>
    <mergeCell ref="B305:C305"/>
    <mergeCell ref="G305:H305"/>
  </mergeCells>
  <printOptions horizontalCentered="1"/>
  <pageMargins left="0.70866141732283472" right="0.70866141732283472" top="0.35433070866141736" bottom="0.35433070866141736" header="0.31496062992125984" footer="0.31496062992125984"/>
  <pageSetup paperSize="9" scale="66" orientation="portrait" r:id="rId1"/>
  <headerFooter>
    <oddHeader>&amp;R&amp;P лист</oddHeader>
    <oddFooter>&amp;L&amp;"-,курсив"&amp;10За порядок отбора проб ответственность несёт заказчик</oddFooter>
  </headerFooter>
  <rowBreaks count="4" manualBreakCount="4">
    <brk id="49" max="16383" man="1"/>
    <brk id="92" max="16383" man="1"/>
    <brk id="136" max="16383" man="1"/>
    <brk id="179" max="9" man="1"/>
  </rowBreaks>
  <colBreaks count="2" manualBreakCount="2">
    <brk id="10" max="1048575" man="1"/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2019-02-23T02:57:35Z</dcterms:modified>
</cp:coreProperties>
</file>