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duc.psu.edu\share\CSATS\Working\Projects\i-STEAM\i-STEAM 2017-2018\May 2018 - Truss_Warn\"/>
    </mc:Choice>
  </mc:AlternateContent>
  <bookViews>
    <workbookView xWindow="0" yWindow="0" windowWidth="25200" windowHeight="11250"/>
  </bookViews>
  <sheets>
    <sheet name="Summary" sheetId="1" r:id="rId1"/>
    <sheet name="Ground Structure" sheetId="10" r:id="rId2"/>
    <sheet name="Iteration 2" sheetId="11" r:id="rId3"/>
    <sheet name="Iteration 3" sheetId="14" r:id="rId4"/>
    <sheet name="Iteration 4" sheetId="15" r:id="rId5"/>
    <sheet name="Iteration 5" sheetId="16" r:id="rId6"/>
    <sheet name="Iteration 6" sheetId="17" r:id="rId7"/>
    <sheet name="Iteration 7" sheetId="18" r:id="rId8"/>
    <sheet name="Iteration 8" sheetId="19" r:id="rId9"/>
    <sheet name="Iteration 9" sheetId="20" r:id="rId10"/>
    <sheet name="Iteration 10" sheetId="2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7" i="1" l="1"/>
  <c r="K16" i="1"/>
  <c r="K15" i="1"/>
  <c r="K14" i="1"/>
  <c r="K13" i="1"/>
  <c r="K12" i="1"/>
  <c r="K11" i="1"/>
  <c r="K10" i="1" l="1"/>
  <c r="I19" i="21"/>
  <c r="J18" i="21"/>
  <c r="G18" i="21"/>
  <c r="J17" i="21"/>
  <c r="G17" i="21"/>
  <c r="O16" i="21"/>
  <c r="J16" i="21"/>
  <c r="J19" i="21" s="1"/>
  <c r="G16" i="21"/>
  <c r="O15" i="21"/>
  <c r="J15" i="21"/>
  <c r="G15" i="21"/>
  <c r="O14" i="21"/>
  <c r="J14" i="21"/>
  <c r="G14" i="21"/>
  <c r="U13" i="21"/>
  <c r="O13" i="21"/>
  <c r="J13" i="21"/>
  <c r="G13" i="21"/>
  <c r="U12" i="21"/>
  <c r="U14" i="21" s="1"/>
  <c r="I9" i="21" s="1"/>
  <c r="O12" i="21"/>
  <c r="O17" i="21" s="1"/>
  <c r="J12" i="21"/>
  <c r="G12" i="21"/>
  <c r="G19" i="21" s="1"/>
  <c r="E9" i="21" s="1"/>
  <c r="F9" i="21" s="1"/>
  <c r="O9" i="21"/>
  <c r="P9" i="21" s="1"/>
  <c r="N9" i="21"/>
  <c r="G9" i="21"/>
  <c r="H9" i="21" s="1"/>
  <c r="I19" i="20"/>
  <c r="J18" i="20"/>
  <c r="G18" i="20"/>
  <c r="J17" i="20"/>
  <c r="G17" i="20"/>
  <c r="O16" i="20"/>
  <c r="J16" i="20"/>
  <c r="G16" i="20"/>
  <c r="O15" i="20"/>
  <c r="J15" i="20"/>
  <c r="G15" i="20"/>
  <c r="O14" i="20"/>
  <c r="J14" i="20"/>
  <c r="G14" i="20"/>
  <c r="U13" i="20"/>
  <c r="O13" i="20"/>
  <c r="J13" i="20"/>
  <c r="G13" i="20"/>
  <c r="U12" i="20"/>
  <c r="U14" i="20" s="1"/>
  <c r="I9" i="20" s="1"/>
  <c r="O12" i="20"/>
  <c r="O17" i="20" s="1"/>
  <c r="J12" i="20"/>
  <c r="G12" i="20"/>
  <c r="G19" i="20" s="1"/>
  <c r="E9" i="20" s="1"/>
  <c r="F9" i="20" s="1"/>
  <c r="O9" i="20"/>
  <c r="P9" i="20" s="1"/>
  <c r="N9" i="20"/>
  <c r="G9" i="20"/>
  <c r="H9" i="20" s="1"/>
  <c r="I19" i="19"/>
  <c r="J18" i="19"/>
  <c r="G18" i="19"/>
  <c r="J17" i="19"/>
  <c r="G17" i="19"/>
  <c r="O16" i="19"/>
  <c r="J16" i="19"/>
  <c r="G16" i="19"/>
  <c r="O15" i="19"/>
  <c r="J15" i="19"/>
  <c r="G15" i="19"/>
  <c r="O14" i="19"/>
  <c r="J14" i="19"/>
  <c r="G14" i="19"/>
  <c r="U13" i="19"/>
  <c r="O13" i="19"/>
  <c r="J13" i="19"/>
  <c r="G13" i="19"/>
  <c r="U12" i="19"/>
  <c r="U14" i="19" s="1"/>
  <c r="I9" i="19" s="1"/>
  <c r="O12" i="19"/>
  <c r="J12" i="19"/>
  <c r="G12" i="19"/>
  <c r="O9" i="19"/>
  <c r="P9" i="19" s="1"/>
  <c r="N9" i="19"/>
  <c r="G9" i="19"/>
  <c r="H9" i="19" s="1"/>
  <c r="I19" i="18"/>
  <c r="J18" i="18"/>
  <c r="G18" i="18"/>
  <c r="J17" i="18"/>
  <c r="G17" i="18"/>
  <c r="O16" i="18"/>
  <c r="J16" i="18"/>
  <c r="G16" i="18"/>
  <c r="O15" i="18"/>
  <c r="J15" i="18"/>
  <c r="G15" i="18"/>
  <c r="O14" i="18"/>
  <c r="J14" i="18"/>
  <c r="G14" i="18"/>
  <c r="U13" i="18"/>
  <c r="O13" i="18"/>
  <c r="J13" i="18"/>
  <c r="G13" i="18"/>
  <c r="U12" i="18"/>
  <c r="U14" i="18" s="1"/>
  <c r="I9" i="18" s="1"/>
  <c r="O12" i="18"/>
  <c r="O17" i="18" s="1"/>
  <c r="J12" i="18"/>
  <c r="G12" i="18"/>
  <c r="O9" i="18"/>
  <c r="P9" i="18" s="1"/>
  <c r="N9" i="18"/>
  <c r="G9" i="18"/>
  <c r="H9" i="18" s="1"/>
  <c r="J18" i="14"/>
  <c r="G18" i="14"/>
  <c r="J17" i="14"/>
  <c r="G17" i="14"/>
  <c r="O16" i="14"/>
  <c r="J16" i="14"/>
  <c r="G16" i="14"/>
  <c r="O15" i="14"/>
  <c r="J15" i="14"/>
  <c r="G15" i="14"/>
  <c r="O14" i="14"/>
  <c r="J14" i="14"/>
  <c r="G14" i="14"/>
  <c r="U13" i="14"/>
  <c r="O13" i="14"/>
  <c r="J13" i="14"/>
  <c r="G13" i="14"/>
  <c r="U12" i="14"/>
  <c r="U14" i="14" s="1"/>
  <c r="I9" i="14" s="1"/>
  <c r="O12" i="14"/>
  <c r="J12" i="14"/>
  <c r="G12" i="14"/>
  <c r="O9" i="14"/>
  <c r="P9" i="14" s="1"/>
  <c r="N9" i="14"/>
  <c r="G9" i="14"/>
  <c r="H9" i="14" s="1"/>
  <c r="H10" i="1" s="1"/>
  <c r="I8" i="1"/>
  <c r="K9" i="1"/>
  <c r="N9" i="1" s="1"/>
  <c r="I19" i="17"/>
  <c r="J18" i="17"/>
  <c r="G18" i="17"/>
  <c r="J17" i="17"/>
  <c r="G17" i="17"/>
  <c r="O16" i="17"/>
  <c r="J16" i="17"/>
  <c r="G16" i="17"/>
  <c r="O15" i="17"/>
  <c r="J15" i="17"/>
  <c r="G15" i="17"/>
  <c r="O14" i="17"/>
  <c r="J14" i="17"/>
  <c r="G14" i="17"/>
  <c r="U13" i="17"/>
  <c r="O13" i="17"/>
  <c r="J13" i="17"/>
  <c r="G13" i="17"/>
  <c r="U12" i="17"/>
  <c r="U14" i="17" s="1"/>
  <c r="I9" i="17" s="1"/>
  <c r="O12" i="17"/>
  <c r="O17" i="17" s="1"/>
  <c r="J12" i="17"/>
  <c r="G12" i="17"/>
  <c r="O9" i="17"/>
  <c r="P9" i="17" s="1"/>
  <c r="N9" i="17"/>
  <c r="H9" i="17"/>
  <c r="G9" i="17"/>
  <c r="I19" i="16"/>
  <c r="J18" i="16"/>
  <c r="G18" i="16"/>
  <c r="J17" i="16"/>
  <c r="G17" i="16"/>
  <c r="O16" i="16"/>
  <c r="J16" i="16"/>
  <c r="J19" i="16" s="1"/>
  <c r="G16" i="16"/>
  <c r="O15" i="16"/>
  <c r="J15" i="16"/>
  <c r="G15" i="16"/>
  <c r="O14" i="16"/>
  <c r="J14" i="16"/>
  <c r="G14" i="16"/>
  <c r="U13" i="16"/>
  <c r="O13" i="16"/>
  <c r="J13" i="16"/>
  <c r="G13" i="16"/>
  <c r="U12" i="16"/>
  <c r="U14" i="16" s="1"/>
  <c r="I9" i="16" s="1"/>
  <c r="O12" i="16"/>
  <c r="O17" i="16" s="1"/>
  <c r="J12" i="16"/>
  <c r="G12" i="16"/>
  <c r="O9" i="16"/>
  <c r="P9" i="16" s="1"/>
  <c r="N9" i="16"/>
  <c r="G9" i="16"/>
  <c r="H9" i="16" s="1"/>
  <c r="I19" i="15"/>
  <c r="J18" i="15"/>
  <c r="G18" i="15"/>
  <c r="J17" i="15"/>
  <c r="G17" i="15"/>
  <c r="O16" i="15"/>
  <c r="J16" i="15"/>
  <c r="J19" i="15" s="1"/>
  <c r="G16" i="15"/>
  <c r="O15" i="15"/>
  <c r="J15" i="15"/>
  <c r="G15" i="15"/>
  <c r="O14" i="15"/>
  <c r="J14" i="15"/>
  <c r="G14" i="15"/>
  <c r="U13" i="15"/>
  <c r="O13" i="15"/>
  <c r="J13" i="15"/>
  <c r="G13" i="15"/>
  <c r="U12" i="15"/>
  <c r="U14" i="15" s="1"/>
  <c r="I9" i="15" s="1"/>
  <c r="O12" i="15"/>
  <c r="J12" i="15"/>
  <c r="G12" i="15"/>
  <c r="O9" i="15"/>
  <c r="P9" i="15" s="1"/>
  <c r="N9" i="15"/>
  <c r="G9" i="15"/>
  <c r="H9" i="15" s="1"/>
  <c r="H11" i="1" s="1"/>
  <c r="J18" i="11"/>
  <c r="G18" i="11"/>
  <c r="J17" i="11"/>
  <c r="G17" i="11"/>
  <c r="O16" i="11"/>
  <c r="J16" i="11"/>
  <c r="G16" i="11"/>
  <c r="O15" i="11"/>
  <c r="J15" i="11"/>
  <c r="G15" i="11"/>
  <c r="O14" i="11"/>
  <c r="J14" i="11"/>
  <c r="G14" i="11"/>
  <c r="U13" i="11"/>
  <c r="O13" i="11"/>
  <c r="J13" i="11"/>
  <c r="G13" i="11"/>
  <c r="U12" i="11"/>
  <c r="U14" i="11" s="1"/>
  <c r="I9" i="11" s="1"/>
  <c r="O12" i="11"/>
  <c r="J12" i="11"/>
  <c r="G12" i="11"/>
  <c r="O9" i="11"/>
  <c r="P9" i="11" s="1"/>
  <c r="N9" i="11"/>
  <c r="G9" i="11"/>
  <c r="H9" i="11" s="1"/>
  <c r="J9" i="10"/>
  <c r="I9" i="10"/>
  <c r="U13" i="10"/>
  <c r="U12" i="10"/>
  <c r="U14" i="10" s="1"/>
  <c r="O17" i="19" l="1"/>
  <c r="J19" i="18"/>
  <c r="K9" i="18" s="1"/>
  <c r="O17" i="15"/>
  <c r="K9" i="15" s="1"/>
  <c r="K9" i="21"/>
  <c r="S9" i="21" s="1"/>
  <c r="T9" i="21" s="1"/>
  <c r="J19" i="20"/>
  <c r="K9" i="20" s="1"/>
  <c r="J19" i="19"/>
  <c r="K9" i="19" s="1"/>
  <c r="S9" i="19" s="1"/>
  <c r="T9" i="19" s="1"/>
  <c r="G19" i="19"/>
  <c r="E9" i="19" s="1"/>
  <c r="F9" i="19" s="1"/>
  <c r="J9" i="19" s="1"/>
  <c r="J19" i="17"/>
  <c r="K9" i="17" s="1"/>
  <c r="G19" i="17"/>
  <c r="E9" i="17" s="1"/>
  <c r="F9" i="17" s="1"/>
  <c r="J9" i="17" s="1"/>
  <c r="G19" i="16"/>
  <c r="E9" i="16" s="1"/>
  <c r="F9" i="16" s="1"/>
  <c r="K9" i="16"/>
  <c r="S9" i="16"/>
  <c r="T9" i="16" s="1"/>
  <c r="J12" i="1"/>
  <c r="G19" i="18"/>
  <c r="E9" i="18" s="1"/>
  <c r="F9" i="18" s="1"/>
  <c r="S9" i="15"/>
  <c r="T9" i="15" s="1"/>
  <c r="J11" i="1"/>
  <c r="J19" i="14"/>
  <c r="G19" i="15"/>
  <c r="E9" i="15" s="1"/>
  <c r="F9" i="15" s="1"/>
  <c r="J9" i="15" s="1"/>
  <c r="I11" i="1" s="1"/>
  <c r="G10" i="1"/>
  <c r="G11" i="1"/>
  <c r="J9" i="21"/>
  <c r="J9" i="20"/>
  <c r="J9" i="18"/>
  <c r="O17" i="14"/>
  <c r="G19" i="14"/>
  <c r="E9" i="14" s="1"/>
  <c r="J19" i="11"/>
  <c r="J9" i="16"/>
  <c r="O17" i="11"/>
  <c r="G19" i="11"/>
  <c r="E9" i="11" s="1"/>
  <c r="F9" i="11" s="1"/>
  <c r="J9" i="11" s="1"/>
  <c r="J17" i="1" l="1"/>
  <c r="J15" i="1"/>
  <c r="S9" i="18"/>
  <c r="T9" i="18" s="1"/>
  <c r="J14" i="1"/>
  <c r="K9" i="14"/>
  <c r="Q9" i="21"/>
  <c r="R9" i="21" s="1"/>
  <c r="U9" i="21" s="1"/>
  <c r="I17" i="1"/>
  <c r="S9" i="20"/>
  <c r="T9" i="20" s="1"/>
  <c r="J16" i="1"/>
  <c r="Q9" i="20"/>
  <c r="R9" i="20" s="1"/>
  <c r="I16" i="1"/>
  <c r="Q9" i="19"/>
  <c r="R9" i="19" s="1"/>
  <c r="U9" i="19" s="1"/>
  <c r="I15" i="1"/>
  <c r="S9" i="17"/>
  <c r="T9" i="17" s="1"/>
  <c r="J13" i="1"/>
  <c r="Q9" i="17"/>
  <c r="R9" i="17" s="1"/>
  <c r="I13" i="1"/>
  <c r="Q9" i="16"/>
  <c r="R9" i="16" s="1"/>
  <c r="U9" i="16" s="1"/>
  <c r="I12" i="1"/>
  <c r="Q9" i="18"/>
  <c r="R9" i="18" s="1"/>
  <c r="I14" i="1"/>
  <c r="E11" i="1"/>
  <c r="F11" i="1" s="1"/>
  <c r="S9" i="14"/>
  <c r="T9" i="14" s="1"/>
  <c r="J10" i="1"/>
  <c r="F9" i="14"/>
  <c r="J9" i="14" s="1"/>
  <c r="I10" i="1" s="1"/>
  <c r="E10" i="1"/>
  <c r="Q9" i="15"/>
  <c r="R9" i="15" s="1"/>
  <c r="U9" i="15" s="1"/>
  <c r="Q9" i="11"/>
  <c r="R9" i="11" s="1"/>
  <c r="I9" i="1"/>
  <c r="K9" i="11"/>
  <c r="J9" i="1" s="1"/>
  <c r="G9" i="10"/>
  <c r="O13" i="10"/>
  <c r="O14" i="10"/>
  <c r="O15" i="10"/>
  <c r="O16" i="10"/>
  <c r="O12" i="10"/>
  <c r="J13" i="10"/>
  <c r="J14" i="10"/>
  <c r="J15" i="10"/>
  <c r="J16" i="10"/>
  <c r="J17" i="10"/>
  <c r="J18" i="10"/>
  <c r="J12" i="10"/>
  <c r="U9" i="18" l="1"/>
  <c r="U9" i="17"/>
  <c r="U9" i="20"/>
  <c r="Q9" i="14"/>
  <c r="R9" i="14" s="1"/>
  <c r="U9" i="14" s="1"/>
  <c r="S9" i="11"/>
  <c r="T9" i="11" s="1"/>
  <c r="U9" i="11" s="1"/>
  <c r="O17" i="10"/>
  <c r="J19" i="10"/>
  <c r="G17" i="1"/>
  <c r="G16" i="1"/>
  <c r="G15" i="1"/>
  <c r="G14" i="1"/>
  <c r="G13" i="1"/>
  <c r="G12" i="1"/>
  <c r="G9" i="1"/>
  <c r="G8" i="1"/>
  <c r="K8" i="1"/>
  <c r="H17" i="1"/>
  <c r="H16" i="1"/>
  <c r="H15" i="1"/>
  <c r="H14" i="1"/>
  <c r="H13" i="1"/>
  <c r="H12" i="1"/>
  <c r="H9" i="1"/>
  <c r="E17" i="1"/>
  <c r="E16" i="1"/>
  <c r="E15" i="1"/>
  <c r="E14" i="1"/>
  <c r="E13" i="1"/>
  <c r="E12" i="1"/>
  <c r="E9" i="1" l="1"/>
  <c r="K9" i="10"/>
  <c r="J8" i="1" s="1"/>
  <c r="G18" i="10"/>
  <c r="G17" i="10"/>
  <c r="G16" i="10"/>
  <c r="G15" i="10"/>
  <c r="G14" i="10"/>
  <c r="G13" i="10"/>
  <c r="G12" i="10"/>
  <c r="O9" i="10"/>
  <c r="P9" i="10" s="1"/>
  <c r="H9" i="10"/>
  <c r="H8" i="1" s="1"/>
  <c r="S9" i="10" l="1"/>
  <c r="T9" i="10" s="1"/>
  <c r="F9" i="1"/>
  <c r="G19" i="10"/>
  <c r="E9" i="10" s="1"/>
  <c r="E8" i="1" s="1"/>
  <c r="N9" i="10"/>
  <c r="D11" i="1"/>
  <c r="D12" i="1" s="1"/>
  <c r="D13" i="1" s="1"/>
  <c r="D14" i="1" s="1"/>
  <c r="D15" i="1" s="1"/>
  <c r="D16" i="1" s="1"/>
  <c r="D17" i="1" s="1"/>
  <c r="F10" i="1"/>
  <c r="F12" i="1"/>
  <c r="F13" i="1"/>
  <c r="F14" i="1"/>
  <c r="F15" i="1"/>
  <c r="F16" i="1"/>
  <c r="F17" i="1"/>
  <c r="F9" i="10" l="1"/>
  <c r="F8" i="1"/>
  <c r="Q9" i="10" l="1"/>
  <c r="R9" i="10" s="1"/>
  <c r="U9" i="10" s="1"/>
  <c r="P8" i="1"/>
  <c r="R11" i="1"/>
  <c r="S11" i="1" s="1"/>
  <c r="R15" i="1"/>
  <c r="S15" i="1" s="1"/>
  <c r="P9" i="1"/>
  <c r="P10" i="1"/>
  <c r="P11" i="1"/>
  <c r="P12" i="1"/>
  <c r="P13" i="1"/>
  <c r="P14" i="1"/>
  <c r="P15" i="1"/>
  <c r="P16" i="1"/>
  <c r="P17" i="1"/>
  <c r="R8" i="1"/>
  <c r="S8" i="1" s="1"/>
  <c r="R9" i="1"/>
  <c r="S9" i="1" s="1"/>
  <c r="R10" i="1"/>
  <c r="S10" i="1" s="1"/>
  <c r="R12" i="1"/>
  <c r="S12" i="1" s="1"/>
  <c r="R13" i="1"/>
  <c r="S13" i="1" s="1"/>
  <c r="R14" i="1"/>
  <c r="S14" i="1" s="1"/>
  <c r="R16" i="1"/>
  <c r="S16" i="1" s="1"/>
  <c r="R17" i="1"/>
  <c r="S17" i="1" s="1"/>
  <c r="N8" i="1"/>
  <c r="O8" i="1" s="1"/>
  <c r="O9" i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O17" i="1" s="1"/>
  <c r="M8" i="1"/>
  <c r="M9" i="1"/>
  <c r="M10" i="1"/>
  <c r="M11" i="1"/>
  <c r="M12" i="1"/>
  <c r="M13" i="1"/>
  <c r="M14" i="1"/>
  <c r="M15" i="1"/>
  <c r="M16" i="1"/>
  <c r="M17" i="1"/>
  <c r="Q17" i="1" l="1"/>
  <c r="T17" i="1" s="1"/>
  <c r="Q13" i="1"/>
  <c r="T13" i="1" s="1"/>
  <c r="Q9" i="1"/>
  <c r="T9" i="1" s="1"/>
  <c r="Q14" i="1"/>
  <c r="T14" i="1" s="1"/>
  <c r="Q10" i="1"/>
  <c r="T10" i="1" s="1"/>
  <c r="Q16" i="1"/>
  <c r="T16" i="1" s="1"/>
  <c r="Q12" i="1"/>
  <c r="T12" i="1" s="1"/>
  <c r="Q8" i="1"/>
  <c r="T8" i="1" s="1"/>
  <c r="Q15" i="1"/>
  <c r="T15" i="1" s="1"/>
  <c r="Q11" i="1"/>
  <c r="T11" i="1" s="1"/>
  <c r="U18" i="1" l="1"/>
</calcChain>
</file>

<file path=xl/sharedStrings.xml><?xml version="1.0" encoding="utf-8"?>
<sst xmlns="http://schemas.openxmlformats.org/spreadsheetml/2006/main" count="519" uniqueCount="46">
  <si>
    <t xml:space="preserve">DESIGN </t>
  </si>
  <si>
    <t>Cost of Nodes</t>
  </si>
  <si>
    <t>Displacement [in]</t>
  </si>
  <si>
    <t>Displacements [in]</t>
  </si>
  <si>
    <t>Cost [$]</t>
  </si>
  <si>
    <t>TOTAL</t>
  </si>
  <si>
    <t>Importance Factor</t>
  </si>
  <si>
    <t>Total Construction Cost</t>
  </si>
  <si>
    <t>Final Design:</t>
  </si>
  <si>
    <t>INSTRUCTIONS:</t>
  </si>
  <si>
    <t>Input information regarding your design in the blue columns. The second table (right) uses importance factors (scale 1 to 5, where 1 is low and 5 is high) to determine the most efficient design. Fill in the orange box by selecting the design corresponding to the minimum value.</t>
  </si>
  <si>
    <t>&lt;- Select final design with the corresponding minimum value</t>
  </si>
  <si>
    <t>Length of members</t>
  </si>
  <si>
    <t>Number</t>
  </si>
  <si>
    <t>Yellow</t>
  </si>
  <si>
    <t>Length Each</t>
  </si>
  <si>
    <t>Total length</t>
  </si>
  <si>
    <t>Black</t>
  </si>
  <si>
    <t>Gray</t>
  </si>
  <si>
    <t>Red</t>
  </si>
  <si>
    <t>Purple</t>
  </si>
  <si>
    <t>Blue</t>
  </si>
  <si>
    <t>Orange</t>
  </si>
  <si>
    <t>Total</t>
  </si>
  <si>
    <t>Cost of members</t>
  </si>
  <si>
    <t>Number of nodes</t>
  </si>
  <si>
    <t>Mass (g)</t>
  </si>
  <si>
    <t>Displacement [cm]</t>
  </si>
  <si>
    <t xml:space="preserve">Input information regarding your design in the blue columns. The second table (right) uses importance factors (scale 1 to 5, where 1 is low and 5 is high) to determine the most efficient design. </t>
  </si>
  <si>
    <t>Connector Color</t>
  </si>
  <si>
    <t>Mass Each</t>
  </si>
  <si>
    <t>Member Color</t>
  </si>
  <si>
    <t>Total Mass</t>
  </si>
  <si>
    <t xml:space="preserve">Mass Each </t>
  </si>
  <si>
    <t>Mass Total</t>
  </si>
  <si>
    <t>Number of Connections</t>
  </si>
  <si>
    <t>Displacements [cm]</t>
  </si>
  <si>
    <t xml:space="preserve"> </t>
  </si>
  <si>
    <t>Testing Method</t>
  </si>
  <si>
    <t>Mastan</t>
  </si>
  <si>
    <t>Physical</t>
  </si>
  <si>
    <t>Cost Each</t>
  </si>
  <si>
    <t>Total Cost</t>
  </si>
  <si>
    <t>Times testing this model</t>
  </si>
  <si>
    <t>Cost of Testing</t>
  </si>
  <si>
    <t>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</si>
</sst>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65">
    <xf numFmtId="0" fontId="0" fillId="0" borderId="0" xfId="0"/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0" xfId="0" applyFill="1" applyBorder="1" applyAlignment="1">
      <alignment wrapText="1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ill="1" applyBorder="1"/>
    <xf numFmtId="0" fontId="2" fillId="5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8" fontId="3" fillId="4" borderId="12" xfId="0" applyNumberFormat="1" applyFont="1" applyFill="1" applyBorder="1" applyAlignment="1">
      <alignment horizontal="center" vertical="center" wrapText="1"/>
    </xf>
    <xf numFmtId="8" fontId="3" fillId="4" borderId="4" xfId="0" applyNumberFormat="1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6" xfId="0" applyFill="1" applyBorder="1"/>
    <xf numFmtId="0" fontId="4" fillId="3" borderId="0" xfId="0" applyFont="1" applyFill="1" applyBorder="1" applyAlignment="1">
      <alignment wrapText="1"/>
    </xf>
    <xf numFmtId="0" fontId="2" fillId="6" borderId="6" xfId="0" applyFont="1" applyFill="1" applyBorder="1" applyAlignment="1">
      <alignment horizontal="center" vertical="center"/>
    </xf>
    <xf numFmtId="0" fontId="0" fillId="5" borderId="6" xfId="0" applyFill="1" applyBorder="1"/>
    <xf numFmtId="44" fontId="2" fillId="3" borderId="7" xfId="1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0" fillId="3" borderId="22" xfId="0" applyFill="1" applyBorder="1" applyAlignment="1">
      <alignment wrapText="1"/>
    </xf>
    <xf numFmtId="44" fontId="2" fillId="6" borderId="3" xfId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22" xfId="0" applyFill="1" applyBorder="1"/>
    <xf numFmtId="0" fontId="2" fillId="6" borderId="23" xfId="0" applyFont="1" applyFill="1" applyBorder="1" applyAlignment="1">
      <alignment horizontal="center" vertical="center" wrapText="1"/>
    </xf>
    <xf numFmtId="2" fontId="2" fillId="6" borderId="23" xfId="0" applyNumberFormat="1" applyFont="1" applyFill="1" applyBorder="1" applyAlignment="1">
      <alignment horizontal="center" vertical="center" wrapText="1"/>
    </xf>
    <xf numFmtId="0" fontId="2" fillId="6" borderId="24" xfId="0" applyFont="1" applyFill="1" applyBorder="1" applyAlignment="1">
      <alignment horizontal="center" vertical="center" wrapText="1"/>
    </xf>
    <xf numFmtId="0" fontId="2" fillId="6" borderId="2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44" fontId="2" fillId="7" borderId="8" xfId="1" applyFont="1" applyFill="1" applyBorder="1" applyAlignment="1">
      <alignment horizontal="center" vertical="center" wrapText="1"/>
    </xf>
    <xf numFmtId="44" fontId="2" fillId="7" borderId="7" xfId="1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2" fontId="2" fillId="7" borderId="8" xfId="0" applyNumberFormat="1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2" fontId="2" fillId="7" borderId="7" xfId="0" applyNumberFormat="1" applyFont="1" applyFill="1" applyBorder="1" applyAlignment="1">
      <alignment horizontal="center" vertical="center" wrapText="1"/>
    </xf>
    <xf numFmtId="44" fontId="2" fillId="7" borderId="5" xfId="1" applyFont="1" applyFill="1" applyBorder="1" applyAlignment="1">
      <alignment horizontal="center" vertical="center" wrapText="1"/>
    </xf>
    <xf numFmtId="0" fontId="2" fillId="7" borderId="5" xfId="0" quotePrefix="1" applyFont="1" applyFill="1" applyBorder="1" applyAlignment="1">
      <alignment horizontal="center" vertical="center" wrapText="1"/>
    </xf>
    <xf numFmtId="44" fontId="2" fillId="7" borderId="3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left" vertical="center" wrapText="1"/>
    </xf>
    <xf numFmtId="0" fontId="1" fillId="6" borderId="20" xfId="0" applyFont="1" applyFill="1" applyBorder="1" applyAlignment="1">
      <alignment horizontal="left" vertical="center" wrapText="1"/>
    </xf>
    <xf numFmtId="0" fontId="1" fillId="6" borderId="21" xfId="0" applyFont="1" applyFill="1" applyBorder="1" applyAlignment="1">
      <alignment horizontal="left" vertical="center" wrapText="1"/>
    </xf>
    <xf numFmtId="0" fontId="2" fillId="6" borderId="14" xfId="0" applyFont="1" applyFill="1" applyBorder="1" applyAlignment="1">
      <alignment horizontal="left" vertical="top" wrapText="1"/>
    </xf>
    <xf numFmtId="0" fontId="2" fillId="6" borderId="0" xfId="0" applyFont="1" applyFill="1" applyBorder="1" applyAlignment="1">
      <alignment horizontal="left" vertical="top" wrapText="1"/>
    </xf>
    <xf numFmtId="0" fontId="2" fillId="6" borderId="15" xfId="0" applyFont="1" applyFill="1" applyBorder="1" applyAlignment="1">
      <alignment horizontal="left" vertical="top" wrapText="1"/>
    </xf>
    <xf numFmtId="0" fontId="2" fillId="6" borderId="16" xfId="0" applyFont="1" applyFill="1" applyBorder="1" applyAlignment="1">
      <alignment horizontal="left" vertical="top" wrapText="1"/>
    </xf>
    <xf numFmtId="0" fontId="2" fillId="6" borderId="17" xfId="0" applyFont="1" applyFill="1" applyBorder="1" applyAlignment="1">
      <alignment horizontal="left" vertical="top" wrapText="1"/>
    </xf>
    <xf numFmtId="0" fontId="2" fillId="6" borderId="18" xfId="0" applyFont="1" applyFill="1" applyBorder="1" applyAlignment="1">
      <alignment horizontal="left" vertical="top" wrapText="1"/>
    </xf>
    <xf numFmtId="0" fontId="3" fillId="6" borderId="11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10"/>
  <sheetViews>
    <sheetView tabSelected="1" zoomScale="76" zoomScaleNormal="70" workbookViewId="0">
      <selection activeCell="J12" sqref="J12"/>
    </sheetView>
  </sheetViews>
  <sheetFormatPr defaultRowHeight="15" x14ac:dyDescent="0.25"/>
  <cols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1.8554687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1:200" ht="27.7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200" ht="33.75" customHeight="1" x14ac:dyDescent="0.25">
      <c r="A2" s="3"/>
      <c r="B2" s="3"/>
      <c r="C2" s="3"/>
      <c r="D2" s="52" t="s">
        <v>9</v>
      </c>
      <c r="E2" s="53"/>
      <c r="F2" s="53"/>
      <c r="G2" s="53"/>
      <c r="H2" s="53"/>
      <c r="I2" s="54"/>
      <c r="J2" s="3"/>
      <c r="K2" s="3"/>
      <c r="L2" s="3"/>
      <c r="M2" s="3"/>
      <c r="N2" s="3"/>
      <c r="O2" s="3"/>
      <c r="P2" s="3"/>
      <c r="Q2" s="2"/>
      <c r="R2" s="2"/>
      <c r="S2" s="2"/>
      <c r="T2" s="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1:200" x14ac:dyDescent="0.25">
      <c r="A3" s="3"/>
      <c r="B3" s="3"/>
      <c r="C3" s="3"/>
      <c r="D3" s="55" t="s">
        <v>10</v>
      </c>
      <c r="E3" s="56"/>
      <c r="F3" s="56"/>
      <c r="G3" s="56"/>
      <c r="H3" s="56"/>
      <c r="I3" s="57"/>
      <c r="J3" s="3"/>
      <c r="K3" s="3"/>
      <c r="L3" s="3"/>
      <c r="M3" s="3"/>
      <c r="N3" s="3"/>
      <c r="O3" s="3"/>
      <c r="P3" s="3"/>
      <c r="Q3" s="2"/>
      <c r="R3" s="2"/>
      <c r="S3" s="2"/>
      <c r="T3" s="2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x14ac:dyDescent="0.25">
      <c r="A4" s="3"/>
      <c r="B4" s="3"/>
      <c r="C4" s="3"/>
      <c r="D4" s="55"/>
      <c r="E4" s="56"/>
      <c r="F4" s="56"/>
      <c r="G4" s="56"/>
      <c r="H4" s="56"/>
      <c r="I4" s="57"/>
      <c r="J4" s="3"/>
      <c r="K4" s="3"/>
      <c r="L4" s="3"/>
      <c r="M4" s="3"/>
      <c r="N4" s="3"/>
      <c r="O4" s="3"/>
      <c r="P4" s="3"/>
      <c r="Q4" s="2"/>
      <c r="R4" s="2"/>
      <c r="S4" s="2"/>
      <c r="T4" s="2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1:200" x14ac:dyDescent="0.25">
      <c r="A5" s="3"/>
      <c r="B5" s="3"/>
      <c r="C5" s="3"/>
      <c r="D5" s="55"/>
      <c r="E5" s="56"/>
      <c r="F5" s="56"/>
      <c r="G5" s="56"/>
      <c r="H5" s="56"/>
      <c r="I5" s="57"/>
      <c r="J5" s="3"/>
      <c r="K5" s="3"/>
      <c r="L5" s="3"/>
      <c r="M5" s="3"/>
      <c r="N5" s="3"/>
      <c r="O5" s="3"/>
      <c r="P5" s="3"/>
      <c r="Q5" s="2"/>
      <c r="R5" s="2"/>
      <c r="S5" s="2"/>
      <c r="T5" s="2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1:200" ht="23.25" customHeight="1" thickBot="1" x14ac:dyDescent="0.3">
      <c r="A6" s="3"/>
      <c r="B6" s="3"/>
      <c r="C6" s="3"/>
      <c r="D6" s="58"/>
      <c r="E6" s="59"/>
      <c r="F6" s="59"/>
      <c r="G6" s="59"/>
      <c r="H6" s="59"/>
      <c r="I6" s="60"/>
      <c r="J6" s="3"/>
      <c r="K6" s="3"/>
      <c r="L6" s="3"/>
      <c r="M6" s="3"/>
      <c r="N6" s="8"/>
      <c r="O6" s="8"/>
      <c r="P6" s="8"/>
      <c r="Q6" s="7"/>
      <c r="R6" s="7"/>
      <c r="S6" s="7"/>
      <c r="T6" s="7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1:200" ht="15.75" customHeight="1" thickBot="1" x14ac:dyDescent="0.3">
      <c r="A7" s="3"/>
      <c r="B7" s="3"/>
      <c r="C7" s="6"/>
      <c r="D7" s="15" t="s">
        <v>0</v>
      </c>
      <c r="E7" s="15" t="s">
        <v>12</v>
      </c>
      <c r="F7" s="16" t="s">
        <v>24</v>
      </c>
      <c r="G7" s="17" t="s">
        <v>25</v>
      </c>
      <c r="H7" s="18" t="s">
        <v>1</v>
      </c>
      <c r="I7" s="18" t="s">
        <v>7</v>
      </c>
      <c r="J7" s="14" t="s">
        <v>26</v>
      </c>
      <c r="K7" s="16" t="s">
        <v>2</v>
      </c>
      <c r="L7" s="3"/>
      <c r="M7" s="16" t="s">
        <v>0</v>
      </c>
      <c r="N7" s="16" t="s">
        <v>3</v>
      </c>
      <c r="O7" s="16">
        <v>5000</v>
      </c>
      <c r="P7" s="16" t="s">
        <v>4</v>
      </c>
      <c r="Q7" s="16">
        <v>2</v>
      </c>
      <c r="R7" s="19" t="s">
        <v>26</v>
      </c>
      <c r="S7" s="19">
        <v>10</v>
      </c>
      <c r="T7" s="19" t="s">
        <v>5</v>
      </c>
      <c r="U7" s="30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1:200" ht="18" customHeight="1" thickTop="1" x14ac:dyDescent="0.25">
      <c r="A8" s="3"/>
      <c r="B8" s="3"/>
      <c r="C8" s="6"/>
      <c r="D8" s="38" t="s">
        <v>45</v>
      </c>
      <c r="E8" s="39">
        <f>'Ground Structure'!E9</f>
        <v>2660</v>
      </c>
      <c r="F8" s="41">
        <f>E8</f>
        <v>2660</v>
      </c>
      <c r="G8" s="39">
        <f>'Ground Structure'!G9</f>
        <v>112</v>
      </c>
      <c r="H8" s="48">
        <f>'Ground Structure'!H9</f>
        <v>560</v>
      </c>
      <c r="I8" s="48">
        <f>'Ground Structure'!J9</f>
        <v>3221</v>
      </c>
      <c r="J8" s="39">
        <f>'Ground Structure'!K9</f>
        <v>349.6</v>
      </c>
      <c r="K8" s="49">
        <f>'Ground Structure'!L9</f>
        <v>0.25</v>
      </c>
      <c r="L8" s="6"/>
      <c r="M8" s="39" t="str">
        <f t="shared" ref="M8:M17" si="0">D8</f>
        <v>GS</v>
      </c>
      <c r="N8" s="43">
        <f t="shared" ref="N8:N17" si="1">K8</f>
        <v>0.25</v>
      </c>
      <c r="O8" s="43">
        <f t="shared" ref="O8:O17" si="2">N8*$O$7</f>
        <v>1250</v>
      </c>
      <c r="P8" s="44">
        <f t="shared" ref="P8:P17" si="3">I8</f>
        <v>3221</v>
      </c>
      <c r="Q8" s="43">
        <f t="shared" ref="Q8:Q17" si="4">P8*$Q$7</f>
        <v>6442</v>
      </c>
      <c r="R8" s="39">
        <f t="shared" ref="R8:R17" si="5">J8</f>
        <v>349.6</v>
      </c>
      <c r="S8" s="39">
        <f t="shared" ref="S8:S17" si="6">R8*$S$7</f>
        <v>3496</v>
      </c>
      <c r="T8" s="45">
        <f t="shared" ref="T8:T17" si="7">O8+Q8+S8</f>
        <v>11188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</row>
    <row r="9" spans="1:200" ht="15.75" x14ac:dyDescent="0.25">
      <c r="A9" s="3"/>
      <c r="B9" s="3"/>
      <c r="C9" s="6"/>
      <c r="D9" s="38">
        <v>2</v>
      </c>
      <c r="E9" s="39">
        <f>'Iteration 2'!E9</f>
        <v>0</v>
      </c>
      <c r="F9" s="41">
        <f t="shared" ref="F9:F17" si="8">E9</f>
        <v>0</v>
      </c>
      <c r="G9" s="39">
        <f>'Iteration 2'!G9</f>
        <v>0</v>
      </c>
      <c r="H9" s="48">
        <f>'Iteration 2'!H9</f>
        <v>0</v>
      </c>
      <c r="I9" s="48">
        <f>'Iteration 2'!J9</f>
        <v>0</v>
      </c>
      <c r="J9" s="39">
        <f>'Iteration 2'!K9</f>
        <v>0</v>
      </c>
      <c r="K9" s="39">
        <f>'Iteration 2'!L9</f>
        <v>0</v>
      </c>
      <c r="L9" s="6"/>
      <c r="M9" s="39">
        <f t="shared" si="0"/>
        <v>2</v>
      </c>
      <c r="N9" s="43">
        <f>K9</f>
        <v>0</v>
      </c>
      <c r="O9" s="43">
        <f t="shared" si="2"/>
        <v>0</v>
      </c>
      <c r="P9" s="44">
        <f t="shared" si="3"/>
        <v>0</v>
      </c>
      <c r="Q9" s="43">
        <f t="shared" si="4"/>
        <v>0</v>
      </c>
      <c r="R9" s="39">
        <f t="shared" si="5"/>
        <v>0</v>
      </c>
      <c r="S9" s="39">
        <f t="shared" si="6"/>
        <v>0</v>
      </c>
      <c r="T9" s="45">
        <f t="shared" si="7"/>
        <v>0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</row>
    <row r="10" spans="1:200" ht="15.75" x14ac:dyDescent="0.25">
      <c r="A10" s="3"/>
      <c r="B10" s="3"/>
      <c r="C10" s="6"/>
      <c r="D10" s="38">
        <v>3</v>
      </c>
      <c r="E10" s="39">
        <f>'Iteration 3'!E9</f>
        <v>0</v>
      </c>
      <c r="F10" s="41">
        <f t="shared" si="8"/>
        <v>0</v>
      </c>
      <c r="G10" s="39">
        <f>'Iteration 3'!G9</f>
        <v>0</v>
      </c>
      <c r="H10" s="48">
        <f>'Iteration 3'!H9</f>
        <v>0</v>
      </c>
      <c r="I10" s="48">
        <f>'Iteration 3'!J9</f>
        <v>0</v>
      </c>
      <c r="J10" s="39">
        <f>'Iteration 3'!K9</f>
        <v>0</v>
      </c>
      <c r="K10" s="39">
        <f>'Iteration 3'!L9</f>
        <v>0</v>
      </c>
      <c r="L10" s="6"/>
      <c r="M10" s="39">
        <f t="shared" si="0"/>
        <v>3</v>
      </c>
      <c r="N10" s="43">
        <f t="shared" si="1"/>
        <v>0</v>
      </c>
      <c r="O10" s="43">
        <f t="shared" si="2"/>
        <v>0</v>
      </c>
      <c r="P10" s="44">
        <f t="shared" si="3"/>
        <v>0</v>
      </c>
      <c r="Q10" s="43">
        <f t="shared" si="4"/>
        <v>0</v>
      </c>
      <c r="R10" s="39">
        <f t="shared" si="5"/>
        <v>0</v>
      </c>
      <c r="S10" s="39">
        <f t="shared" si="6"/>
        <v>0</v>
      </c>
      <c r="T10" s="45">
        <f t="shared" si="7"/>
        <v>0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1:200" ht="19.5" customHeight="1" x14ac:dyDescent="0.25">
      <c r="A11" s="3"/>
      <c r="B11" s="3"/>
      <c r="C11" s="6"/>
      <c r="D11" s="38">
        <f t="shared" ref="D11:D17" si="9">D10+1</f>
        <v>4</v>
      </c>
      <c r="E11" s="39">
        <f>'Iteration 4'!E9</f>
        <v>0</v>
      </c>
      <c r="F11" s="41">
        <f>E11</f>
        <v>0</v>
      </c>
      <c r="G11" s="39">
        <f>'Iteration 4'!G9</f>
        <v>0</v>
      </c>
      <c r="H11" s="48">
        <f>'Iteration 4'!H9</f>
        <v>0</v>
      </c>
      <c r="I11" s="48">
        <f>'Iteration 4'!J9</f>
        <v>0</v>
      </c>
      <c r="J11" s="39">
        <f>'Iteration 4'!K9</f>
        <v>0</v>
      </c>
      <c r="K11" s="39">
        <f>'Iteration 4'!L9</f>
        <v>0</v>
      </c>
      <c r="L11" s="6"/>
      <c r="M11" s="39">
        <f t="shared" si="0"/>
        <v>4</v>
      </c>
      <c r="N11" s="43">
        <f t="shared" si="1"/>
        <v>0</v>
      </c>
      <c r="O11" s="43">
        <f t="shared" si="2"/>
        <v>0</v>
      </c>
      <c r="P11" s="44">
        <f t="shared" si="3"/>
        <v>0</v>
      </c>
      <c r="Q11" s="43">
        <f t="shared" si="4"/>
        <v>0</v>
      </c>
      <c r="R11" s="39">
        <f t="shared" si="5"/>
        <v>0</v>
      </c>
      <c r="S11" s="39">
        <f t="shared" si="6"/>
        <v>0</v>
      </c>
      <c r="T11" s="45">
        <f t="shared" si="7"/>
        <v>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1:200" ht="15.75" x14ac:dyDescent="0.25">
      <c r="A12" s="3"/>
      <c r="B12" s="3"/>
      <c r="C12" s="6"/>
      <c r="D12" s="38">
        <f t="shared" si="9"/>
        <v>5</v>
      </c>
      <c r="E12" s="39">
        <f>'Iteration 5'!E9</f>
        <v>0</v>
      </c>
      <c r="F12" s="41">
        <f t="shared" si="8"/>
        <v>0</v>
      </c>
      <c r="G12" s="39">
        <f>'Iteration 5'!G9</f>
        <v>0</v>
      </c>
      <c r="H12" s="48">
        <f>'Iteration 5'!H9</f>
        <v>0</v>
      </c>
      <c r="I12" s="48">
        <f>'Iteration 5'!J9</f>
        <v>0</v>
      </c>
      <c r="J12" s="39">
        <f>'Iteration 5'!K9</f>
        <v>0</v>
      </c>
      <c r="K12" s="39">
        <f>'Iteration 5'!L9</f>
        <v>0</v>
      </c>
      <c r="L12" s="6"/>
      <c r="M12" s="39">
        <f t="shared" si="0"/>
        <v>5</v>
      </c>
      <c r="N12" s="43">
        <f t="shared" si="1"/>
        <v>0</v>
      </c>
      <c r="O12" s="43">
        <f t="shared" si="2"/>
        <v>0</v>
      </c>
      <c r="P12" s="44">
        <f t="shared" si="3"/>
        <v>0</v>
      </c>
      <c r="Q12" s="43">
        <f t="shared" si="4"/>
        <v>0</v>
      </c>
      <c r="R12" s="39">
        <f t="shared" si="5"/>
        <v>0</v>
      </c>
      <c r="S12" s="39">
        <f t="shared" si="6"/>
        <v>0</v>
      </c>
      <c r="T12" s="45">
        <f t="shared" si="7"/>
        <v>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1:200" ht="15.75" x14ac:dyDescent="0.25">
      <c r="A13" s="3"/>
      <c r="B13" s="3"/>
      <c r="C13" s="6"/>
      <c r="D13" s="38">
        <f t="shared" si="9"/>
        <v>6</v>
      </c>
      <c r="E13" s="39">
        <f>'Iteration 6'!E9</f>
        <v>0</v>
      </c>
      <c r="F13" s="41">
        <f t="shared" si="8"/>
        <v>0</v>
      </c>
      <c r="G13" s="39">
        <f>'Iteration 6'!G9</f>
        <v>0</v>
      </c>
      <c r="H13" s="48">
        <f>'Iteration 6'!H9</f>
        <v>0</v>
      </c>
      <c r="I13" s="48">
        <f>'Iteration 6'!J9</f>
        <v>0</v>
      </c>
      <c r="J13" s="39">
        <f>'Iteration 6'!K9</f>
        <v>0</v>
      </c>
      <c r="K13" s="39">
        <f>'Iteration 6'!L9</f>
        <v>0</v>
      </c>
      <c r="L13" s="6"/>
      <c r="M13" s="39">
        <f t="shared" si="0"/>
        <v>6</v>
      </c>
      <c r="N13" s="43">
        <f t="shared" si="1"/>
        <v>0</v>
      </c>
      <c r="O13" s="43">
        <f t="shared" si="2"/>
        <v>0</v>
      </c>
      <c r="P13" s="44">
        <f t="shared" si="3"/>
        <v>0</v>
      </c>
      <c r="Q13" s="43">
        <f t="shared" si="4"/>
        <v>0</v>
      </c>
      <c r="R13" s="39">
        <f t="shared" si="5"/>
        <v>0</v>
      </c>
      <c r="S13" s="39">
        <f t="shared" si="6"/>
        <v>0</v>
      </c>
      <c r="T13" s="45">
        <f t="shared" si="7"/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200" ht="15.75" x14ac:dyDescent="0.25">
      <c r="A14" s="3"/>
      <c r="B14" s="3"/>
      <c r="C14" s="6"/>
      <c r="D14" s="38">
        <f t="shared" si="9"/>
        <v>7</v>
      </c>
      <c r="E14" s="39">
        <f>'Iteration 7'!E9</f>
        <v>0</v>
      </c>
      <c r="F14" s="41">
        <f t="shared" si="8"/>
        <v>0</v>
      </c>
      <c r="G14" s="39">
        <f>'Iteration 7'!G9</f>
        <v>0</v>
      </c>
      <c r="H14" s="48">
        <f>'Iteration 7'!H9</f>
        <v>0</v>
      </c>
      <c r="I14" s="48">
        <f>'Iteration 7'!J9</f>
        <v>0</v>
      </c>
      <c r="J14" s="39">
        <f>'Iteration 7'!K9</f>
        <v>0</v>
      </c>
      <c r="K14" s="39">
        <f>'Iteration 7'!L9</f>
        <v>0</v>
      </c>
      <c r="L14" s="6"/>
      <c r="M14" s="39">
        <f t="shared" si="0"/>
        <v>7</v>
      </c>
      <c r="N14" s="43">
        <f t="shared" si="1"/>
        <v>0</v>
      </c>
      <c r="O14" s="43">
        <f t="shared" si="2"/>
        <v>0</v>
      </c>
      <c r="P14" s="44">
        <f t="shared" si="3"/>
        <v>0</v>
      </c>
      <c r="Q14" s="43">
        <f t="shared" si="4"/>
        <v>0</v>
      </c>
      <c r="R14" s="39">
        <f t="shared" si="5"/>
        <v>0</v>
      </c>
      <c r="S14" s="39">
        <f t="shared" si="6"/>
        <v>0</v>
      </c>
      <c r="T14" s="45">
        <f t="shared" si="7"/>
        <v>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200" ht="15.75" x14ac:dyDescent="0.25">
      <c r="A15" s="3"/>
      <c r="B15" s="3"/>
      <c r="C15" s="6"/>
      <c r="D15" s="38">
        <f t="shared" si="9"/>
        <v>8</v>
      </c>
      <c r="E15" s="39">
        <f>'Iteration 8'!E9</f>
        <v>0</v>
      </c>
      <c r="F15" s="41">
        <f t="shared" si="8"/>
        <v>0</v>
      </c>
      <c r="G15" s="39">
        <f>'Iteration 8'!G9</f>
        <v>0</v>
      </c>
      <c r="H15" s="48">
        <f>'Iteration 8'!H9</f>
        <v>0</v>
      </c>
      <c r="I15" s="48">
        <f>'Iteration 8'!J9</f>
        <v>0</v>
      </c>
      <c r="J15" s="39">
        <f>'Iteration 8'!K9</f>
        <v>0</v>
      </c>
      <c r="K15" s="39">
        <f>'Iteration 8'!L9</f>
        <v>0</v>
      </c>
      <c r="L15" s="6"/>
      <c r="M15" s="39">
        <f t="shared" si="0"/>
        <v>8</v>
      </c>
      <c r="N15" s="43">
        <f t="shared" si="1"/>
        <v>0</v>
      </c>
      <c r="O15" s="43">
        <f t="shared" si="2"/>
        <v>0</v>
      </c>
      <c r="P15" s="44">
        <f t="shared" si="3"/>
        <v>0</v>
      </c>
      <c r="Q15" s="43">
        <f t="shared" si="4"/>
        <v>0</v>
      </c>
      <c r="R15" s="39">
        <f t="shared" si="5"/>
        <v>0</v>
      </c>
      <c r="S15" s="39">
        <f t="shared" si="6"/>
        <v>0</v>
      </c>
      <c r="T15" s="45">
        <f t="shared" si="7"/>
        <v>0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200" ht="15.75" x14ac:dyDescent="0.25">
      <c r="A16" s="3"/>
      <c r="B16" s="3"/>
      <c r="C16" s="6"/>
      <c r="D16" s="38">
        <f t="shared" si="9"/>
        <v>9</v>
      </c>
      <c r="E16" s="39">
        <f>'Iteration 9'!E9</f>
        <v>0</v>
      </c>
      <c r="F16" s="41">
        <f t="shared" si="8"/>
        <v>0</v>
      </c>
      <c r="G16" s="39">
        <f>'Iteration 9'!G9</f>
        <v>0</v>
      </c>
      <c r="H16" s="48">
        <f>'Iteration 9'!H9</f>
        <v>0</v>
      </c>
      <c r="I16" s="48">
        <f>'Iteration 9'!J9</f>
        <v>0</v>
      </c>
      <c r="J16" s="39">
        <f>'Iteration 9'!K9</f>
        <v>0</v>
      </c>
      <c r="K16" s="39">
        <f>'Iteration 9'!L9</f>
        <v>0</v>
      </c>
      <c r="L16" s="6"/>
      <c r="M16" s="39">
        <f t="shared" si="0"/>
        <v>9</v>
      </c>
      <c r="N16" s="43">
        <f t="shared" si="1"/>
        <v>0</v>
      </c>
      <c r="O16" s="43">
        <f t="shared" si="2"/>
        <v>0</v>
      </c>
      <c r="P16" s="44">
        <f t="shared" si="3"/>
        <v>0</v>
      </c>
      <c r="Q16" s="43">
        <f t="shared" si="4"/>
        <v>0</v>
      </c>
      <c r="R16" s="39">
        <f t="shared" si="5"/>
        <v>0</v>
      </c>
      <c r="S16" s="39">
        <f t="shared" si="6"/>
        <v>0</v>
      </c>
      <c r="T16" s="45">
        <f t="shared" si="7"/>
        <v>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</row>
    <row r="17" spans="1:199" ht="15.75" x14ac:dyDescent="0.25">
      <c r="A17" s="3"/>
      <c r="B17" s="3"/>
      <c r="C17" s="6"/>
      <c r="D17" s="37">
        <f t="shared" si="9"/>
        <v>10</v>
      </c>
      <c r="E17" s="40">
        <f>'Iteration 10'!E9</f>
        <v>0</v>
      </c>
      <c r="F17" s="42">
        <f t="shared" si="8"/>
        <v>0</v>
      </c>
      <c r="G17" s="40">
        <f>'Iteration 10'!G9</f>
        <v>0</v>
      </c>
      <c r="H17" s="50">
        <f>'Iteration 10'!H9</f>
        <v>0</v>
      </c>
      <c r="I17" s="50">
        <f>'Iteration 10'!J9</f>
        <v>0</v>
      </c>
      <c r="J17" s="40">
        <f>'Iteration 10'!K9</f>
        <v>0</v>
      </c>
      <c r="K17" s="40">
        <f>'Iteration 10'!L9</f>
        <v>0</v>
      </c>
      <c r="L17" s="31"/>
      <c r="M17" s="40">
        <f t="shared" si="0"/>
        <v>10</v>
      </c>
      <c r="N17" s="46">
        <f t="shared" si="1"/>
        <v>0</v>
      </c>
      <c r="O17" s="46">
        <f t="shared" si="2"/>
        <v>0</v>
      </c>
      <c r="P17" s="47">
        <f t="shared" si="3"/>
        <v>0</v>
      </c>
      <c r="Q17" s="46">
        <f t="shared" si="4"/>
        <v>0</v>
      </c>
      <c r="R17" s="46">
        <f t="shared" si="5"/>
        <v>0</v>
      </c>
      <c r="S17" s="39">
        <f t="shared" si="6"/>
        <v>0</v>
      </c>
      <c r="T17" s="45">
        <f t="shared" si="7"/>
        <v>0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</row>
    <row r="18" spans="1:199" ht="15.75" x14ac:dyDescent="0.25">
      <c r="A18" s="3"/>
      <c r="B18" s="3"/>
      <c r="C18" s="8"/>
      <c r="D18" s="9"/>
      <c r="E18" s="1"/>
      <c r="F18" s="1"/>
      <c r="G18" s="1"/>
      <c r="H18" s="1"/>
      <c r="I18" s="1"/>
      <c r="J18" s="1"/>
      <c r="K18" s="1"/>
      <c r="L18" s="8"/>
      <c r="M18" s="1"/>
      <c r="N18" s="11"/>
      <c r="O18" s="11"/>
      <c r="P18" s="11"/>
      <c r="Q18" s="11"/>
      <c r="R18" s="12"/>
      <c r="S18" s="61" t="s">
        <v>8</v>
      </c>
      <c r="T18" s="61"/>
      <c r="U18" s="24">
        <f>MIN(T8:T17)</f>
        <v>0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</row>
    <row r="19" spans="1:199" ht="15.75" x14ac:dyDescent="0.25">
      <c r="A19" s="3"/>
      <c r="B19" s="3"/>
      <c r="C19" s="8"/>
      <c r="D19" s="9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3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</row>
    <row r="20" spans="1:199" ht="45" x14ac:dyDescent="0.25">
      <c r="A20" s="3"/>
      <c r="B20" s="3"/>
      <c r="C20" s="8"/>
      <c r="D20" s="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23" t="s">
        <v>11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</row>
    <row r="21" spans="1:199" x14ac:dyDescent="0.25">
      <c r="A21" s="3"/>
      <c r="B21" s="3"/>
      <c r="C21" s="8"/>
      <c r="D21" s="9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</row>
    <row r="22" spans="1:199" x14ac:dyDescent="0.25">
      <c r="A22" s="3"/>
      <c r="B22" s="3"/>
      <c r="C22" s="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</row>
    <row r="23" spans="1:199" x14ac:dyDescent="0.25">
      <c r="A23" s="3"/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</row>
    <row r="24" spans="1:199" x14ac:dyDescent="0.25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</row>
    <row r="25" spans="1:199" x14ac:dyDescent="0.25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</row>
    <row r="26" spans="1:199" x14ac:dyDescent="0.25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</row>
    <row r="27" spans="1:199" x14ac:dyDescent="0.25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</row>
    <row r="28" spans="1:199" x14ac:dyDescent="0.25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</row>
    <row r="29" spans="1:199" x14ac:dyDescent="0.25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</row>
    <row r="30" spans="1:199" x14ac:dyDescent="0.25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</row>
    <row r="31" spans="1:199" x14ac:dyDescent="0.25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2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</row>
    <row r="32" spans="1:199" x14ac:dyDescent="0.25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</row>
    <row r="33" spans="1:200" x14ac:dyDescent="0.25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</row>
    <row r="34" spans="1:200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</row>
    <row r="35" spans="1:20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</row>
    <row r="36" spans="1:20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9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</row>
    <row r="37" spans="1:20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</row>
    <row r="38" spans="1:20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1:2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1:2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1:2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1:2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1:2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1:2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1:2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1:2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1:2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1:2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1:2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1:2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1:2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1:2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1:2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1:2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1:2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1:2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1:2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1:2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1:2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1:2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1:2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1:2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1:2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1:2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1:2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1:2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1:2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1:2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1:2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1:2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1:2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1:2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1:2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1:2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1:2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1:2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1:2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1:2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1:2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1:2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1:2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1:2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1:2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1:2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1:2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1:2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1:2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1:2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1:2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1:2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1:2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1:2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1:2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1:2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1:2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1:2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1:2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1:2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1:2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1:2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1:2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1:2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1:2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1:2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1:2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1:2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1:2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1:2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1:2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1:2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1:2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1:2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1:2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1:2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1:2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1:2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1:2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1:2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1:2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1:2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1:2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1:2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1:2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1:2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1:2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1:2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1:2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1:2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1:2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1:2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1:2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1:2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1:2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1:2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1:2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1:2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1:2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1:2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1:2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1:2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1:2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1:2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1:2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1:2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1:2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1:2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1:2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1:2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1:2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1:2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1:2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1:2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1:2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1:2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1:2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1:2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1:2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1:2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1:2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1:2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1:2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1:2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1:2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1:2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1:2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1:2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1:2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1:2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1:2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1:2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1:2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1:2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1:2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1:2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1:2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1:2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1:2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1:2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1:2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1:2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1:2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1:2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1:2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1:2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1:2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1:2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1:2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1:2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1:2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1:2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1:2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1:2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1:2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1:2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1:2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1:2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1:2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1:2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1:2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1:2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1:2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1:2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1:2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1:2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1:2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1:2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1:2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1:2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1:2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1:2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1:2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1:2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1:2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1:2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1:2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1:2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1:2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1:2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1:2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1:2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1:2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1:2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1:2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1:2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1:2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1:2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1:2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1:2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1:2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1:2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1:2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1:2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1:2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1:2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1:2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1:2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1:2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1:2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1:2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1:2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1:2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1:2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1:2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1:2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1:2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1:2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1:2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1:2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1:2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1:2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1:2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1:2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1:2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1:2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1:2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1:2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1:2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1:2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1:2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1:2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1:2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1:2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1:2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1:2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1:2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1:2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1:2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1:2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1:2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1:2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1:2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1:2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1:2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1:2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1:2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1:2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1:2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1:2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1:2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1:2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1:2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1:2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1:200" x14ac:dyDescent="0.25">
      <c r="A283" s="1"/>
      <c r="B283" s="1"/>
      <c r="C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1:200" x14ac:dyDescent="0.25">
      <c r="A284" s="1"/>
      <c r="B284" s="1"/>
      <c r="C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1:200" x14ac:dyDescent="0.25">
      <c r="A285" s="1"/>
      <c r="B285" s="1"/>
      <c r="C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1:200" x14ac:dyDescent="0.25">
      <c r="A286" s="1"/>
      <c r="B286" s="1"/>
      <c r="C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1:200" x14ac:dyDescent="0.25">
      <c r="A287" s="1"/>
      <c r="B287" s="1"/>
      <c r="C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1:200" x14ac:dyDescent="0.25">
      <c r="A288" s="1"/>
      <c r="B288" s="1"/>
      <c r="C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:200" x14ac:dyDescent="0.25">
      <c r="A289" s="1"/>
      <c r="B289" s="1"/>
      <c r="C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:200" x14ac:dyDescent="0.25">
      <c r="A290" s="1"/>
      <c r="B290" s="1"/>
      <c r="C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:200" x14ac:dyDescent="0.25">
      <c r="A291" s="1"/>
      <c r="B291" s="1"/>
      <c r="C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:200" x14ac:dyDescent="0.25">
      <c r="A292" s="1"/>
      <c r="B292" s="1"/>
      <c r="C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:200" x14ac:dyDescent="0.25">
      <c r="A293" s="1"/>
      <c r="B293" s="1"/>
      <c r="C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:200" x14ac:dyDescent="0.25">
      <c r="A294" s="1"/>
      <c r="B294" s="1"/>
      <c r="C294" s="1"/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:200" x14ac:dyDescent="0.25">
      <c r="A295" s="1"/>
      <c r="B295" s="1"/>
      <c r="C295" s="1"/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:200" x14ac:dyDescent="0.25">
      <c r="A296" s="1"/>
      <c r="B296" s="1"/>
      <c r="C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:200" x14ac:dyDescent="0.25">
      <c r="A297" s="1"/>
      <c r="B297" s="1"/>
      <c r="C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:200" x14ac:dyDescent="0.25">
      <c r="A298" s="1"/>
      <c r="B298" s="1"/>
      <c r="C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:200" x14ac:dyDescent="0.25">
      <c r="A299" s="1"/>
      <c r="B299" s="1"/>
      <c r="C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:200" x14ac:dyDescent="0.25">
      <c r="A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:200" x14ac:dyDescent="0.25">
      <c r="A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:200" x14ac:dyDescent="0.25">
      <c r="A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:200" x14ac:dyDescent="0.25">
      <c r="A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:200" x14ac:dyDescent="0.25">
      <c r="A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1:200" x14ac:dyDescent="0.25">
      <c r="A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1:200" x14ac:dyDescent="0.25">
      <c r="A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1:200" x14ac:dyDescent="0.25">
      <c r="A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1:200" x14ac:dyDescent="0.25">
      <c r="A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1:200" x14ac:dyDescent="0.25">
      <c r="A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1:200" x14ac:dyDescent="0.25">
      <c r="A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</sheetData>
  <mergeCells count="3">
    <mergeCell ref="D2:I2"/>
    <mergeCell ref="D3:I6"/>
    <mergeCell ref="S18:T18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S314"/>
  <sheetViews>
    <sheetView zoomScale="76" zoomScaleNormal="70" workbookViewId="0">
      <selection activeCell="E35" sqref="E35"/>
    </sheetView>
  </sheetViews>
  <sheetFormatPr defaultRowHeight="15" x14ac:dyDescent="0.25"/>
  <cols>
    <col min="4" max="4" width="10.28515625" customWidth="1"/>
    <col min="5" max="5" width="19.85546875" customWidth="1"/>
    <col min="6" max="6" width="16.28515625" customWidth="1"/>
    <col min="7" max="7" width="18.28515625" bestFit="1" customWidth="1"/>
    <col min="8" max="9" width="16.85546875" customWidth="1"/>
    <col min="10" max="10" width="17.42578125" customWidth="1"/>
    <col min="11" max="11" width="19.7109375" customWidth="1"/>
    <col min="12" max="12" width="19.28515625" customWidth="1"/>
    <col min="15" max="15" width="22.5703125" customWidth="1"/>
    <col min="16" max="16" width="24.42578125" customWidth="1"/>
    <col min="17" max="17" width="8.5703125" bestFit="1" customWidth="1"/>
    <col min="18" max="18" width="24.7109375" bestFit="1" customWidth="1"/>
    <col min="19" max="19" width="13.28515625" bestFit="1" customWidth="1"/>
    <col min="20" max="20" width="20.7109375" customWidth="1"/>
    <col min="21" max="21" width="11.140625" customWidth="1"/>
    <col min="23" max="23" width="24.5703125" customWidth="1"/>
  </cols>
  <sheetData>
    <row r="1" spans="1:201" ht="27.7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</row>
    <row r="2" spans="1:201" ht="33.75" customHeight="1" x14ac:dyDescent="0.25">
      <c r="A2" s="3"/>
      <c r="B2" s="3"/>
      <c r="C2" s="3"/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</row>
    <row r="3" spans="1:201" x14ac:dyDescent="0.25">
      <c r="A3" s="3"/>
      <c r="B3" s="3"/>
      <c r="C3" s="3"/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</row>
    <row r="4" spans="1:201" x14ac:dyDescent="0.25">
      <c r="A4" s="3"/>
      <c r="B4" s="3"/>
      <c r="C4" s="3"/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</row>
    <row r="5" spans="1:201" x14ac:dyDescent="0.25">
      <c r="A5" s="3"/>
      <c r="B5" s="3"/>
      <c r="C5" s="3"/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</row>
    <row r="6" spans="1:201" ht="23.25" customHeight="1" thickBot="1" x14ac:dyDescent="0.3">
      <c r="A6" s="3"/>
      <c r="B6" s="3"/>
      <c r="C6" s="3"/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</row>
    <row r="7" spans="1:201" ht="15.75" x14ac:dyDescent="0.25">
      <c r="A7" s="3"/>
      <c r="B7" s="3"/>
      <c r="C7" s="3"/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1:201" ht="15.75" customHeight="1" thickBot="1" x14ac:dyDescent="0.3">
      <c r="A8" s="3"/>
      <c r="B8" s="3"/>
      <c r="C8" s="6"/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30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</row>
    <row r="9" spans="1:201" ht="24.75" customHeight="1" thickTop="1" x14ac:dyDescent="0.25">
      <c r="A9" s="3"/>
      <c r="B9" s="3"/>
      <c r="C9" s="6"/>
      <c r="D9" s="37">
        <v>1</v>
      </c>
      <c r="E9" s="51">
        <f>G19</f>
        <v>2660</v>
      </c>
      <c r="F9" s="26">
        <f t="shared" ref="F9" si="0">E9</f>
        <v>2660</v>
      </c>
      <c r="G9" s="51">
        <f>L12+L13+(2*L14)+L15+(2*L16)</f>
        <v>112</v>
      </c>
      <c r="H9" s="29">
        <f>G9*5</f>
        <v>560</v>
      </c>
      <c r="I9" s="29">
        <f>U14</f>
        <v>1</v>
      </c>
      <c r="J9" s="29">
        <f>F9+H9+I9</f>
        <v>3221</v>
      </c>
      <c r="K9" s="51">
        <f>J19+O17</f>
        <v>349.6</v>
      </c>
      <c r="L9" s="10">
        <v>0.25</v>
      </c>
      <c r="M9" s="31"/>
      <c r="N9" s="20">
        <f>D9</f>
        <v>1</v>
      </c>
      <c r="O9" s="33">
        <f>L9</f>
        <v>0.25</v>
      </c>
      <c r="P9" s="33">
        <f t="shared" ref="P9" si="1">O9*$P$8</f>
        <v>1250</v>
      </c>
      <c r="Q9" s="34">
        <f>J9</f>
        <v>3221</v>
      </c>
      <c r="R9" s="33">
        <f t="shared" ref="R9" si="2">Q9*$R$8</f>
        <v>6442</v>
      </c>
      <c r="S9" s="35">
        <f>K9</f>
        <v>349.6</v>
      </c>
      <c r="T9" s="35">
        <f t="shared" ref="T9" si="3">S9*$T$8</f>
        <v>3496</v>
      </c>
      <c r="U9" s="36">
        <f t="shared" ref="U9" si="4">P9+R9+T9</f>
        <v>11188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</row>
    <row r="10" spans="1:201" ht="18" customHeight="1" x14ac:dyDescent="0.25">
      <c r="A10" s="3"/>
      <c r="B10" s="3"/>
      <c r="C10" s="6"/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</row>
    <row r="11" spans="1:201" ht="31.5" x14ac:dyDescent="0.25">
      <c r="A11" s="3"/>
      <c r="B11" s="3"/>
      <c r="C11" s="6"/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</row>
    <row r="12" spans="1:201" x14ac:dyDescent="0.25">
      <c r="A12" s="3"/>
      <c r="B12" s="3"/>
      <c r="C12" s="6"/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5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1</v>
      </c>
      <c r="S12" s="22" t="s">
        <v>39</v>
      </c>
      <c r="T12" s="22">
        <v>1</v>
      </c>
      <c r="U12" s="22">
        <f>R12*T12</f>
        <v>1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</row>
    <row r="13" spans="1:201" x14ac:dyDescent="0.25">
      <c r="A13" s="3"/>
      <c r="B13" s="3"/>
      <c r="C13" s="6"/>
      <c r="D13" s="25">
        <v>0</v>
      </c>
      <c r="E13" s="22" t="s">
        <v>14</v>
      </c>
      <c r="F13" s="22">
        <v>2.5</v>
      </c>
      <c r="G13" s="22">
        <f t="shared" ref="G13:G18" si="6">D13*F13</f>
        <v>0</v>
      </c>
      <c r="H13" s="22">
        <v>0.3</v>
      </c>
      <c r="I13" s="22"/>
      <c r="J13" s="22">
        <f t="shared" si="5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7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</row>
    <row r="14" spans="1:201" x14ac:dyDescent="0.25">
      <c r="A14" s="3"/>
      <c r="B14" s="3"/>
      <c r="C14" s="6"/>
      <c r="D14" s="25">
        <v>0</v>
      </c>
      <c r="E14" s="22" t="s">
        <v>18</v>
      </c>
      <c r="F14" s="22">
        <v>6.5</v>
      </c>
      <c r="G14" s="22">
        <f t="shared" si="6"/>
        <v>0</v>
      </c>
      <c r="H14" s="22">
        <v>0.5</v>
      </c>
      <c r="I14" s="22"/>
      <c r="J14" s="22">
        <f t="shared" si="5"/>
        <v>0</v>
      </c>
      <c r="K14" s="1"/>
      <c r="L14" s="25">
        <v>56</v>
      </c>
      <c r="M14" s="22" t="s">
        <v>18</v>
      </c>
      <c r="N14" s="22">
        <v>1.7</v>
      </c>
      <c r="O14" s="22">
        <f t="shared" si="7"/>
        <v>95.2</v>
      </c>
      <c r="P14" s="22">
        <v>2</v>
      </c>
      <c r="Q14" s="1"/>
      <c r="R14" s="1"/>
      <c r="S14" s="1"/>
      <c r="T14" s="1"/>
      <c r="U14" s="22">
        <f>U12+U13</f>
        <v>1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</row>
    <row r="15" spans="1:201" x14ac:dyDescent="0.25">
      <c r="A15" s="3"/>
      <c r="B15" s="3"/>
      <c r="C15" s="6"/>
      <c r="D15" s="25">
        <v>0</v>
      </c>
      <c r="E15" s="22" t="s">
        <v>19</v>
      </c>
      <c r="F15" s="22">
        <v>6.5</v>
      </c>
      <c r="G15" s="22">
        <f t="shared" si="6"/>
        <v>0</v>
      </c>
      <c r="H15" s="22">
        <v>0.7</v>
      </c>
      <c r="I15" s="22"/>
      <c r="J15" s="22">
        <f t="shared" si="5"/>
        <v>0</v>
      </c>
      <c r="K15" s="1"/>
      <c r="L15" s="25">
        <v>0</v>
      </c>
      <c r="M15" s="22" t="s">
        <v>19</v>
      </c>
      <c r="N15" s="22">
        <v>0.8</v>
      </c>
      <c r="O15" s="22">
        <f t="shared" si="7"/>
        <v>0</v>
      </c>
      <c r="P15" s="22">
        <v>1</v>
      </c>
      <c r="Q15" s="1"/>
      <c r="R15" s="1"/>
      <c r="S15" s="1"/>
      <c r="T15" s="1"/>
      <c r="U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</row>
    <row r="16" spans="1:201" x14ac:dyDescent="0.25">
      <c r="A16" s="3"/>
      <c r="B16" s="3"/>
      <c r="C16" s="6"/>
      <c r="D16" s="25">
        <v>118</v>
      </c>
      <c r="E16" s="22" t="s">
        <v>20</v>
      </c>
      <c r="F16" s="22">
        <v>9.5</v>
      </c>
      <c r="G16" s="22">
        <f t="shared" si="6"/>
        <v>1121</v>
      </c>
      <c r="H16" s="22">
        <v>0.9</v>
      </c>
      <c r="I16" s="22"/>
      <c r="J16" s="22">
        <f t="shared" si="5"/>
        <v>106.2</v>
      </c>
      <c r="K16" s="1"/>
      <c r="L16" s="25">
        <v>0</v>
      </c>
      <c r="M16" s="22" t="s">
        <v>21</v>
      </c>
      <c r="N16" s="22">
        <v>1.3</v>
      </c>
      <c r="O16" s="22">
        <f t="shared" si="7"/>
        <v>0</v>
      </c>
      <c r="P16" s="22">
        <v>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</row>
    <row r="17" spans="1:198" x14ac:dyDescent="0.25">
      <c r="A17" s="3"/>
      <c r="B17" s="3"/>
      <c r="C17" s="6"/>
      <c r="D17" s="25">
        <v>114</v>
      </c>
      <c r="E17" s="22" t="s">
        <v>21</v>
      </c>
      <c r="F17" s="22">
        <v>13.5</v>
      </c>
      <c r="G17" s="22">
        <f t="shared" si="6"/>
        <v>1539</v>
      </c>
      <c r="H17" s="22">
        <v>1.3</v>
      </c>
      <c r="I17" s="22"/>
      <c r="J17" s="22">
        <f t="shared" si="5"/>
        <v>148.20000000000002</v>
      </c>
      <c r="K17" s="1"/>
      <c r="L17" s="1"/>
      <c r="M17" s="8"/>
      <c r="N17" s="22" t="s">
        <v>23</v>
      </c>
      <c r="O17" s="22">
        <f>SUM(O10:O16)</f>
        <v>95.2</v>
      </c>
      <c r="P17" s="2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</row>
    <row r="18" spans="1:198" x14ac:dyDescent="0.25">
      <c r="A18" s="3"/>
      <c r="B18" s="3"/>
      <c r="C18" s="6"/>
      <c r="D18" s="25">
        <v>0</v>
      </c>
      <c r="E18" s="22" t="s">
        <v>22</v>
      </c>
      <c r="F18" s="22">
        <v>20</v>
      </c>
      <c r="G18" s="22">
        <f t="shared" si="6"/>
        <v>0</v>
      </c>
      <c r="H18" s="22">
        <v>1.9</v>
      </c>
      <c r="I18" s="22"/>
      <c r="J18" s="22">
        <f t="shared" si="5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</row>
    <row r="19" spans="1:198" x14ac:dyDescent="0.25">
      <c r="A19" s="3"/>
      <c r="B19" s="3"/>
      <c r="C19" s="8"/>
      <c r="D19" s="32"/>
      <c r="E19" s="1"/>
      <c r="F19" s="22" t="s">
        <v>23</v>
      </c>
      <c r="G19" s="22">
        <f>SUM(G12:G18)</f>
        <v>2660</v>
      </c>
      <c r="H19" s="22"/>
      <c r="I19" s="22"/>
      <c r="J19" s="22">
        <f>SUM(J12:J18)</f>
        <v>254.40000000000003</v>
      </c>
      <c r="K19" s="1"/>
      <c r="L19" s="1"/>
      <c r="M19" s="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</row>
    <row r="20" spans="1:198" x14ac:dyDescent="0.25">
      <c r="A20" s="3"/>
      <c r="B20" s="3"/>
      <c r="C20" s="8"/>
      <c r="D20" s="9"/>
      <c r="E20" s="1"/>
      <c r="F20" s="1"/>
      <c r="G20" s="1"/>
      <c r="H20" s="1"/>
      <c r="I20" s="1"/>
      <c r="J20" s="1"/>
      <c r="K20" s="1"/>
      <c r="L20" s="1"/>
      <c r="M20" s="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</row>
    <row r="21" spans="1:198" x14ac:dyDescent="0.25">
      <c r="A21" s="3"/>
      <c r="B21" s="3"/>
      <c r="C21" s="8"/>
      <c r="D21" s="9"/>
      <c r="E21" s="1"/>
      <c r="F21" s="1"/>
      <c r="G21" s="1"/>
      <c r="H21" s="1"/>
      <c r="I21" s="1"/>
      <c r="J21" s="1"/>
      <c r="K21" s="1" t="s">
        <v>37</v>
      </c>
      <c r="L21" s="1"/>
      <c r="M21" s="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</row>
    <row r="22" spans="1:198" x14ac:dyDescent="0.25">
      <c r="A22" s="3"/>
      <c r="B22" s="3"/>
      <c r="C22" s="8"/>
      <c r="D22" s="9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</row>
    <row r="23" spans="1:198" x14ac:dyDescent="0.25">
      <c r="A23" s="3"/>
      <c r="B23" s="3"/>
      <c r="C23" s="8"/>
      <c r="D23" s="9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</row>
    <row r="24" spans="1:198" x14ac:dyDescent="0.25">
      <c r="A24" s="3"/>
      <c r="B24" s="3"/>
      <c r="C24" s="8"/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</row>
    <row r="25" spans="1:198" x14ac:dyDescent="0.25">
      <c r="A25" s="3"/>
      <c r="B25" s="3"/>
      <c r="C25" s="8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</row>
    <row r="26" spans="1:198" x14ac:dyDescent="0.25">
      <c r="A26" s="3"/>
      <c r="B26" s="3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</row>
    <row r="27" spans="1:198" x14ac:dyDescent="0.25">
      <c r="A27" s="3"/>
      <c r="B27" s="3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</row>
    <row r="28" spans="1:198" x14ac:dyDescent="0.25">
      <c r="A28" s="3"/>
      <c r="B28" s="3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</row>
    <row r="29" spans="1:198" x14ac:dyDescent="0.25">
      <c r="A29" s="3"/>
      <c r="B29" s="3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</row>
    <row r="30" spans="1:198" x14ac:dyDescent="0.25">
      <c r="A30" s="3"/>
      <c r="B30" s="3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</row>
    <row r="31" spans="1:198" x14ac:dyDescent="0.25">
      <c r="A31" s="3"/>
      <c r="B31" s="3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</row>
    <row r="32" spans="1:198" x14ac:dyDescent="0.25">
      <c r="A32" s="3"/>
      <c r="B32" s="3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</row>
    <row r="33" spans="1:201" x14ac:dyDescent="0.25">
      <c r="A33" s="3"/>
      <c r="B33" s="3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</row>
    <row r="34" spans="1:201" x14ac:dyDescent="0.25">
      <c r="A34" s="3"/>
      <c r="B34" s="3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</row>
    <row r="35" spans="1:201" x14ac:dyDescent="0.25">
      <c r="A35" s="3"/>
      <c r="B35" s="3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9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</row>
    <row r="36" spans="1:201" x14ac:dyDescent="0.25">
      <c r="A36" s="3"/>
      <c r="B36" s="3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</row>
    <row r="37" spans="1:201" x14ac:dyDescent="0.25">
      <c r="A37" s="3"/>
      <c r="B37" s="3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</row>
    <row r="38" spans="1:201" x14ac:dyDescent="0.25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</row>
    <row r="39" spans="1:20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</row>
    <row r="40" spans="1:20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</row>
    <row r="41" spans="1:20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</row>
    <row r="42" spans="1:20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</row>
    <row r="43" spans="1:20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</row>
    <row r="44" spans="1:20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</row>
    <row r="45" spans="1:20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</row>
    <row r="46" spans="1:20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</row>
    <row r="47" spans="1:20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</row>
    <row r="48" spans="1:20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</row>
    <row r="49" spans="1:20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</row>
    <row r="50" spans="1:20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</row>
    <row r="51" spans="1:20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</row>
    <row r="52" spans="1:20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</row>
    <row r="53" spans="1:20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</row>
    <row r="54" spans="1:20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</row>
    <row r="55" spans="1:20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</row>
    <row r="56" spans="1:20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</row>
    <row r="57" spans="1:20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</row>
    <row r="58" spans="1:20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</row>
    <row r="59" spans="1:20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</row>
    <row r="60" spans="1:20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</row>
    <row r="61" spans="1:20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</row>
    <row r="62" spans="1:20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</row>
    <row r="63" spans="1:20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</row>
    <row r="64" spans="1:20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</row>
    <row r="65" spans="1:20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</row>
    <row r="66" spans="1:20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</row>
    <row r="67" spans="1:20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</row>
    <row r="68" spans="1:20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</row>
    <row r="69" spans="1:20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</row>
    <row r="70" spans="1:20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</row>
    <row r="71" spans="1:20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</row>
    <row r="72" spans="1:20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</row>
    <row r="73" spans="1:20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</row>
    <row r="74" spans="1:20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</row>
    <row r="75" spans="1:20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</row>
    <row r="76" spans="1:20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</row>
    <row r="77" spans="1:20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</row>
    <row r="78" spans="1:20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</row>
    <row r="79" spans="1:20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</row>
    <row r="80" spans="1:20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</row>
    <row r="81" spans="1:20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</row>
    <row r="82" spans="1:20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</row>
    <row r="83" spans="1:20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</row>
    <row r="84" spans="1:20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</row>
    <row r="85" spans="1:20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</row>
    <row r="86" spans="1:20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</row>
    <row r="87" spans="1:20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</row>
    <row r="88" spans="1:20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</row>
    <row r="89" spans="1:20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</row>
    <row r="90" spans="1:20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</row>
    <row r="91" spans="1:20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</row>
    <row r="92" spans="1:20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</row>
    <row r="93" spans="1:20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</row>
    <row r="94" spans="1:20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</row>
    <row r="95" spans="1:20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</row>
    <row r="96" spans="1:20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</row>
    <row r="97" spans="1:20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</row>
    <row r="98" spans="1:20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</row>
    <row r="99" spans="1:20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</row>
    <row r="100" spans="1:20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</row>
    <row r="101" spans="1:20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</row>
    <row r="102" spans="1:20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</row>
    <row r="103" spans="1:20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</row>
    <row r="104" spans="1:20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</row>
    <row r="105" spans="1:20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</row>
    <row r="106" spans="1:20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</row>
    <row r="107" spans="1:20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</row>
    <row r="108" spans="1:20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</row>
    <row r="109" spans="1:20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</row>
    <row r="110" spans="1:20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</row>
    <row r="111" spans="1:20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</row>
    <row r="112" spans="1:20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</row>
    <row r="113" spans="1:20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</row>
    <row r="114" spans="1:20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</row>
    <row r="115" spans="1:20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</row>
    <row r="116" spans="1:20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</row>
    <row r="117" spans="1:20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</row>
    <row r="118" spans="1:20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</row>
    <row r="119" spans="1:20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</row>
    <row r="120" spans="1:20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</row>
    <row r="121" spans="1:20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</row>
    <row r="122" spans="1:20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</row>
    <row r="123" spans="1:20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</row>
    <row r="124" spans="1:20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</row>
    <row r="125" spans="1:20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</row>
    <row r="126" spans="1:20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</row>
    <row r="127" spans="1:20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</row>
    <row r="128" spans="1:20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</row>
    <row r="129" spans="1:20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</row>
    <row r="130" spans="1:20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</row>
    <row r="131" spans="1:20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</row>
    <row r="132" spans="1:20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</row>
    <row r="133" spans="1:20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</row>
    <row r="134" spans="1:20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</row>
    <row r="135" spans="1:20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</row>
    <row r="136" spans="1:20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</row>
    <row r="137" spans="1:20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</row>
    <row r="138" spans="1:20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</row>
    <row r="139" spans="1:20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</row>
    <row r="140" spans="1:20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</row>
    <row r="141" spans="1:20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</row>
    <row r="142" spans="1:20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</row>
    <row r="143" spans="1:20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</row>
    <row r="144" spans="1:20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</row>
    <row r="145" spans="1:20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</row>
    <row r="146" spans="1:20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</row>
    <row r="147" spans="1:20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</row>
    <row r="148" spans="1:20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</row>
    <row r="149" spans="1:20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</row>
    <row r="150" spans="1:20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</row>
    <row r="151" spans="1:20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</row>
    <row r="152" spans="1:20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</row>
    <row r="153" spans="1:20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</row>
    <row r="154" spans="1:20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</row>
    <row r="155" spans="1:20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</row>
    <row r="156" spans="1:20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</row>
    <row r="157" spans="1:20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</row>
    <row r="158" spans="1:20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</row>
    <row r="159" spans="1:20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</row>
    <row r="160" spans="1:20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</row>
    <row r="161" spans="1:20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</row>
    <row r="162" spans="1:20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</row>
    <row r="163" spans="1:20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</row>
    <row r="164" spans="1:20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</row>
    <row r="165" spans="1:20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</row>
    <row r="166" spans="1:20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</row>
    <row r="167" spans="1:20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</row>
    <row r="168" spans="1:20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</row>
    <row r="169" spans="1:20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</row>
    <row r="170" spans="1:20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</row>
    <row r="171" spans="1:20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</row>
    <row r="172" spans="1:20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</row>
    <row r="173" spans="1:20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</row>
    <row r="174" spans="1:20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</row>
    <row r="175" spans="1:20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</row>
    <row r="176" spans="1:20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</row>
    <row r="177" spans="1:20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</row>
    <row r="178" spans="1:20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</row>
    <row r="179" spans="1:20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</row>
    <row r="180" spans="1:20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</row>
    <row r="181" spans="1:20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</row>
    <row r="182" spans="1:20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</row>
    <row r="183" spans="1:20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</row>
    <row r="184" spans="1:20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</row>
    <row r="185" spans="1:20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</row>
    <row r="186" spans="1:20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</row>
    <row r="187" spans="1:20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</row>
    <row r="188" spans="1:20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</row>
    <row r="189" spans="1:20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</row>
    <row r="190" spans="1:20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</row>
    <row r="191" spans="1:20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</row>
    <row r="192" spans="1:20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</row>
    <row r="193" spans="1:20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</row>
    <row r="194" spans="1:20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</row>
    <row r="195" spans="1:20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</row>
    <row r="196" spans="1:20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</row>
    <row r="197" spans="1:20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</row>
    <row r="198" spans="1:20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</row>
    <row r="199" spans="1:20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</row>
    <row r="200" spans="1:20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</row>
    <row r="201" spans="1:20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</row>
    <row r="202" spans="1:20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</row>
    <row r="203" spans="1:20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</row>
    <row r="204" spans="1:20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</row>
    <row r="205" spans="1:20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</row>
    <row r="206" spans="1:20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</row>
    <row r="207" spans="1:20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</row>
    <row r="208" spans="1:20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</row>
    <row r="209" spans="1:20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</row>
    <row r="210" spans="1:20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</row>
    <row r="211" spans="1:20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</row>
    <row r="212" spans="1:20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</row>
    <row r="213" spans="1:20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</row>
    <row r="214" spans="1:20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</row>
    <row r="215" spans="1:20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</row>
    <row r="216" spans="1:20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</row>
    <row r="217" spans="1:20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</row>
    <row r="218" spans="1:20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</row>
    <row r="219" spans="1:20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</row>
    <row r="220" spans="1:20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</row>
    <row r="221" spans="1:20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</row>
    <row r="222" spans="1:20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</row>
    <row r="223" spans="1:20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</row>
    <row r="224" spans="1:20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</row>
    <row r="225" spans="1:20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</row>
    <row r="226" spans="1:20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</row>
    <row r="227" spans="1:20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</row>
    <row r="228" spans="1:20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</row>
    <row r="229" spans="1:20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</row>
    <row r="230" spans="1:20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</row>
    <row r="231" spans="1:20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</row>
    <row r="232" spans="1:20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</row>
    <row r="233" spans="1:20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</row>
    <row r="234" spans="1:20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</row>
    <row r="235" spans="1:20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</row>
    <row r="236" spans="1:20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</row>
    <row r="237" spans="1:20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</row>
    <row r="238" spans="1:20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</row>
    <row r="239" spans="1:20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</row>
    <row r="240" spans="1:20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</row>
    <row r="241" spans="1:20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</row>
    <row r="242" spans="1:20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</row>
    <row r="243" spans="1:20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</row>
    <row r="244" spans="1:20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</row>
    <row r="245" spans="1:20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</row>
    <row r="246" spans="1:20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</row>
    <row r="247" spans="1:20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</row>
    <row r="248" spans="1:20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</row>
    <row r="249" spans="1:20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</row>
    <row r="250" spans="1:20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</row>
    <row r="251" spans="1:20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</row>
    <row r="252" spans="1:20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</row>
    <row r="253" spans="1:20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</row>
    <row r="254" spans="1:20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</row>
    <row r="255" spans="1:20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</row>
    <row r="256" spans="1:20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</row>
    <row r="257" spans="1:20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</row>
    <row r="258" spans="1:20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</row>
    <row r="259" spans="1:20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</row>
    <row r="260" spans="1:20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</row>
    <row r="261" spans="1:20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</row>
    <row r="262" spans="1:20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</row>
    <row r="263" spans="1:20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</row>
    <row r="264" spans="1:20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</row>
    <row r="265" spans="1:20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</row>
    <row r="266" spans="1:20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</row>
    <row r="267" spans="1:20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</row>
    <row r="268" spans="1:20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</row>
    <row r="269" spans="1:20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</row>
    <row r="270" spans="1:20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</row>
    <row r="271" spans="1:20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</row>
    <row r="272" spans="1:20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</row>
    <row r="273" spans="1:20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</row>
    <row r="274" spans="1:20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</row>
    <row r="275" spans="1:20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</row>
    <row r="276" spans="1:20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</row>
    <row r="277" spans="1:20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</row>
    <row r="278" spans="1:20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</row>
    <row r="279" spans="1:20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</row>
    <row r="280" spans="1:20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</row>
    <row r="281" spans="1:20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</row>
    <row r="282" spans="1:20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</row>
    <row r="283" spans="1:20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</row>
    <row r="284" spans="1:20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</row>
    <row r="285" spans="1:20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M285" s="1"/>
      <c r="Q285" s="1"/>
      <c r="R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</row>
    <row r="286" spans="1:20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M286" s="1"/>
      <c r="Q286" s="1"/>
      <c r="R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</row>
    <row r="287" spans="1:201" x14ac:dyDescent="0.25">
      <c r="A287" s="1"/>
      <c r="B287" s="1"/>
      <c r="C287" s="1"/>
      <c r="M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</row>
    <row r="288" spans="1:201" x14ac:dyDescent="0.25">
      <c r="A288" s="1"/>
      <c r="B288" s="1"/>
      <c r="C288" s="1"/>
      <c r="M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</row>
    <row r="289" spans="1:201" x14ac:dyDescent="0.25">
      <c r="A289" s="1"/>
      <c r="B289" s="1"/>
      <c r="C289" s="1"/>
      <c r="M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</row>
    <row r="290" spans="1:201" x14ac:dyDescent="0.25">
      <c r="A290" s="1"/>
      <c r="B290" s="1"/>
      <c r="C290" s="1"/>
      <c r="M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</row>
    <row r="291" spans="1:201" x14ac:dyDescent="0.25">
      <c r="A291" s="1"/>
      <c r="B291" s="1"/>
      <c r="C291" s="1"/>
      <c r="M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</row>
    <row r="292" spans="1:201" x14ac:dyDescent="0.25">
      <c r="A292" s="1"/>
      <c r="B292" s="1"/>
      <c r="C292" s="1"/>
      <c r="M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</row>
    <row r="293" spans="1:201" x14ac:dyDescent="0.25">
      <c r="A293" s="1"/>
      <c r="B293" s="1"/>
      <c r="C293" s="1"/>
      <c r="M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</row>
    <row r="294" spans="1:201" x14ac:dyDescent="0.25">
      <c r="A294" s="1"/>
      <c r="B294" s="1"/>
      <c r="C294" s="1"/>
      <c r="M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</row>
    <row r="295" spans="1:201" x14ac:dyDescent="0.25">
      <c r="A295" s="1"/>
      <c r="B295" s="1"/>
      <c r="C295" s="1"/>
      <c r="M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</row>
    <row r="296" spans="1:201" x14ac:dyDescent="0.25">
      <c r="A296" s="1"/>
      <c r="B296" s="1"/>
      <c r="C296" s="1"/>
      <c r="M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</row>
    <row r="297" spans="1:201" x14ac:dyDescent="0.25">
      <c r="A297" s="1"/>
      <c r="B297" s="1"/>
      <c r="C297" s="1"/>
      <c r="M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</row>
    <row r="298" spans="1:201" x14ac:dyDescent="0.25">
      <c r="A298" s="1"/>
      <c r="B298" s="1"/>
      <c r="C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</row>
    <row r="299" spans="1:201" x14ac:dyDescent="0.25">
      <c r="A299" s="1"/>
      <c r="B299" s="1"/>
      <c r="C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</row>
    <row r="300" spans="1:201" x14ac:dyDescent="0.25">
      <c r="A300" s="1"/>
      <c r="B300" s="1"/>
      <c r="C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</row>
    <row r="301" spans="1:201" x14ac:dyDescent="0.25">
      <c r="A301" s="1"/>
      <c r="B301" s="1"/>
      <c r="C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</row>
    <row r="302" spans="1:201" x14ac:dyDescent="0.25">
      <c r="A302" s="1"/>
      <c r="B302" s="1"/>
      <c r="C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</row>
    <row r="303" spans="1:201" x14ac:dyDescent="0.25">
      <c r="A303" s="1"/>
      <c r="B303" s="1"/>
      <c r="C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</row>
    <row r="304" spans="1:201" x14ac:dyDescent="0.25">
      <c r="A304" s="1"/>
      <c r="B304" s="1"/>
      <c r="C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</row>
    <row r="305" spans="1:201" x14ac:dyDescent="0.25">
      <c r="A305" s="1"/>
      <c r="B305" s="1"/>
      <c r="C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</row>
    <row r="306" spans="1:201" x14ac:dyDescent="0.25">
      <c r="A306" s="1"/>
      <c r="B306" s="1"/>
      <c r="C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</row>
    <row r="307" spans="1:201" x14ac:dyDescent="0.25">
      <c r="A307" s="1"/>
      <c r="B307" s="1"/>
      <c r="C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</row>
    <row r="308" spans="1:201" x14ac:dyDescent="0.25">
      <c r="A308" s="1"/>
      <c r="B308" s="1"/>
      <c r="C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</row>
    <row r="309" spans="1:201" x14ac:dyDescent="0.25">
      <c r="A309" s="1"/>
      <c r="B309" s="1"/>
      <c r="C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</row>
    <row r="310" spans="1:201" x14ac:dyDescent="0.25">
      <c r="A310" s="1"/>
      <c r="B310" s="1"/>
      <c r="C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</row>
    <row r="311" spans="1:201" x14ac:dyDescent="0.25">
      <c r="A311" s="1"/>
      <c r="B311" s="1"/>
      <c r="C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</row>
    <row r="312" spans="1:201" x14ac:dyDescent="0.25">
      <c r="A312" s="1"/>
      <c r="B312" s="1"/>
      <c r="C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</row>
    <row r="313" spans="1:201" x14ac:dyDescent="0.25">
      <c r="A313" s="1"/>
      <c r="B313" s="1"/>
      <c r="C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</row>
    <row r="314" spans="1:201" x14ac:dyDescent="0.25">
      <c r="A314" s="1"/>
      <c r="B314" s="1"/>
      <c r="C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</row>
  </sheetData>
  <mergeCells count="5">
    <mergeCell ref="D2:J2"/>
    <mergeCell ref="D3:J6"/>
    <mergeCell ref="O7:P7"/>
    <mergeCell ref="Q7:R7"/>
    <mergeCell ref="S7:T7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14"/>
  <sheetViews>
    <sheetView zoomScale="76" zoomScaleNormal="70" workbookViewId="0">
      <selection activeCell="R14" sqref="R14"/>
    </sheetView>
  </sheetViews>
  <sheetFormatPr defaultRowHeight="15" x14ac:dyDescent="0.25"/>
  <cols>
    <col min="1" max="1" width="5.140625" customWidth="1"/>
    <col min="2" max="2" width="4.5703125" customWidth="1"/>
    <col min="3" max="3" width="4.42578125" customWidth="1"/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4.4257812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1:200" ht="27.7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200" ht="33.75" customHeight="1" x14ac:dyDescent="0.25">
      <c r="A2" s="3"/>
      <c r="B2" s="3"/>
      <c r="C2" s="3"/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1:200" ht="15" customHeight="1" x14ac:dyDescent="0.25">
      <c r="A3" s="3"/>
      <c r="B3" s="3"/>
      <c r="C3" s="3"/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ht="15" customHeight="1" x14ac:dyDescent="0.25">
      <c r="A4" s="3"/>
      <c r="B4" s="3"/>
      <c r="C4" s="3"/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1:200" ht="15" customHeight="1" x14ac:dyDescent="0.25">
      <c r="A5" s="3"/>
      <c r="B5" s="3"/>
      <c r="C5" s="3"/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1:200" ht="23.25" customHeight="1" thickBot="1" x14ac:dyDescent="0.3">
      <c r="A6" s="3"/>
      <c r="B6" s="3"/>
      <c r="C6" s="3"/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1:200" ht="15.75" customHeight="1" x14ac:dyDescent="0.25">
      <c r="A7" s="3"/>
      <c r="B7" s="3"/>
      <c r="C7" s="3"/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1:200" ht="15.75" customHeight="1" thickBot="1" x14ac:dyDescent="0.3">
      <c r="A8" s="3"/>
      <c r="B8" s="3"/>
      <c r="C8" s="6"/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1:200" ht="24.75" customHeight="1" thickTop="1" x14ac:dyDescent="0.25">
      <c r="A9" s="3"/>
      <c r="B9" s="3"/>
      <c r="C9" s="6"/>
      <c r="D9" s="37">
        <v>2</v>
      </c>
      <c r="E9" s="51">
        <f>G19</f>
        <v>0</v>
      </c>
      <c r="F9" s="26">
        <f t="shared" ref="F9" si="0">E9</f>
        <v>0</v>
      </c>
      <c r="G9" s="51">
        <f>L12+L13+(2*L14)+L15+(2*L16)</f>
        <v>0</v>
      </c>
      <c r="H9" s="29">
        <f>G9*5</f>
        <v>0</v>
      </c>
      <c r="I9" s="29">
        <f>U14</f>
        <v>0</v>
      </c>
      <c r="J9" s="29">
        <f>F9+H9+I9</f>
        <v>0</v>
      </c>
      <c r="K9" s="51">
        <f>J19+O17</f>
        <v>0</v>
      </c>
      <c r="L9" s="10">
        <v>0</v>
      </c>
      <c r="M9" s="31"/>
      <c r="N9" s="20">
        <f>D9</f>
        <v>2</v>
      </c>
      <c r="O9" s="33">
        <f>L9</f>
        <v>0</v>
      </c>
      <c r="P9" s="33">
        <f t="shared" ref="P9" si="1">O9*$P$8</f>
        <v>0</v>
      </c>
      <c r="Q9" s="34">
        <f>J9</f>
        <v>0</v>
      </c>
      <c r="R9" s="33">
        <f t="shared" ref="R9" si="2">Q9*$R$8</f>
        <v>0</v>
      </c>
      <c r="S9" s="35">
        <f>K9</f>
        <v>0</v>
      </c>
      <c r="T9" s="35">
        <f t="shared" ref="T9" si="3">S9*$T$8</f>
        <v>0</v>
      </c>
      <c r="U9" s="36">
        <f t="shared" ref="U9" si="4">P9+R9+T9</f>
        <v>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1:200" ht="18" customHeight="1" x14ac:dyDescent="0.25">
      <c r="A10" s="3"/>
      <c r="B10" s="3"/>
      <c r="C10" s="6"/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1:200" ht="63" x14ac:dyDescent="0.25">
      <c r="A11" s="3"/>
      <c r="B11" s="3"/>
      <c r="C11" s="6"/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1:200" x14ac:dyDescent="0.25">
      <c r="A12" s="3"/>
      <c r="B12" s="3"/>
      <c r="C12" s="6"/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5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0</v>
      </c>
      <c r="S12" s="22" t="s">
        <v>39</v>
      </c>
      <c r="T12" s="22">
        <v>1</v>
      </c>
      <c r="U12" s="22">
        <f>R12*T12</f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1:200" x14ac:dyDescent="0.25">
      <c r="A13" s="3"/>
      <c r="B13" s="3"/>
      <c r="C13" s="6"/>
      <c r="D13" s="25">
        <v>0</v>
      </c>
      <c r="E13" s="22" t="s">
        <v>14</v>
      </c>
      <c r="F13" s="22">
        <v>2.5</v>
      </c>
      <c r="G13" s="22">
        <f t="shared" ref="G13:G18" si="6">D13*F13</f>
        <v>0</v>
      </c>
      <c r="H13" s="22">
        <v>0.3</v>
      </c>
      <c r="I13" s="22"/>
      <c r="J13" s="22">
        <f t="shared" si="5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7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200" x14ac:dyDescent="0.25">
      <c r="A14" s="3"/>
      <c r="B14" s="3"/>
      <c r="C14" s="6"/>
      <c r="D14" s="25">
        <v>0</v>
      </c>
      <c r="E14" s="22" t="s">
        <v>18</v>
      </c>
      <c r="F14" s="22">
        <v>6.5</v>
      </c>
      <c r="G14" s="22">
        <f t="shared" si="6"/>
        <v>0</v>
      </c>
      <c r="H14" s="22">
        <v>0.5</v>
      </c>
      <c r="I14" s="22"/>
      <c r="J14" s="22">
        <f t="shared" si="5"/>
        <v>0</v>
      </c>
      <c r="K14" s="1"/>
      <c r="L14" s="25">
        <v>0</v>
      </c>
      <c r="M14" s="22" t="s">
        <v>18</v>
      </c>
      <c r="N14" s="22">
        <v>1.7</v>
      </c>
      <c r="O14" s="22">
        <f t="shared" si="7"/>
        <v>0</v>
      </c>
      <c r="P14" s="22">
        <v>2</v>
      </c>
      <c r="Q14" s="1"/>
      <c r="R14" s="1"/>
      <c r="S14" s="1"/>
      <c r="T14" s="1"/>
      <c r="U14" s="22">
        <f>U12+U13</f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200" x14ac:dyDescent="0.25">
      <c r="A15" s="3"/>
      <c r="B15" s="3"/>
      <c r="C15" s="6"/>
      <c r="D15" s="25">
        <v>0</v>
      </c>
      <c r="E15" s="22" t="s">
        <v>19</v>
      </c>
      <c r="F15" s="22">
        <v>6.5</v>
      </c>
      <c r="G15" s="22">
        <f t="shared" si="6"/>
        <v>0</v>
      </c>
      <c r="H15" s="22">
        <v>0.7</v>
      </c>
      <c r="I15" s="22"/>
      <c r="J15" s="22">
        <f t="shared" si="5"/>
        <v>0</v>
      </c>
      <c r="K15" s="1"/>
      <c r="L15" s="25">
        <v>0</v>
      </c>
      <c r="M15" s="22" t="s">
        <v>19</v>
      </c>
      <c r="N15" s="22">
        <v>0.8</v>
      </c>
      <c r="O15" s="22">
        <f t="shared" si="7"/>
        <v>0</v>
      </c>
      <c r="P15" s="22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200" x14ac:dyDescent="0.25">
      <c r="A16" s="3"/>
      <c r="B16" s="3"/>
      <c r="C16" s="6"/>
      <c r="D16" s="25">
        <v>0</v>
      </c>
      <c r="E16" s="22" t="s">
        <v>20</v>
      </c>
      <c r="F16" s="22">
        <v>9.5</v>
      </c>
      <c r="G16" s="22">
        <f t="shared" si="6"/>
        <v>0</v>
      </c>
      <c r="H16" s="22">
        <v>0.9</v>
      </c>
      <c r="I16" s="22"/>
      <c r="J16" s="22">
        <f t="shared" si="5"/>
        <v>0</v>
      </c>
      <c r="K16" s="1"/>
      <c r="L16" s="25">
        <v>0</v>
      </c>
      <c r="M16" s="22" t="s">
        <v>21</v>
      </c>
      <c r="N16" s="22">
        <v>1.3</v>
      </c>
      <c r="O16" s="22">
        <f t="shared" si="7"/>
        <v>0</v>
      </c>
      <c r="P16" s="22">
        <v>2</v>
      </c>
      <c r="Q16" s="1"/>
      <c r="R16" s="1"/>
      <c r="S16" s="1"/>
      <c r="T16" s="1"/>
      <c r="U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</row>
    <row r="17" spans="1:199" x14ac:dyDescent="0.25">
      <c r="A17" s="3"/>
      <c r="B17" s="3"/>
      <c r="C17" s="6"/>
      <c r="D17" s="25">
        <v>0</v>
      </c>
      <c r="E17" s="22" t="s">
        <v>21</v>
      </c>
      <c r="F17" s="22">
        <v>13.5</v>
      </c>
      <c r="G17" s="22">
        <f t="shared" si="6"/>
        <v>0</v>
      </c>
      <c r="H17" s="22">
        <v>1.3</v>
      </c>
      <c r="I17" s="22"/>
      <c r="J17" s="22">
        <f t="shared" si="5"/>
        <v>0</v>
      </c>
      <c r="K17" s="1"/>
      <c r="L17" s="1"/>
      <c r="M17" s="8"/>
      <c r="N17" s="22" t="s">
        <v>23</v>
      </c>
      <c r="O17" s="22">
        <f>SUM(O10:O16)</f>
        <v>0</v>
      </c>
      <c r="P17" s="22"/>
      <c r="Q17" s="1"/>
      <c r="R17" s="1"/>
      <c r="S17" s="1"/>
      <c r="T17" s="1"/>
      <c r="U17" s="9"/>
      <c r="V17" s="9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</row>
    <row r="18" spans="1:199" x14ac:dyDescent="0.25">
      <c r="A18" s="3"/>
      <c r="B18" s="3"/>
      <c r="C18" s="6"/>
      <c r="D18" s="25">
        <v>0</v>
      </c>
      <c r="E18" s="22" t="s">
        <v>22</v>
      </c>
      <c r="F18" s="22">
        <v>20</v>
      </c>
      <c r="G18" s="22">
        <f t="shared" si="6"/>
        <v>0</v>
      </c>
      <c r="H18" s="22">
        <v>1.9</v>
      </c>
      <c r="I18" s="22"/>
      <c r="J18" s="22">
        <f t="shared" si="5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9"/>
      <c r="V18" s="9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</row>
    <row r="19" spans="1:199" x14ac:dyDescent="0.25">
      <c r="A19" s="3"/>
      <c r="B19" s="3"/>
      <c r="C19" s="8"/>
      <c r="D19" s="32"/>
      <c r="E19" s="1"/>
      <c r="F19" s="22" t="s">
        <v>23</v>
      </c>
      <c r="G19" s="22">
        <f>SUM(G12:G18)</f>
        <v>0</v>
      </c>
      <c r="H19" s="22"/>
      <c r="I19" s="22"/>
      <c r="J19" s="22">
        <f>SUM(J12:J18)</f>
        <v>0</v>
      </c>
      <c r="K19" s="1"/>
      <c r="L19" s="1"/>
      <c r="M19" s="8"/>
      <c r="N19" s="1"/>
      <c r="O19" s="1"/>
      <c r="P19" s="1"/>
      <c r="Q19" s="1"/>
      <c r="R19" s="1"/>
      <c r="S19" s="1"/>
      <c r="T19" s="1"/>
      <c r="U19" s="9"/>
      <c r="V19" s="9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</row>
    <row r="20" spans="1:199" x14ac:dyDescent="0.25">
      <c r="A20" s="3"/>
      <c r="B20" s="3"/>
      <c r="C20" s="8"/>
      <c r="D20" s="9"/>
      <c r="E20" s="1"/>
      <c r="F20" s="1"/>
      <c r="G20" s="1"/>
      <c r="H20" s="1"/>
      <c r="I20" s="1"/>
      <c r="J20" s="1"/>
      <c r="K20" s="1"/>
      <c r="L20" s="8"/>
      <c r="M20" s="9"/>
      <c r="N20" s="1"/>
      <c r="O20" s="1"/>
      <c r="P20" s="1"/>
      <c r="Q20" s="1"/>
      <c r="R20" s="1"/>
      <c r="S20" s="1"/>
      <c r="T20" s="1"/>
      <c r="U20" s="9"/>
      <c r="V20" s="9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</row>
    <row r="21" spans="1:199" x14ac:dyDescent="0.25">
      <c r="A21" s="3"/>
      <c r="B21" s="3"/>
      <c r="C21" s="8"/>
      <c r="D21" s="9"/>
      <c r="E21" s="1"/>
      <c r="F21" s="1"/>
      <c r="G21" s="1"/>
      <c r="H21" s="1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9"/>
      <c r="V21" s="9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</row>
    <row r="22" spans="1:199" x14ac:dyDescent="0.25">
      <c r="A22" s="3"/>
      <c r="B22" s="3"/>
      <c r="C22" s="8"/>
      <c r="D22" s="9"/>
      <c r="E22" s="1"/>
      <c r="F22" s="1"/>
      <c r="G22" s="1"/>
      <c r="H22" s="1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9"/>
      <c r="V22" s="9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</row>
    <row r="23" spans="1:199" x14ac:dyDescent="0.25">
      <c r="A23" s="3"/>
      <c r="B23" s="3"/>
      <c r="C23" s="8"/>
      <c r="D23" s="9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9"/>
      <c r="V23" s="9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</row>
    <row r="24" spans="1:199" x14ac:dyDescent="0.25">
      <c r="A24" s="3"/>
      <c r="B24" s="3"/>
      <c r="C24" s="8"/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9"/>
      <c r="V24" s="9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</row>
    <row r="25" spans="1:199" x14ac:dyDescent="0.25">
      <c r="A25" s="3"/>
      <c r="B25" s="3"/>
      <c r="C25" s="8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9"/>
      <c r="V25" s="9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</row>
    <row r="26" spans="1:199" x14ac:dyDescent="0.25">
      <c r="A26" s="3"/>
      <c r="B26" s="3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9"/>
      <c r="V26" s="9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</row>
    <row r="27" spans="1:199" x14ac:dyDescent="0.25">
      <c r="A27" s="3"/>
      <c r="B27" s="3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9"/>
      <c r="V27" s="9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</row>
    <row r="28" spans="1:199" x14ac:dyDescent="0.25">
      <c r="A28" s="3"/>
      <c r="B28" s="3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9"/>
      <c r="V28" s="9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</row>
    <row r="29" spans="1:199" x14ac:dyDescent="0.25">
      <c r="A29" s="3"/>
      <c r="B29" s="3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9"/>
      <c r="V29" s="9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</row>
    <row r="30" spans="1:199" x14ac:dyDescent="0.25">
      <c r="A30" s="3"/>
      <c r="B30" s="3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9"/>
      <c r="V30" s="9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</row>
    <row r="31" spans="1:199" x14ac:dyDescent="0.25">
      <c r="A31" s="3"/>
      <c r="B31" s="3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9"/>
      <c r="V31" s="9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</row>
    <row r="32" spans="1:199" x14ac:dyDescent="0.25">
      <c r="A32" s="3"/>
      <c r="B32" s="3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9"/>
      <c r="V32" s="9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</row>
    <row r="33" spans="1:200" x14ac:dyDescent="0.25">
      <c r="A33" s="3"/>
      <c r="B33" s="3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9"/>
      <c r="V33" s="9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</row>
    <row r="34" spans="1:200" x14ac:dyDescent="0.25">
      <c r="A34" s="3"/>
      <c r="B34" s="3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9"/>
      <c r="V34" s="9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</row>
    <row r="35" spans="1:200" x14ac:dyDescent="0.25">
      <c r="A35" s="3"/>
      <c r="B35" s="3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1:200" x14ac:dyDescent="0.25">
      <c r="A36" s="3"/>
      <c r="B36" s="3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1:200" x14ac:dyDescent="0.25">
      <c r="A37" s="3"/>
      <c r="B37" s="3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1:200" x14ac:dyDescent="0.25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1:2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1:2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1:2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1:2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1:2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1:2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1:2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1:2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1:2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1:2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1:2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1:2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1:2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1:2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1:2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1:2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1:2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1:2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1:2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1:2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1:2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1:2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1:2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1:2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1:2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1:2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1:2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1:2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1:2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1:2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1:2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1:2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1:2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1:2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1:2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1:2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1:2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1:2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1:2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1:2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1:2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1:2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1:2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1:2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1:2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1:2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1:2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1:2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1:2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1:2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1:2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1:2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1:2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1:2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1:2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1:2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1:2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1:2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1:2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1:2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1:2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1:2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1:2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1:2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1:2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1:2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1:2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1:2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1:2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1:2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1:2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1:2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1:2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1:2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1:2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1:2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1:2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1:2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1:2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1:2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1:2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1:2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1:2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1:2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1:2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1:2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1:2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1:2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1:2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1:2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1:2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1:2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1:2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1:2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1:2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1:2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1:2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1:2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1:2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1:2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1:2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1:2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1:2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1:2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1:2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1:2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1:2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1:2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1:2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1:2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1:2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1:2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1:2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1:2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1:2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1:2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1:2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1:2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1:2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1:2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1:2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1:2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1:2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1:2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1:2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1:2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1:2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1:2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1:2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1:2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1:2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1:2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1:2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1:2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1:2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1:2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1:2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1:2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1:2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1:2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1:2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1:2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1:2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1:2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1:2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1:2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1:2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1:2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1:2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1:2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1:2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1:2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1:2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1:2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1:2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1:2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1:2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1:2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1:2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1:2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1:2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1:2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1:2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1:2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1:2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1:2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1:2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1:2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1:2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1:2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1:2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1:2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1:2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1:2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1:2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1:2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1:2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1:2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1:2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1:2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1:2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1:2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1:2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1:2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1:2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1:2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1:2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1:2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1:2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1:2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1:2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1:2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1:2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1:2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1:2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1:2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1:2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1:2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1:2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1:2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1:2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1:2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1:2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1:2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1:2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1:2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1:2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1:2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1:2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1:2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1:2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1:2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1:2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1:2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1:2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1:2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1:2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1:2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1:2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1:2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1:2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1:2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1:2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1:2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1:2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1:2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1:2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1:2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1:2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1:2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1:2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1:2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1:2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1:2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1:2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1:2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1:2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1:2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1:2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1:2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1:2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1:2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1:2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1:2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1:2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1:2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1:2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1:2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1:200" x14ac:dyDescent="0.25">
      <c r="A287" s="1"/>
      <c r="B287" s="1"/>
      <c r="C287" s="1"/>
      <c r="L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1:200" x14ac:dyDescent="0.25">
      <c r="A288" s="1"/>
      <c r="B288" s="1"/>
      <c r="C288" s="1"/>
      <c r="L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:200" x14ac:dyDescent="0.25">
      <c r="A289" s="1"/>
      <c r="B289" s="1"/>
      <c r="C289" s="1"/>
      <c r="L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:200" x14ac:dyDescent="0.25">
      <c r="A290" s="1"/>
      <c r="B290" s="1"/>
      <c r="C290" s="1"/>
      <c r="L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:200" x14ac:dyDescent="0.25">
      <c r="A291" s="1"/>
      <c r="B291" s="1"/>
      <c r="C291" s="1"/>
      <c r="L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:200" x14ac:dyDescent="0.25">
      <c r="A292" s="1"/>
      <c r="B292" s="1"/>
      <c r="C292" s="1"/>
      <c r="L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:200" x14ac:dyDescent="0.25">
      <c r="A293" s="1"/>
      <c r="B293" s="1"/>
      <c r="C293" s="1"/>
      <c r="L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:200" x14ac:dyDescent="0.25">
      <c r="A294" s="1"/>
      <c r="B294" s="1"/>
      <c r="C294" s="1"/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:200" x14ac:dyDescent="0.25">
      <c r="A295" s="1"/>
      <c r="B295" s="1"/>
      <c r="C295" s="1"/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:200" x14ac:dyDescent="0.25">
      <c r="A296" s="1"/>
      <c r="B296" s="1"/>
      <c r="C296" s="1"/>
      <c r="L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:200" x14ac:dyDescent="0.25">
      <c r="A297" s="1"/>
      <c r="B297" s="1"/>
      <c r="C297" s="1"/>
      <c r="L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:200" x14ac:dyDescent="0.25">
      <c r="A298" s="1"/>
      <c r="B298" s="1"/>
      <c r="C298" s="1"/>
      <c r="L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:200" x14ac:dyDescent="0.25">
      <c r="A299" s="1"/>
      <c r="B299" s="1"/>
      <c r="C299" s="1"/>
      <c r="L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:200" x14ac:dyDescent="0.25">
      <c r="A300" s="1"/>
      <c r="B300" s="1"/>
      <c r="C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:200" x14ac:dyDescent="0.25">
      <c r="A301" s="1"/>
      <c r="B301" s="1"/>
      <c r="C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:200" x14ac:dyDescent="0.25">
      <c r="A302" s="1"/>
      <c r="B302" s="1"/>
      <c r="C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:200" x14ac:dyDescent="0.25">
      <c r="A303" s="1"/>
      <c r="B303" s="1"/>
      <c r="C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:200" x14ac:dyDescent="0.25">
      <c r="A304" s="1"/>
      <c r="B304" s="1"/>
      <c r="C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1:200" x14ac:dyDescent="0.25">
      <c r="A305" s="1"/>
      <c r="B305" s="1"/>
      <c r="C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1:200" x14ac:dyDescent="0.25">
      <c r="A306" s="1"/>
      <c r="B306" s="1"/>
      <c r="C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1:200" x14ac:dyDescent="0.25">
      <c r="A307" s="1"/>
      <c r="B307" s="1"/>
      <c r="C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1:200" x14ac:dyDescent="0.25">
      <c r="A308" s="1"/>
      <c r="B308" s="1"/>
      <c r="C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1:200" x14ac:dyDescent="0.25">
      <c r="A309" s="1"/>
      <c r="B309" s="1"/>
      <c r="C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1:200" x14ac:dyDescent="0.25">
      <c r="A310" s="1"/>
      <c r="B310" s="1"/>
      <c r="C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1:200" x14ac:dyDescent="0.25">
      <c r="A311" s="1"/>
      <c r="B311" s="1"/>
      <c r="C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1:200" x14ac:dyDescent="0.25">
      <c r="A312" s="1"/>
      <c r="B312" s="1"/>
      <c r="C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1:200" x14ac:dyDescent="0.25">
      <c r="A313" s="1"/>
      <c r="B313" s="1"/>
      <c r="C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1:200" x14ac:dyDescent="0.25">
      <c r="A314" s="1"/>
      <c r="B314" s="1"/>
      <c r="C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</sheetData>
  <mergeCells count="5">
    <mergeCell ref="D2:J2"/>
    <mergeCell ref="D3:J6"/>
    <mergeCell ref="O7:P7"/>
    <mergeCell ref="Q7:R7"/>
    <mergeCell ref="S7:T7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14"/>
  <sheetViews>
    <sheetView zoomScale="76" zoomScaleNormal="70" workbookViewId="0">
      <selection activeCell="P9" sqref="P9"/>
    </sheetView>
  </sheetViews>
  <sheetFormatPr defaultRowHeight="15" x14ac:dyDescent="0.25"/>
  <cols>
    <col min="1" max="1" width="3.28515625" style="1" customWidth="1"/>
    <col min="2" max="2" width="3.85546875" style="1" customWidth="1"/>
    <col min="3" max="3" width="3.7109375" style="1" customWidth="1"/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4.4257812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4:200" ht="27.75" customHeight="1" thickBot="1" x14ac:dyDescent="0.3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4:200" ht="33.75" customHeight="1" x14ac:dyDescent="0.25"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4:200" ht="15" customHeight="1" x14ac:dyDescent="0.25"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4:200" ht="15" customHeight="1" x14ac:dyDescent="0.25"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4:200" ht="15" customHeight="1" x14ac:dyDescent="0.25"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4:200" ht="23.25" customHeight="1" thickBot="1" x14ac:dyDescent="0.3"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4:200" ht="15.75" customHeight="1" x14ac:dyDescent="0.25"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4:200" ht="15.75" customHeight="1" thickBot="1" x14ac:dyDescent="0.3"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4:200" ht="24.75" customHeight="1" thickTop="1" x14ac:dyDescent="0.25">
      <c r="D9" s="37">
        <v>3</v>
      </c>
      <c r="E9" s="51">
        <f>G19</f>
        <v>0</v>
      </c>
      <c r="F9" s="26">
        <f t="shared" ref="F9" si="0">E9</f>
        <v>0</v>
      </c>
      <c r="G9" s="51">
        <f>L12+L13+(2*L14)+L15+(2*L16)</f>
        <v>0</v>
      </c>
      <c r="H9" s="29">
        <f>G9*5</f>
        <v>0</v>
      </c>
      <c r="I9" s="29">
        <f>U14</f>
        <v>0</v>
      </c>
      <c r="J9" s="29">
        <f>F9+H9+I9</f>
        <v>0</v>
      </c>
      <c r="K9" s="51">
        <f>J19+O17</f>
        <v>0</v>
      </c>
      <c r="L9" s="10">
        <v>0</v>
      </c>
      <c r="M9" s="31"/>
      <c r="N9" s="20">
        <f>D9</f>
        <v>3</v>
      </c>
      <c r="O9" s="33">
        <f>L9</f>
        <v>0</v>
      </c>
      <c r="P9" s="33" t="e">
        <f>O9*#REF!</f>
        <v>#REF!</v>
      </c>
      <c r="Q9" s="34">
        <f>J9</f>
        <v>0</v>
      </c>
      <c r="R9" s="33" t="e">
        <f>Q9*#REF!</f>
        <v>#REF!</v>
      </c>
      <c r="S9" s="35">
        <f>K9</f>
        <v>0</v>
      </c>
      <c r="T9" s="35">
        <f t="shared" ref="T9" si="1">S9*$W$8</f>
        <v>0</v>
      </c>
      <c r="U9" s="36" t="e">
        <f t="shared" ref="U9" si="2">P9+R9+T9</f>
        <v>#REF!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4:200" ht="18" customHeight="1" x14ac:dyDescent="0.25"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4:200" ht="63" x14ac:dyDescent="0.25"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4:200" x14ac:dyDescent="0.25"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3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0</v>
      </c>
      <c r="S12" s="22" t="s">
        <v>39</v>
      </c>
      <c r="T12" s="22">
        <v>1</v>
      </c>
      <c r="U12" s="22">
        <f>R12*T12</f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4:200" x14ac:dyDescent="0.25">
      <c r="D13" s="25">
        <v>0</v>
      </c>
      <c r="E13" s="22" t="s">
        <v>14</v>
      </c>
      <c r="F13" s="22">
        <v>2.5</v>
      </c>
      <c r="G13" s="22">
        <f t="shared" ref="G13:G18" si="4">D13*F13</f>
        <v>0</v>
      </c>
      <c r="H13" s="22">
        <v>0.3</v>
      </c>
      <c r="I13" s="22"/>
      <c r="J13" s="22">
        <f t="shared" si="3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5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4:200" x14ac:dyDescent="0.25">
      <c r="D14" s="25">
        <v>0</v>
      </c>
      <c r="E14" s="22" t="s">
        <v>18</v>
      </c>
      <c r="F14" s="22">
        <v>6.5</v>
      </c>
      <c r="G14" s="22">
        <f t="shared" si="4"/>
        <v>0</v>
      </c>
      <c r="H14" s="22">
        <v>0.5</v>
      </c>
      <c r="I14" s="22"/>
      <c r="J14" s="22">
        <f t="shared" si="3"/>
        <v>0</v>
      </c>
      <c r="K14" s="1"/>
      <c r="L14" s="25">
        <v>0</v>
      </c>
      <c r="M14" s="22" t="s">
        <v>18</v>
      </c>
      <c r="N14" s="22">
        <v>1.7</v>
      </c>
      <c r="O14" s="22">
        <f t="shared" si="5"/>
        <v>0</v>
      </c>
      <c r="P14" s="22">
        <v>2</v>
      </c>
      <c r="Q14" s="1"/>
      <c r="R14" s="1"/>
      <c r="S14" s="1"/>
      <c r="T14" s="1"/>
      <c r="U14" s="22">
        <f>U12+U13</f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4:200" x14ac:dyDescent="0.25">
      <c r="D15" s="25">
        <v>0</v>
      </c>
      <c r="E15" s="22" t="s">
        <v>19</v>
      </c>
      <c r="F15" s="22">
        <v>6.5</v>
      </c>
      <c r="G15" s="22">
        <f t="shared" si="4"/>
        <v>0</v>
      </c>
      <c r="H15" s="22">
        <v>0.7</v>
      </c>
      <c r="I15" s="22"/>
      <c r="J15" s="22">
        <f t="shared" si="3"/>
        <v>0</v>
      </c>
      <c r="K15" s="1"/>
      <c r="L15" s="25">
        <v>0</v>
      </c>
      <c r="M15" s="22" t="s">
        <v>19</v>
      </c>
      <c r="N15" s="22">
        <v>0.8</v>
      </c>
      <c r="O15" s="22">
        <f t="shared" si="5"/>
        <v>0</v>
      </c>
      <c r="P15" s="22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4:200" x14ac:dyDescent="0.25">
      <c r="D16" s="25">
        <v>0</v>
      </c>
      <c r="E16" s="22" t="s">
        <v>20</v>
      </c>
      <c r="F16" s="22">
        <v>9.5</v>
      </c>
      <c r="G16" s="22">
        <f t="shared" si="4"/>
        <v>0</v>
      </c>
      <c r="H16" s="22">
        <v>0.9</v>
      </c>
      <c r="I16" s="22"/>
      <c r="J16" s="22">
        <f t="shared" si="3"/>
        <v>0</v>
      </c>
      <c r="K16" s="1"/>
      <c r="L16" s="25">
        <v>0</v>
      </c>
      <c r="M16" s="22" t="s">
        <v>21</v>
      </c>
      <c r="N16" s="22">
        <v>1.3</v>
      </c>
      <c r="O16" s="22">
        <f t="shared" si="5"/>
        <v>0</v>
      </c>
      <c r="P16" s="22">
        <v>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4:197" x14ac:dyDescent="0.25">
      <c r="D17" s="25">
        <v>0</v>
      </c>
      <c r="E17" s="22" t="s">
        <v>21</v>
      </c>
      <c r="F17" s="22">
        <v>13.5</v>
      </c>
      <c r="G17" s="22">
        <f t="shared" si="4"/>
        <v>0</v>
      </c>
      <c r="H17" s="22">
        <v>1.3</v>
      </c>
      <c r="I17" s="22"/>
      <c r="J17" s="22">
        <f t="shared" si="3"/>
        <v>0</v>
      </c>
      <c r="K17" s="1"/>
      <c r="L17" s="1"/>
      <c r="M17" s="8"/>
      <c r="N17" s="22" t="s">
        <v>23</v>
      </c>
      <c r="O17" s="22">
        <f>SUM(O10:O16)</f>
        <v>0</v>
      </c>
      <c r="P17" s="22"/>
      <c r="Q17" s="1"/>
      <c r="R17" s="1"/>
      <c r="S17" s="1"/>
      <c r="T17" s="1"/>
      <c r="U17" s="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4:197" x14ac:dyDescent="0.25">
      <c r="D18" s="25">
        <v>0</v>
      </c>
      <c r="E18" s="22" t="s">
        <v>22</v>
      </c>
      <c r="F18" s="22">
        <v>20</v>
      </c>
      <c r="G18" s="22">
        <f t="shared" si="4"/>
        <v>0</v>
      </c>
      <c r="H18" s="22">
        <v>1.9</v>
      </c>
      <c r="I18" s="22"/>
      <c r="J18" s="22">
        <f t="shared" si="3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4:197" x14ac:dyDescent="0.25">
      <c r="D19" s="32"/>
      <c r="E19" s="1"/>
      <c r="F19" s="22" t="s">
        <v>23</v>
      </c>
      <c r="G19" s="22">
        <f>SUM(G12:G18)</f>
        <v>0</v>
      </c>
      <c r="H19" s="22"/>
      <c r="I19" s="22"/>
      <c r="J19" s="22">
        <f>SUM(J12:J18)</f>
        <v>0</v>
      </c>
      <c r="K19" s="1"/>
      <c r="L19" s="1"/>
      <c r="M19" s="8"/>
      <c r="N19" s="1"/>
      <c r="O19" s="1"/>
      <c r="P19" s="1"/>
      <c r="Q19" s="1"/>
      <c r="R19" s="1"/>
      <c r="S19" s="1"/>
      <c r="T19" s="1"/>
      <c r="U19" s="9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4:197" x14ac:dyDescent="0.25">
      <c r="D20" s="9"/>
      <c r="E20" s="1"/>
      <c r="F20" s="1"/>
      <c r="G20" s="1"/>
      <c r="H20" s="1"/>
      <c r="I20" s="1"/>
      <c r="J20" s="1"/>
      <c r="K20" s="1"/>
      <c r="L20" s="8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4:197" x14ac:dyDescent="0.25">
      <c r="D21" s="9"/>
      <c r="E21" s="1"/>
      <c r="F21" s="1"/>
      <c r="G21" s="1"/>
      <c r="H21" s="1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4:197" x14ac:dyDescent="0.25">
      <c r="D22" s="9"/>
      <c r="E22" s="1"/>
      <c r="F22" s="1"/>
      <c r="G22" s="1"/>
      <c r="H22" s="1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4:197" x14ac:dyDescent="0.25">
      <c r="D23" s="9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4:197" x14ac:dyDescent="0.25"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4:197" x14ac:dyDescent="0.25"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4:197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4:197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4:197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4:197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4:197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4:197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4:197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4:200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4:200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4:200" x14ac:dyDescent="0.25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4:200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4:200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4:200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4:200" x14ac:dyDescent="0.25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4:200" x14ac:dyDescent="0.2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4:200" x14ac:dyDescent="0.2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4:200" x14ac:dyDescent="0.25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4:200" x14ac:dyDescent="0.25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4:200" x14ac:dyDescent="0.25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4:200" x14ac:dyDescent="0.25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4:200" x14ac:dyDescent="0.25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4:200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4:200" x14ac:dyDescent="0.25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4:200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4:200" x14ac:dyDescent="0.2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4:200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4:200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4:200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4:200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4:200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4:200" x14ac:dyDescent="0.25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4:200" x14ac:dyDescent="0.2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4:200" x14ac:dyDescent="0.2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4:200" x14ac:dyDescent="0.2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4:200" x14ac:dyDescent="0.2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4:200" x14ac:dyDescent="0.2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4:200" x14ac:dyDescent="0.2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4:200" x14ac:dyDescent="0.2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4:200" x14ac:dyDescent="0.2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4:200" x14ac:dyDescent="0.2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4:200" x14ac:dyDescent="0.2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4:200" x14ac:dyDescent="0.2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4:200" x14ac:dyDescent="0.2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4:200" x14ac:dyDescent="0.2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4:200" x14ac:dyDescent="0.2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4:200" x14ac:dyDescent="0.2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4:200" x14ac:dyDescent="0.2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4:200" x14ac:dyDescent="0.2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4:200" x14ac:dyDescent="0.2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4:200" x14ac:dyDescent="0.2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4:200" x14ac:dyDescent="0.2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4:200" x14ac:dyDescent="0.2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4:200" x14ac:dyDescent="0.2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4:200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4:200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4:200" x14ac:dyDescent="0.2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4:200" x14ac:dyDescent="0.2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4:200" x14ac:dyDescent="0.2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4:200" x14ac:dyDescent="0.2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4:200" x14ac:dyDescent="0.2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4:200" x14ac:dyDescent="0.2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4:200" x14ac:dyDescent="0.2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4:200" x14ac:dyDescent="0.2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4:200" x14ac:dyDescent="0.2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4:200" x14ac:dyDescent="0.2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4:200" x14ac:dyDescent="0.2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4:200" x14ac:dyDescent="0.2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4:200" x14ac:dyDescent="0.2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4:200" x14ac:dyDescent="0.2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4:200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4:200" x14ac:dyDescent="0.2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4:200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4:200" x14ac:dyDescent="0.2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4:200" x14ac:dyDescent="0.2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4:200" x14ac:dyDescent="0.2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4:200" x14ac:dyDescent="0.2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4:200" x14ac:dyDescent="0.2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4:200" x14ac:dyDescent="0.2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4:200" x14ac:dyDescent="0.2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4:200" x14ac:dyDescent="0.2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4:200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4:200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4:200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4:200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4:200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4:200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4:200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4:200" x14ac:dyDescent="0.2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4:200" x14ac:dyDescent="0.2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4:200" x14ac:dyDescent="0.2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4:200" x14ac:dyDescent="0.2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4:200" x14ac:dyDescent="0.2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4:200" x14ac:dyDescent="0.2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4:200" x14ac:dyDescent="0.2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4:200" x14ac:dyDescent="0.2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4:200" x14ac:dyDescent="0.2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4:200" x14ac:dyDescent="0.2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4:200" x14ac:dyDescent="0.2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4:200" x14ac:dyDescent="0.2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4:200" x14ac:dyDescent="0.2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4:200" x14ac:dyDescent="0.2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4:200" x14ac:dyDescent="0.2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4:200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4:200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4:200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4:200" x14ac:dyDescent="0.2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4:200" x14ac:dyDescent="0.2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4:200" x14ac:dyDescent="0.2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4:200" x14ac:dyDescent="0.2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4:200" x14ac:dyDescent="0.2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4:200" x14ac:dyDescent="0.2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4:200" x14ac:dyDescent="0.2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4:200" x14ac:dyDescent="0.2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4:200" x14ac:dyDescent="0.2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4:200" x14ac:dyDescent="0.2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4:200" x14ac:dyDescent="0.2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4:200" x14ac:dyDescent="0.2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4:200" x14ac:dyDescent="0.2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4:200" x14ac:dyDescent="0.2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4:200" x14ac:dyDescent="0.2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4:200" x14ac:dyDescent="0.2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4:200" x14ac:dyDescent="0.2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4:200" x14ac:dyDescent="0.2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4:200" x14ac:dyDescent="0.2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4:200" x14ac:dyDescent="0.2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4:200" x14ac:dyDescent="0.2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4:200" x14ac:dyDescent="0.2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4:200" x14ac:dyDescent="0.2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4:200" x14ac:dyDescent="0.2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4:200" x14ac:dyDescent="0.2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4:200" x14ac:dyDescent="0.2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4:200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4:200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4:200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4:200" x14ac:dyDescent="0.2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4:200" x14ac:dyDescent="0.2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4:200" x14ac:dyDescent="0.2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4:200" x14ac:dyDescent="0.2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4:200" x14ac:dyDescent="0.2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4:200" x14ac:dyDescent="0.2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4:200" x14ac:dyDescent="0.2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4:200" x14ac:dyDescent="0.2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4:200" x14ac:dyDescent="0.2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4:200" x14ac:dyDescent="0.2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4:200" x14ac:dyDescent="0.2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4:200" x14ac:dyDescent="0.2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4:200" x14ac:dyDescent="0.2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4:200" x14ac:dyDescent="0.2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4:200" x14ac:dyDescent="0.2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4:200" x14ac:dyDescent="0.2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4:200" x14ac:dyDescent="0.2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4:200" x14ac:dyDescent="0.2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4:200" x14ac:dyDescent="0.2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4:200" x14ac:dyDescent="0.2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4:200" x14ac:dyDescent="0.2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4:200" x14ac:dyDescent="0.2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4:200" x14ac:dyDescent="0.2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4:200" x14ac:dyDescent="0.2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4:200" x14ac:dyDescent="0.2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4:200" x14ac:dyDescent="0.2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4:200" x14ac:dyDescent="0.2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4:200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4:200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4:200" x14ac:dyDescent="0.2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4:200" x14ac:dyDescent="0.2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4:200" x14ac:dyDescent="0.2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4:200" x14ac:dyDescent="0.2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4:200" x14ac:dyDescent="0.2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4:200" x14ac:dyDescent="0.2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4:200" x14ac:dyDescent="0.2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4:200" x14ac:dyDescent="0.2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4:200" x14ac:dyDescent="0.2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4:200" x14ac:dyDescent="0.2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4:200" x14ac:dyDescent="0.2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4:200" x14ac:dyDescent="0.2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4:200" x14ac:dyDescent="0.2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4:200" x14ac:dyDescent="0.2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4:200" x14ac:dyDescent="0.2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4:200" x14ac:dyDescent="0.2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4:200" x14ac:dyDescent="0.2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4:200" x14ac:dyDescent="0.2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4:200" x14ac:dyDescent="0.2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4:200" x14ac:dyDescent="0.2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4:200" x14ac:dyDescent="0.2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4:200" x14ac:dyDescent="0.2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4:200" x14ac:dyDescent="0.2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4:200" x14ac:dyDescent="0.2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4:200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4:200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4:200" x14ac:dyDescent="0.2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4:200" x14ac:dyDescent="0.25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4:200" x14ac:dyDescent="0.25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4:200" x14ac:dyDescent="0.25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4:200" x14ac:dyDescent="0.25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4:200" x14ac:dyDescent="0.25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4:200" x14ac:dyDescent="0.25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4:200" x14ac:dyDescent="0.25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4:200" x14ac:dyDescent="0.25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4:200" x14ac:dyDescent="0.2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4:200" x14ac:dyDescent="0.2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4:200" x14ac:dyDescent="0.25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4:200" x14ac:dyDescent="0.2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4:200" x14ac:dyDescent="0.2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4:200" x14ac:dyDescent="0.25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4:200" x14ac:dyDescent="0.25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4:200" x14ac:dyDescent="0.25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4:200" x14ac:dyDescent="0.25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4:200" x14ac:dyDescent="0.25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4:200" x14ac:dyDescent="0.25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4:200" x14ac:dyDescent="0.2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4:200" x14ac:dyDescent="0.25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4:200" x14ac:dyDescent="0.25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4:200" x14ac:dyDescent="0.25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4:200" x14ac:dyDescent="0.25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4:200" x14ac:dyDescent="0.25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4:200" x14ac:dyDescent="0.25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4:200" x14ac:dyDescent="0.25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4:200" x14ac:dyDescent="0.25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4:200" x14ac:dyDescent="0.25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4:200" x14ac:dyDescent="0.25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4:200" x14ac:dyDescent="0.25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4:200" x14ac:dyDescent="0.25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4:200" x14ac:dyDescent="0.25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4:200" x14ac:dyDescent="0.25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4:200" x14ac:dyDescent="0.25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4:200" x14ac:dyDescent="0.25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4:200" x14ac:dyDescent="0.25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4:200" x14ac:dyDescent="0.25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4:200" x14ac:dyDescent="0.25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4:200" x14ac:dyDescent="0.25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4:200" x14ac:dyDescent="0.25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4:200" x14ac:dyDescent="0.25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4:200" x14ac:dyDescent="0.25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4:200" x14ac:dyDescent="0.25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4:200" x14ac:dyDescent="0.25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4:200" x14ac:dyDescent="0.25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4:200" x14ac:dyDescent="0.25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4:200" x14ac:dyDescent="0.25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4:200" x14ac:dyDescent="0.25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4:200" x14ac:dyDescent="0.25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4:200" x14ac:dyDescent="0.25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4:200" x14ac:dyDescent="0.25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4:200" x14ac:dyDescent="0.25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4:200" x14ac:dyDescent="0.25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4:200" x14ac:dyDescent="0.25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4:200" x14ac:dyDescent="0.25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4:200" x14ac:dyDescent="0.25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4:200" x14ac:dyDescent="0.25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4:200" x14ac:dyDescent="0.25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4:200" x14ac:dyDescent="0.25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4:200" x14ac:dyDescent="0.25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4:200" x14ac:dyDescent="0.25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4:200" x14ac:dyDescent="0.25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4:200" x14ac:dyDescent="0.25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4:200" x14ac:dyDescent="0.25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4:200" x14ac:dyDescent="0.25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4:200" x14ac:dyDescent="0.25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4:200" x14ac:dyDescent="0.25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4:200" x14ac:dyDescent="0.25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4:200" x14ac:dyDescent="0.25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4:200" x14ac:dyDescent="0.25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4:200" x14ac:dyDescent="0.25">
      <c r="L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4:200" x14ac:dyDescent="0.25">
      <c r="L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2:200" x14ac:dyDescent="0.25">
      <c r="L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2:200" x14ac:dyDescent="0.25">
      <c r="L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2:200" x14ac:dyDescent="0.25">
      <c r="L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2:200" x14ac:dyDescent="0.25">
      <c r="L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2:200" x14ac:dyDescent="0.25">
      <c r="L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2:200" x14ac:dyDescent="0.25"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2:200" x14ac:dyDescent="0.25"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2:200" x14ac:dyDescent="0.25">
      <c r="L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2:200" x14ac:dyDescent="0.25">
      <c r="L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2:200" x14ac:dyDescent="0.25">
      <c r="L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2:200" x14ac:dyDescent="0.25">
      <c r="L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2:200" x14ac:dyDescent="0.25"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2:200" x14ac:dyDescent="0.25"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2:200" x14ac:dyDescent="0.25"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2:200" x14ac:dyDescent="0.25"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2:200" x14ac:dyDescent="0.25"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21:200" x14ac:dyDescent="0.25"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21:200" x14ac:dyDescent="0.25"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21:200" x14ac:dyDescent="0.25"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21:200" x14ac:dyDescent="0.25"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21:200" x14ac:dyDescent="0.25"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21:200" x14ac:dyDescent="0.25"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21:200" x14ac:dyDescent="0.25"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21:200" x14ac:dyDescent="0.25"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21:200" x14ac:dyDescent="0.25"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21:200" x14ac:dyDescent="0.25"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</sheetData>
  <mergeCells count="5">
    <mergeCell ref="D2:J2"/>
    <mergeCell ref="D3:J6"/>
    <mergeCell ref="O7:P7"/>
    <mergeCell ref="Q7:R7"/>
    <mergeCell ref="S7:T7"/>
  </mergeCells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GR314"/>
  <sheetViews>
    <sheetView zoomScale="76" zoomScaleNormal="70" workbookViewId="0">
      <selection activeCell="R13" sqref="R13"/>
    </sheetView>
  </sheetViews>
  <sheetFormatPr defaultRowHeight="15" x14ac:dyDescent="0.25"/>
  <cols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4.4257812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4:200" ht="27.75" customHeight="1" thickBot="1" x14ac:dyDescent="0.3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4:200" ht="33.75" customHeight="1" x14ac:dyDescent="0.25"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4:200" ht="15" customHeight="1" x14ac:dyDescent="0.25"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4:200" ht="15" customHeight="1" x14ac:dyDescent="0.25"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4:200" ht="15" customHeight="1" x14ac:dyDescent="0.25"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4:200" ht="23.25" customHeight="1" thickBot="1" x14ac:dyDescent="0.3"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4:200" ht="15.75" customHeight="1" x14ac:dyDescent="0.25"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4:200" ht="15.75" customHeight="1" thickBot="1" x14ac:dyDescent="0.3"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4:200" ht="24.75" customHeight="1" thickTop="1" x14ac:dyDescent="0.25">
      <c r="D9" s="37">
        <v>4</v>
      </c>
      <c r="E9" s="51">
        <f>G19</f>
        <v>0</v>
      </c>
      <c r="F9" s="26">
        <f t="shared" ref="F9" si="0">E9</f>
        <v>0</v>
      </c>
      <c r="G9" s="51">
        <f>L12+L13+(2*L14)+L15+(2*L16)</f>
        <v>0</v>
      </c>
      <c r="H9" s="29">
        <f>G9*5</f>
        <v>0</v>
      </c>
      <c r="I9" s="29">
        <f>U14</f>
        <v>0</v>
      </c>
      <c r="J9" s="29">
        <f>F9+H9+I9</f>
        <v>0</v>
      </c>
      <c r="K9" s="51">
        <f>J19+O17</f>
        <v>0</v>
      </c>
      <c r="L9" s="10">
        <v>0</v>
      </c>
      <c r="M9" s="31"/>
      <c r="N9" s="20">
        <f>D9</f>
        <v>4</v>
      </c>
      <c r="O9" s="33">
        <f>L9</f>
        <v>0</v>
      </c>
      <c r="P9" s="33">
        <f t="shared" ref="P9" si="1">O9*$P$8</f>
        <v>0</v>
      </c>
      <c r="Q9" s="34">
        <f>J9</f>
        <v>0</v>
      </c>
      <c r="R9" s="33">
        <f t="shared" ref="R9" si="2">Q9*$R$8</f>
        <v>0</v>
      </c>
      <c r="S9" s="35">
        <f>K9</f>
        <v>0</v>
      </c>
      <c r="T9" s="35">
        <f t="shared" ref="T9" si="3">S9*$T$8</f>
        <v>0</v>
      </c>
      <c r="U9" s="36">
        <f t="shared" ref="U9" si="4">P9+R9+T9</f>
        <v>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4:200" ht="18" customHeight="1" x14ac:dyDescent="0.25"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4:200" ht="63" x14ac:dyDescent="0.25"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4:200" x14ac:dyDescent="0.25"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5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0</v>
      </c>
      <c r="S12" s="22" t="s">
        <v>39</v>
      </c>
      <c r="T12" s="22">
        <v>1</v>
      </c>
      <c r="U12" s="22">
        <f>R12*T12</f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4:200" x14ac:dyDescent="0.25">
      <c r="D13" s="25">
        <v>0</v>
      </c>
      <c r="E13" s="22" t="s">
        <v>14</v>
      </c>
      <c r="F13" s="22">
        <v>2.5</v>
      </c>
      <c r="G13" s="22">
        <f t="shared" ref="G13:G18" si="6">D13*F13</f>
        <v>0</v>
      </c>
      <c r="H13" s="22">
        <v>0.3</v>
      </c>
      <c r="I13" s="22"/>
      <c r="J13" s="22">
        <f t="shared" si="5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7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4:200" x14ac:dyDescent="0.25">
      <c r="D14" s="25">
        <v>0</v>
      </c>
      <c r="E14" s="22" t="s">
        <v>18</v>
      </c>
      <c r="F14" s="22">
        <v>6.5</v>
      </c>
      <c r="G14" s="22">
        <f t="shared" si="6"/>
        <v>0</v>
      </c>
      <c r="H14" s="22">
        <v>0.5</v>
      </c>
      <c r="I14" s="22"/>
      <c r="J14" s="22">
        <f t="shared" si="5"/>
        <v>0</v>
      </c>
      <c r="K14" s="1"/>
      <c r="L14" s="25">
        <v>0</v>
      </c>
      <c r="M14" s="22" t="s">
        <v>18</v>
      </c>
      <c r="N14" s="22">
        <v>1.7</v>
      </c>
      <c r="O14" s="22">
        <f t="shared" si="7"/>
        <v>0</v>
      </c>
      <c r="P14" s="22">
        <v>2</v>
      </c>
      <c r="Q14" s="1"/>
      <c r="R14" s="1"/>
      <c r="S14" s="1"/>
      <c r="T14" s="1"/>
      <c r="U14" s="22">
        <f>U12+U13</f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4:200" x14ac:dyDescent="0.25">
      <c r="D15" s="25">
        <v>0</v>
      </c>
      <c r="E15" s="22" t="s">
        <v>19</v>
      </c>
      <c r="F15" s="22">
        <v>6.5</v>
      </c>
      <c r="G15" s="22">
        <f t="shared" si="6"/>
        <v>0</v>
      </c>
      <c r="H15" s="22">
        <v>0.7</v>
      </c>
      <c r="I15" s="22"/>
      <c r="J15" s="22">
        <f t="shared" si="5"/>
        <v>0</v>
      </c>
      <c r="K15" s="1"/>
      <c r="L15" s="25">
        <v>0</v>
      </c>
      <c r="M15" s="22" t="s">
        <v>19</v>
      </c>
      <c r="N15" s="22">
        <v>0.8</v>
      </c>
      <c r="O15" s="22">
        <f t="shared" si="7"/>
        <v>0</v>
      </c>
      <c r="P15" s="22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4:200" x14ac:dyDescent="0.25">
      <c r="D16" s="25">
        <v>0</v>
      </c>
      <c r="E16" s="22" t="s">
        <v>20</v>
      </c>
      <c r="F16" s="22">
        <v>9.5</v>
      </c>
      <c r="G16" s="22">
        <f t="shared" si="6"/>
        <v>0</v>
      </c>
      <c r="H16" s="22">
        <v>0.9</v>
      </c>
      <c r="I16" s="22"/>
      <c r="J16" s="22">
        <f t="shared" si="5"/>
        <v>0</v>
      </c>
      <c r="K16" s="1"/>
      <c r="L16" s="25">
        <v>0</v>
      </c>
      <c r="M16" s="22" t="s">
        <v>21</v>
      </c>
      <c r="N16" s="22">
        <v>1.3</v>
      </c>
      <c r="O16" s="22">
        <f t="shared" si="7"/>
        <v>0</v>
      </c>
      <c r="P16" s="22">
        <v>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4:197" x14ac:dyDescent="0.25">
      <c r="D17" s="25">
        <v>0</v>
      </c>
      <c r="E17" s="22" t="s">
        <v>21</v>
      </c>
      <c r="F17" s="22">
        <v>13.5</v>
      </c>
      <c r="G17" s="22">
        <f t="shared" si="6"/>
        <v>0</v>
      </c>
      <c r="H17" s="22">
        <v>1.3</v>
      </c>
      <c r="I17" s="22"/>
      <c r="J17" s="22">
        <f t="shared" si="5"/>
        <v>0</v>
      </c>
      <c r="K17" s="1"/>
      <c r="L17" s="1"/>
      <c r="M17" s="8"/>
      <c r="N17" s="22" t="s">
        <v>23</v>
      </c>
      <c r="O17" s="22">
        <f>SUM(O10:O16)</f>
        <v>0</v>
      </c>
      <c r="P17" s="22"/>
      <c r="Q17" s="1"/>
      <c r="R17" s="1"/>
      <c r="S17" s="1"/>
      <c r="T17" s="1"/>
      <c r="U17" s="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4:197" x14ac:dyDescent="0.25">
      <c r="D18" s="25">
        <v>0</v>
      </c>
      <c r="E18" s="22" t="s">
        <v>22</v>
      </c>
      <c r="F18" s="22">
        <v>20</v>
      </c>
      <c r="G18" s="22">
        <f t="shared" si="6"/>
        <v>0</v>
      </c>
      <c r="H18" s="22">
        <v>1.9</v>
      </c>
      <c r="I18" s="22"/>
      <c r="J18" s="22">
        <f t="shared" si="5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4:197" x14ac:dyDescent="0.25">
      <c r="D19" s="32"/>
      <c r="E19" s="1"/>
      <c r="F19" s="22" t="s">
        <v>23</v>
      </c>
      <c r="G19" s="22">
        <f>SUM(G12:G18)</f>
        <v>0</v>
      </c>
      <c r="H19" s="22"/>
      <c r="I19" s="22">
        <f>SUM(I12:I18)</f>
        <v>0</v>
      </c>
      <c r="J19" s="22">
        <f>SUM(J12:J18)</f>
        <v>0</v>
      </c>
      <c r="K19" s="1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4:197" x14ac:dyDescent="0.25">
      <c r="D20" s="9"/>
      <c r="E20" s="1"/>
      <c r="F20" s="1"/>
      <c r="G20" s="1"/>
      <c r="H20" s="1"/>
      <c r="I20" s="1"/>
      <c r="J20" s="1"/>
      <c r="K20" s="1"/>
      <c r="L20" s="8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4:197" x14ac:dyDescent="0.25">
      <c r="D21" s="9"/>
      <c r="E21" s="1"/>
      <c r="F21" s="1"/>
      <c r="G21" s="1"/>
      <c r="H21" s="1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4:197" x14ac:dyDescent="0.25">
      <c r="D22" s="9"/>
      <c r="E22" s="1"/>
      <c r="F22" s="1"/>
      <c r="G22" s="1"/>
      <c r="H22" s="1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4:197" x14ac:dyDescent="0.25">
      <c r="D23" s="9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4:197" x14ac:dyDescent="0.25"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4:197" x14ac:dyDescent="0.25"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4:197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4:197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4:197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4:197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4:197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4:197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4:197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4:200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4:200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4:200" x14ac:dyDescent="0.25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4:200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4:200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4:200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4:200" x14ac:dyDescent="0.25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4:200" x14ac:dyDescent="0.2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4:200" x14ac:dyDescent="0.2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4:200" x14ac:dyDescent="0.25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4:200" x14ac:dyDescent="0.25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4:200" x14ac:dyDescent="0.25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4:200" x14ac:dyDescent="0.25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4:200" x14ac:dyDescent="0.25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4:200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4:200" x14ac:dyDescent="0.25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4:200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4:200" x14ac:dyDescent="0.2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4:200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4:200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4:200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4:200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4:200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4:200" x14ac:dyDescent="0.25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4:200" x14ac:dyDescent="0.2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4:200" x14ac:dyDescent="0.2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4:200" x14ac:dyDescent="0.2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4:200" x14ac:dyDescent="0.2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4:200" x14ac:dyDescent="0.2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4:200" x14ac:dyDescent="0.2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4:200" x14ac:dyDescent="0.2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4:200" x14ac:dyDescent="0.2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4:200" x14ac:dyDescent="0.2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4:200" x14ac:dyDescent="0.2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4:200" x14ac:dyDescent="0.2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4:200" x14ac:dyDescent="0.2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4:200" x14ac:dyDescent="0.2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4:200" x14ac:dyDescent="0.2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4:200" x14ac:dyDescent="0.2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4:200" x14ac:dyDescent="0.2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4:200" x14ac:dyDescent="0.2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4:200" x14ac:dyDescent="0.2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4:200" x14ac:dyDescent="0.2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4:200" x14ac:dyDescent="0.2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4:200" x14ac:dyDescent="0.2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4:200" x14ac:dyDescent="0.2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4:200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4:200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4:200" x14ac:dyDescent="0.2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4:200" x14ac:dyDescent="0.2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4:200" x14ac:dyDescent="0.2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4:200" x14ac:dyDescent="0.2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4:200" x14ac:dyDescent="0.2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4:200" x14ac:dyDescent="0.2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4:200" x14ac:dyDescent="0.2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4:200" x14ac:dyDescent="0.2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4:200" x14ac:dyDescent="0.2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4:200" x14ac:dyDescent="0.2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4:200" x14ac:dyDescent="0.2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4:200" x14ac:dyDescent="0.2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4:200" x14ac:dyDescent="0.2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4:200" x14ac:dyDescent="0.2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4:200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4:200" x14ac:dyDescent="0.2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4:200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4:200" x14ac:dyDescent="0.2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4:200" x14ac:dyDescent="0.2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4:200" x14ac:dyDescent="0.2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4:200" x14ac:dyDescent="0.2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4:200" x14ac:dyDescent="0.2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4:200" x14ac:dyDescent="0.2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4:200" x14ac:dyDescent="0.2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4:200" x14ac:dyDescent="0.2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4:200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4:200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4:200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4:200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4:200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4:200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4:200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4:200" x14ac:dyDescent="0.2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4:200" x14ac:dyDescent="0.2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4:200" x14ac:dyDescent="0.2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4:200" x14ac:dyDescent="0.2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4:200" x14ac:dyDescent="0.2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4:200" x14ac:dyDescent="0.2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4:200" x14ac:dyDescent="0.2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4:200" x14ac:dyDescent="0.2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4:200" x14ac:dyDescent="0.2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4:200" x14ac:dyDescent="0.2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4:200" x14ac:dyDescent="0.2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4:200" x14ac:dyDescent="0.2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4:200" x14ac:dyDescent="0.2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4:200" x14ac:dyDescent="0.2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4:200" x14ac:dyDescent="0.2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4:200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4:200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4:200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4:200" x14ac:dyDescent="0.2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4:200" x14ac:dyDescent="0.2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4:200" x14ac:dyDescent="0.2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4:200" x14ac:dyDescent="0.2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4:200" x14ac:dyDescent="0.2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4:200" x14ac:dyDescent="0.2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4:200" x14ac:dyDescent="0.2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4:200" x14ac:dyDescent="0.2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4:200" x14ac:dyDescent="0.2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4:200" x14ac:dyDescent="0.2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4:200" x14ac:dyDescent="0.2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4:200" x14ac:dyDescent="0.2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4:200" x14ac:dyDescent="0.2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4:200" x14ac:dyDescent="0.2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4:200" x14ac:dyDescent="0.2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4:200" x14ac:dyDescent="0.2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4:200" x14ac:dyDescent="0.2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4:200" x14ac:dyDescent="0.2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4:200" x14ac:dyDescent="0.2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4:200" x14ac:dyDescent="0.2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4:200" x14ac:dyDescent="0.2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4:200" x14ac:dyDescent="0.2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4:200" x14ac:dyDescent="0.2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4:200" x14ac:dyDescent="0.2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4:200" x14ac:dyDescent="0.2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4:200" x14ac:dyDescent="0.2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4:200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4:200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4:200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4:200" x14ac:dyDescent="0.2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4:200" x14ac:dyDescent="0.2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4:200" x14ac:dyDescent="0.2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4:200" x14ac:dyDescent="0.2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4:200" x14ac:dyDescent="0.2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4:200" x14ac:dyDescent="0.2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4:200" x14ac:dyDescent="0.2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4:200" x14ac:dyDescent="0.2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4:200" x14ac:dyDescent="0.2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4:200" x14ac:dyDescent="0.2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4:200" x14ac:dyDescent="0.2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4:200" x14ac:dyDescent="0.2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4:200" x14ac:dyDescent="0.2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4:200" x14ac:dyDescent="0.2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4:200" x14ac:dyDescent="0.2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4:200" x14ac:dyDescent="0.2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4:200" x14ac:dyDescent="0.2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4:200" x14ac:dyDescent="0.2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4:200" x14ac:dyDescent="0.2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4:200" x14ac:dyDescent="0.2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4:200" x14ac:dyDescent="0.2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4:200" x14ac:dyDescent="0.2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4:200" x14ac:dyDescent="0.2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4:200" x14ac:dyDescent="0.2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4:200" x14ac:dyDescent="0.2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4:200" x14ac:dyDescent="0.2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4:200" x14ac:dyDescent="0.2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4:200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4:200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4:200" x14ac:dyDescent="0.2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4:200" x14ac:dyDescent="0.2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4:200" x14ac:dyDescent="0.2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4:200" x14ac:dyDescent="0.2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4:200" x14ac:dyDescent="0.2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4:200" x14ac:dyDescent="0.2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4:200" x14ac:dyDescent="0.2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4:200" x14ac:dyDescent="0.2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4:200" x14ac:dyDescent="0.2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4:200" x14ac:dyDescent="0.2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4:200" x14ac:dyDescent="0.2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4:200" x14ac:dyDescent="0.2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4:200" x14ac:dyDescent="0.2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4:200" x14ac:dyDescent="0.2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4:200" x14ac:dyDescent="0.2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4:200" x14ac:dyDescent="0.2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4:200" x14ac:dyDescent="0.2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4:200" x14ac:dyDescent="0.2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4:200" x14ac:dyDescent="0.2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4:200" x14ac:dyDescent="0.2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4:200" x14ac:dyDescent="0.2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4:200" x14ac:dyDescent="0.2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4:200" x14ac:dyDescent="0.2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4:200" x14ac:dyDescent="0.2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4:200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4:200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4:200" x14ac:dyDescent="0.2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4:200" x14ac:dyDescent="0.25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4:200" x14ac:dyDescent="0.25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4:200" x14ac:dyDescent="0.25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4:200" x14ac:dyDescent="0.25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4:200" x14ac:dyDescent="0.25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4:200" x14ac:dyDescent="0.25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4:200" x14ac:dyDescent="0.25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4:200" x14ac:dyDescent="0.25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4:200" x14ac:dyDescent="0.2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4:200" x14ac:dyDescent="0.2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4:200" x14ac:dyDescent="0.25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4:200" x14ac:dyDescent="0.2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4:200" x14ac:dyDescent="0.2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4:200" x14ac:dyDescent="0.25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4:200" x14ac:dyDescent="0.25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4:200" x14ac:dyDescent="0.25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4:200" x14ac:dyDescent="0.25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4:200" x14ac:dyDescent="0.25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4:200" x14ac:dyDescent="0.25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4:200" x14ac:dyDescent="0.2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4:200" x14ac:dyDescent="0.25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4:200" x14ac:dyDescent="0.25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4:200" x14ac:dyDescent="0.25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4:200" x14ac:dyDescent="0.25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4:200" x14ac:dyDescent="0.25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4:200" x14ac:dyDescent="0.25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4:200" x14ac:dyDescent="0.25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4:200" x14ac:dyDescent="0.25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4:200" x14ac:dyDescent="0.25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4:200" x14ac:dyDescent="0.25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4:200" x14ac:dyDescent="0.25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4:200" x14ac:dyDescent="0.25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4:200" x14ac:dyDescent="0.25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4:200" x14ac:dyDescent="0.25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4:200" x14ac:dyDescent="0.25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4:200" x14ac:dyDescent="0.25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4:200" x14ac:dyDescent="0.25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4:200" x14ac:dyDescent="0.25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4:200" x14ac:dyDescent="0.25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4:200" x14ac:dyDescent="0.25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4:200" x14ac:dyDescent="0.25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4:200" x14ac:dyDescent="0.25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4:200" x14ac:dyDescent="0.25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4:200" x14ac:dyDescent="0.25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4:200" x14ac:dyDescent="0.25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4:200" x14ac:dyDescent="0.25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4:200" x14ac:dyDescent="0.25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4:200" x14ac:dyDescent="0.25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4:200" x14ac:dyDescent="0.25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4:200" x14ac:dyDescent="0.25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4:200" x14ac:dyDescent="0.25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4:200" x14ac:dyDescent="0.25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4:200" x14ac:dyDescent="0.25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4:200" x14ac:dyDescent="0.25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4:200" x14ac:dyDescent="0.25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4:200" x14ac:dyDescent="0.25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4:200" x14ac:dyDescent="0.25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4:200" x14ac:dyDescent="0.25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4:200" x14ac:dyDescent="0.25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4:200" x14ac:dyDescent="0.25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4:200" x14ac:dyDescent="0.25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4:200" x14ac:dyDescent="0.25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4:200" x14ac:dyDescent="0.25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4:200" x14ac:dyDescent="0.25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4:200" x14ac:dyDescent="0.25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4:200" x14ac:dyDescent="0.25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4:200" x14ac:dyDescent="0.25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4:200" x14ac:dyDescent="0.25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4:200" x14ac:dyDescent="0.25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4:200" x14ac:dyDescent="0.25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4:200" x14ac:dyDescent="0.25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4:200" x14ac:dyDescent="0.25">
      <c r="L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4:200" x14ac:dyDescent="0.25">
      <c r="L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2:200" x14ac:dyDescent="0.25">
      <c r="L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2:200" x14ac:dyDescent="0.25">
      <c r="L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2:200" x14ac:dyDescent="0.25">
      <c r="L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2:200" x14ac:dyDescent="0.25">
      <c r="L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2:200" x14ac:dyDescent="0.25">
      <c r="L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2:200" x14ac:dyDescent="0.25"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2:200" x14ac:dyDescent="0.25"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2:200" x14ac:dyDescent="0.25">
      <c r="L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2:200" x14ac:dyDescent="0.25">
      <c r="L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2:200" x14ac:dyDescent="0.25">
      <c r="L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2:200" x14ac:dyDescent="0.25">
      <c r="L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2:200" x14ac:dyDescent="0.25"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2:200" x14ac:dyDescent="0.25"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2:200" x14ac:dyDescent="0.25"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2:200" x14ac:dyDescent="0.25"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2:200" x14ac:dyDescent="0.25"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21:200" x14ac:dyDescent="0.25"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21:200" x14ac:dyDescent="0.25"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21:200" x14ac:dyDescent="0.25"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21:200" x14ac:dyDescent="0.25"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21:200" x14ac:dyDescent="0.25"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21:200" x14ac:dyDescent="0.25"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21:200" x14ac:dyDescent="0.25"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21:200" x14ac:dyDescent="0.25"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21:200" x14ac:dyDescent="0.25"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21:200" x14ac:dyDescent="0.25"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</sheetData>
  <mergeCells count="5">
    <mergeCell ref="Q7:R7"/>
    <mergeCell ref="S7:T7"/>
    <mergeCell ref="D2:J2"/>
    <mergeCell ref="D3:J6"/>
    <mergeCell ref="O7:P7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GR314"/>
  <sheetViews>
    <sheetView zoomScale="76" zoomScaleNormal="70" workbookViewId="0">
      <selection activeCell="R13" sqref="R13"/>
    </sheetView>
  </sheetViews>
  <sheetFormatPr defaultRowHeight="15" x14ac:dyDescent="0.25"/>
  <cols>
    <col min="1" max="1" width="3.85546875" customWidth="1"/>
    <col min="2" max="2" width="5.140625" customWidth="1"/>
    <col min="3" max="3" width="4.85546875" customWidth="1"/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4.4257812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4:200" ht="27.75" customHeight="1" thickBot="1" x14ac:dyDescent="0.3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4:200" ht="33.75" customHeight="1" x14ac:dyDescent="0.25"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4:200" ht="15" customHeight="1" x14ac:dyDescent="0.25"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4:200" ht="15" customHeight="1" x14ac:dyDescent="0.25"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4:200" ht="15" customHeight="1" x14ac:dyDescent="0.25"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4:200" ht="23.25" customHeight="1" thickBot="1" x14ac:dyDescent="0.3"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4:200" ht="15.75" customHeight="1" x14ac:dyDescent="0.25"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4:200" ht="15.75" customHeight="1" thickBot="1" x14ac:dyDescent="0.3"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4:200" ht="24.75" customHeight="1" thickTop="1" x14ac:dyDescent="0.25">
      <c r="D9" s="37">
        <v>5</v>
      </c>
      <c r="E9" s="51">
        <f>G19</f>
        <v>0</v>
      </c>
      <c r="F9" s="26">
        <f t="shared" ref="F9" si="0">E9</f>
        <v>0</v>
      </c>
      <c r="G9" s="51">
        <f>L12+L13+(2*L14)+L15+(2*L16)</f>
        <v>0</v>
      </c>
      <c r="H9" s="29">
        <f>G9*5</f>
        <v>0</v>
      </c>
      <c r="I9" s="29">
        <f>U14</f>
        <v>0</v>
      </c>
      <c r="J9" s="29">
        <f>F9+H9+I9</f>
        <v>0</v>
      </c>
      <c r="K9" s="51">
        <f>J19+O17</f>
        <v>0</v>
      </c>
      <c r="L9" s="10">
        <v>0</v>
      </c>
      <c r="M9" s="31"/>
      <c r="N9" s="20">
        <f>D9</f>
        <v>5</v>
      </c>
      <c r="O9" s="33">
        <f>L9</f>
        <v>0</v>
      </c>
      <c r="P9" s="33">
        <f t="shared" ref="P9" si="1">O9*$P$8</f>
        <v>0</v>
      </c>
      <c r="Q9" s="34">
        <f>J9</f>
        <v>0</v>
      </c>
      <c r="R9" s="33">
        <f t="shared" ref="R9" si="2">Q9*$R$8</f>
        <v>0</v>
      </c>
      <c r="S9" s="35">
        <f>K9</f>
        <v>0</v>
      </c>
      <c r="T9" s="35">
        <f t="shared" ref="T9" si="3">S9*$T$8</f>
        <v>0</v>
      </c>
      <c r="U9" s="36">
        <f t="shared" ref="U9" si="4">P9+R9+T9</f>
        <v>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4:200" ht="18" customHeight="1" x14ac:dyDescent="0.25"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4:200" ht="63" x14ac:dyDescent="0.25"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4:200" x14ac:dyDescent="0.25"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5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0</v>
      </c>
      <c r="S12" s="22" t="s">
        <v>39</v>
      </c>
      <c r="T12" s="22">
        <v>1</v>
      </c>
      <c r="U12" s="22">
        <f>R12*T12</f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4:200" x14ac:dyDescent="0.25">
      <c r="D13" s="25">
        <v>0</v>
      </c>
      <c r="E13" s="22" t="s">
        <v>14</v>
      </c>
      <c r="F13" s="22">
        <v>2.5</v>
      </c>
      <c r="G13" s="22">
        <f t="shared" ref="G13:G18" si="6">D13*F13</f>
        <v>0</v>
      </c>
      <c r="H13" s="22">
        <v>0.3</v>
      </c>
      <c r="I13" s="22"/>
      <c r="J13" s="22">
        <f t="shared" si="5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7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4:200" x14ac:dyDescent="0.25">
      <c r="D14" s="25">
        <v>0</v>
      </c>
      <c r="E14" s="22" t="s">
        <v>18</v>
      </c>
      <c r="F14" s="22">
        <v>6.5</v>
      </c>
      <c r="G14" s="22">
        <f t="shared" si="6"/>
        <v>0</v>
      </c>
      <c r="H14" s="22">
        <v>0.5</v>
      </c>
      <c r="I14" s="22"/>
      <c r="J14" s="22">
        <f t="shared" si="5"/>
        <v>0</v>
      </c>
      <c r="K14" s="1"/>
      <c r="L14" s="25">
        <v>0</v>
      </c>
      <c r="M14" s="22" t="s">
        <v>18</v>
      </c>
      <c r="N14" s="22">
        <v>1.7</v>
      </c>
      <c r="O14" s="22">
        <f t="shared" si="7"/>
        <v>0</v>
      </c>
      <c r="P14" s="22">
        <v>2</v>
      </c>
      <c r="Q14" s="1"/>
      <c r="R14" s="1"/>
      <c r="S14" s="1"/>
      <c r="T14" s="1"/>
      <c r="U14" s="22">
        <f>U12+U13</f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4:200" x14ac:dyDescent="0.25">
      <c r="D15" s="25">
        <v>0</v>
      </c>
      <c r="E15" s="22" t="s">
        <v>19</v>
      </c>
      <c r="F15" s="22">
        <v>6.5</v>
      </c>
      <c r="G15" s="22">
        <f t="shared" si="6"/>
        <v>0</v>
      </c>
      <c r="H15" s="22">
        <v>0.7</v>
      </c>
      <c r="I15" s="22"/>
      <c r="J15" s="22">
        <f t="shared" si="5"/>
        <v>0</v>
      </c>
      <c r="K15" s="1"/>
      <c r="L15" s="25">
        <v>0</v>
      </c>
      <c r="M15" s="22" t="s">
        <v>19</v>
      </c>
      <c r="N15" s="22">
        <v>0.8</v>
      </c>
      <c r="O15" s="22">
        <f t="shared" si="7"/>
        <v>0</v>
      </c>
      <c r="P15" s="22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4:200" x14ac:dyDescent="0.25">
      <c r="D16" s="25">
        <v>0</v>
      </c>
      <c r="E16" s="22" t="s">
        <v>20</v>
      </c>
      <c r="F16" s="22">
        <v>9.5</v>
      </c>
      <c r="G16" s="22">
        <f t="shared" si="6"/>
        <v>0</v>
      </c>
      <c r="H16" s="22">
        <v>0.9</v>
      </c>
      <c r="I16" s="22"/>
      <c r="J16" s="22">
        <f t="shared" si="5"/>
        <v>0</v>
      </c>
      <c r="K16" s="1"/>
      <c r="L16" s="25">
        <v>0</v>
      </c>
      <c r="M16" s="22" t="s">
        <v>21</v>
      </c>
      <c r="N16" s="22">
        <v>1.3</v>
      </c>
      <c r="O16" s="22">
        <f t="shared" si="7"/>
        <v>0</v>
      </c>
      <c r="P16" s="22">
        <v>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4:197" x14ac:dyDescent="0.25">
      <c r="D17" s="25">
        <v>0</v>
      </c>
      <c r="E17" s="22" t="s">
        <v>21</v>
      </c>
      <c r="F17" s="22">
        <v>13.5</v>
      </c>
      <c r="G17" s="22">
        <f t="shared" si="6"/>
        <v>0</v>
      </c>
      <c r="H17" s="22">
        <v>1.3</v>
      </c>
      <c r="I17" s="22"/>
      <c r="J17" s="22">
        <f t="shared" si="5"/>
        <v>0</v>
      </c>
      <c r="K17" s="1"/>
      <c r="L17" s="1"/>
      <c r="M17" s="8"/>
      <c r="N17" s="22" t="s">
        <v>23</v>
      </c>
      <c r="O17" s="22">
        <f>SUM(O10:O16)</f>
        <v>0</v>
      </c>
      <c r="P17" s="22"/>
      <c r="Q17" s="1"/>
      <c r="R17" s="1"/>
      <c r="S17" s="1"/>
      <c r="T17" s="1"/>
      <c r="U17" s="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4:197" x14ac:dyDescent="0.25">
      <c r="D18" s="25">
        <v>0</v>
      </c>
      <c r="E18" s="22" t="s">
        <v>22</v>
      </c>
      <c r="F18" s="22">
        <v>20</v>
      </c>
      <c r="G18" s="22">
        <f t="shared" si="6"/>
        <v>0</v>
      </c>
      <c r="H18" s="22">
        <v>1.9</v>
      </c>
      <c r="I18" s="22"/>
      <c r="J18" s="22">
        <f t="shared" si="5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4:197" x14ac:dyDescent="0.25">
      <c r="D19" s="32"/>
      <c r="E19" s="1"/>
      <c r="F19" s="22" t="s">
        <v>23</v>
      </c>
      <c r="G19" s="22">
        <f>SUM(G12:G18)</f>
        <v>0</v>
      </c>
      <c r="H19" s="22"/>
      <c r="I19" s="22">
        <f>SUM(I12:I18)</f>
        <v>0</v>
      </c>
      <c r="J19" s="22">
        <f>SUM(J12:J18)</f>
        <v>0</v>
      </c>
      <c r="K19" s="1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4:197" x14ac:dyDescent="0.25">
      <c r="D20" s="9"/>
      <c r="E20" s="1"/>
      <c r="F20" s="1"/>
      <c r="G20" s="1"/>
      <c r="H20" s="1"/>
      <c r="I20" s="1"/>
      <c r="J20" s="1"/>
      <c r="K20" s="1"/>
      <c r="L20" s="8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4:197" x14ac:dyDescent="0.25">
      <c r="D21" s="9"/>
      <c r="E21" s="1"/>
      <c r="F21" s="1"/>
      <c r="G21" s="1"/>
      <c r="H21" s="1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4:197" x14ac:dyDescent="0.25">
      <c r="D22" s="9"/>
      <c r="E22" s="1"/>
      <c r="F22" s="1"/>
      <c r="G22" s="1"/>
      <c r="H22" s="1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4:197" x14ac:dyDescent="0.25">
      <c r="D23" s="9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4:197" x14ac:dyDescent="0.25"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4:197" x14ac:dyDescent="0.25"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4:197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4:197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4:197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4:197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4:197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4:197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4:197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4:200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4:200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4:200" x14ac:dyDescent="0.25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4:200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4:200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4:200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4:200" x14ac:dyDescent="0.25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4:200" x14ac:dyDescent="0.2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4:200" x14ac:dyDescent="0.2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4:200" x14ac:dyDescent="0.25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4:200" x14ac:dyDescent="0.25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4:200" x14ac:dyDescent="0.25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4:200" x14ac:dyDescent="0.25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4:200" x14ac:dyDescent="0.25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4:200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4:200" x14ac:dyDescent="0.25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4:200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4:200" x14ac:dyDescent="0.2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4:200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4:200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4:200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4:200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4:200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4:200" x14ac:dyDescent="0.25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4:200" x14ac:dyDescent="0.2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4:200" x14ac:dyDescent="0.2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4:200" x14ac:dyDescent="0.2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4:200" x14ac:dyDescent="0.2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4:200" x14ac:dyDescent="0.2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4:200" x14ac:dyDescent="0.2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4:200" x14ac:dyDescent="0.2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4:200" x14ac:dyDescent="0.2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4:200" x14ac:dyDescent="0.2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4:200" x14ac:dyDescent="0.2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4:200" x14ac:dyDescent="0.2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4:200" x14ac:dyDescent="0.2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4:200" x14ac:dyDescent="0.2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4:200" x14ac:dyDescent="0.2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4:200" x14ac:dyDescent="0.2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4:200" x14ac:dyDescent="0.2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4:200" x14ac:dyDescent="0.2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4:200" x14ac:dyDescent="0.2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4:200" x14ac:dyDescent="0.2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4:200" x14ac:dyDescent="0.2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4:200" x14ac:dyDescent="0.2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4:200" x14ac:dyDescent="0.2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4:200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4:200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4:200" x14ac:dyDescent="0.2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4:200" x14ac:dyDescent="0.2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4:200" x14ac:dyDescent="0.2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4:200" x14ac:dyDescent="0.2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4:200" x14ac:dyDescent="0.2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4:200" x14ac:dyDescent="0.2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4:200" x14ac:dyDescent="0.2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4:200" x14ac:dyDescent="0.2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4:200" x14ac:dyDescent="0.2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4:200" x14ac:dyDescent="0.2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4:200" x14ac:dyDescent="0.2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4:200" x14ac:dyDescent="0.2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4:200" x14ac:dyDescent="0.2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4:200" x14ac:dyDescent="0.2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4:200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4:200" x14ac:dyDescent="0.2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4:200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4:200" x14ac:dyDescent="0.2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4:200" x14ac:dyDescent="0.2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4:200" x14ac:dyDescent="0.2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4:200" x14ac:dyDescent="0.2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4:200" x14ac:dyDescent="0.2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4:200" x14ac:dyDescent="0.2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4:200" x14ac:dyDescent="0.2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4:200" x14ac:dyDescent="0.2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4:200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4:200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4:200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4:200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4:200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4:200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4:200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4:200" x14ac:dyDescent="0.2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4:200" x14ac:dyDescent="0.2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4:200" x14ac:dyDescent="0.2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4:200" x14ac:dyDescent="0.2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4:200" x14ac:dyDescent="0.2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4:200" x14ac:dyDescent="0.2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4:200" x14ac:dyDescent="0.2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4:200" x14ac:dyDescent="0.2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4:200" x14ac:dyDescent="0.2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4:200" x14ac:dyDescent="0.2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4:200" x14ac:dyDescent="0.2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4:200" x14ac:dyDescent="0.2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4:200" x14ac:dyDescent="0.2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4:200" x14ac:dyDescent="0.2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4:200" x14ac:dyDescent="0.2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4:200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4:200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4:200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4:200" x14ac:dyDescent="0.2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4:200" x14ac:dyDescent="0.2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4:200" x14ac:dyDescent="0.2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4:200" x14ac:dyDescent="0.2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4:200" x14ac:dyDescent="0.2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4:200" x14ac:dyDescent="0.2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4:200" x14ac:dyDescent="0.2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4:200" x14ac:dyDescent="0.2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4:200" x14ac:dyDescent="0.2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4:200" x14ac:dyDescent="0.2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4:200" x14ac:dyDescent="0.2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4:200" x14ac:dyDescent="0.2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4:200" x14ac:dyDescent="0.2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4:200" x14ac:dyDescent="0.2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4:200" x14ac:dyDescent="0.2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4:200" x14ac:dyDescent="0.2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4:200" x14ac:dyDescent="0.2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4:200" x14ac:dyDescent="0.2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4:200" x14ac:dyDescent="0.2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4:200" x14ac:dyDescent="0.2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4:200" x14ac:dyDescent="0.2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4:200" x14ac:dyDescent="0.2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4:200" x14ac:dyDescent="0.2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4:200" x14ac:dyDescent="0.2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4:200" x14ac:dyDescent="0.2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4:200" x14ac:dyDescent="0.2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4:200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4:200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4:200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4:200" x14ac:dyDescent="0.2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4:200" x14ac:dyDescent="0.2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4:200" x14ac:dyDescent="0.2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4:200" x14ac:dyDescent="0.2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4:200" x14ac:dyDescent="0.2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4:200" x14ac:dyDescent="0.2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4:200" x14ac:dyDescent="0.2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4:200" x14ac:dyDescent="0.2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4:200" x14ac:dyDescent="0.2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4:200" x14ac:dyDescent="0.2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4:200" x14ac:dyDescent="0.2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4:200" x14ac:dyDescent="0.2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4:200" x14ac:dyDescent="0.2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4:200" x14ac:dyDescent="0.2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4:200" x14ac:dyDescent="0.2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4:200" x14ac:dyDescent="0.2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4:200" x14ac:dyDescent="0.2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4:200" x14ac:dyDescent="0.2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4:200" x14ac:dyDescent="0.2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4:200" x14ac:dyDescent="0.2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4:200" x14ac:dyDescent="0.2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4:200" x14ac:dyDescent="0.2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4:200" x14ac:dyDescent="0.2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4:200" x14ac:dyDescent="0.2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4:200" x14ac:dyDescent="0.2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4:200" x14ac:dyDescent="0.2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4:200" x14ac:dyDescent="0.2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4:200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4:200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4:200" x14ac:dyDescent="0.2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4:200" x14ac:dyDescent="0.2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4:200" x14ac:dyDescent="0.2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4:200" x14ac:dyDescent="0.2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4:200" x14ac:dyDescent="0.2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4:200" x14ac:dyDescent="0.2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4:200" x14ac:dyDescent="0.2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4:200" x14ac:dyDescent="0.2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4:200" x14ac:dyDescent="0.2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4:200" x14ac:dyDescent="0.2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4:200" x14ac:dyDescent="0.2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4:200" x14ac:dyDescent="0.2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4:200" x14ac:dyDescent="0.2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4:200" x14ac:dyDescent="0.2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4:200" x14ac:dyDescent="0.2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4:200" x14ac:dyDescent="0.2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4:200" x14ac:dyDescent="0.2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4:200" x14ac:dyDescent="0.2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4:200" x14ac:dyDescent="0.2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4:200" x14ac:dyDescent="0.2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4:200" x14ac:dyDescent="0.2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4:200" x14ac:dyDescent="0.2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4:200" x14ac:dyDescent="0.2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4:200" x14ac:dyDescent="0.2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4:200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4:200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4:200" x14ac:dyDescent="0.2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4:200" x14ac:dyDescent="0.25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4:200" x14ac:dyDescent="0.25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4:200" x14ac:dyDescent="0.25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4:200" x14ac:dyDescent="0.25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4:200" x14ac:dyDescent="0.25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4:200" x14ac:dyDescent="0.25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4:200" x14ac:dyDescent="0.25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4:200" x14ac:dyDescent="0.25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4:200" x14ac:dyDescent="0.2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4:200" x14ac:dyDescent="0.2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4:200" x14ac:dyDescent="0.25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4:200" x14ac:dyDescent="0.2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4:200" x14ac:dyDescent="0.2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4:200" x14ac:dyDescent="0.25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4:200" x14ac:dyDescent="0.25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4:200" x14ac:dyDescent="0.25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4:200" x14ac:dyDescent="0.25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4:200" x14ac:dyDescent="0.25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4:200" x14ac:dyDescent="0.25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4:200" x14ac:dyDescent="0.2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4:200" x14ac:dyDescent="0.25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4:200" x14ac:dyDescent="0.25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4:200" x14ac:dyDescent="0.25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4:200" x14ac:dyDescent="0.25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4:200" x14ac:dyDescent="0.25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4:200" x14ac:dyDescent="0.25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4:200" x14ac:dyDescent="0.25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4:200" x14ac:dyDescent="0.25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4:200" x14ac:dyDescent="0.25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4:200" x14ac:dyDescent="0.25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4:200" x14ac:dyDescent="0.25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4:200" x14ac:dyDescent="0.25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4:200" x14ac:dyDescent="0.25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4:200" x14ac:dyDescent="0.25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4:200" x14ac:dyDescent="0.25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4:200" x14ac:dyDescent="0.25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4:200" x14ac:dyDescent="0.25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4:200" x14ac:dyDescent="0.25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4:200" x14ac:dyDescent="0.25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4:200" x14ac:dyDescent="0.25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4:200" x14ac:dyDescent="0.25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4:200" x14ac:dyDescent="0.25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4:200" x14ac:dyDescent="0.25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4:200" x14ac:dyDescent="0.25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4:200" x14ac:dyDescent="0.25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4:200" x14ac:dyDescent="0.25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4:200" x14ac:dyDescent="0.25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4:200" x14ac:dyDescent="0.25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4:200" x14ac:dyDescent="0.25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4:200" x14ac:dyDescent="0.25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4:200" x14ac:dyDescent="0.25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4:200" x14ac:dyDescent="0.25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4:200" x14ac:dyDescent="0.25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4:200" x14ac:dyDescent="0.25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4:200" x14ac:dyDescent="0.25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4:200" x14ac:dyDescent="0.25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4:200" x14ac:dyDescent="0.25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4:200" x14ac:dyDescent="0.25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4:200" x14ac:dyDescent="0.25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4:200" x14ac:dyDescent="0.25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4:200" x14ac:dyDescent="0.25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4:200" x14ac:dyDescent="0.25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4:200" x14ac:dyDescent="0.25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4:200" x14ac:dyDescent="0.25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4:200" x14ac:dyDescent="0.25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4:200" x14ac:dyDescent="0.25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4:200" x14ac:dyDescent="0.25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4:200" x14ac:dyDescent="0.25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4:200" x14ac:dyDescent="0.25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4:200" x14ac:dyDescent="0.25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4:200" x14ac:dyDescent="0.25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4:200" x14ac:dyDescent="0.25">
      <c r="L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4:200" x14ac:dyDescent="0.25">
      <c r="L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2:200" x14ac:dyDescent="0.25">
      <c r="L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2:200" x14ac:dyDescent="0.25">
      <c r="L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2:200" x14ac:dyDescent="0.25">
      <c r="L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2:200" x14ac:dyDescent="0.25">
      <c r="L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2:200" x14ac:dyDescent="0.25">
      <c r="L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2:200" x14ac:dyDescent="0.25"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2:200" x14ac:dyDescent="0.25"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2:200" x14ac:dyDescent="0.25">
      <c r="L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2:200" x14ac:dyDescent="0.25">
      <c r="L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2:200" x14ac:dyDescent="0.25">
      <c r="L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2:200" x14ac:dyDescent="0.25">
      <c r="L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2:200" x14ac:dyDescent="0.25"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2:200" x14ac:dyDescent="0.25"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2:200" x14ac:dyDescent="0.25"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2:200" x14ac:dyDescent="0.25"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2:200" x14ac:dyDescent="0.25"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21:200" x14ac:dyDescent="0.25"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21:200" x14ac:dyDescent="0.25"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21:200" x14ac:dyDescent="0.25"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21:200" x14ac:dyDescent="0.25"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21:200" x14ac:dyDescent="0.25"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21:200" x14ac:dyDescent="0.25"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21:200" x14ac:dyDescent="0.25"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21:200" x14ac:dyDescent="0.25"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21:200" x14ac:dyDescent="0.25"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21:200" x14ac:dyDescent="0.25"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</sheetData>
  <mergeCells count="5">
    <mergeCell ref="Q7:R7"/>
    <mergeCell ref="S7:T7"/>
    <mergeCell ref="D2:J2"/>
    <mergeCell ref="D3:J6"/>
    <mergeCell ref="O7:P7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14"/>
  <sheetViews>
    <sheetView zoomScale="76" zoomScaleNormal="70" workbookViewId="0">
      <selection activeCell="R13" sqref="R13"/>
    </sheetView>
  </sheetViews>
  <sheetFormatPr defaultRowHeight="15" x14ac:dyDescent="0.25"/>
  <cols>
    <col min="1" max="3" width="4" style="1" customWidth="1"/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4.4257812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4:200" ht="27.75" customHeight="1" thickBot="1" x14ac:dyDescent="0.3"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4:200" ht="33.75" customHeight="1" x14ac:dyDescent="0.25"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4:200" ht="15" customHeight="1" x14ac:dyDescent="0.25"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4:200" ht="15" customHeight="1" x14ac:dyDescent="0.25"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4:200" ht="15" customHeight="1" x14ac:dyDescent="0.25"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4:200" ht="23.25" customHeight="1" thickBot="1" x14ac:dyDescent="0.3"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4:200" ht="15.75" customHeight="1" x14ac:dyDescent="0.25"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4:200" ht="15.75" customHeight="1" thickBot="1" x14ac:dyDescent="0.3"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4:200" ht="24.75" customHeight="1" thickTop="1" x14ac:dyDescent="0.25">
      <c r="D9" s="37">
        <v>6</v>
      </c>
      <c r="E9" s="51">
        <f>G19</f>
        <v>0</v>
      </c>
      <c r="F9" s="26">
        <f t="shared" ref="F9" si="0">E9</f>
        <v>0</v>
      </c>
      <c r="G9" s="51">
        <f>L12+L13+(2*L14)+L15+(2*L16)</f>
        <v>0</v>
      </c>
      <c r="H9" s="29">
        <f>G9*5</f>
        <v>0</v>
      </c>
      <c r="I9" s="29">
        <f>U14</f>
        <v>0</v>
      </c>
      <c r="J9" s="29">
        <f>F9+H9+I9</f>
        <v>0</v>
      </c>
      <c r="K9" s="51">
        <f>J19+O17</f>
        <v>0</v>
      </c>
      <c r="L9" s="10">
        <v>0</v>
      </c>
      <c r="M9" s="31"/>
      <c r="N9" s="20">
        <f>D9</f>
        <v>6</v>
      </c>
      <c r="O9" s="33">
        <f>L9</f>
        <v>0</v>
      </c>
      <c r="P9" s="33">
        <f t="shared" ref="P9" si="1">O9*$P$8</f>
        <v>0</v>
      </c>
      <c r="Q9" s="34">
        <f>J9</f>
        <v>0</v>
      </c>
      <c r="R9" s="33">
        <f t="shared" ref="R9" si="2">Q9*$R$8</f>
        <v>0</v>
      </c>
      <c r="S9" s="35">
        <f>K9</f>
        <v>0</v>
      </c>
      <c r="T9" s="35">
        <f t="shared" ref="T9" si="3">S9*$T$8</f>
        <v>0</v>
      </c>
      <c r="U9" s="36">
        <f t="shared" ref="U9" si="4">P9+R9+T9</f>
        <v>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4:200" ht="18" customHeight="1" x14ac:dyDescent="0.25"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4:200" ht="63" x14ac:dyDescent="0.25"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4:200" x14ac:dyDescent="0.25"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5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0</v>
      </c>
      <c r="S12" s="22" t="s">
        <v>39</v>
      </c>
      <c r="T12" s="22">
        <v>1</v>
      </c>
      <c r="U12" s="22">
        <f>R12*T12</f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4:200" x14ac:dyDescent="0.25">
      <c r="D13" s="25">
        <v>0</v>
      </c>
      <c r="E13" s="22" t="s">
        <v>14</v>
      </c>
      <c r="F13" s="22">
        <v>2.5</v>
      </c>
      <c r="G13" s="22">
        <f t="shared" ref="G13:G18" si="6">D13*F13</f>
        <v>0</v>
      </c>
      <c r="H13" s="22">
        <v>0.3</v>
      </c>
      <c r="I13" s="22"/>
      <c r="J13" s="22">
        <f t="shared" si="5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7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4:200" x14ac:dyDescent="0.25">
      <c r="D14" s="25">
        <v>0</v>
      </c>
      <c r="E14" s="22" t="s">
        <v>18</v>
      </c>
      <c r="F14" s="22">
        <v>6.5</v>
      </c>
      <c r="G14" s="22">
        <f t="shared" si="6"/>
        <v>0</v>
      </c>
      <c r="H14" s="22">
        <v>0.5</v>
      </c>
      <c r="I14" s="22"/>
      <c r="J14" s="22">
        <f t="shared" si="5"/>
        <v>0</v>
      </c>
      <c r="K14" s="1"/>
      <c r="L14" s="25">
        <v>0</v>
      </c>
      <c r="M14" s="22" t="s">
        <v>18</v>
      </c>
      <c r="N14" s="22">
        <v>1.7</v>
      </c>
      <c r="O14" s="22">
        <f t="shared" si="7"/>
        <v>0</v>
      </c>
      <c r="P14" s="22">
        <v>2</v>
      </c>
      <c r="Q14" s="1"/>
      <c r="R14" s="1"/>
      <c r="S14" s="1"/>
      <c r="T14" s="1"/>
      <c r="U14" s="22">
        <f>U12+U13</f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4:200" x14ac:dyDescent="0.25">
      <c r="D15" s="25">
        <v>0</v>
      </c>
      <c r="E15" s="22" t="s">
        <v>19</v>
      </c>
      <c r="F15" s="22">
        <v>6.5</v>
      </c>
      <c r="G15" s="22">
        <f t="shared" si="6"/>
        <v>0</v>
      </c>
      <c r="H15" s="22">
        <v>0.7</v>
      </c>
      <c r="I15" s="22"/>
      <c r="J15" s="22">
        <f t="shared" si="5"/>
        <v>0</v>
      </c>
      <c r="K15" s="1"/>
      <c r="L15" s="25">
        <v>0</v>
      </c>
      <c r="M15" s="22" t="s">
        <v>19</v>
      </c>
      <c r="N15" s="22">
        <v>0.8</v>
      </c>
      <c r="O15" s="22">
        <f t="shared" si="7"/>
        <v>0</v>
      </c>
      <c r="P15" s="22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4:200" x14ac:dyDescent="0.25">
      <c r="D16" s="25">
        <v>0</v>
      </c>
      <c r="E16" s="22" t="s">
        <v>20</v>
      </c>
      <c r="F16" s="22">
        <v>9.5</v>
      </c>
      <c r="G16" s="22">
        <f t="shared" si="6"/>
        <v>0</v>
      </c>
      <c r="H16" s="22">
        <v>0.9</v>
      </c>
      <c r="I16" s="22"/>
      <c r="J16" s="22">
        <f t="shared" si="5"/>
        <v>0</v>
      </c>
      <c r="K16" s="1"/>
      <c r="L16" s="25">
        <v>0</v>
      </c>
      <c r="M16" s="22" t="s">
        <v>21</v>
      </c>
      <c r="N16" s="22">
        <v>1.3</v>
      </c>
      <c r="O16" s="22">
        <f t="shared" si="7"/>
        <v>0</v>
      </c>
      <c r="P16" s="22">
        <v>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4:197" x14ac:dyDescent="0.25">
      <c r="D17" s="25">
        <v>0</v>
      </c>
      <c r="E17" s="22" t="s">
        <v>21</v>
      </c>
      <c r="F17" s="22">
        <v>13.5</v>
      </c>
      <c r="G17" s="22">
        <f t="shared" si="6"/>
        <v>0</v>
      </c>
      <c r="H17" s="22">
        <v>1.3</v>
      </c>
      <c r="I17" s="22"/>
      <c r="J17" s="22">
        <f t="shared" si="5"/>
        <v>0</v>
      </c>
      <c r="K17" s="1"/>
      <c r="L17" s="1"/>
      <c r="M17" s="8"/>
      <c r="N17" s="22" t="s">
        <v>23</v>
      </c>
      <c r="O17" s="22">
        <f>SUM(O10:O16)</f>
        <v>0</v>
      </c>
      <c r="P17" s="22"/>
      <c r="Q17" s="1"/>
      <c r="R17" s="1"/>
      <c r="S17" s="1"/>
      <c r="T17" s="1"/>
      <c r="U17" s="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4:197" x14ac:dyDescent="0.25">
      <c r="D18" s="25">
        <v>0</v>
      </c>
      <c r="E18" s="22" t="s">
        <v>22</v>
      </c>
      <c r="F18" s="22">
        <v>20</v>
      </c>
      <c r="G18" s="22">
        <f t="shared" si="6"/>
        <v>0</v>
      </c>
      <c r="H18" s="22">
        <v>1.9</v>
      </c>
      <c r="I18" s="22"/>
      <c r="J18" s="22">
        <f t="shared" si="5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4:197" x14ac:dyDescent="0.25">
      <c r="D19" s="32"/>
      <c r="E19" s="1"/>
      <c r="F19" s="22" t="s">
        <v>23</v>
      </c>
      <c r="G19" s="22">
        <f>SUM(G12:G18)</f>
        <v>0</v>
      </c>
      <c r="H19" s="22"/>
      <c r="I19" s="22">
        <f>SUM(I12:I18)</f>
        <v>0</v>
      </c>
      <c r="J19" s="22">
        <f>SUM(J12:J18)</f>
        <v>0</v>
      </c>
      <c r="K19" s="1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4:197" x14ac:dyDescent="0.25">
      <c r="D20" s="9"/>
      <c r="E20" s="1"/>
      <c r="F20" s="1"/>
      <c r="G20" s="1"/>
      <c r="H20" s="1"/>
      <c r="I20" s="1"/>
      <c r="J20" s="1"/>
      <c r="K20" s="1"/>
      <c r="L20" s="8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4:197" x14ac:dyDescent="0.25">
      <c r="D21" s="9"/>
      <c r="E21" s="1"/>
      <c r="F21" s="1"/>
      <c r="G21" s="1"/>
      <c r="H21" s="1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4:197" x14ac:dyDescent="0.25">
      <c r="D22" s="9"/>
      <c r="E22" s="1"/>
      <c r="F22" s="1"/>
      <c r="G22" s="1"/>
      <c r="H22" s="1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4:197" x14ac:dyDescent="0.25">
      <c r="D23" s="9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4:197" x14ac:dyDescent="0.25"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4:197" x14ac:dyDescent="0.25"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4:197" x14ac:dyDescent="0.25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4:197" x14ac:dyDescent="0.2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4:197" x14ac:dyDescent="0.25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4:197" x14ac:dyDescent="0.2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4:197" x14ac:dyDescent="0.2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4:197" x14ac:dyDescent="0.2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4:197" x14ac:dyDescent="0.2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4:200" x14ac:dyDescent="0.2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4:200" x14ac:dyDescent="0.2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4:200" x14ac:dyDescent="0.25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4:200" x14ac:dyDescent="0.25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4:200" x14ac:dyDescent="0.25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4:200" x14ac:dyDescent="0.2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4:200" x14ac:dyDescent="0.25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4:200" x14ac:dyDescent="0.25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4:200" x14ac:dyDescent="0.25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4:200" x14ac:dyDescent="0.25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4:200" x14ac:dyDescent="0.25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4:200" x14ac:dyDescent="0.25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4:200" x14ac:dyDescent="0.25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4:200" x14ac:dyDescent="0.25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4:200" x14ac:dyDescent="0.25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4:200" x14ac:dyDescent="0.25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4:200" x14ac:dyDescent="0.25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4:200" x14ac:dyDescent="0.25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4:200" x14ac:dyDescent="0.25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4:200" x14ac:dyDescent="0.25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4:200" x14ac:dyDescent="0.25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4:200" x14ac:dyDescent="0.25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4:200" x14ac:dyDescent="0.25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4:200" x14ac:dyDescent="0.25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4:200" x14ac:dyDescent="0.25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4:200" x14ac:dyDescent="0.2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4:200" x14ac:dyDescent="0.25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4:200" x14ac:dyDescent="0.25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4:200" x14ac:dyDescent="0.25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4:200" x14ac:dyDescent="0.25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4:200" x14ac:dyDescent="0.25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4:200" x14ac:dyDescent="0.25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4:200" x14ac:dyDescent="0.25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4:200" x14ac:dyDescent="0.25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4:200" x14ac:dyDescent="0.25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4:200" x14ac:dyDescent="0.25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4:200" x14ac:dyDescent="0.25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4:200" x14ac:dyDescent="0.25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4:200" x14ac:dyDescent="0.25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4:200" x14ac:dyDescent="0.25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4:200" x14ac:dyDescent="0.25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4:200" x14ac:dyDescent="0.25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4:200" x14ac:dyDescent="0.25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4:200" x14ac:dyDescent="0.25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4:200" x14ac:dyDescent="0.25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4:200" x14ac:dyDescent="0.25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4:200" x14ac:dyDescent="0.25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4:200" x14ac:dyDescent="0.25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4:200" x14ac:dyDescent="0.25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4:200" x14ac:dyDescent="0.25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4:200" x14ac:dyDescent="0.25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4:200" x14ac:dyDescent="0.25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4:200" x14ac:dyDescent="0.25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4:200" x14ac:dyDescent="0.25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4:200" x14ac:dyDescent="0.25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4:200" x14ac:dyDescent="0.2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4:200" x14ac:dyDescent="0.25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4:200" x14ac:dyDescent="0.2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4:200" x14ac:dyDescent="0.2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4:200" x14ac:dyDescent="0.2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4:200" x14ac:dyDescent="0.25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4:200" x14ac:dyDescent="0.2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4:200" x14ac:dyDescent="0.2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4:200" x14ac:dyDescent="0.2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4:200" x14ac:dyDescent="0.25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4:200" x14ac:dyDescent="0.25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4:200" x14ac:dyDescent="0.2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4:200" x14ac:dyDescent="0.25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4:200" x14ac:dyDescent="0.25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4:200" x14ac:dyDescent="0.25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4:200" x14ac:dyDescent="0.25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4:200" x14ac:dyDescent="0.25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4:200" x14ac:dyDescent="0.25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4:200" x14ac:dyDescent="0.25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4:200" x14ac:dyDescent="0.25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4:200" x14ac:dyDescent="0.25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4:200" x14ac:dyDescent="0.25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4:200" x14ac:dyDescent="0.25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4:200" x14ac:dyDescent="0.25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4:200" x14ac:dyDescent="0.25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4:200" x14ac:dyDescent="0.25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4:200" x14ac:dyDescent="0.25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4:200" x14ac:dyDescent="0.25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4:200" x14ac:dyDescent="0.25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4:200" x14ac:dyDescent="0.25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4:200" x14ac:dyDescent="0.25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4:200" x14ac:dyDescent="0.25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4:200" x14ac:dyDescent="0.25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4:200" x14ac:dyDescent="0.25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4:200" x14ac:dyDescent="0.25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4:200" x14ac:dyDescent="0.25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4:200" x14ac:dyDescent="0.25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4:200" x14ac:dyDescent="0.25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4:200" x14ac:dyDescent="0.25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4:200" x14ac:dyDescent="0.25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4:200" x14ac:dyDescent="0.25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4:200" x14ac:dyDescent="0.25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4:200" x14ac:dyDescent="0.25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4:200" x14ac:dyDescent="0.25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4:200" x14ac:dyDescent="0.25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4:200" x14ac:dyDescent="0.25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4:200" x14ac:dyDescent="0.25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4:200" x14ac:dyDescent="0.25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4:200" x14ac:dyDescent="0.25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4:200" x14ac:dyDescent="0.25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4:200" x14ac:dyDescent="0.25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4:200" x14ac:dyDescent="0.25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4:200" x14ac:dyDescent="0.25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4:200" x14ac:dyDescent="0.25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4:200" x14ac:dyDescent="0.25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4:200" x14ac:dyDescent="0.25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4:200" x14ac:dyDescent="0.25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4:200" x14ac:dyDescent="0.25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4:200" x14ac:dyDescent="0.25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4:200" x14ac:dyDescent="0.25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4:200" x14ac:dyDescent="0.25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4:200" x14ac:dyDescent="0.2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4:200" x14ac:dyDescent="0.25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4:200" x14ac:dyDescent="0.2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4:200" x14ac:dyDescent="0.2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4:200" x14ac:dyDescent="0.2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4:200" x14ac:dyDescent="0.25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4:200" x14ac:dyDescent="0.2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4:200" x14ac:dyDescent="0.2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4:200" x14ac:dyDescent="0.2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4:200" x14ac:dyDescent="0.25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4:200" x14ac:dyDescent="0.25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4:200" x14ac:dyDescent="0.2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4:200" x14ac:dyDescent="0.25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4:200" x14ac:dyDescent="0.25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4:200" x14ac:dyDescent="0.25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4:200" x14ac:dyDescent="0.25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4:200" x14ac:dyDescent="0.25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4:200" x14ac:dyDescent="0.25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4:200" x14ac:dyDescent="0.25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4:200" x14ac:dyDescent="0.25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4:200" x14ac:dyDescent="0.25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4:200" x14ac:dyDescent="0.25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4:200" x14ac:dyDescent="0.25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4:200" x14ac:dyDescent="0.25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4:200" x14ac:dyDescent="0.25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4:200" x14ac:dyDescent="0.25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4:200" x14ac:dyDescent="0.25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4:200" x14ac:dyDescent="0.25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4:200" x14ac:dyDescent="0.25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4:200" x14ac:dyDescent="0.25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4:200" x14ac:dyDescent="0.25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4:200" x14ac:dyDescent="0.25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4:200" x14ac:dyDescent="0.25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4:200" x14ac:dyDescent="0.25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4:200" x14ac:dyDescent="0.25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4:200" x14ac:dyDescent="0.25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4:200" x14ac:dyDescent="0.25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4:200" x14ac:dyDescent="0.25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4:200" x14ac:dyDescent="0.25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4:200" x14ac:dyDescent="0.25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4:200" x14ac:dyDescent="0.25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4:200" x14ac:dyDescent="0.25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4:200" x14ac:dyDescent="0.25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4:200" x14ac:dyDescent="0.25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4:200" x14ac:dyDescent="0.25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4:200" x14ac:dyDescent="0.25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4:200" x14ac:dyDescent="0.25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4:200" x14ac:dyDescent="0.25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4:200" x14ac:dyDescent="0.25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4:200" x14ac:dyDescent="0.25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4:200" x14ac:dyDescent="0.25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4:200" x14ac:dyDescent="0.25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4:200" x14ac:dyDescent="0.25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4:200" x14ac:dyDescent="0.25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4:200" x14ac:dyDescent="0.25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4:200" x14ac:dyDescent="0.25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4:200" x14ac:dyDescent="0.25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4:200" x14ac:dyDescent="0.25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4:200" x14ac:dyDescent="0.25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4:200" x14ac:dyDescent="0.25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4:200" x14ac:dyDescent="0.25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4:200" x14ac:dyDescent="0.25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4:200" x14ac:dyDescent="0.25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4:200" x14ac:dyDescent="0.25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4:200" x14ac:dyDescent="0.25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4:200" x14ac:dyDescent="0.25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4:200" x14ac:dyDescent="0.25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4:200" x14ac:dyDescent="0.25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4:200" x14ac:dyDescent="0.25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4:200" x14ac:dyDescent="0.25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4:200" x14ac:dyDescent="0.25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4:200" x14ac:dyDescent="0.25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4:200" x14ac:dyDescent="0.25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4:200" x14ac:dyDescent="0.25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4:200" x14ac:dyDescent="0.25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4:200" x14ac:dyDescent="0.25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4:200" x14ac:dyDescent="0.25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4:200" x14ac:dyDescent="0.25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4:200" x14ac:dyDescent="0.25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4:200" x14ac:dyDescent="0.25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4:200" x14ac:dyDescent="0.25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4:200" x14ac:dyDescent="0.25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4:200" x14ac:dyDescent="0.25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4:200" x14ac:dyDescent="0.25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4:200" x14ac:dyDescent="0.25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4:200" x14ac:dyDescent="0.25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4:200" x14ac:dyDescent="0.25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4:200" x14ac:dyDescent="0.25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4:200" x14ac:dyDescent="0.25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4:200" x14ac:dyDescent="0.25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4:200" x14ac:dyDescent="0.25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4:200" x14ac:dyDescent="0.25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4:200" x14ac:dyDescent="0.25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4:200" x14ac:dyDescent="0.25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4:200" x14ac:dyDescent="0.25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4:200" x14ac:dyDescent="0.25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4:200" x14ac:dyDescent="0.25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4:200" x14ac:dyDescent="0.25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4:200" x14ac:dyDescent="0.25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4:200" x14ac:dyDescent="0.25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4:200" x14ac:dyDescent="0.25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4:200" x14ac:dyDescent="0.25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4:200" x14ac:dyDescent="0.25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4:200" x14ac:dyDescent="0.25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4:200" x14ac:dyDescent="0.25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4:200" x14ac:dyDescent="0.25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4:200" x14ac:dyDescent="0.25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4:200" x14ac:dyDescent="0.25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4:200" x14ac:dyDescent="0.25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4:200" x14ac:dyDescent="0.25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4:200" x14ac:dyDescent="0.25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4:200" x14ac:dyDescent="0.25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4:200" x14ac:dyDescent="0.25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4:200" x14ac:dyDescent="0.25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4:200" x14ac:dyDescent="0.25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4:200" x14ac:dyDescent="0.25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4:200" x14ac:dyDescent="0.25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4:200" x14ac:dyDescent="0.25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4:200" x14ac:dyDescent="0.25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4:200" x14ac:dyDescent="0.25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4:200" x14ac:dyDescent="0.25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4:200" x14ac:dyDescent="0.25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4:200" x14ac:dyDescent="0.25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4:200" x14ac:dyDescent="0.25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4:200" x14ac:dyDescent="0.25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4:200" x14ac:dyDescent="0.25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4:200" x14ac:dyDescent="0.25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4:200" x14ac:dyDescent="0.25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4:200" x14ac:dyDescent="0.25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4:200" x14ac:dyDescent="0.25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4:200" x14ac:dyDescent="0.25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4:200" x14ac:dyDescent="0.25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4:200" x14ac:dyDescent="0.25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4:200" x14ac:dyDescent="0.25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4:200" x14ac:dyDescent="0.25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4:200" x14ac:dyDescent="0.25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4:200" x14ac:dyDescent="0.25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4:200" x14ac:dyDescent="0.25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4:200" x14ac:dyDescent="0.25">
      <c r="L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4:200" x14ac:dyDescent="0.25">
      <c r="L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2:200" x14ac:dyDescent="0.25">
      <c r="L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2:200" x14ac:dyDescent="0.25">
      <c r="L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2:200" x14ac:dyDescent="0.25">
      <c r="L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2:200" x14ac:dyDescent="0.25">
      <c r="L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2:200" x14ac:dyDescent="0.25">
      <c r="L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2:200" x14ac:dyDescent="0.25"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2:200" x14ac:dyDescent="0.25"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2:200" x14ac:dyDescent="0.25">
      <c r="L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2:200" x14ac:dyDescent="0.25">
      <c r="L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2:200" x14ac:dyDescent="0.25">
      <c r="L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2:200" x14ac:dyDescent="0.25">
      <c r="L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2:200" x14ac:dyDescent="0.25"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2:200" x14ac:dyDescent="0.25"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2:200" x14ac:dyDescent="0.25"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2:200" x14ac:dyDescent="0.25"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2:200" x14ac:dyDescent="0.25"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21:200" x14ac:dyDescent="0.25"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21:200" x14ac:dyDescent="0.25"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21:200" x14ac:dyDescent="0.25"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21:200" x14ac:dyDescent="0.25"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21:200" x14ac:dyDescent="0.25"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21:200" x14ac:dyDescent="0.25"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21:200" x14ac:dyDescent="0.25"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21:200" x14ac:dyDescent="0.25"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21:200" x14ac:dyDescent="0.25"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21:200" x14ac:dyDescent="0.25"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</sheetData>
  <mergeCells count="5">
    <mergeCell ref="Q7:R7"/>
    <mergeCell ref="S7:T7"/>
    <mergeCell ref="D2:J2"/>
    <mergeCell ref="D3:J6"/>
    <mergeCell ref="O7:P7"/>
  </mergeCells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14"/>
  <sheetViews>
    <sheetView topLeftCell="B1" zoomScale="76" zoomScaleNormal="70" workbookViewId="0">
      <selection activeCell="L10" sqref="L10"/>
    </sheetView>
  </sheetViews>
  <sheetFormatPr defaultRowHeight="15" x14ac:dyDescent="0.25"/>
  <cols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4.4257812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1:200" ht="27.7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200" ht="33.75" customHeight="1" x14ac:dyDescent="0.25">
      <c r="A2" s="3"/>
      <c r="B2" s="3"/>
      <c r="C2" s="3"/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1:200" ht="15" customHeight="1" x14ac:dyDescent="0.25">
      <c r="A3" s="3"/>
      <c r="B3" s="3"/>
      <c r="C3" s="3"/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ht="15" customHeight="1" x14ac:dyDescent="0.25">
      <c r="A4" s="3"/>
      <c r="B4" s="3"/>
      <c r="C4" s="3"/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1:200" ht="15" customHeight="1" x14ac:dyDescent="0.25">
      <c r="A5" s="3"/>
      <c r="B5" s="3"/>
      <c r="C5" s="3"/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1:200" ht="23.25" customHeight="1" thickBot="1" x14ac:dyDescent="0.3">
      <c r="A6" s="3"/>
      <c r="B6" s="3"/>
      <c r="C6" s="3"/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1:200" ht="15.75" customHeight="1" x14ac:dyDescent="0.25">
      <c r="A7" s="3"/>
      <c r="B7" s="3"/>
      <c r="C7" s="3"/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1:200" ht="15.75" customHeight="1" thickBot="1" x14ac:dyDescent="0.3">
      <c r="A8" s="3"/>
      <c r="B8" s="3"/>
      <c r="C8" s="6"/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1:200" ht="24.75" customHeight="1" thickTop="1" x14ac:dyDescent="0.25">
      <c r="A9" s="3"/>
      <c r="B9" s="3"/>
      <c r="C9" s="6"/>
      <c r="D9" s="37">
        <v>7</v>
      </c>
      <c r="E9" s="51">
        <f>G19</f>
        <v>0</v>
      </c>
      <c r="F9" s="26">
        <f t="shared" ref="F9" si="0">E9</f>
        <v>0</v>
      </c>
      <c r="G9" s="51">
        <f>L12+L13+(2*L14)+L15+(2*L16)</f>
        <v>0</v>
      </c>
      <c r="H9" s="29">
        <f>G9*5</f>
        <v>0</v>
      </c>
      <c r="I9" s="29">
        <f>U14</f>
        <v>0</v>
      </c>
      <c r="J9" s="29">
        <f>F9+H9+I9</f>
        <v>0</v>
      </c>
      <c r="K9" s="51">
        <f>J19+O17</f>
        <v>0</v>
      </c>
      <c r="L9" s="10">
        <v>0</v>
      </c>
      <c r="M9" s="31"/>
      <c r="N9" s="20">
        <f>D9</f>
        <v>7</v>
      </c>
      <c r="O9" s="33">
        <f>L9</f>
        <v>0</v>
      </c>
      <c r="P9" s="33">
        <f t="shared" ref="P9" si="1">O9*$P$8</f>
        <v>0</v>
      </c>
      <c r="Q9" s="34">
        <f>J9</f>
        <v>0</v>
      </c>
      <c r="R9" s="33">
        <f t="shared" ref="R9" si="2">Q9*$R$8</f>
        <v>0</v>
      </c>
      <c r="S9" s="35">
        <f>K9</f>
        <v>0</v>
      </c>
      <c r="T9" s="35">
        <f t="shared" ref="T9" si="3">S9*$T$8</f>
        <v>0</v>
      </c>
      <c r="U9" s="36">
        <f t="shared" ref="U9" si="4">P9+R9+T9</f>
        <v>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1:200" ht="18" customHeight="1" x14ac:dyDescent="0.25">
      <c r="A10" s="3"/>
      <c r="B10" s="3"/>
      <c r="C10" s="6"/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1:200" ht="63" x14ac:dyDescent="0.25">
      <c r="A11" s="3"/>
      <c r="B11" s="3"/>
      <c r="C11" s="6"/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1:200" x14ac:dyDescent="0.25">
      <c r="A12" s="3"/>
      <c r="B12" s="3"/>
      <c r="C12" s="6"/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5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0</v>
      </c>
      <c r="S12" s="22" t="s">
        <v>39</v>
      </c>
      <c r="T12" s="22">
        <v>1</v>
      </c>
      <c r="U12" s="22">
        <f>R12*T12</f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1:200" x14ac:dyDescent="0.25">
      <c r="A13" s="3"/>
      <c r="B13" s="3"/>
      <c r="C13" s="6"/>
      <c r="D13" s="25">
        <v>0</v>
      </c>
      <c r="E13" s="22" t="s">
        <v>14</v>
      </c>
      <c r="F13" s="22">
        <v>2.5</v>
      </c>
      <c r="G13" s="22">
        <f t="shared" ref="G13:G18" si="6">D13*F13</f>
        <v>0</v>
      </c>
      <c r="H13" s="22">
        <v>0.3</v>
      </c>
      <c r="I13" s="22"/>
      <c r="J13" s="22">
        <f t="shared" si="5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7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200" x14ac:dyDescent="0.25">
      <c r="A14" s="3"/>
      <c r="B14" s="3"/>
      <c r="C14" s="6"/>
      <c r="D14" s="25">
        <v>0</v>
      </c>
      <c r="E14" s="22" t="s">
        <v>18</v>
      </c>
      <c r="F14" s="22">
        <v>6.5</v>
      </c>
      <c r="G14" s="22">
        <f t="shared" si="6"/>
        <v>0</v>
      </c>
      <c r="H14" s="22">
        <v>0.5</v>
      </c>
      <c r="I14" s="22"/>
      <c r="J14" s="22">
        <f t="shared" si="5"/>
        <v>0</v>
      </c>
      <c r="K14" s="1"/>
      <c r="L14" s="25">
        <v>0</v>
      </c>
      <c r="M14" s="22" t="s">
        <v>18</v>
      </c>
      <c r="N14" s="22">
        <v>1.7</v>
      </c>
      <c r="O14" s="22">
        <f t="shared" si="7"/>
        <v>0</v>
      </c>
      <c r="P14" s="22">
        <v>2</v>
      </c>
      <c r="Q14" s="1"/>
      <c r="R14" s="1"/>
      <c r="S14" s="1"/>
      <c r="T14" s="1"/>
      <c r="U14" s="22">
        <f>U12+U13</f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200" x14ac:dyDescent="0.25">
      <c r="A15" s="3"/>
      <c r="B15" s="3"/>
      <c r="C15" s="6"/>
      <c r="D15" s="25">
        <v>0</v>
      </c>
      <c r="E15" s="22" t="s">
        <v>19</v>
      </c>
      <c r="F15" s="22">
        <v>6.5</v>
      </c>
      <c r="G15" s="22">
        <f t="shared" si="6"/>
        <v>0</v>
      </c>
      <c r="H15" s="22">
        <v>0.7</v>
      </c>
      <c r="I15" s="22"/>
      <c r="J15" s="22">
        <f t="shared" si="5"/>
        <v>0</v>
      </c>
      <c r="K15" s="1"/>
      <c r="L15" s="25">
        <v>0</v>
      </c>
      <c r="M15" s="22" t="s">
        <v>19</v>
      </c>
      <c r="N15" s="22">
        <v>0.8</v>
      </c>
      <c r="O15" s="22">
        <f t="shared" si="7"/>
        <v>0</v>
      </c>
      <c r="P15" s="22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200" x14ac:dyDescent="0.25">
      <c r="A16" s="3"/>
      <c r="B16" s="3"/>
      <c r="C16" s="6"/>
      <c r="D16" s="25">
        <v>0</v>
      </c>
      <c r="E16" s="22" t="s">
        <v>20</v>
      </c>
      <c r="F16" s="22">
        <v>9.5</v>
      </c>
      <c r="G16" s="22">
        <f t="shared" si="6"/>
        <v>0</v>
      </c>
      <c r="H16" s="22">
        <v>0.9</v>
      </c>
      <c r="I16" s="22"/>
      <c r="J16" s="22">
        <f t="shared" si="5"/>
        <v>0</v>
      </c>
      <c r="K16" s="1"/>
      <c r="L16" s="25">
        <v>0</v>
      </c>
      <c r="M16" s="22" t="s">
        <v>21</v>
      </c>
      <c r="N16" s="22">
        <v>1.3</v>
      </c>
      <c r="O16" s="22">
        <f t="shared" si="7"/>
        <v>0</v>
      </c>
      <c r="P16" s="22">
        <v>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1:197" x14ac:dyDescent="0.25">
      <c r="A17" s="3"/>
      <c r="B17" s="3"/>
      <c r="C17" s="6"/>
      <c r="D17" s="25">
        <v>0</v>
      </c>
      <c r="E17" s="22" t="s">
        <v>21</v>
      </c>
      <c r="F17" s="22">
        <v>13.5</v>
      </c>
      <c r="G17" s="22">
        <f t="shared" si="6"/>
        <v>0</v>
      </c>
      <c r="H17" s="22">
        <v>1.3</v>
      </c>
      <c r="I17" s="22"/>
      <c r="J17" s="22">
        <f t="shared" si="5"/>
        <v>0</v>
      </c>
      <c r="K17" s="1"/>
      <c r="L17" s="1"/>
      <c r="M17" s="8"/>
      <c r="N17" s="22" t="s">
        <v>23</v>
      </c>
      <c r="O17" s="22">
        <f>SUM(O10:O16)</f>
        <v>0</v>
      </c>
      <c r="P17" s="22"/>
      <c r="Q17" s="1"/>
      <c r="R17" s="1"/>
      <c r="S17" s="1"/>
      <c r="T17" s="1"/>
      <c r="U17" s="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1:197" x14ac:dyDescent="0.25">
      <c r="A18" s="3"/>
      <c r="B18" s="3"/>
      <c r="C18" s="6"/>
      <c r="D18" s="25">
        <v>0</v>
      </c>
      <c r="E18" s="22" t="s">
        <v>22</v>
      </c>
      <c r="F18" s="22">
        <v>20</v>
      </c>
      <c r="G18" s="22">
        <f t="shared" si="6"/>
        <v>0</v>
      </c>
      <c r="H18" s="22">
        <v>1.9</v>
      </c>
      <c r="I18" s="22"/>
      <c r="J18" s="22">
        <f t="shared" si="5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1:197" x14ac:dyDescent="0.25">
      <c r="A19" s="3"/>
      <c r="B19" s="3"/>
      <c r="C19" s="8"/>
      <c r="D19" s="32"/>
      <c r="E19" s="1"/>
      <c r="F19" s="22" t="s">
        <v>23</v>
      </c>
      <c r="G19" s="22">
        <f>SUM(G12:G18)</f>
        <v>0</v>
      </c>
      <c r="H19" s="22"/>
      <c r="I19" s="22">
        <f>SUM(I12:I18)</f>
        <v>0</v>
      </c>
      <c r="J19" s="22">
        <f>SUM(J12:J18)</f>
        <v>0</v>
      </c>
      <c r="K19" s="1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1:197" x14ac:dyDescent="0.25">
      <c r="A20" s="3"/>
      <c r="B20" s="3"/>
      <c r="C20" s="8"/>
      <c r="D20" s="9"/>
      <c r="E20" s="1"/>
      <c r="F20" s="1"/>
      <c r="G20" s="1"/>
      <c r="H20" s="1"/>
      <c r="I20" s="1"/>
      <c r="J20" s="1"/>
      <c r="K20" s="1"/>
      <c r="L20" s="8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1:197" x14ac:dyDescent="0.25">
      <c r="A21" s="3"/>
      <c r="B21" s="3"/>
      <c r="C21" s="8"/>
      <c r="D21" s="9"/>
      <c r="E21" s="1"/>
      <c r="F21" s="1"/>
      <c r="G21" s="1"/>
      <c r="H21" s="1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1:197" x14ac:dyDescent="0.25">
      <c r="A22" s="3"/>
      <c r="B22" s="3"/>
      <c r="C22" s="8"/>
      <c r="D22" s="9"/>
      <c r="E22" s="1"/>
      <c r="F22" s="1"/>
      <c r="G22" s="1"/>
      <c r="H22" s="1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1:197" x14ac:dyDescent="0.25">
      <c r="A23" s="3"/>
      <c r="B23" s="3"/>
      <c r="C23" s="8"/>
      <c r="D23" s="9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1:197" x14ac:dyDescent="0.25">
      <c r="A24" s="3"/>
      <c r="B24" s="3"/>
      <c r="C24" s="8"/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1:197" x14ac:dyDescent="0.25">
      <c r="A25" s="3"/>
      <c r="B25" s="3"/>
      <c r="C25" s="8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1:197" x14ac:dyDescent="0.25">
      <c r="A26" s="3"/>
      <c r="B26" s="3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1:197" x14ac:dyDescent="0.25">
      <c r="A27" s="3"/>
      <c r="B27" s="3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1:197" x14ac:dyDescent="0.25">
      <c r="A28" s="3"/>
      <c r="B28" s="3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1:197" x14ac:dyDescent="0.25">
      <c r="A29" s="3"/>
      <c r="B29" s="3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1:197" x14ac:dyDescent="0.25">
      <c r="A30" s="3"/>
      <c r="B30" s="3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1:197" x14ac:dyDescent="0.25">
      <c r="A31" s="3"/>
      <c r="B31" s="3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1:197" x14ac:dyDescent="0.25">
      <c r="A32" s="3"/>
      <c r="B32" s="3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1:200" x14ac:dyDescent="0.25">
      <c r="A33" s="3"/>
      <c r="B33" s="3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1:200" x14ac:dyDescent="0.25">
      <c r="A34" s="3"/>
      <c r="B34" s="3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1:200" x14ac:dyDescent="0.25">
      <c r="A35" s="3"/>
      <c r="B35" s="3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1:200" x14ac:dyDescent="0.25">
      <c r="A36" s="3"/>
      <c r="B36" s="3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1:200" x14ac:dyDescent="0.25">
      <c r="A37" s="3"/>
      <c r="B37" s="3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1:200" x14ac:dyDescent="0.25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1:2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1:2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1:2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1:2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1:2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1:2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1:2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1:2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1:2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1:2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1:2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1:2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1:2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1:2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1:2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1:2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1:2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1:2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1:2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1:2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1:2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1:2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1:2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1:2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1:2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1:2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1:2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1:2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1:2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1:2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1:2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1:2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1:2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1:2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1:2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1:2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1:2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1:2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1:2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1:2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1:2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1:2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1:2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1:2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1:2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1:2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1:2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1:2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1:2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1:2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1:2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1:2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1:2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1:2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1:2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1:2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1:2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1:2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1:2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1:2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1:2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1:2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1:2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1:2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1:2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1:2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1:2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1:2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1:2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1:2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1:2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1:2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1:2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1:2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1:2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1:2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1:2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1:2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1:2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1:2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1:2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1:2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1:2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1:2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1:2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1:2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1:2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1:2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1:2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1:2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1:2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1:2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1:2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1:2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1:2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1:2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1:2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1:2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1:2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1:2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1:2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1:2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1:2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1:2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1:2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1:2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1:2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1:2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1:2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1:2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1:2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1:2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1:2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1:2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1:2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1:2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1:2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1:2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1:2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1:2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1:2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1:2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1:2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1:2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1:2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1:2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1:2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1:2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1:2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1:2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1:2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1:2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1:2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1:2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1:2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1:2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1:2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1:2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1:2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1:2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1:2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1:2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1:2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1:2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1:2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1:2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1:2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1:2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1:2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1:2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1:2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1:2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1:2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1:2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1:2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1:2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1:2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1:2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1:2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1:2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1:2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1:2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1:2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1:2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1:2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1:2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1:2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1:2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1:2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1:2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1:2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1:2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1:2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1:2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1:2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1:2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1:2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1:2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1:2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1:2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1:2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1:2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1:2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1:2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1:2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1:2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1:2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1:2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1:2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1:2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1:2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1:2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1:2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1:2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1:2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1:2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1:2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1:2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1:2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1:2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1:2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1:2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1:2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1:2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1:2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1:2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1:2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1:2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1:2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1:2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1:2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1:2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1:2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1:2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1:2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1:2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1:2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1:2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1:2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1:2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1:2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1:2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1:2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1:2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1:2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1:2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1:2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1:2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1:2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1:2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1:2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1:2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1:2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1:2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1:2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1:2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1:2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1:2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1:2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1:2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1:2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1:2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1:2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1:2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1:2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1:2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1:2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1:2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1:200" x14ac:dyDescent="0.25">
      <c r="A287" s="1"/>
      <c r="B287" s="1"/>
      <c r="C287" s="1"/>
      <c r="L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1:200" x14ac:dyDescent="0.25">
      <c r="A288" s="1"/>
      <c r="B288" s="1"/>
      <c r="C288" s="1"/>
      <c r="L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:200" x14ac:dyDescent="0.25">
      <c r="A289" s="1"/>
      <c r="B289" s="1"/>
      <c r="C289" s="1"/>
      <c r="L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:200" x14ac:dyDescent="0.25">
      <c r="A290" s="1"/>
      <c r="B290" s="1"/>
      <c r="C290" s="1"/>
      <c r="L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:200" x14ac:dyDescent="0.25">
      <c r="A291" s="1"/>
      <c r="B291" s="1"/>
      <c r="C291" s="1"/>
      <c r="L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:200" x14ac:dyDescent="0.25">
      <c r="A292" s="1"/>
      <c r="B292" s="1"/>
      <c r="C292" s="1"/>
      <c r="L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:200" x14ac:dyDescent="0.25">
      <c r="A293" s="1"/>
      <c r="B293" s="1"/>
      <c r="C293" s="1"/>
      <c r="L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:200" x14ac:dyDescent="0.25">
      <c r="A294" s="1"/>
      <c r="B294" s="1"/>
      <c r="C294" s="1"/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:200" x14ac:dyDescent="0.25">
      <c r="A295" s="1"/>
      <c r="B295" s="1"/>
      <c r="C295" s="1"/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:200" x14ac:dyDescent="0.25">
      <c r="A296" s="1"/>
      <c r="B296" s="1"/>
      <c r="C296" s="1"/>
      <c r="L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:200" x14ac:dyDescent="0.25">
      <c r="A297" s="1"/>
      <c r="B297" s="1"/>
      <c r="C297" s="1"/>
      <c r="L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:200" x14ac:dyDescent="0.25">
      <c r="A298" s="1"/>
      <c r="B298" s="1"/>
      <c r="C298" s="1"/>
      <c r="L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:200" x14ac:dyDescent="0.25">
      <c r="A299" s="1"/>
      <c r="B299" s="1"/>
      <c r="C299" s="1"/>
      <c r="L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:200" x14ac:dyDescent="0.25">
      <c r="A300" s="1"/>
      <c r="B300" s="1"/>
      <c r="C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:200" x14ac:dyDescent="0.25">
      <c r="A301" s="1"/>
      <c r="B301" s="1"/>
      <c r="C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:200" x14ac:dyDescent="0.25">
      <c r="A302" s="1"/>
      <c r="B302" s="1"/>
      <c r="C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:200" x14ac:dyDescent="0.25">
      <c r="A303" s="1"/>
      <c r="B303" s="1"/>
      <c r="C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:200" x14ac:dyDescent="0.25">
      <c r="A304" s="1"/>
      <c r="B304" s="1"/>
      <c r="C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1:200" x14ac:dyDescent="0.25">
      <c r="A305" s="1"/>
      <c r="B305" s="1"/>
      <c r="C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1:200" x14ac:dyDescent="0.25">
      <c r="A306" s="1"/>
      <c r="B306" s="1"/>
      <c r="C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1:200" x14ac:dyDescent="0.25">
      <c r="A307" s="1"/>
      <c r="B307" s="1"/>
      <c r="C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1:200" x14ac:dyDescent="0.25">
      <c r="A308" s="1"/>
      <c r="B308" s="1"/>
      <c r="C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1:200" x14ac:dyDescent="0.25">
      <c r="A309" s="1"/>
      <c r="B309" s="1"/>
      <c r="C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1:200" x14ac:dyDescent="0.25">
      <c r="A310" s="1"/>
      <c r="B310" s="1"/>
      <c r="C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1:200" x14ac:dyDescent="0.25">
      <c r="A311" s="1"/>
      <c r="B311" s="1"/>
      <c r="C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1:200" x14ac:dyDescent="0.25">
      <c r="A312" s="1"/>
      <c r="B312" s="1"/>
      <c r="C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1:200" x14ac:dyDescent="0.25">
      <c r="A313" s="1"/>
      <c r="B313" s="1"/>
      <c r="C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1:200" x14ac:dyDescent="0.25">
      <c r="A314" s="1"/>
      <c r="B314" s="1"/>
      <c r="C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</sheetData>
  <mergeCells count="5">
    <mergeCell ref="D2:J2"/>
    <mergeCell ref="D3:J6"/>
    <mergeCell ref="O7:P7"/>
    <mergeCell ref="Q7:R7"/>
    <mergeCell ref="S7:T7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14"/>
  <sheetViews>
    <sheetView zoomScale="76" zoomScaleNormal="70" workbookViewId="0">
      <selection activeCell="L9" sqref="L9"/>
    </sheetView>
  </sheetViews>
  <sheetFormatPr defaultRowHeight="15" x14ac:dyDescent="0.25"/>
  <cols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4.4257812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1:200" ht="27.7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200" ht="33.75" customHeight="1" x14ac:dyDescent="0.25">
      <c r="A2" s="3"/>
      <c r="B2" s="3"/>
      <c r="C2" s="3"/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1:200" ht="15" customHeight="1" x14ac:dyDescent="0.25">
      <c r="A3" s="3"/>
      <c r="B3" s="3"/>
      <c r="C3" s="3"/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ht="15" customHeight="1" x14ac:dyDescent="0.25">
      <c r="A4" s="3"/>
      <c r="B4" s="3"/>
      <c r="C4" s="3"/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1:200" ht="15" customHeight="1" x14ac:dyDescent="0.25">
      <c r="A5" s="3"/>
      <c r="B5" s="3"/>
      <c r="C5" s="3"/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1:200" ht="23.25" customHeight="1" thickBot="1" x14ac:dyDescent="0.3">
      <c r="A6" s="3"/>
      <c r="B6" s="3"/>
      <c r="C6" s="3"/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1:200" ht="15.75" customHeight="1" x14ac:dyDescent="0.25">
      <c r="A7" s="3"/>
      <c r="B7" s="3"/>
      <c r="C7" s="3"/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1:200" ht="15.75" customHeight="1" thickBot="1" x14ac:dyDescent="0.3">
      <c r="A8" s="3"/>
      <c r="B8" s="3"/>
      <c r="C8" s="6"/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1:200" ht="24.75" customHeight="1" thickTop="1" x14ac:dyDescent="0.25">
      <c r="A9" s="3"/>
      <c r="B9" s="3"/>
      <c r="C9" s="6"/>
      <c r="D9" s="37">
        <v>8</v>
      </c>
      <c r="E9" s="51">
        <f>G19</f>
        <v>0</v>
      </c>
      <c r="F9" s="26">
        <f t="shared" ref="F9" si="0">E9</f>
        <v>0</v>
      </c>
      <c r="G9" s="51">
        <f>L12+L13+(2*L14)+L15+(2*L16)</f>
        <v>0</v>
      </c>
      <c r="H9" s="29">
        <f>G9*5</f>
        <v>0</v>
      </c>
      <c r="I9" s="29">
        <f>U14</f>
        <v>0</v>
      </c>
      <c r="J9" s="29">
        <f>F9+H9+I9</f>
        <v>0</v>
      </c>
      <c r="K9" s="51">
        <f>J19+O17</f>
        <v>0</v>
      </c>
      <c r="L9" s="10">
        <v>0</v>
      </c>
      <c r="M9" s="31"/>
      <c r="N9" s="20">
        <f>D9</f>
        <v>8</v>
      </c>
      <c r="O9" s="33">
        <f>L9</f>
        <v>0</v>
      </c>
      <c r="P9" s="33">
        <f t="shared" ref="P9" si="1">O9*$P$8</f>
        <v>0</v>
      </c>
      <c r="Q9" s="34">
        <f>J9</f>
        <v>0</v>
      </c>
      <c r="R9" s="33">
        <f t="shared" ref="R9" si="2">Q9*$R$8</f>
        <v>0</v>
      </c>
      <c r="S9" s="35">
        <f>K9</f>
        <v>0</v>
      </c>
      <c r="T9" s="35">
        <f t="shared" ref="T9" si="3">S9*$T$8</f>
        <v>0</v>
      </c>
      <c r="U9" s="36">
        <f t="shared" ref="U9" si="4">P9+R9+T9</f>
        <v>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1:200" ht="18" customHeight="1" x14ac:dyDescent="0.25">
      <c r="A10" s="3"/>
      <c r="B10" s="3"/>
      <c r="C10" s="6"/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1:200" ht="63" x14ac:dyDescent="0.25">
      <c r="A11" s="3"/>
      <c r="B11" s="3"/>
      <c r="C11" s="6"/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1:200" x14ac:dyDescent="0.25">
      <c r="A12" s="3"/>
      <c r="B12" s="3"/>
      <c r="C12" s="6"/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5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0</v>
      </c>
      <c r="S12" s="22" t="s">
        <v>39</v>
      </c>
      <c r="T12" s="22">
        <v>1</v>
      </c>
      <c r="U12" s="22">
        <f>R12*T12</f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1:200" x14ac:dyDescent="0.25">
      <c r="A13" s="3"/>
      <c r="B13" s="3"/>
      <c r="C13" s="6"/>
      <c r="D13" s="25">
        <v>0</v>
      </c>
      <c r="E13" s="22" t="s">
        <v>14</v>
      </c>
      <c r="F13" s="22">
        <v>2.5</v>
      </c>
      <c r="G13" s="22">
        <f t="shared" ref="G13:G18" si="6">D13*F13</f>
        <v>0</v>
      </c>
      <c r="H13" s="22">
        <v>0.3</v>
      </c>
      <c r="I13" s="22"/>
      <c r="J13" s="22">
        <f t="shared" si="5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7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200" x14ac:dyDescent="0.25">
      <c r="A14" s="3"/>
      <c r="B14" s="3"/>
      <c r="C14" s="6"/>
      <c r="D14" s="25">
        <v>0</v>
      </c>
      <c r="E14" s="22" t="s">
        <v>18</v>
      </c>
      <c r="F14" s="22">
        <v>6.5</v>
      </c>
      <c r="G14" s="22">
        <f t="shared" si="6"/>
        <v>0</v>
      </c>
      <c r="H14" s="22">
        <v>0.5</v>
      </c>
      <c r="I14" s="22"/>
      <c r="J14" s="22">
        <f t="shared" si="5"/>
        <v>0</v>
      </c>
      <c r="K14" s="1"/>
      <c r="L14" s="25">
        <v>0</v>
      </c>
      <c r="M14" s="22" t="s">
        <v>18</v>
      </c>
      <c r="N14" s="22">
        <v>1.7</v>
      </c>
      <c r="O14" s="22">
        <f t="shared" si="7"/>
        <v>0</v>
      </c>
      <c r="P14" s="22">
        <v>2</v>
      </c>
      <c r="Q14" s="1"/>
      <c r="R14" s="1"/>
      <c r="S14" s="1"/>
      <c r="T14" s="1"/>
      <c r="U14" s="22">
        <f>U12+U13</f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200" x14ac:dyDescent="0.25">
      <c r="A15" s="3"/>
      <c r="B15" s="3"/>
      <c r="C15" s="6"/>
      <c r="D15" s="25">
        <v>0</v>
      </c>
      <c r="E15" s="22" t="s">
        <v>19</v>
      </c>
      <c r="F15" s="22">
        <v>6.5</v>
      </c>
      <c r="G15" s="22">
        <f t="shared" si="6"/>
        <v>0</v>
      </c>
      <c r="H15" s="22">
        <v>0.7</v>
      </c>
      <c r="I15" s="22"/>
      <c r="J15" s="22">
        <f t="shared" si="5"/>
        <v>0</v>
      </c>
      <c r="K15" s="1"/>
      <c r="L15" s="25">
        <v>0</v>
      </c>
      <c r="M15" s="22" t="s">
        <v>19</v>
      </c>
      <c r="N15" s="22">
        <v>0.8</v>
      </c>
      <c r="O15" s="22">
        <f t="shared" si="7"/>
        <v>0</v>
      </c>
      <c r="P15" s="22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200" x14ac:dyDescent="0.25">
      <c r="A16" s="3"/>
      <c r="B16" s="3"/>
      <c r="C16" s="6"/>
      <c r="D16" s="25">
        <v>0</v>
      </c>
      <c r="E16" s="22" t="s">
        <v>20</v>
      </c>
      <c r="F16" s="22">
        <v>9.5</v>
      </c>
      <c r="G16" s="22">
        <f t="shared" si="6"/>
        <v>0</v>
      </c>
      <c r="H16" s="22">
        <v>0.9</v>
      </c>
      <c r="I16" s="22"/>
      <c r="J16" s="22">
        <f t="shared" si="5"/>
        <v>0</v>
      </c>
      <c r="K16" s="1"/>
      <c r="L16" s="25">
        <v>0</v>
      </c>
      <c r="M16" s="22" t="s">
        <v>21</v>
      </c>
      <c r="N16" s="22">
        <v>1.3</v>
      </c>
      <c r="O16" s="22">
        <f t="shared" si="7"/>
        <v>0</v>
      </c>
      <c r="P16" s="22">
        <v>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1:197" x14ac:dyDescent="0.25">
      <c r="A17" s="3"/>
      <c r="B17" s="3"/>
      <c r="C17" s="6"/>
      <c r="D17" s="25">
        <v>0</v>
      </c>
      <c r="E17" s="22" t="s">
        <v>21</v>
      </c>
      <c r="F17" s="22">
        <v>13.5</v>
      </c>
      <c r="G17" s="22">
        <f t="shared" si="6"/>
        <v>0</v>
      </c>
      <c r="H17" s="22">
        <v>1.3</v>
      </c>
      <c r="I17" s="22"/>
      <c r="J17" s="22">
        <f t="shared" si="5"/>
        <v>0</v>
      </c>
      <c r="K17" s="1"/>
      <c r="L17" s="1"/>
      <c r="M17" s="8"/>
      <c r="N17" s="22" t="s">
        <v>23</v>
      </c>
      <c r="O17" s="22">
        <f>SUM(O10:O16)</f>
        <v>0</v>
      </c>
      <c r="P17" s="22"/>
      <c r="Q17" s="1"/>
      <c r="R17" s="1"/>
      <c r="S17" s="1"/>
      <c r="T17" s="1"/>
      <c r="U17" s="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1:197" x14ac:dyDescent="0.25">
      <c r="A18" s="3"/>
      <c r="B18" s="3"/>
      <c r="C18" s="6"/>
      <c r="D18" s="25">
        <v>0</v>
      </c>
      <c r="E18" s="22" t="s">
        <v>22</v>
      </c>
      <c r="F18" s="22">
        <v>20</v>
      </c>
      <c r="G18" s="22">
        <f t="shared" si="6"/>
        <v>0</v>
      </c>
      <c r="H18" s="22">
        <v>1.9</v>
      </c>
      <c r="I18" s="22"/>
      <c r="J18" s="22">
        <f t="shared" si="5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1:197" x14ac:dyDescent="0.25">
      <c r="A19" s="3"/>
      <c r="B19" s="3"/>
      <c r="C19" s="8"/>
      <c r="D19" s="32"/>
      <c r="E19" s="1"/>
      <c r="F19" s="22" t="s">
        <v>23</v>
      </c>
      <c r="G19" s="22">
        <f>SUM(G12:G18)</f>
        <v>0</v>
      </c>
      <c r="H19" s="22"/>
      <c r="I19" s="22">
        <f>SUM(I12:I18)</f>
        <v>0</v>
      </c>
      <c r="J19" s="22">
        <f>SUM(J12:J18)</f>
        <v>0</v>
      </c>
      <c r="K19" s="1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1:197" x14ac:dyDescent="0.25">
      <c r="A20" s="3"/>
      <c r="B20" s="3"/>
      <c r="C20" s="8"/>
      <c r="D20" s="9"/>
      <c r="E20" s="1"/>
      <c r="F20" s="1"/>
      <c r="G20" s="1"/>
      <c r="H20" s="1"/>
      <c r="I20" s="1"/>
      <c r="J20" s="1"/>
      <c r="K20" s="1"/>
      <c r="L20" s="8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1:197" x14ac:dyDescent="0.25">
      <c r="A21" s="3"/>
      <c r="B21" s="3"/>
      <c r="C21" s="8"/>
      <c r="D21" s="9"/>
      <c r="E21" s="1"/>
      <c r="F21" s="1"/>
      <c r="G21" s="1"/>
      <c r="H21" s="1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1:197" x14ac:dyDescent="0.25">
      <c r="A22" s="3"/>
      <c r="B22" s="3"/>
      <c r="C22" s="8"/>
      <c r="D22" s="9"/>
      <c r="E22" s="1"/>
      <c r="F22" s="1"/>
      <c r="G22" s="1"/>
      <c r="H22" s="1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1:197" x14ac:dyDescent="0.25">
      <c r="A23" s="3"/>
      <c r="B23" s="3"/>
      <c r="C23" s="8"/>
      <c r="D23" s="9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1:197" x14ac:dyDescent="0.25">
      <c r="A24" s="3"/>
      <c r="B24" s="3"/>
      <c r="C24" s="8"/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1:197" x14ac:dyDescent="0.25">
      <c r="A25" s="3"/>
      <c r="B25" s="3"/>
      <c r="C25" s="8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1:197" x14ac:dyDescent="0.25">
      <c r="A26" s="3"/>
      <c r="B26" s="3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1:197" x14ac:dyDescent="0.25">
      <c r="A27" s="3"/>
      <c r="B27" s="3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1:197" x14ac:dyDescent="0.25">
      <c r="A28" s="3"/>
      <c r="B28" s="3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1:197" x14ac:dyDescent="0.25">
      <c r="A29" s="3"/>
      <c r="B29" s="3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1:197" x14ac:dyDescent="0.25">
      <c r="A30" s="3"/>
      <c r="B30" s="3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1:197" x14ac:dyDescent="0.25">
      <c r="A31" s="3"/>
      <c r="B31" s="3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1:197" x14ac:dyDescent="0.25">
      <c r="A32" s="3"/>
      <c r="B32" s="3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1:200" x14ac:dyDescent="0.25">
      <c r="A33" s="3"/>
      <c r="B33" s="3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1:200" x14ac:dyDescent="0.25">
      <c r="A34" s="3"/>
      <c r="B34" s="3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1:200" x14ac:dyDescent="0.25">
      <c r="A35" s="3"/>
      <c r="B35" s="3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1:200" x14ac:dyDescent="0.25">
      <c r="A36" s="3"/>
      <c r="B36" s="3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1:200" x14ac:dyDescent="0.25">
      <c r="A37" s="3"/>
      <c r="B37" s="3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1:200" x14ac:dyDescent="0.25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1:2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1:2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1:2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1:2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1:2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1:2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1:2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1:2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1:2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1:2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1:2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1:2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1:2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1:2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1:2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1:2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1:2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1:2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1:2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1:2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1:2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1:2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1:2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1:2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1:2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1:2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1:2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1:2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1:2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1:2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1:2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1:2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1:2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1:2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1:2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1:2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1:2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1:2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1:2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1:2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1:2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1:2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1:2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1:2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1:2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1:2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1:2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1:2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1:2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1:2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1:2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1:2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1:2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1:2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1:2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1:2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1:2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1:2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1:2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1:2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1:2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1:2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1:2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1:2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1:2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1:2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1:2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1:2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1:2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1:2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1:2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1:2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1:2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1:2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1:2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1:2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1:2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1:2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1:2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1:2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1:2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1:2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1:2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1:2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1:2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1:2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1:2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1:2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1:2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1:2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1:2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1:2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1:2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1:2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1:2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1:2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1:2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1:2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1:2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1:2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1:2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1:2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1:2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1:2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1:2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1:2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1:2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1:2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1:2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1:2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1:2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1:2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1:2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1:2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1:2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1:2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1:2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1:2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1:2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1:2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1:2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1:2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1:2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1:2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1:2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1:2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1:2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1:2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1:2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1:2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1:2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1:2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1:2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1:2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1:2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1:2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1:2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1:2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1:2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1:2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1:2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1:2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1:2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1:2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1:2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1:2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1:2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1:2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1:2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1:2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1:2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1:2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1:2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1:2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1:2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1:2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1:2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1:2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1:2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1:2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1:2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1:2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1:2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1:2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1:2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1:2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1:2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1:2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1:2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1:2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1:2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1:2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1:2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1:2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1:2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1:2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1:2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1:2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1:2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1:2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1:2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1:2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1:2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1:2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1:2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1:2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1:2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1:2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1:2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1:2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1:2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1:2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1:2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1:2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1:2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1:2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1:2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1:2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1:2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1:2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1:2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1:2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1:2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1:2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1:2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1:2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1:2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1:2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1:2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1:2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1:2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1:2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1:2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1:2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1:2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1:2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1:2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1:2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1:2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1:2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1:2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1:2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1:2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1:2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1:2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1:2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1:2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1:2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1:2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1:2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1:2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1:2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1:2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1:2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1:2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1:2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1:2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1:2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1:2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1:2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1:2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1:2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1:2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1:2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1:2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1:2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1:2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1:2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1:200" x14ac:dyDescent="0.25">
      <c r="A287" s="1"/>
      <c r="B287" s="1"/>
      <c r="C287" s="1"/>
      <c r="L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1:200" x14ac:dyDescent="0.25">
      <c r="A288" s="1"/>
      <c r="B288" s="1"/>
      <c r="C288" s="1"/>
      <c r="L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:200" x14ac:dyDescent="0.25">
      <c r="A289" s="1"/>
      <c r="B289" s="1"/>
      <c r="C289" s="1"/>
      <c r="L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:200" x14ac:dyDescent="0.25">
      <c r="A290" s="1"/>
      <c r="B290" s="1"/>
      <c r="C290" s="1"/>
      <c r="L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:200" x14ac:dyDescent="0.25">
      <c r="A291" s="1"/>
      <c r="B291" s="1"/>
      <c r="C291" s="1"/>
      <c r="L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:200" x14ac:dyDescent="0.25">
      <c r="A292" s="1"/>
      <c r="B292" s="1"/>
      <c r="C292" s="1"/>
      <c r="L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:200" x14ac:dyDescent="0.25">
      <c r="A293" s="1"/>
      <c r="B293" s="1"/>
      <c r="C293" s="1"/>
      <c r="L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:200" x14ac:dyDescent="0.25">
      <c r="A294" s="1"/>
      <c r="B294" s="1"/>
      <c r="C294" s="1"/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:200" x14ac:dyDescent="0.25">
      <c r="A295" s="1"/>
      <c r="B295" s="1"/>
      <c r="C295" s="1"/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:200" x14ac:dyDescent="0.25">
      <c r="A296" s="1"/>
      <c r="B296" s="1"/>
      <c r="C296" s="1"/>
      <c r="L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:200" x14ac:dyDescent="0.25">
      <c r="A297" s="1"/>
      <c r="B297" s="1"/>
      <c r="C297" s="1"/>
      <c r="L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:200" x14ac:dyDescent="0.25">
      <c r="A298" s="1"/>
      <c r="B298" s="1"/>
      <c r="C298" s="1"/>
      <c r="L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:200" x14ac:dyDescent="0.25">
      <c r="A299" s="1"/>
      <c r="B299" s="1"/>
      <c r="C299" s="1"/>
      <c r="L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:200" x14ac:dyDescent="0.25">
      <c r="A300" s="1"/>
      <c r="B300" s="1"/>
      <c r="C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:200" x14ac:dyDescent="0.25">
      <c r="A301" s="1"/>
      <c r="B301" s="1"/>
      <c r="C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:200" x14ac:dyDescent="0.25">
      <c r="A302" s="1"/>
      <c r="B302" s="1"/>
      <c r="C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:200" x14ac:dyDescent="0.25">
      <c r="A303" s="1"/>
      <c r="B303" s="1"/>
      <c r="C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:200" x14ac:dyDescent="0.25">
      <c r="A304" s="1"/>
      <c r="B304" s="1"/>
      <c r="C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1:200" x14ac:dyDescent="0.25">
      <c r="A305" s="1"/>
      <c r="B305" s="1"/>
      <c r="C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1:200" x14ac:dyDescent="0.25">
      <c r="A306" s="1"/>
      <c r="B306" s="1"/>
      <c r="C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1:200" x14ac:dyDescent="0.25">
      <c r="A307" s="1"/>
      <c r="B307" s="1"/>
      <c r="C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1:200" x14ac:dyDescent="0.25">
      <c r="A308" s="1"/>
      <c r="B308" s="1"/>
      <c r="C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1:200" x14ac:dyDescent="0.25">
      <c r="A309" s="1"/>
      <c r="B309" s="1"/>
      <c r="C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1:200" x14ac:dyDescent="0.25">
      <c r="A310" s="1"/>
      <c r="B310" s="1"/>
      <c r="C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1:200" x14ac:dyDescent="0.25">
      <c r="A311" s="1"/>
      <c r="B311" s="1"/>
      <c r="C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1:200" x14ac:dyDescent="0.25">
      <c r="A312" s="1"/>
      <c r="B312" s="1"/>
      <c r="C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1:200" x14ac:dyDescent="0.25">
      <c r="A313" s="1"/>
      <c r="B313" s="1"/>
      <c r="C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1:200" x14ac:dyDescent="0.25">
      <c r="A314" s="1"/>
      <c r="B314" s="1"/>
      <c r="C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</sheetData>
  <mergeCells count="5">
    <mergeCell ref="D2:J2"/>
    <mergeCell ref="D3:J6"/>
    <mergeCell ref="O7:P7"/>
    <mergeCell ref="Q7:R7"/>
    <mergeCell ref="S7:T7"/>
  </mergeCell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14"/>
  <sheetViews>
    <sheetView zoomScale="76" zoomScaleNormal="70" workbookViewId="0">
      <selection activeCell="R12" sqref="R12"/>
    </sheetView>
  </sheetViews>
  <sheetFormatPr defaultRowHeight="15" x14ac:dyDescent="0.25"/>
  <cols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4.4257812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1:200" ht="27.7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200" ht="33.75" customHeight="1" x14ac:dyDescent="0.25">
      <c r="A2" s="3"/>
      <c r="B2" s="3"/>
      <c r="C2" s="3"/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1:200" ht="15" customHeight="1" x14ac:dyDescent="0.25">
      <c r="A3" s="3"/>
      <c r="B3" s="3"/>
      <c r="C3" s="3"/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ht="15" customHeight="1" x14ac:dyDescent="0.25">
      <c r="A4" s="3"/>
      <c r="B4" s="3"/>
      <c r="C4" s="3"/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1:200" ht="15" customHeight="1" x14ac:dyDescent="0.25">
      <c r="A5" s="3"/>
      <c r="B5" s="3"/>
      <c r="C5" s="3"/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1:200" ht="23.25" customHeight="1" thickBot="1" x14ac:dyDescent="0.3">
      <c r="A6" s="3"/>
      <c r="B6" s="3"/>
      <c r="C6" s="3"/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1:200" ht="15.75" customHeight="1" x14ac:dyDescent="0.25">
      <c r="A7" s="3"/>
      <c r="B7" s="3"/>
      <c r="C7" s="3"/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1:200" ht="15.75" customHeight="1" thickBot="1" x14ac:dyDescent="0.3">
      <c r="A8" s="3"/>
      <c r="B8" s="3"/>
      <c r="C8" s="6"/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1:200" ht="24.75" customHeight="1" thickTop="1" x14ac:dyDescent="0.25">
      <c r="A9" s="3"/>
      <c r="B9" s="3"/>
      <c r="C9" s="6"/>
      <c r="D9" s="37">
        <v>9</v>
      </c>
      <c r="E9" s="51">
        <f>G19</f>
        <v>0</v>
      </c>
      <c r="F9" s="26">
        <f t="shared" ref="F9" si="0">E9</f>
        <v>0</v>
      </c>
      <c r="G9" s="51">
        <f>L12+L13+(2*L14)+L15+(2*L16)</f>
        <v>0</v>
      </c>
      <c r="H9" s="29">
        <f>G9*5</f>
        <v>0</v>
      </c>
      <c r="I9" s="29">
        <f>U14</f>
        <v>0</v>
      </c>
      <c r="J9" s="29">
        <f>F9+H9+I9</f>
        <v>0</v>
      </c>
      <c r="K9" s="51">
        <f>J19+O17</f>
        <v>0</v>
      </c>
      <c r="L9" s="10">
        <v>0</v>
      </c>
      <c r="M9" s="31"/>
      <c r="N9" s="20">
        <f>D9</f>
        <v>9</v>
      </c>
      <c r="O9" s="33">
        <f>L9</f>
        <v>0</v>
      </c>
      <c r="P9" s="33">
        <f t="shared" ref="P9" si="1">O9*$P$8</f>
        <v>0</v>
      </c>
      <c r="Q9" s="34">
        <f>J9</f>
        <v>0</v>
      </c>
      <c r="R9" s="33">
        <f t="shared" ref="R9" si="2">Q9*$R$8</f>
        <v>0</v>
      </c>
      <c r="S9" s="35">
        <f>K9</f>
        <v>0</v>
      </c>
      <c r="T9" s="35">
        <f t="shared" ref="T9" si="3">S9*$T$8</f>
        <v>0</v>
      </c>
      <c r="U9" s="36">
        <f t="shared" ref="U9" si="4">P9+R9+T9</f>
        <v>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1:200" ht="18" customHeight="1" x14ac:dyDescent="0.25">
      <c r="A10" s="3"/>
      <c r="B10" s="3"/>
      <c r="C10" s="6"/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1:200" ht="63" x14ac:dyDescent="0.25">
      <c r="A11" s="3"/>
      <c r="B11" s="3"/>
      <c r="C11" s="6"/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1:200" x14ac:dyDescent="0.25">
      <c r="A12" s="3"/>
      <c r="B12" s="3"/>
      <c r="C12" s="6"/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5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0</v>
      </c>
      <c r="S12" s="22" t="s">
        <v>39</v>
      </c>
      <c r="T12" s="22">
        <v>1</v>
      </c>
      <c r="U12" s="22">
        <f>R12*T12</f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1:200" x14ac:dyDescent="0.25">
      <c r="A13" s="3"/>
      <c r="B13" s="3"/>
      <c r="C13" s="6"/>
      <c r="D13" s="25">
        <v>0</v>
      </c>
      <c r="E13" s="22" t="s">
        <v>14</v>
      </c>
      <c r="F13" s="22">
        <v>2.5</v>
      </c>
      <c r="G13" s="22">
        <f t="shared" ref="G13:G18" si="6">D13*F13</f>
        <v>0</v>
      </c>
      <c r="H13" s="22">
        <v>0.3</v>
      </c>
      <c r="I13" s="22"/>
      <c r="J13" s="22">
        <f t="shared" si="5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7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200" x14ac:dyDescent="0.25">
      <c r="A14" s="3"/>
      <c r="B14" s="3"/>
      <c r="C14" s="6"/>
      <c r="D14" s="25">
        <v>0</v>
      </c>
      <c r="E14" s="22" t="s">
        <v>18</v>
      </c>
      <c r="F14" s="22">
        <v>6.5</v>
      </c>
      <c r="G14" s="22">
        <f t="shared" si="6"/>
        <v>0</v>
      </c>
      <c r="H14" s="22">
        <v>0.5</v>
      </c>
      <c r="I14" s="22"/>
      <c r="J14" s="22">
        <f t="shared" si="5"/>
        <v>0</v>
      </c>
      <c r="K14" s="1"/>
      <c r="L14" s="25">
        <v>0</v>
      </c>
      <c r="M14" s="22" t="s">
        <v>18</v>
      </c>
      <c r="N14" s="22">
        <v>1.7</v>
      </c>
      <c r="O14" s="22">
        <f t="shared" si="7"/>
        <v>0</v>
      </c>
      <c r="P14" s="22">
        <v>2</v>
      </c>
      <c r="Q14" s="1"/>
      <c r="R14" s="1"/>
      <c r="S14" s="1"/>
      <c r="T14" s="1"/>
      <c r="U14" s="22">
        <f>U12+U13</f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200" x14ac:dyDescent="0.25">
      <c r="A15" s="3"/>
      <c r="B15" s="3"/>
      <c r="C15" s="6"/>
      <c r="D15" s="25">
        <v>0</v>
      </c>
      <c r="E15" s="22" t="s">
        <v>19</v>
      </c>
      <c r="F15" s="22">
        <v>6.5</v>
      </c>
      <c r="G15" s="22">
        <f t="shared" si="6"/>
        <v>0</v>
      </c>
      <c r="H15" s="22">
        <v>0.7</v>
      </c>
      <c r="I15" s="22"/>
      <c r="J15" s="22">
        <f t="shared" si="5"/>
        <v>0</v>
      </c>
      <c r="K15" s="1"/>
      <c r="L15" s="25">
        <v>0</v>
      </c>
      <c r="M15" s="22" t="s">
        <v>19</v>
      </c>
      <c r="N15" s="22">
        <v>0.8</v>
      </c>
      <c r="O15" s="22">
        <f t="shared" si="7"/>
        <v>0</v>
      </c>
      <c r="P15" s="22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200" x14ac:dyDescent="0.25">
      <c r="A16" s="3"/>
      <c r="B16" s="3"/>
      <c r="C16" s="6"/>
      <c r="D16" s="25">
        <v>0</v>
      </c>
      <c r="E16" s="22" t="s">
        <v>20</v>
      </c>
      <c r="F16" s="22">
        <v>9.5</v>
      </c>
      <c r="G16" s="22">
        <f t="shared" si="6"/>
        <v>0</v>
      </c>
      <c r="H16" s="22">
        <v>0.9</v>
      </c>
      <c r="I16" s="22"/>
      <c r="J16" s="22">
        <f t="shared" si="5"/>
        <v>0</v>
      </c>
      <c r="K16" s="1"/>
      <c r="L16" s="25">
        <v>0</v>
      </c>
      <c r="M16" s="22" t="s">
        <v>21</v>
      </c>
      <c r="N16" s="22">
        <v>1.3</v>
      </c>
      <c r="O16" s="22">
        <f t="shared" si="7"/>
        <v>0</v>
      </c>
      <c r="P16" s="22">
        <v>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1:197" x14ac:dyDescent="0.25">
      <c r="A17" s="3"/>
      <c r="B17" s="3"/>
      <c r="C17" s="6"/>
      <c r="D17" s="25">
        <v>0</v>
      </c>
      <c r="E17" s="22" t="s">
        <v>21</v>
      </c>
      <c r="F17" s="22">
        <v>13.5</v>
      </c>
      <c r="G17" s="22">
        <f t="shared" si="6"/>
        <v>0</v>
      </c>
      <c r="H17" s="22">
        <v>1.3</v>
      </c>
      <c r="I17" s="22"/>
      <c r="J17" s="22">
        <f t="shared" si="5"/>
        <v>0</v>
      </c>
      <c r="K17" s="1"/>
      <c r="L17" s="1"/>
      <c r="M17" s="8"/>
      <c r="N17" s="22" t="s">
        <v>23</v>
      </c>
      <c r="O17" s="22">
        <f>SUM(O10:O16)</f>
        <v>0</v>
      </c>
      <c r="P17" s="22"/>
      <c r="Q17" s="1"/>
      <c r="R17" s="1"/>
      <c r="S17" s="1"/>
      <c r="T17" s="1"/>
      <c r="U17" s="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1:197" x14ac:dyDescent="0.25">
      <c r="A18" s="3"/>
      <c r="B18" s="3"/>
      <c r="C18" s="6"/>
      <c r="D18" s="25">
        <v>0</v>
      </c>
      <c r="E18" s="22" t="s">
        <v>22</v>
      </c>
      <c r="F18" s="22">
        <v>20</v>
      </c>
      <c r="G18" s="22">
        <f t="shared" si="6"/>
        <v>0</v>
      </c>
      <c r="H18" s="22">
        <v>1.9</v>
      </c>
      <c r="I18" s="22"/>
      <c r="J18" s="22">
        <f t="shared" si="5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1:197" x14ac:dyDescent="0.25">
      <c r="A19" s="3"/>
      <c r="B19" s="3"/>
      <c r="C19" s="8"/>
      <c r="D19" s="32"/>
      <c r="E19" s="1"/>
      <c r="F19" s="22" t="s">
        <v>23</v>
      </c>
      <c r="G19" s="22">
        <f>SUM(G12:G18)</f>
        <v>0</v>
      </c>
      <c r="H19" s="22"/>
      <c r="I19" s="22">
        <f>SUM(I12:I18)</f>
        <v>0</v>
      </c>
      <c r="J19" s="22">
        <f>SUM(J12:J18)</f>
        <v>0</v>
      </c>
      <c r="K19" s="1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1:197" x14ac:dyDescent="0.25">
      <c r="A20" s="3"/>
      <c r="B20" s="3"/>
      <c r="C20" s="8"/>
      <c r="D20" s="9"/>
      <c r="E20" s="1"/>
      <c r="F20" s="1"/>
      <c r="G20" s="1"/>
      <c r="H20" s="1"/>
      <c r="I20" s="1"/>
      <c r="J20" s="1"/>
      <c r="K20" s="1"/>
      <c r="L20" s="8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1:197" x14ac:dyDescent="0.25">
      <c r="A21" s="3"/>
      <c r="B21" s="3"/>
      <c r="C21" s="8"/>
      <c r="D21" s="9"/>
      <c r="E21" s="1"/>
      <c r="F21" s="1"/>
      <c r="G21" s="1"/>
      <c r="H21" s="1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1:197" x14ac:dyDescent="0.25">
      <c r="A22" s="3"/>
      <c r="B22" s="3"/>
      <c r="C22" s="8"/>
      <c r="D22" s="9"/>
      <c r="E22" s="1"/>
      <c r="F22" s="1"/>
      <c r="G22" s="1"/>
      <c r="H22" s="1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1:197" x14ac:dyDescent="0.25">
      <c r="A23" s="3"/>
      <c r="B23" s="3"/>
      <c r="C23" s="8"/>
      <c r="D23" s="9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1:197" x14ac:dyDescent="0.25">
      <c r="A24" s="3"/>
      <c r="B24" s="3"/>
      <c r="C24" s="8"/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1:197" x14ac:dyDescent="0.25">
      <c r="A25" s="3"/>
      <c r="B25" s="3"/>
      <c r="C25" s="8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1:197" x14ac:dyDescent="0.25">
      <c r="A26" s="3"/>
      <c r="B26" s="3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1:197" x14ac:dyDescent="0.25">
      <c r="A27" s="3"/>
      <c r="B27" s="3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1:197" x14ac:dyDescent="0.25">
      <c r="A28" s="3"/>
      <c r="B28" s="3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1:197" x14ac:dyDescent="0.25">
      <c r="A29" s="3"/>
      <c r="B29" s="3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1:197" x14ac:dyDescent="0.25">
      <c r="A30" s="3"/>
      <c r="B30" s="3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1:197" x14ac:dyDescent="0.25">
      <c r="A31" s="3"/>
      <c r="B31" s="3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1:197" x14ac:dyDescent="0.25">
      <c r="A32" s="3"/>
      <c r="B32" s="3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1:200" x14ac:dyDescent="0.25">
      <c r="A33" s="3"/>
      <c r="B33" s="3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1:200" x14ac:dyDescent="0.25">
      <c r="A34" s="3"/>
      <c r="B34" s="3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1:200" x14ac:dyDescent="0.25">
      <c r="A35" s="3"/>
      <c r="B35" s="3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1:200" x14ac:dyDescent="0.25">
      <c r="A36" s="3"/>
      <c r="B36" s="3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1:200" x14ac:dyDescent="0.25">
      <c r="A37" s="3"/>
      <c r="B37" s="3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1:200" x14ac:dyDescent="0.25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1:2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1:2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1:2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1:2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1:2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1:2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1:2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1:2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1:2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1:2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1:2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1:2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1:2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1:2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1:2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1:2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1:2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1:2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1:2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1:2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1:2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1:2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1:2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1:2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1:2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1:2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1:2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1:2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1:2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1:2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1:2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1:2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1:2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1:2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1:2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1:2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1:2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1:2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1:2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1:2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1:2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1:2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1:2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1:2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1:2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1:2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1:2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1:2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1:2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1:2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1:2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1:2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1:2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1:2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1:2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1:2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1:2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1:2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1:2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1:2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1:2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1:2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1:2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1:2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1:2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1:2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1:2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1:2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1:2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1:2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1:2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1:2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1:2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1:2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1:2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1:2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1:2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1:2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1:2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1:2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1:2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1:2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1:2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1:2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1:2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1:2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1:2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1:2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1:2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1:2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1:2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1:2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1:2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1:2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1:2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1:2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1:2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1:2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1:2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1:2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1:2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1:2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1:2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1:2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1:2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1:2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1:2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1:2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1:2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1:2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1:2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1:2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1:2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1:2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1:2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1:2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1:2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1:2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1:2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1:2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1:2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1:2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1:2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1:2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1:2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1:2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1:2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1:2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1:2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1:2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1:2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1:2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1:2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1:2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1:2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1:2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1:2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1:2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1:2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1:2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1:2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1:2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1:2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1:2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1:2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1:2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1:2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1:2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1:2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1:2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1:2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1:2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1:2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1:2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1:2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1:2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1:2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1:2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1:2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1:2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1:2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1:2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1:2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1:2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1:2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1:2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1:2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1:2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1:2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1:2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1:2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1:2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1:2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1:2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1:2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1:2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1:2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1:2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1:2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1:2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1:2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1:2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1:2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1:2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1:2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1:2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1:2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1:2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1:2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1:2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1:2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1:2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1:2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1:2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1:2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1:2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1:2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1:2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1:2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1:2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1:2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1:2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1:2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1:2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1:2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1:2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1:2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1:2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1:2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1:2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1:2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1:2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1:2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1:2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1:2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1:2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1:2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1:2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1:2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1:2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1:2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1:2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1:2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1:2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1:2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1:2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1:2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1:2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1:2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1:2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1:2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1:2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1:2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1:2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1:2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1:2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1:2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1:2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1:2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1:2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1:2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1:2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1:2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1:2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1:2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1:2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1:2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1:2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1:200" x14ac:dyDescent="0.25">
      <c r="A287" s="1"/>
      <c r="B287" s="1"/>
      <c r="C287" s="1"/>
      <c r="L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1:200" x14ac:dyDescent="0.25">
      <c r="A288" s="1"/>
      <c r="B288" s="1"/>
      <c r="C288" s="1"/>
      <c r="L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:200" x14ac:dyDescent="0.25">
      <c r="A289" s="1"/>
      <c r="B289" s="1"/>
      <c r="C289" s="1"/>
      <c r="L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:200" x14ac:dyDescent="0.25">
      <c r="A290" s="1"/>
      <c r="B290" s="1"/>
      <c r="C290" s="1"/>
      <c r="L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:200" x14ac:dyDescent="0.25">
      <c r="A291" s="1"/>
      <c r="B291" s="1"/>
      <c r="C291" s="1"/>
      <c r="L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:200" x14ac:dyDescent="0.25">
      <c r="A292" s="1"/>
      <c r="B292" s="1"/>
      <c r="C292" s="1"/>
      <c r="L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:200" x14ac:dyDescent="0.25">
      <c r="A293" s="1"/>
      <c r="B293" s="1"/>
      <c r="C293" s="1"/>
      <c r="L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:200" x14ac:dyDescent="0.25">
      <c r="A294" s="1"/>
      <c r="B294" s="1"/>
      <c r="C294" s="1"/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:200" x14ac:dyDescent="0.25">
      <c r="A295" s="1"/>
      <c r="B295" s="1"/>
      <c r="C295" s="1"/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:200" x14ac:dyDescent="0.25">
      <c r="A296" s="1"/>
      <c r="B296" s="1"/>
      <c r="C296" s="1"/>
      <c r="L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:200" x14ac:dyDescent="0.25">
      <c r="A297" s="1"/>
      <c r="B297" s="1"/>
      <c r="C297" s="1"/>
      <c r="L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:200" x14ac:dyDescent="0.25">
      <c r="A298" s="1"/>
      <c r="B298" s="1"/>
      <c r="C298" s="1"/>
      <c r="L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:200" x14ac:dyDescent="0.25">
      <c r="A299" s="1"/>
      <c r="B299" s="1"/>
      <c r="C299" s="1"/>
      <c r="L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:200" x14ac:dyDescent="0.25">
      <c r="A300" s="1"/>
      <c r="B300" s="1"/>
      <c r="C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:200" x14ac:dyDescent="0.25">
      <c r="A301" s="1"/>
      <c r="B301" s="1"/>
      <c r="C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:200" x14ac:dyDescent="0.25">
      <c r="A302" s="1"/>
      <c r="B302" s="1"/>
      <c r="C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:200" x14ac:dyDescent="0.25">
      <c r="A303" s="1"/>
      <c r="B303" s="1"/>
      <c r="C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:200" x14ac:dyDescent="0.25">
      <c r="A304" s="1"/>
      <c r="B304" s="1"/>
      <c r="C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1:200" x14ac:dyDescent="0.25">
      <c r="A305" s="1"/>
      <c r="B305" s="1"/>
      <c r="C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1:200" x14ac:dyDescent="0.25">
      <c r="A306" s="1"/>
      <c r="B306" s="1"/>
      <c r="C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1:200" x14ac:dyDescent="0.25">
      <c r="A307" s="1"/>
      <c r="B307" s="1"/>
      <c r="C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1:200" x14ac:dyDescent="0.25">
      <c r="A308" s="1"/>
      <c r="B308" s="1"/>
      <c r="C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1:200" x14ac:dyDescent="0.25">
      <c r="A309" s="1"/>
      <c r="B309" s="1"/>
      <c r="C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1:200" x14ac:dyDescent="0.25">
      <c r="A310" s="1"/>
      <c r="B310" s="1"/>
      <c r="C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1:200" x14ac:dyDescent="0.25">
      <c r="A311" s="1"/>
      <c r="B311" s="1"/>
      <c r="C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1:200" x14ac:dyDescent="0.25">
      <c r="A312" s="1"/>
      <c r="B312" s="1"/>
      <c r="C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1:200" x14ac:dyDescent="0.25">
      <c r="A313" s="1"/>
      <c r="B313" s="1"/>
      <c r="C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1:200" x14ac:dyDescent="0.25">
      <c r="A314" s="1"/>
      <c r="B314" s="1"/>
      <c r="C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</sheetData>
  <mergeCells count="5">
    <mergeCell ref="D2:J2"/>
    <mergeCell ref="D3:J6"/>
    <mergeCell ref="O7:P7"/>
    <mergeCell ref="Q7:R7"/>
    <mergeCell ref="S7:T7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314"/>
  <sheetViews>
    <sheetView zoomScale="76" zoomScaleNormal="70" workbookViewId="0">
      <selection activeCell="Q18" sqref="Q18"/>
    </sheetView>
  </sheetViews>
  <sheetFormatPr defaultRowHeight="15" x14ac:dyDescent="0.25"/>
  <cols>
    <col min="4" max="5" width="19.85546875" customWidth="1"/>
    <col min="6" max="6" width="16.28515625" customWidth="1"/>
    <col min="7" max="7" width="18.28515625" bestFit="1" customWidth="1"/>
    <col min="8" max="8" width="16.85546875" customWidth="1"/>
    <col min="9" max="9" width="17.42578125" customWidth="1"/>
    <col min="10" max="10" width="19.7109375" customWidth="1"/>
    <col min="11" max="11" width="19.28515625" customWidth="1"/>
    <col min="14" max="14" width="22.5703125" customWidth="1"/>
    <col min="15" max="15" width="24.42578125" customWidth="1"/>
    <col min="16" max="16" width="8.5703125" bestFit="1" customWidth="1"/>
    <col min="17" max="17" width="19.7109375" customWidth="1"/>
    <col min="18" max="18" width="13.28515625" bestFit="1" customWidth="1"/>
    <col min="19" max="19" width="20.7109375" customWidth="1"/>
    <col min="20" max="20" width="11.140625" customWidth="1"/>
    <col min="22" max="22" width="24.5703125" customWidth="1"/>
  </cols>
  <sheetData>
    <row r="1" spans="1:200" ht="27.75" customHeight="1" thickBot="1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2"/>
      <c r="R1" s="2"/>
      <c r="S1" s="2"/>
      <c r="T1" s="2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</row>
    <row r="2" spans="1:200" ht="33.75" customHeight="1" x14ac:dyDescent="0.25">
      <c r="A2" s="3"/>
      <c r="B2" s="3"/>
      <c r="C2" s="3"/>
      <c r="D2" s="52" t="s">
        <v>9</v>
      </c>
      <c r="E2" s="53"/>
      <c r="F2" s="53"/>
      <c r="G2" s="53"/>
      <c r="H2" s="53"/>
      <c r="I2" s="53"/>
      <c r="J2" s="54"/>
      <c r="K2" s="3"/>
      <c r="L2" s="3"/>
      <c r="M2" s="3"/>
      <c r="N2" s="3"/>
      <c r="O2" s="3"/>
      <c r="P2" s="3"/>
      <c r="Q2" s="3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</row>
    <row r="3" spans="1:200" ht="15" customHeight="1" x14ac:dyDescent="0.25">
      <c r="A3" s="3"/>
      <c r="B3" s="3"/>
      <c r="C3" s="3"/>
      <c r="D3" s="55" t="s">
        <v>28</v>
      </c>
      <c r="E3" s="56"/>
      <c r="F3" s="56"/>
      <c r="G3" s="56"/>
      <c r="H3" s="56"/>
      <c r="I3" s="56"/>
      <c r="J3" s="57"/>
      <c r="K3" s="3"/>
      <c r="L3" s="3"/>
      <c r="M3" s="3"/>
      <c r="N3" s="3"/>
      <c r="O3" s="3"/>
      <c r="P3" s="3"/>
      <c r="Q3" s="3"/>
      <c r="R3" s="2"/>
      <c r="S3" s="2"/>
      <c r="T3" s="2"/>
      <c r="U3" s="2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</row>
    <row r="4" spans="1:200" ht="15" customHeight="1" x14ac:dyDescent="0.25">
      <c r="A4" s="3"/>
      <c r="B4" s="3"/>
      <c r="C4" s="3"/>
      <c r="D4" s="55"/>
      <c r="E4" s="56"/>
      <c r="F4" s="56"/>
      <c r="G4" s="56"/>
      <c r="H4" s="56"/>
      <c r="I4" s="56"/>
      <c r="J4" s="57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</row>
    <row r="5" spans="1:200" ht="15" customHeight="1" x14ac:dyDescent="0.25">
      <c r="A5" s="3"/>
      <c r="B5" s="3"/>
      <c r="C5" s="3"/>
      <c r="D5" s="55"/>
      <c r="E5" s="56"/>
      <c r="F5" s="56"/>
      <c r="G5" s="56"/>
      <c r="H5" s="56"/>
      <c r="I5" s="56"/>
      <c r="J5" s="57"/>
      <c r="K5" s="3"/>
      <c r="L5" s="3"/>
      <c r="M5" s="3"/>
      <c r="N5" s="3"/>
      <c r="O5" s="3"/>
      <c r="P5" s="3"/>
      <c r="Q5" s="3"/>
      <c r="R5" s="2"/>
      <c r="S5" s="2"/>
      <c r="T5" s="2"/>
      <c r="U5" s="2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</row>
    <row r="6" spans="1:200" ht="23.25" customHeight="1" thickBot="1" x14ac:dyDescent="0.3">
      <c r="A6" s="3"/>
      <c r="B6" s="3"/>
      <c r="C6" s="3"/>
      <c r="D6" s="58"/>
      <c r="E6" s="59"/>
      <c r="F6" s="59"/>
      <c r="G6" s="59"/>
      <c r="H6" s="59"/>
      <c r="I6" s="59"/>
      <c r="J6" s="60"/>
      <c r="K6" s="3"/>
      <c r="L6" s="3"/>
      <c r="M6" s="3"/>
      <c r="N6" s="3"/>
      <c r="O6" s="8"/>
      <c r="P6" s="8"/>
      <c r="Q6" s="8"/>
      <c r="R6" s="7"/>
      <c r="S6" s="7"/>
      <c r="T6" s="7"/>
      <c r="U6" s="7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</row>
    <row r="7" spans="1:200" ht="15.75" customHeight="1" x14ac:dyDescent="0.25">
      <c r="A7" s="3"/>
      <c r="B7" s="3"/>
      <c r="C7" s="3"/>
      <c r="D7" s="5"/>
      <c r="E7" s="5"/>
      <c r="F7" s="5"/>
      <c r="G7" s="5"/>
      <c r="H7" s="5"/>
      <c r="I7" s="5"/>
      <c r="J7" s="5"/>
      <c r="K7" s="5"/>
      <c r="L7" s="5"/>
      <c r="M7" s="3"/>
      <c r="N7" s="6"/>
      <c r="O7" s="62" t="s">
        <v>6</v>
      </c>
      <c r="P7" s="63"/>
      <c r="Q7" s="64" t="s">
        <v>6</v>
      </c>
      <c r="R7" s="63"/>
      <c r="S7" s="64" t="s">
        <v>6</v>
      </c>
      <c r="T7" s="63"/>
      <c r="U7" s="9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</row>
    <row r="8" spans="1:200" ht="15.75" customHeight="1" thickBot="1" x14ac:dyDescent="0.3">
      <c r="A8" s="3"/>
      <c r="B8" s="3"/>
      <c r="C8" s="6"/>
      <c r="D8" s="15" t="s">
        <v>0</v>
      </c>
      <c r="E8" s="15" t="s">
        <v>12</v>
      </c>
      <c r="F8" s="16" t="s">
        <v>24</v>
      </c>
      <c r="G8" s="17" t="s">
        <v>25</v>
      </c>
      <c r="H8" s="18" t="s">
        <v>1</v>
      </c>
      <c r="I8" s="18" t="s">
        <v>44</v>
      </c>
      <c r="J8" s="18" t="s">
        <v>7</v>
      </c>
      <c r="K8" s="14" t="s">
        <v>26</v>
      </c>
      <c r="L8" s="15" t="s">
        <v>27</v>
      </c>
      <c r="M8" s="3"/>
      <c r="N8" s="16" t="s">
        <v>0</v>
      </c>
      <c r="O8" s="16" t="s">
        <v>36</v>
      </c>
      <c r="P8" s="16">
        <v>5000</v>
      </c>
      <c r="Q8" s="16" t="s">
        <v>4</v>
      </c>
      <c r="R8" s="16">
        <v>2</v>
      </c>
      <c r="S8" s="19" t="s">
        <v>26</v>
      </c>
      <c r="T8" s="19">
        <v>10</v>
      </c>
      <c r="U8" s="19" t="s">
        <v>5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</row>
    <row r="9" spans="1:200" ht="24.75" customHeight="1" thickTop="1" x14ac:dyDescent="0.25">
      <c r="A9" s="3"/>
      <c r="B9" s="3"/>
      <c r="C9" s="6"/>
      <c r="D9" s="37">
        <v>10</v>
      </c>
      <c r="E9" s="51">
        <f>G19</f>
        <v>0</v>
      </c>
      <c r="F9" s="26">
        <f t="shared" ref="F9" si="0">E9</f>
        <v>0</v>
      </c>
      <c r="G9" s="51">
        <f>L12+L13+(2*L14)+L15+(2*L16)</f>
        <v>0</v>
      </c>
      <c r="H9" s="29">
        <f>G9*5</f>
        <v>0</v>
      </c>
      <c r="I9" s="29">
        <f>U14</f>
        <v>0</v>
      </c>
      <c r="J9" s="29">
        <f>F9+H9+I9</f>
        <v>0</v>
      </c>
      <c r="K9" s="51">
        <f>J19+O17</f>
        <v>0</v>
      </c>
      <c r="L9" s="10">
        <v>0</v>
      </c>
      <c r="M9" s="31"/>
      <c r="N9" s="20">
        <f>D9</f>
        <v>10</v>
      </c>
      <c r="O9" s="33">
        <f>L9</f>
        <v>0</v>
      </c>
      <c r="P9" s="33">
        <f t="shared" ref="P9" si="1">O9*$P$8</f>
        <v>0</v>
      </c>
      <c r="Q9" s="34">
        <f>J9</f>
        <v>0</v>
      </c>
      <c r="R9" s="33">
        <f t="shared" ref="R9" si="2">Q9*$R$8</f>
        <v>0</v>
      </c>
      <c r="S9" s="35">
        <f>K9</f>
        <v>0</v>
      </c>
      <c r="T9" s="35">
        <f t="shared" ref="T9" si="3">S9*$T$8</f>
        <v>0</v>
      </c>
      <c r="U9" s="36">
        <f t="shared" ref="U9" si="4">P9+R9+T9</f>
        <v>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</row>
    <row r="10" spans="1:200" ht="18" customHeight="1" x14ac:dyDescent="0.25">
      <c r="A10" s="3"/>
      <c r="B10" s="3"/>
      <c r="C10" s="6"/>
      <c r="D10" s="7"/>
      <c r="E10" s="2"/>
      <c r="F10" s="2"/>
      <c r="G10" s="2"/>
      <c r="H10" s="7"/>
      <c r="I10" s="7"/>
      <c r="J10" s="2"/>
      <c r="K10" s="27"/>
      <c r="L10" s="7"/>
      <c r="M10" s="8"/>
      <c r="N10" s="28"/>
      <c r="O10" s="4"/>
      <c r="P10" s="4"/>
      <c r="Q10" s="4"/>
      <c r="R10" s="4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</row>
    <row r="11" spans="1:200" ht="63" x14ac:dyDescent="0.25">
      <c r="A11" s="3"/>
      <c r="B11" s="3"/>
      <c r="C11" s="6"/>
      <c r="D11" s="14" t="s">
        <v>13</v>
      </c>
      <c r="E11" s="14" t="s">
        <v>31</v>
      </c>
      <c r="F11" s="14" t="s">
        <v>15</v>
      </c>
      <c r="G11" s="14" t="s">
        <v>16</v>
      </c>
      <c r="H11" s="14" t="s">
        <v>33</v>
      </c>
      <c r="I11" s="14"/>
      <c r="J11" s="14" t="s">
        <v>34</v>
      </c>
      <c r="K11" s="1"/>
      <c r="L11" s="14" t="s">
        <v>13</v>
      </c>
      <c r="M11" s="14" t="s">
        <v>29</v>
      </c>
      <c r="N11" s="14" t="s">
        <v>30</v>
      </c>
      <c r="O11" s="14" t="s">
        <v>32</v>
      </c>
      <c r="P11" s="14" t="s">
        <v>35</v>
      </c>
      <c r="Q11" s="11"/>
      <c r="R11" s="14" t="s">
        <v>43</v>
      </c>
      <c r="S11" s="14" t="s">
        <v>38</v>
      </c>
      <c r="T11" s="14" t="s">
        <v>41</v>
      </c>
      <c r="U11" s="14" t="s">
        <v>42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</row>
    <row r="12" spans="1:200" x14ac:dyDescent="0.25">
      <c r="A12" s="3"/>
      <c r="B12" s="3"/>
      <c r="C12" s="6"/>
      <c r="D12" s="25">
        <v>0</v>
      </c>
      <c r="E12" s="22" t="s">
        <v>17</v>
      </c>
      <c r="F12" s="22">
        <v>1.5</v>
      </c>
      <c r="G12" s="22">
        <f>D12*F12</f>
        <v>0</v>
      </c>
      <c r="H12" s="22">
        <v>0.1</v>
      </c>
      <c r="I12" s="22"/>
      <c r="J12" s="22">
        <f t="shared" ref="J12:J18" si="5">D12*H12</f>
        <v>0</v>
      </c>
      <c r="K12" s="1"/>
      <c r="L12" s="25">
        <v>0</v>
      </c>
      <c r="M12" s="22" t="s">
        <v>17</v>
      </c>
      <c r="N12" s="22">
        <v>0.9</v>
      </c>
      <c r="O12" s="22">
        <f>L12*N12</f>
        <v>0</v>
      </c>
      <c r="P12" s="22">
        <v>1</v>
      </c>
      <c r="Q12" s="1"/>
      <c r="R12" s="25">
        <v>0</v>
      </c>
      <c r="S12" s="22" t="s">
        <v>39</v>
      </c>
      <c r="T12" s="22">
        <v>1</v>
      </c>
      <c r="U12" s="22">
        <f>R12*T12</f>
        <v>0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</row>
    <row r="13" spans="1:200" x14ac:dyDescent="0.25">
      <c r="A13" s="3"/>
      <c r="B13" s="3"/>
      <c r="C13" s="6"/>
      <c r="D13" s="25">
        <v>0</v>
      </c>
      <c r="E13" s="22" t="s">
        <v>14</v>
      </c>
      <c r="F13" s="22">
        <v>2.5</v>
      </c>
      <c r="G13" s="22">
        <f t="shared" ref="G13:G18" si="6">D13*F13</f>
        <v>0</v>
      </c>
      <c r="H13" s="22">
        <v>0.3</v>
      </c>
      <c r="I13" s="22"/>
      <c r="J13" s="22">
        <f t="shared" si="5"/>
        <v>0</v>
      </c>
      <c r="K13" s="1"/>
      <c r="L13" s="25">
        <v>0</v>
      </c>
      <c r="M13" s="22" t="s">
        <v>14</v>
      </c>
      <c r="N13" s="22">
        <v>0.5</v>
      </c>
      <c r="O13" s="22">
        <f t="shared" ref="O13:O16" si="7">L13*N13</f>
        <v>0</v>
      </c>
      <c r="P13" s="22">
        <v>1</v>
      </c>
      <c r="Q13" s="1"/>
      <c r="R13" s="25">
        <v>0</v>
      </c>
      <c r="S13" s="22" t="s">
        <v>40</v>
      </c>
      <c r="T13" s="22">
        <v>1000</v>
      </c>
      <c r="U13" s="22">
        <f>R13*T13</f>
        <v>0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</row>
    <row r="14" spans="1:200" x14ac:dyDescent="0.25">
      <c r="A14" s="3"/>
      <c r="B14" s="3"/>
      <c r="C14" s="6"/>
      <c r="D14" s="25">
        <v>0</v>
      </c>
      <c r="E14" s="22" t="s">
        <v>18</v>
      </c>
      <c r="F14" s="22">
        <v>6.5</v>
      </c>
      <c r="G14" s="22">
        <f t="shared" si="6"/>
        <v>0</v>
      </c>
      <c r="H14" s="22">
        <v>0.5</v>
      </c>
      <c r="I14" s="22"/>
      <c r="J14" s="22">
        <f t="shared" si="5"/>
        <v>0</v>
      </c>
      <c r="K14" s="1"/>
      <c r="L14" s="25">
        <v>0</v>
      </c>
      <c r="M14" s="22" t="s">
        <v>18</v>
      </c>
      <c r="N14" s="22">
        <v>1.7</v>
      </c>
      <c r="O14" s="22">
        <f t="shared" si="7"/>
        <v>0</v>
      </c>
      <c r="P14" s="22">
        <v>2</v>
      </c>
      <c r="Q14" s="1"/>
      <c r="R14" s="1"/>
      <c r="S14" s="1"/>
      <c r="T14" s="1"/>
      <c r="U14" s="22">
        <f>U12+U13</f>
        <v>0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</row>
    <row r="15" spans="1:200" x14ac:dyDescent="0.25">
      <c r="A15" s="3"/>
      <c r="B15" s="3"/>
      <c r="C15" s="6"/>
      <c r="D15" s="25">
        <v>0</v>
      </c>
      <c r="E15" s="22" t="s">
        <v>19</v>
      </c>
      <c r="F15" s="22">
        <v>6.5</v>
      </c>
      <c r="G15" s="22">
        <f t="shared" si="6"/>
        <v>0</v>
      </c>
      <c r="H15" s="22">
        <v>0.7</v>
      </c>
      <c r="I15" s="22"/>
      <c r="J15" s="22">
        <f t="shared" si="5"/>
        <v>0</v>
      </c>
      <c r="K15" s="1"/>
      <c r="L15" s="25">
        <v>0</v>
      </c>
      <c r="M15" s="22" t="s">
        <v>19</v>
      </c>
      <c r="N15" s="22">
        <v>0.8</v>
      </c>
      <c r="O15" s="22">
        <f t="shared" si="7"/>
        <v>0</v>
      </c>
      <c r="P15" s="22">
        <v>1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</row>
    <row r="16" spans="1:200" x14ac:dyDescent="0.25">
      <c r="A16" s="3"/>
      <c r="B16" s="3"/>
      <c r="C16" s="6"/>
      <c r="D16" s="25">
        <v>0</v>
      </c>
      <c r="E16" s="22" t="s">
        <v>20</v>
      </c>
      <c r="F16" s="22">
        <v>9.5</v>
      </c>
      <c r="G16" s="22">
        <f t="shared" si="6"/>
        <v>0</v>
      </c>
      <c r="H16" s="22">
        <v>0.9</v>
      </c>
      <c r="I16" s="22"/>
      <c r="J16" s="22">
        <f t="shared" si="5"/>
        <v>0</v>
      </c>
      <c r="K16" s="1"/>
      <c r="L16" s="25">
        <v>0</v>
      </c>
      <c r="M16" s="22" t="s">
        <v>21</v>
      </c>
      <c r="N16" s="22">
        <v>1.3</v>
      </c>
      <c r="O16" s="22">
        <f t="shared" si="7"/>
        <v>0</v>
      </c>
      <c r="P16" s="22">
        <v>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</row>
    <row r="17" spans="1:197" x14ac:dyDescent="0.25">
      <c r="A17" s="3"/>
      <c r="B17" s="3"/>
      <c r="C17" s="6"/>
      <c r="D17" s="25">
        <v>0</v>
      </c>
      <c r="E17" s="22" t="s">
        <v>21</v>
      </c>
      <c r="F17" s="22">
        <v>13.5</v>
      </c>
      <c r="G17" s="22">
        <f t="shared" si="6"/>
        <v>0</v>
      </c>
      <c r="H17" s="22">
        <v>1.3</v>
      </c>
      <c r="I17" s="22"/>
      <c r="J17" s="22">
        <f t="shared" si="5"/>
        <v>0</v>
      </c>
      <c r="K17" s="1"/>
      <c r="L17" s="1"/>
      <c r="M17" s="8"/>
      <c r="N17" s="22" t="s">
        <v>23</v>
      </c>
      <c r="O17" s="22">
        <f>SUM(O10:O16)</f>
        <v>0</v>
      </c>
      <c r="P17" s="22"/>
      <c r="Q17" s="1"/>
      <c r="R17" s="1"/>
      <c r="S17" s="1"/>
      <c r="T17" s="1"/>
      <c r="U17" s="9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</row>
    <row r="18" spans="1:197" x14ac:dyDescent="0.25">
      <c r="A18" s="3"/>
      <c r="B18" s="3"/>
      <c r="C18" s="6"/>
      <c r="D18" s="25">
        <v>0</v>
      </c>
      <c r="E18" s="22" t="s">
        <v>22</v>
      </c>
      <c r="F18" s="22">
        <v>20</v>
      </c>
      <c r="G18" s="22">
        <f t="shared" si="6"/>
        <v>0</v>
      </c>
      <c r="H18" s="22">
        <v>1.9</v>
      </c>
      <c r="I18" s="22"/>
      <c r="J18" s="22">
        <f t="shared" si="5"/>
        <v>0</v>
      </c>
      <c r="K18" s="1"/>
      <c r="L18" s="1"/>
      <c r="M18" s="8"/>
      <c r="N18" s="9"/>
      <c r="O18" s="1"/>
      <c r="P18" s="1"/>
      <c r="Q18" s="1"/>
      <c r="R18" s="1"/>
      <c r="S18" s="1"/>
      <c r="T18" s="1"/>
      <c r="U18" s="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</row>
    <row r="19" spans="1:197" x14ac:dyDescent="0.25">
      <c r="A19" s="3"/>
      <c r="B19" s="3"/>
      <c r="C19" s="8"/>
      <c r="D19" s="32"/>
      <c r="E19" s="1"/>
      <c r="F19" s="22" t="s">
        <v>23</v>
      </c>
      <c r="G19" s="22">
        <f>SUM(G12:G18)</f>
        <v>0</v>
      </c>
      <c r="H19" s="22"/>
      <c r="I19" s="22">
        <f>SUM(I12:I18)</f>
        <v>0</v>
      </c>
      <c r="J19" s="22">
        <f>SUM(J12:J18)</f>
        <v>0</v>
      </c>
      <c r="K19" s="1"/>
      <c r="L19" s="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</row>
    <row r="20" spans="1:197" x14ac:dyDescent="0.25">
      <c r="A20" s="3"/>
      <c r="B20" s="3"/>
      <c r="C20" s="8"/>
      <c r="D20" s="9"/>
      <c r="E20" s="1"/>
      <c r="F20" s="1"/>
      <c r="G20" s="1"/>
      <c r="H20" s="1"/>
      <c r="I20" s="1"/>
      <c r="J20" s="1"/>
      <c r="K20" s="1"/>
      <c r="L20" s="8"/>
      <c r="M20" s="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</row>
    <row r="21" spans="1:197" x14ac:dyDescent="0.25">
      <c r="A21" s="3"/>
      <c r="B21" s="3"/>
      <c r="C21" s="8"/>
      <c r="D21" s="9"/>
      <c r="E21" s="1"/>
      <c r="F21" s="1"/>
      <c r="G21" s="1"/>
      <c r="H21" s="1"/>
      <c r="I21" s="1"/>
      <c r="J21" s="1"/>
      <c r="K21" s="1"/>
      <c r="L21" s="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</row>
    <row r="22" spans="1:197" x14ac:dyDescent="0.25">
      <c r="A22" s="3"/>
      <c r="B22" s="3"/>
      <c r="C22" s="8"/>
      <c r="D22" s="9"/>
      <c r="E22" s="1"/>
      <c r="F22" s="1"/>
      <c r="G22" s="1"/>
      <c r="H22" s="1"/>
      <c r="I22" s="1"/>
      <c r="J22" s="1"/>
      <c r="K22" s="1"/>
      <c r="L22" s="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</row>
    <row r="23" spans="1:197" x14ac:dyDescent="0.25">
      <c r="A23" s="3"/>
      <c r="B23" s="3"/>
      <c r="C23" s="8"/>
      <c r="D23" s="9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</row>
    <row r="24" spans="1:197" x14ac:dyDescent="0.25">
      <c r="A24" s="3"/>
      <c r="B24" s="3"/>
      <c r="C24" s="8"/>
      <c r="D24" s="9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</row>
    <row r="25" spans="1:197" x14ac:dyDescent="0.25">
      <c r="A25" s="3"/>
      <c r="B25" s="3"/>
      <c r="C25" s="8"/>
      <c r="D25" s="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</row>
    <row r="26" spans="1:197" x14ac:dyDescent="0.25">
      <c r="A26" s="3"/>
      <c r="B26" s="3"/>
      <c r="C26" s="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</row>
    <row r="27" spans="1:197" x14ac:dyDescent="0.25">
      <c r="A27" s="3"/>
      <c r="B27" s="3"/>
      <c r="C27" s="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</row>
    <row r="28" spans="1:197" x14ac:dyDescent="0.25">
      <c r="A28" s="3"/>
      <c r="B28" s="3"/>
      <c r="C28" s="8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</row>
    <row r="29" spans="1:197" x14ac:dyDescent="0.25">
      <c r="A29" s="3"/>
      <c r="B29" s="3"/>
      <c r="C29" s="8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</row>
    <row r="30" spans="1:197" x14ac:dyDescent="0.25">
      <c r="A30" s="3"/>
      <c r="B30" s="3"/>
      <c r="C30" s="8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</row>
    <row r="31" spans="1:197" x14ac:dyDescent="0.25">
      <c r="A31" s="3"/>
      <c r="B31" s="3"/>
      <c r="C31" s="8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</row>
    <row r="32" spans="1:197" x14ac:dyDescent="0.25">
      <c r="A32" s="3"/>
      <c r="B32" s="3"/>
      <c r="C32" s="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</row>
    <row r="33" spans="1:200" x14ac:dyDescent="0.25">
      <c r="A33" s="3"/>
      <c r="B33" s="3"/>
      <c r="C33" s="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</row>
    <row r="34" spans="1:200" x14ac:dyDescent="0.25">
      <c r="A34" s="3"/>
      <c r="B34" s="3"/>
      <c r="C34" s="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</row>
    <row r="35" spans="1:200" x14ac:dyDescent="0.25">
      <c r="A35" s="3"/>
      <c r="B35" s="3"/>
      <c r="C35" s="8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9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</row>
    <row r="36" spans="1:200" x14ac:dyDescent="0.25">
      <c r="A36" s="3"/>
      <c r="B36" s="3"/>
      <c r="C36" s="8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</row>
    <row r="37" spans="1:200" x14ac:dyDescent="0.25">
      <c r="A37" s="3"/>
      <c r="B37" s="3"/>
      <c r="C37" s="8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</row>
    <row r="38" spans="1:200" x14ac:dyDescent="0.25">
      <c r="A38" s="2"/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</row>
    <row r="39" spans="1:2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</row>
    <row r="40" spans="1:2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</row>
    <row r="41" spans="1:2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</row>
    <row r="42" spans="1:2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</row>
    <row r="43" spans="1:2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</row>
    <row r="44" spans="1:2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</row>
    <row r="45" spans="1:2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</row>
    <row r="46" spans="1:2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</row>
    <row r="47" spans="1:2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</row>
    <row r="48" spans="1:2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</row>
    <row r="49" spans="1:2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</row>
    <row r="50" spans="1:2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</row>
    <row r="51" spans="1:2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</row>
    <row r="52" spans="1:2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</row>
    <row r="53" spans="1:2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</row>
    <row r="54" spans="1:2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</row>
    <row r="55" spans="1:2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</row>
    <row r="56" spans="1:2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</row>
    <row r="57" spans="1:2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</row>
    <row r="58" spans="1:2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</row>
    <row r="59" spans="1:2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</row>
    <row r="60" spans="1:2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</row>
    <row r="61" spans="1:2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</row>
    <row r="62" spans="1:2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</row>
    <row r="63" spans="1:2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</row>
    <row r="64" spans="1:2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</row>
    <row r="65" spans="1:2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</row>
    <row r="66" spans="1:2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</row>
    <row r="67" spans="1:2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</row>
    <row r="68" spans="1:2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</row>
    <row r="69" spans="1:2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</row>
    <row r="70" spans="1:2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</row>
    <row r="71" spans="1:2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</row>
    <row r="72" spans="1:2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</row>
    <row r="73" spans="1:2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</row>
    <row r="74" spans="1:2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</row>
    <row r="75" spans="1:2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</row>
    <row r="76" spans="1:2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</row>
    <row r="77" spans="1:2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</row>
    <row r="78" spans="1:2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</row>
    <row r="79" spans="1:2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</row>
    <row r="80" spans="1:2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</row>
    <row r="81" spans="1:2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</row>
    <row r="82" spans="1:2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</row>
    <row r="83" spans="1:2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</row>
    <row r="84" spans="1:2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</row>
    <row r="85" spans="1:2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</row>
    <row r="86" spans="1:2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</row>
    <row r="87" spans="1:2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</row>
    <row r="88" spans="1:2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</row>
    <row r="89" spans="1:2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</row>
    <row r="90" spans="1:2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</row>
    <row r="91" spans="1:2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</row>
    <row r="92" spans="1:2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</row>
    <row r="93" spans="1:2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</row>
    <row r="94" spans="1:2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</row>
    <row r="95" spans="1:2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</row>
    <row r="96" spans="1:2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</row>
    <row r="97" spans="1:2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</row>
    <row r="98" spans="1:2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</row>
    <row r="99" spans="1:2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</row>
    <row r="100" spans="1:2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</row>
    <row r="101" spans="1:2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</row>
    <row r="102" spans="1:2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</row>
    <row r="103" spans="1:2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</row>
    <row r="104" spans="1:2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</row>
    <row r="105" spans="1:2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</row>
    <row r="106" spans="1:2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</row>
    <row r="107" spans="1:2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</row>
    <row r="108" spans="1:2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</row>
    <row r="109" spans="1:2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</row>
    <row r="110" spans="1:2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</row>
    <row r="111" spans="1:20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</row>
    <row r="112" spans="1:20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</row>
    <row r="113" spans="1:20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</row>
    <row r="114" spans="1:20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</row>
    <row r="115" spans="1:20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</row>
    <row r="116" spans="1:20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</row>
    <row r="117" spans="1:20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</row>
    <row r="118" spans="1:20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</row>
    <row r="119" spans="1:20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</row>
    <row r="120" spans="1:20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</row>
    <row r="121" spans="1:20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</row>
    <row r="122" spans="1:20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</row>
    <row r="123" spans="1:20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</row>
    <row r="124" spans="1:20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</row>
    <row r="125" spans="1:20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</row>
    <row r="126" spans="1:20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</row>
    <row r="127" spans="1:20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</row>
    <row r="128" spans="1:20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</row>
    <row r="129" spans="1:20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</row>
    <row r="130" spans="1:20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</row>
    <row r="131" spans="1:20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</row>
    <row r="132" spans="1:20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</row>
    <row r="133" spans="1:20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</row>
    <row r="134" spans="1:20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</row>
    <row r="135" spans="1:20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</row>
    <row r="136" spans="1:20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</row>
    <row r="137" spans="1:20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</row>
    <row r="138" spans="1:20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</row>
    <row r="139" spans="1:20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</row>
    <row r="140" spans="1:20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</row>
    <row r="141" spans="1:20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</row>
    <row r="142" spans="1:20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</row>
    <row r="143" spans="1:20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</row>
    <row r="144" spans="1:20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</row>
    <row r="145" spans="1:20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</row>
    <row r="146" spans="1:20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</row>
    <row r="147" spans="1:20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</row>
    <row r="148" spans="1:20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</row>
    <row r="149" spans="1:20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</row>
    <row r="150" spans="1:20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</row>
    <row r="151" spans="1:20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</row>
    <row r="152" spans="1:20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</row>
    <row r="153" spans="1:20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</row>
    <row r="154" spans="1:20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</row>
    <row r="155" spans="1:20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</row>
    <row r="156" spans="1:20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</row>
    <row r="157" spans="1:20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</row>
    <row r="158" spans="1:20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</row>
    <row r="159" spans="1:20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</row>
    <row r="160" spans="1:20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</row>
    <row r="161" spans="1:20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</row>
    <row r="162" spans="1:20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</row>
    <row r="163" spans="1:20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</row>
    <row r="164" spans="1:20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</row>
    <row r="165" spans="1:20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</row>
    <row r="166" spans="1:20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</row>
    <row r="167" spans="1:20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</row>
    <row r="168" spans="1:20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</row>
    <row r="169" spans="1:20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</row>
    <row r="170" spans="1:20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</row>
    <row r="171" spans="1:20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</row>
    <row r="172" spans="1:20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</row>
    <row r="173" spans="1:20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</row>
    <row r="174" spans="1:20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</row>
    <row r="175" spans="1:20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</row>
    <row r="176" spans="1:20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</row>
    <row r="177" spans="1:20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</row>
    <row r="178" spans="1:20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</row>
    <row r="179" spans="1:20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</row>
    <row r="180" spans="1:20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</row>
    <row r="181" spans="1:20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</row>
    <row r="182" spans="1:20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</row>
    <row r="183" spans="1:20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</row>
    <row r="184" spans="1:20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</row>
    <row r="185" spans="1:20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</row>
    <row r="186" spans="1:20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</row>
    <row r="187" spans="1:20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</row>
    <row r="188" spans="1:20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</row>
    <row r="189" spans="1:20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</row>
    <row r="190" spans="1:20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</row>
    <row r="191" spans="1:20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</row>
    <row r="192" spans="1:20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</row>
    <row r="193" spans="1:20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</row>
    <row r="194" spans="1:20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</row>
    <row r="195" spans="1:20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</row>
    <row r="196" spans="1:20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</row>
    <row r="197" spans="1:20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</row>
    <row r="198" spans="1:20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</row>
    <row r="199" spans="1:20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</row>
    <row r="200" spans="1:20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</row>
    <row r="201" spans="1:20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</row>
    <row r="202" spans="1:20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</row>
    <row r="203" spans="1:20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</row>
    <row r="204" spans="1:20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</row>
    <row r="205" spans="1:20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</row>
    <row r="206" spans="1:20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</row>
    <row r="207" spans="1:20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</row>
    <row r="208" spans="1:20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</row>
    <row r="209" spans="1:20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</row>
    <row r="210" spans="1:20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</row>
    <row r="211" spans="1:20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</row>
    <row r="212" spans="1:20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</row>
    <row r="213" spans="1:20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</row>
    <row r="214" spans="1:20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</row>
    <row r="215" spans="1:20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</row>
    <row r="216" spans="1:20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</row>
    <row r="217" spans="1:20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</row>
    <row r="218" spans="1:20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</row>
    <row r="219" spans="1:20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</row>
    <row r="220" spans="1:20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</row>
    <row r="221" spans="1:20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</row>
    <row r="222" spans="1:20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</row>
    <row r="223" spans="1:20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</row>
    <row r="224" spans="1:20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</row>
    <row r="225" spans="1:20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</row>
    <row r="226" spans="1:20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</row>
    <row r="227" spans="1:20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</row>
    <row r="228" spans="1:20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</row>
    <row r="229" spans="1:20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</row>
    <row r="230" spans="1:20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</row>
    <row r="231" spans="1:20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</row>
    <row r="232" spans="1:20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</row>
    <row r="233" spans="1:20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</row>
    <row r="234" spans="1:20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</row>
    <row r="235" spans="1:20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</row>
    <row r="236" spans="1:20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</row>
    <row r="237" spans="1:20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</row>
    <row r="238" spans="1:20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</row>
    <row r="239" spans="1:20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</row>
    <row r="240" spans="1:20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</row>
    <row r="241" spans="1:20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</row>
    <row r="242" spans="1:20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</row>
    <row r="243" spans="1:20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</row>
    <row r="244" spans="1:20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</row>
    <row r="245" spans="1:20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</row>
    <row r="246" spans="1:20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</row>
    <row r="247" spans="1:20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</row>
    <row r="248" spans="1:20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</row>
    <row r="249" spans="1:20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</row>
    <row r="250" spans="1:20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</row>
    <row r="251" spans="1:20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</row>
    <row r="252" spans="1:20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</row>
    <row r="253" spans="1:20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</row>
    <row r="254" spans="1:20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</row>
    <row r="255" spans="1:20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</row>
    <row r="256" spans="1:20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</row>
    <row r="257" spans="1:20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</row>
    <row r="258" spans="1:20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</row>
    <row r="259" spans="1:20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</row>
    <row r="260" spans="1:20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</row>
    <row r="261" spans="1:20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</row>
    <row r="262" spans="1:20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</row>
    <row r="263" spans="1:20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</row>
    <row r="264" spans="1:20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</row>
    <row r="265" spans="1:20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</row>
    <row r="266" spans="1:20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</row>
    <row r="267" spans="1:20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</row>
    <row r="268" spans="1:20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</row>
    <row r="269" spans="1:20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</row>
    <row r="270" spans="1:20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</row>
    <row r="271" spans="1:20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</row>
    <row r="272" spans="1:20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</row>
    <row r="273" spans="1:20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</row>
    <row r="274" spans="1:20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</row>
    <row r="275" spans="1:20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</row>
    <row r="276" spans="1:20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</row>
    <row r="277" spans="1:20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</row>
    <row r="278" spans="1:20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</row>
    <row r="279" spans="1:20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</row>
    <row r="280" spans="1:20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</row>
    <row r="281" spans="1:20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</row>
    <row r="282" spans="1:20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</row>
    <row r="283" spans="1:20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</row>
    <row r="284" spans="1:20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</row>
    <row r="285" spans="1:20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</row>
    <row r="286" spans="1:20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</row>
    <row r="287" spans="1:200" x14ac:dyDescent="0.25">
      <c r="A287" s="1"/>
      <c r="B287" s="1"/>
      <c r="C287" s="1"/>
      <c r="L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</row>
    <row r="288" spans="1:200" x14ac:dyDescent="0.25">
      <c r="A288" s="1"/>
      <c r="B288" s="1"/>
      <c r="C288" s="1"/>
      <c r="L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</row>
    <row r="289" spans="1:200" x14ac:dyDescent="0.25">
      <c r="A289" s="1"/>
      <c r="B289" s="1"/>
      <c r="C289" s="1"/>
      <c r="L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</row>
    <row r="290" spans="1:200" x14ac:dyDescent="0.25">
      <c r="A290" s="1"/>
      <c r="B290" s="1"/>
      <c r="C290" s="1"/>
      <c r="L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</row>
    <row r="291" spans="1:200" x14ac:dyDescent="0.25">
      <c r="A291" s="1"/>
      <c r="B291" s="1"/>
      <c r="C291" s="1"/>
      <c r="L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</row>
    <row r="292" spans="1:200" x14ac:dyDescent="0.25">
      <c r="A292" s="1"/>
      <c r="B292" s="1"/>
      <c r="C292" s="1"/>
      <c r="L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</row>
    <row r="293" spans="1:200" x14ac:dyDescent="0.25">
      <c r="A293" s="1"/>
      <c r="B293" s="1"/>
      <c r="C293" s="1"/>
      <c r="L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</row>
    <row r="294" spans="1:200" x14ac:dyDescent="0.25">
      <c r="A294" s="1"/>
      <c r="B294" s="1"/>
      <c r="C294" s="1"/>
      <c r="L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</row>
    <row r="295" spans="1:200" x14ac:dyDescent="0.25">
      <c r="A295" s="1"/>
      <c r="B295" s="1"/>
      <c r="C295" s="1"/>
      <c r="L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</row>
    <row r="296" spans="1:200" x14ac:dyDescent="0.25">
      <c r="A296" s="1"/>
      <c r="B296" s="1"/>
      <c r="C296" s="1"/>
      <c r="L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</row>
    <row r="297" spans="1:200" x14ac:dyDescent="0.25">
      <c r="A297" s="1"/>
      <c r="B297" s="1"/>
      <c r="C297" s="1"/>
      <c r="L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</row>
    <row r="298" spans="1:200" x14ac:dyDescent="0.25">
      <c r="A298" s="1"/>
      <c r="B298" s="1"/>
      <c r="C298" s="1"/>
      <c r="L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</row>
    <row r="299" spans="1:200" x14ac:dyDescent="0.25">
      <c r="A299" s="1"/>
      <c r="B299" s="1"/>
      <c r="C299" s="1"/>
      <c r="L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</row>
    <row r="300" spans="1:200" x14ac:dyDescent="0.25">
      <c r="A300" s="1"/>
      <c r="B300" s="1"/>
      <c r="C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</row>
    <row r="301" spans="1:200" x14ac:dyDescent="0.25">
      <c r="A301" s="1"/>
      <c r="B301" s="1"/>
      <c r="C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</row>
    <row r="302" spans="1:200" x14ac:dyDescent="0.25">
      <c r="A302" s="1"/>
      <c r="B302" s="1"/>
      <c r="C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</row>
    <row r="303" spans="1:200" x14ac:dyDescent="0.25">
      <c r="A303" s="1"/>
      <c r="B303" s="1"/>
      <c r="C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</row>
    <row r="304" spans="1:200" x14ac:dyDescent="0.25">
      <c r="A304" s="1"/>
      <c r="B304" s="1"/>
      <c r="C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</row>
    <row r="305" spans="1:200" x14ac:dyDescent="0.25">
      <c r="A305" s="1"/>
      <c r="B305" s="1"/>
      <c r="C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</row>
    <row r="306" spans="1:200" x14ac:dyDescent="0.25">
      <c r="A306" s="1"/>
      <c r="B306" s="1"/>
      <c r="C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</row>
    <row r="307" spans="1:200" x14ac:dyDescent="0.25">
      <c r="A307" s="1"/>
      <c r="B307" s="1"/>
      <c r="C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</row>
    <row r="308" spans="1:200" x14ac:dyDescent="0.25">
      <c r="A308" s="1"/>
      <c r="B308" s="1"/>
      <c r="C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</row>
    <row r="309" spans="1:200" x14ac:dyDescent="0.25">
      <c r="A309" s="1"/>
      <c r="B309" s="1"/>
      <c r="C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</row>
    <row r="310" spans="1:200" x14ac:dyDescent="0.25">
      <c r="A310" s="1"/>
      <c r="B310" s="1"/>
      <c r="C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</row>
    <row r="311" spans="1:200" x14ac:dyDescent="0.25">
      <c r="A311" s="1"/>
      <c r="B311" s="1"/>
      <c r="C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</row>
    <row r="312" spans="1:200" x14ac:dyDescent="0.25">
      <c r="A312" s="1"/>
      <c r="B312" s="1"/>
      <c r="C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</row>
    <row r="313" spans="1:200" x14ac:dyDescent="0.25">
      <c r="A313" s="1"/>
      <c r="B313" s="1"/>
      <c r="C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</row>
    <row r="314" spans="1:200" x14ac:dyDescent="0.25">
      <c r="A314" s="1"/>
      <c r="B314" s="1"/>
      <c r="C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</row>
  </sheetData>
  <mergeCells count="5">
    <mergeCell ref="D2:J2"/>
    <mergeCell ref="D3:J6"/>
    <mergeCell ref="O7:P7"/>
    <mergeCell ref="Q7:R7"/>
    <mergeCell ref="S7:T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Ground Structure</vt:lpstr>
      <vt:lpstr>Iteration 2</vt:lpstr>
      <vt:lpstr>Iteration 3</vt:lpstr>
      <vt:lpstr>Iteration 4</vt:lpstr>
      <vt:lpstr>Iteration 5</vt:lpstr>
      <vt:lpstr>Iteration 6</vt:lpstr>
      <vt:lpstr>Iteration 7</vt:lpstr>
      <vt:lpstr>Iteration 8</vt:lpstr>
      <vt:lpstr>Iteration 9</vt:lpstr>
      <vt:lpstr>Iteration 10</vt:lpstr>
    </vt:vector>
  </TitlesOfParts>
  <Company>College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Maximillian E Ororbia</dc:creator>
  <cp:lastModifiedBy>Matthew Johnson</cp:lastModifiedBy>
  <dcterms:created xsi:type="dcterms:W3CDTF">2018-05-15T16:30:22Z</dcterms:created>
  <dcterms:modified xsi:type="dcterms:W3CDTF">2018-12-14T00:33:27Z</dcterms:modified>
</cp:coreProperties>
</file>