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igm\Desktop\ALIENACAO\2020\FASE 3\"/>
    </mc:Choice>
  </mc:AlternateContent>
  <xr:revisionPtr revIDLastSave="0" documentId="13_ncr:1_{35D1BBEC-0F05-49CB-9B0C-78F98CD8901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. Materiais" sheetId="1" r:id="rId1"/>
    <sheet name="2. Lotes" sheetId="5" r:id="rId2"/>
    <sheet name="3. Dinâmica" sheetId="8" r:id="rId3"/>
  </sheets>
  <definedNames>
    <definedName name="_xlnm._FilterDatabase" localSheetId="0" hidden="1">'1. Materiais'!$A$2:$O$204</definedName>
    <definedName name="_xlnm._FilterDatabase" localSheetId="1" hidden="1">'2. Lotes'!$G$2:$H$19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4" i="1" l="1"/>
  <c r="O203" i="1" l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G19" i="5" l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126" i="1" l="1"/>
  <c r="N142" i="1"/>
  <c r="N64" i="1"/>
  <c r="N70" i="1"/>
  <c r="N90" i="1"/>
  <c r="N141" i="1"/>
  <c r="N148" i="1"/>
  <c r="N97" i="1"/>
  <c r="N83" i="1"/>
  <c r="N103" i="1"/>
  <c r="N134" i="1"/>
  <c r="N152" i="1"/>
  <c r="N63" i="1"/>
  <c r="N110" i="1"/>
  <c r="N128" i="1"/>
  <c r="N147" i="1"/>
  <c r="N80" i="1"/>
  <c r="N89" i="1"/>
  <c r="N92" i="1"/>
  <c r="N115" i="1"/>
  <c r="N123" i="1"/>
  <c r="N132" i="1"/>
  <c r="N144" i="1"/>
  <c r="N150" i="1"/>
  <c r="N156" i="1"/>
  <c r="N164" i="1"/>
  <c r="N170" i="1"/>
  <c r="N202" i="1"/>
  <c r="N160" i="1"/>
  <c r="N173" i="1"/>
  <c r="N183" i="1"/>
  <c r="N188" i="1"/>
  <c r="N168" i="1"/>
  <c r="N181" i="1"/>
  <c r="N104" i="1"/>
  <c r="N151" i="1"/>
  <c r="N78" i="1"/>
  <c r="N87" i="1"/>
  <c r="N99" i="1"/>
  <c r="N121" i="1"/>
  <c r="N130" i="1"/>
  <c r="N137" i="1"/>
  <c r="N143" i="1"/>
  <c r="N149" i="1"/>
  <c r="N77" i="1"/>
  <c r="N74" i="1"/>
  <c r="N96" i="1"/>
  <c r="N106" i="1"/>
  <c r="N113" i="1"/>
  <c r="N136" i="1"/>
  <c r="N67" i="1"/>
  <c r="N84" i="1"/>
  <c r="N129" i="1"/>
  <c r="N154" i="1"/>
  <c r="N153" i="1"/>
  <c r="N166" i="1"/>
  <c r="N179" i="1"/>
  <c r="N191" i="1"/>
  <c r="N187" i="1"/>
  <c r="N200" i="1"/>
  <c r="N203" i="1"/>
  <c r="N177" i="1"/>
  <c r="N190" i="1"/>
  <c r="N162" i="1"/>
  <c r="N175" i="1"/>
  <c r="N185" i="1"/>
  <c r="N198" i="1"/>
  <c r="N111" i="1"/>
  <c r="N82" i="1"/>
  <c r="N94" i="1"/>
  <c r="N98" i="1"/>
  <c r="N102" i="1"/>
  <c r="N116" i="1"/>
  <c r="N125" i="1"/>
  <c r="N133" i="1"/>
  <c r="N145" i="1"/>
  <c r="N86" i="1"/>
  <c r="N124" i="1"/>
  <c r="N65" i="1"/>
  <c r="N71" i="1"/>
  <c r="N91" i="1"/>
  <c r="N108" i="1"/>
  <c r="N118" i="1"/>
  <c r="N69" i="1"/>
  <c r="N101" i="1"/>
  <c r="N68" i="1"/>
  <c r="N75" i="1"/>
  <c r="N107" i="1"/>
  <c r="N114" i="1"/>
  <c r="N140" i="1"/>
  <c r="N155" i="1"/>
  <c r="N159" i="1"/>
  <c r="N182" i="1"/>
  <c r="N192" i="1"/>
  <c r="N196" i="1"/>
  <c r="N158" i="1"/>
  <c r="N165" i="1"/>
  <c r="N176" i="1"/>
  <c r="N189" i="1"/>
  <c r="N195" i="1"/>
  <c r="N172" i="1"/>
  <c r="N201" i="1"/>
  <c r="N81" i="1"/>
  <c r="N73" i="1"/>
  <c r="N85" i="1"/>
  <c r="N95" i="1"/>
  <c r="N105" i="1"/>
  <c r="N112" i="1"/>
  <c r="N117" i="1"/>
  <c r="N127" i="1"/>
  <c r="N135" i="1"/>
  <c r="N146" i="1"/>
  <c r="N93" i="1"/>
  <c r="N79" i="1"/>
  <c r="N88" i="1"/>
  <c r="N100" i="1"/>
  <c r="N122" i="1"/>
  <c r="N131" i="1"/>
  <c r="N139" i="1"/>
  <c r="N169" i="1"/>
  <c r="N199" i="1"/>
  <c r="N167" i="1"/>
  <c r="N161" i="1"/>
  <c r="N193" i="1"/>
  <c r="N171" i="1"/>
  <c r="N119" i="1"/>
  <c r="N194" i="1"/>
  <c r="N184" i="1"/>
  <c r="N72" i="1"/>
  <c r="N120" i="1"/>
  <c r="N66" i="1"/>
  <c r="N109" i="1"/>
  <c r="N197" i="1"/>
  <c r="N157" i="1"/>
  <c r="N178" i="1"/>
  <c r="N76" i="1"/>
  <c r="N163" i="1"/>
  <c r="N138" i="1"/>
  <c r="N186" i="1"/>
  <c r="N180" i="1"/>
  <c r="N174" i="1"/>
  <c r="N61" i="1"/>
  <c r="N42" i="1"/>
  <c r="N24" i="1"/>
  <c r="N13" i="1"/>
  <c r="N62" i="1"/>
  <c r="N60" i="1"/>
  <c r="N55" i="1"/>
  <c r="N40" i="1"/>
  <c r="N59" i="1"/>
  <c r="N53" i="1"/>
  <c r="N50" i="1"/>
  <c r="N46" i="1"/>
  <c r="N39" i="1"/>
  <c r="N34" i="1"/>
  <c r="N30" i="1"/>
  <c r="N26" i="1"/>
  <c r="N22" i="1"/>
  <c r="N18" i="1"/>
  <c r="N8" i="1"/>
  <c r="N4" i="1"/>
  <c r="N48" i="1"/>
  <c r="N44" i="1"/>
  <c r="N32" i="1"/>
  <c r="N20" i="1"/>
  <c r="N15" i="1"/>
  <c r="N10" i="1"/>
  <c r="N58" i="1"/>
  <c r="N56" i="1"/>
  <c r="N49" i="1"/>
  <c r="N43" i="1"/>
  <c r="N41" i="1"/>
  <c r="N33" i="1"/>
  <c r="N29" i="1"/>
  <c r="N21" i="1"/>
  <c r="N11" i="1"/>
  <c r="N3" i="1"/>
  <c r="N45" i="1"/>
  <c r="N37" i="1"/>
  <c r="N28" i="1"/>
  <c r="N6" i="1"/>
  <c r="N7" i="1"/>
  <c r="N16" i="1"/>
  <c r="N25" i="1"/>
  <c r="N38" i="1"/>
  <c r="N52" i="1"/>
  <c r="N57" i="1"/>
  <c r="N54" i="1"/>
  <c r="N51" i="1"/>
  <c r="N47" i="1"/>
  <c r="N36" i="1"/>
  <c r="N35" i="1"/>
  <c r="N31" i="1"/>
  <c r="N27" i="1"/>
  <c r="N23" i="1"/>
  <c r="N19" i="1"/>
  <c r="N17" i="1"/>
  <c r="N14" i="1"/>
  <c r="N12" i="1"/>
  <c r="N9" i="1"/>
  <c r="N5" i="1"/>
</calcChain>
</file>

<file path=xl/sharedStrings.xml><?xml version="1.0" encoding="utf-8"?>
<sst xmlns="http://schemas.openxmlformats.org/spreadsheetml/2006/main" count="1435" uniqueCount="367">
  <si>
    <t>NM</t>
  </si>
  <si>
    <t>TEXTO BREVE</t>
  </si>
  <si>
    <t>NCM</t>
  </si>
  <si>
    <t>GM</t>
  </si>
  <si>
    <t>AVALIAÇÃO</t>
  </si>
  <si>
    <t>Unidade</t>
  </si>
  <si>
    <t>Valor Contábil Unitário</t>
  </si>
  <si>
    <t>Local de Armazenagem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</si>
  <si>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</si>
  <si>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</si>
  <si>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</si>
  <si>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</si>
  <si>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</si>
  <si>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</si>
  <si>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</si>
  <si>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</si>
  <si>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</si>
  <si>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40142309A</t>
  </si>
  <si>
    <t>IMOB/IAMN</t>
  </si>
  <si>
    <t>40142412A</t>
  </si>
  <si>
    <t>CONS/IAMN</t>
  </si>
  <si>
    <t>40142310A</t>
  </si>
  <si>
    <t>40151800A</t>
  </si>
  <si>
    <t>40151700A</t>
  </si>
  <si>
    <t>31181500B</t>
  </si>
  <si>
    <t>40142600A</t>
  </si>
  <si>
    <t>26101505A</t>
  </si>
  <si>
    <t>SOBRE_EMP</t>
  </si>
  <si>
    <t>40142317A</t>
  </si>
  <si>
    <t>39121601C</t>
  </si>
  <si>
    <t>KG</t>
  </si>
  <si>
    <t>39121006A</t>
  </si>
  <si>
    <t>39121100C</t>
  </si>
  <si>
    <t>31163000B</t>
  </si>
  <si>
    <t>31251500A</t>
  </si>
  <si>
    <t>23111500L</t>
  </si>
  <si>
    <t>CONS/NAC3</t>
  </si>
  <si>
    <t>31161700A</t>
  </si>
  <si>
    <t>39121529B</t>
  </si>
  <si>
    <t>PAR/IMP</t>
  </si>
  <si>
    <t>Rotor b. WORTHINGTON</t>
  </si>
  <si>
    <t>REDUC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</si>
  <si>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</si>
  <si>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</si>
  <si>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</si>
  <si>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</si>
  <si>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</si>
  <si>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</si>
  <si>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</si>
  <si>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Localização</t>
  </si>
  <si>
    <t>Nº do Lote</t>
  </si>
  <si>
    <t xml:space="preserve"> Descrição do Lote</t>
  </si>
  <si>
    <t>Nº de Itens</t>
  </si>
  <si>
    <t>Valor contábil total</t>
  </si>
  <si>
    <t>VMA Total</t>
  </si>
  <si>
    <t>%</t>
  </si>
  <si>
    <t>Total Geral</t>
  </si>
  <si>
    <t>UM</t>
  </si>
  <si>
    <t>Valores</t>
  </si>
  <si>
    <t>Lance de Partida Leilão</t>
  </si>
  <si>
    <t>Fabricante</t>
  </si>
  <si>
    <t>PARTES DE COMP. INDU</t>
  </si>
  <si>
    <t>PARTES DE VALVULAS</t>
  </si>
  <si>
    <t>VALVULA ESFERA</t>
  </si>
  <si>
    <t>BOMBA ROTATIVA</t>
  </si>
  <si>
    <t>PORCA SEXTAVADA QUAD</t>
  </si>
  <si>
    <t>DISPOSITIVOS ATERRAM</t>
  </si>
  <si>
    <t>GARRAFA EST CULT BIO</t>
  </si>
  <si>
    <t>BARRA ROSCADA</t>
  </si>
  <si>
    <t>TUBO DE PLASTICO</t>
  </si>
  <si>
    <t>JUNTA DE EXPANSAO PA</t>
  </si>
  <si>
    <t>VALVULA GAVETA</t>
  </si>
  <si>
    <t>TUBO COND.ACO CARBON</t>
  </si>
  <si>
    <t>SELO MECANICO</t>
  </si>
  <si>
    <t>VESTIM PROTEC RF AC</t>
  </si>
  <si>
    <t>PT ADAPT/INV POTENCI</t>
  </si>
  <si>
    <t>TRANSMISSOR DE PRESS</t>
  </si>
  <si>
    <t>TUBO COND ACO INOX</t>
  </si>
  <si>
    <t>CHAVES ELETROMECANIC</t>
  </si>
  <si>
    <t>CHAPA GROSSA A CARB</t>
  </si>
  <si>
    <t>Descrição GM</t>
  </si>
  <si>
    <t>Calça prot AE.. 2 diá. Cat.2 Mod.A VDE 4</t>
  </si>
  <si>
    <t>Módulo p/analis.vibr./desl. Bently</t>
  </si>
  <si>
    <t>Eixo b. FLOWSERVE</t>
  </si>
  <si>
    <t>43211600C</t>
  </si>
  <si>
    <t>39111800A</t>
  </si>
  <si>
    <t>40102000B</t>
  </si>
  <si>
    <t>41116400B</t>
  </si>
  <si>
    <t>39121100A</t>
  </si>
  <si>
    <t>M2</t>
  </si>
  <si>
    <t>M3</t>
  </si>
  <si>
    <t>DUQUE DE CAXIAS/RJ</t>
  </si>
  <si>
    <t xml:space="preserve">CABO ELETRICO DE POTENCIA TERRESTRE                         </t>
  </si>
  <si>
    <t xml:space="preserve">MANOMETROS E MANOVACUOMETRO                                 </t>
  </si>
  <si>
    <t xml:space="preserve">ABRACADEIRAS PARA CABOS ELETRICOS                           </t>
  </si>
  <si>
    <t xml:space="preserve">FERRAGENS PARA REDES AEREAS.                                </t>
  </si>
  <si>
    <t xml:space="preserve">ACESSORIOS PARA CABOS DE DADOS                              </t>
  </si>
  <si>
    <t xml:space="preserve">PARTES E ACESSORIOS PARA PAINEIS ELETRICOS                  </t>
  </si>
  <si>
    <t xml:space="preserve">PARTES DE LUMINARIA DE EMERGENCIA                           </t>
  </si>
  <si>
    <t>PAR/IAMN</t>
  </si>
  <si>
    <t>SULZER</t>
  </si>
  <si>
    <t>GE -GENERAL ELECTRIC COMPANY</t>
  </si>
  <si>
    <t>Não Atribuído</t>
  </si>
  <si>
    <t>HITER IND.COM.CONTR.TERMO HIDRÁUL.</t>
  </si>
  <si>
    <t>SKF GROUP</t>
  </si>
  <si>
    <t>EAGLEBURGMANN INDUSTRIES EBI</t>
  </si>
  <si>
    <t>SIEMENS</t>
  </si>
  <si>
    <t>PARKER HANNIFIN CORP.</t>
  </si>
  <si>
    <t>SCHMERSAL GROUP</t>
  </si>
  <si>
    <t>PETROLEO BRASILEIRO S.A. PETROBRAS</t>
  </si>
  <si>
    <t>BENTLY NEVADA</t>
  </si>
  <si>
    <t>NETZSCH PUMPS &amp; SYSTEMS</t>
  </si>
  <si>
    <t>ABB GROUP- ASEA BROWN BOVERI</t>
  </si>
  <si>
    <t>WEG S.A</t>
  </si>
  <si>
    <t>CARBORUNDUM</t>
  </si>
  <si>
    <t>Dresser Ind e Com Ltda</t>
  </si>
  <si>
    <t>YOKOGAWA AMÉRICA DO SUL LTDA</t>
  </si>
  <si>
    <t>FLOWSERVE</t>
  </si>
  <si>
    <t>IOPE INSTRUMENTOS PRECISÃO</t>
  </si>
  <si>
    <t>NIFE BATERIAS INDUSTRIAIS</t>
  </si>
  <si>
    <t>LAMIFLEX DO BRASIL IND. COM.</t>
  </si>
  <si>
    <t>NAVILLE ILUMINAÇÃO</t>
  </si>
  <si>
    <t>SUNDYNE PRODUCTS</t>
  </si>
  <si>
    <t>AESSEAL</t>
  </si>
  <si>
    <t>WORTHINGTON INDUSTRIES</t>
  </si>
  <si>
    <t>39121009A</t>
  </si>
  <si>
    <t>Módulo ancorado 305x305x305mm</t>
  </si>
  <si>
    <t>Bomba rotat.ind. d/fuso p/óleo lubrif.</t>
  </si>
  <si>
    <t>Cartão espec. p/SDCD ABB</t>
  </si>
  <si>
    <t>Módulo p/SDCD ABB</t>
  </si>
  <si>
    <t>40101802B</t>
  </si>
  <si>
    <t>Tubo AL A335-P5 s/c B36.10 3/4"x0.219" S</t>
  </si>
  <si>
    <t>Curva tubo 180gr RC WP5 6" sch40</t>
  </si>
  <si>
    <t>Curva tubo 180gr RC WP9 4" sch40</t>
  </si>
  <si>
    <t>Disjuntor aberto 3P 600V/60Hz 225A</t>
  </si>
  <si>
    <t>Curva tubo 180gr RC WP5 5" sch40</t>
  </si>
  <si>
    <t>Válv.esf. conv. 6" 2500# FJA A105/A216WC</t>
  </si>
  <si>
    <t>Válvula ret. esfera vert 3/4" 800 ES A10</t>
  </si>
  <si>
    <t>Válvula gav. 4" 600# ST WCB</t>
  </si>
  <si>
    <t>Cabo el predial 450/750V 1mm² PRE</t>
  </si>
  <si>
    <t>Sede espec. p/válv.contr.</t>
  </si>
  <si>
    <t>Bucha b. SULZER</t>
  </si>
  <si>
    <t>Manômetro 0a70kgf/cm2</t>
  </si>
  <si>
    <t>Calha sil. cálcio DN 3"xe=1 1/2"</t>
  </si>
  <si>
    <t>Calha sil. cálcio DN 6"xe=1 1/2"</t>
  </si>
  <si>
    <t>Calha sil. cálcio DN 8"xe=1 1/2"</t>
  </si>
  <si>
    <t>Calha sil. cálcio DN 2 1/2"xe=2 1/2"</t>
  </si>
  <si>
    <t>Calha longa sil. cálcio DN6"xe=1"</t>
  </si>
  <si>
    <t>Segmento sil. cálcio DN 12"xe=1 1/2"</t>
  </si>
  <si>
    <t>Mancal p/turb. vapor SIEMENS</t>
  </si>
  <si>
    <t>Borbulh. d/band. p/torre process.</t>
  </si>
  <si>
    <t>Transm.pressão man. 0a140bar</t>
  </si>
  <si>
    <t>Conjunto b. SUNDYNE</t>
  </si>
  <si>
    <t>Anel de desgaste b. TORISHIMA</t>
  </si>
  <si>
    <t>Diafragma p/atuador pneum. Hiter</t>
  </si>
  <si>
    <t>Rotor b. PACIFIC</t>
  </si>
  <si>
    <t>Anel de segmento b. DDOWNIE</t>
  </si>
  <si>
    <t>Bucha b. DAVID BROWN</t>
  </si>
  <si>
    <t>31162300A</t>
  </si>
  <si>
    <t>Sapata p/compr. I.RAND</t>
  </si>
  <si>
    <t>Calha sil. cálcio DN 10"xe=1 1/2"</t>
  </si>
  <si>
    <t>Tubo tr.térm. A179 s/c 0.750 x 0.083"</t>
  </si>
  <si>
    <t>40101800A</t>
  </si>
  <si>
    <t>Mancal desliz. rad. p/turb. vapor KKK</t>
  </si>
  <si>
    <t>Haste p/compr. DEMAG</t>
  </si>
  <si>
    <t>Cruzeta p/compr. DEMAG</t>
  </si>
  <si>
    <t>Camisa p/compr. DEMAG</t>
  </si>
  <si>
    <t>Reparo p/válvula</t>
  </si>
  <si>
    <t>Sensor p/monitor vibração SKF</t>
  </si>
  <si>
    <t>Calha longa sil. cálcio DN 1 1/2"xe=1 1/</t>
  </si>
  <si>
    <t>Garrafa de amostragem em PET cap.500mL i</t>
  </si>
  <si>
    <t>Arruela ancoragem T 39x L30xesp.1,5mm</t>
  </si>
  <si>
    <t>Tubo AC 5L-B PSL-1 c/c (long.) 32"x0.250</t>
  </si>
  <si>
    <t>Válv.esf. conv. 14" 300# FR A105/A216WCB</t>
  </si>
  <si>
    <t>Anel espec. p/válv.contr. Masoneilan</t>
  </si>
  <si>
    <t>Refletor p/luminária Siemens</t>
  </si>
  <si>
    <t>Base c/janela inspeção p/rede aérea</t>
  </si>
  <si>
    <t>Placa termoisolante rígida 38x600x914</t>
  </si>
  <si>
    <t>Pino d/arruel.anc. 6 x 3,17 x 51mm</t>
  </si>
  <si>
    <t>Conjunto b. SULZER</t>
  </si>
  <si>
    <t>Chapa AC A36 9,525x 1000x1000mm Bordas n</t>
  </si>
  <si>
    <t>Anel ved.espec. p/válv.contr. Mapag</t>
  </si>
  <si>
    <t>Malha articulada alt 25mm x tam.2x1m</t>
  </si>
  <si>
    <t>Malha hexag. tp II alt 25mm x tam.2x1m</t>
  </si>
  <si>
    <t>Tubo inox A312-304 c/c 6"x0.134" Sch10S</t>
  </si>
  <si>
    <t>Tubing de Cu B88-tp L DE 0.250x 0.032"</t>
  </si>
  <si>
    <t>Tubo inox A312-304 s/c 10"x0.165" Sch10S</t>
  </si>
  <si>
    <t>União reta p/tubo 3/4"</t>
  </si>
  <si>
    <t>40101805A</t>
  </si>
  <si>
    <t>Tubo AC API 5L gr.B/A106 gr.B s/c 10"x1.</t>
  </si>
  <si>
    <t>Conjunto p/permutador Cobrasma</t>
  </si>
  <si>
    <t>Tubo CPVC D1784 CL 23447 (CPVC4120) DN 2</t>
  </si>
  <si>
    <t>Cabeçote prova tempo em alum.</t>
  </si>
  <si>
    <t>Cartão p/retificador Nife</t>
  </si>
  <si>
    <t>Junt.circ.p/flang. FR esp. 14" 300#</t>
  </si>
  <si>
    <t>Tubo CPVC D1784 CL 23447 (CPVC4120) 6" X</t>
  </si>
  <si>
    <t>Conector M</t>
  </si>
  <si>
    <t>Trava para conector M/F</t>
  </si>
  <si>
    <t>Coletor p/duto de barramento Wampfler</t>
  </si>
  <si>
    <t>39121206A</t>
  </si>
  <si>
    <t>Joelho 90gr LF3 EE 1/2" #6000</t>
  </si>
  <si>
    <t>Junt.circ.p/flang. FR esp. 42" 300#</t>
  </si>
  <si>
    <t>Argamassa refrat. balde 25kg</t>
  </si>
  <si>
    <t>Chapa grossa de aço liga ASTM A588 B  9,</t>
  </si>
  <si>
    <t>Luva p/reator descoqueamento</t>
  </si>
  <si>
    <t>Conv.freq. 3F 30 -60Hz 480V 105A</t>
  </si>
  <si>
    <t>Calha longa sil. cálcio DN3"xe=1"</t>
  </si>
  <si>
    <t>Clips pressão</t>
  </si>
  <si>
    <t>Malha hexag. tp I largura 25mm</t>
  </si>
  <si>
    <t>Válv.esf. conv. 1" 800# EE A105/A216WCB</t>
  </si>
  <si>
    <t>Caixa enfiação alum.fundido 2" NPT</t>
  </si>
  <si>
    <t>39121309A</t>
  </si>
  <si>
    <t>Mastro simples aço galv.frio p/aterramen</t>
  </si>
  <si>
    <t>Relé pressão súbita</t>
  </si>
  <si>
    <t>Borbulhador p/torre process.</t>
  </si>
  <si>
    <t>Atuador espec. p/válv.contr. Mapag</t>
  </si>
  <si>
    <t>Selo mec. API 682 Flow QBBW/QBW duplo 2</t>
  </si>
  <si>
    <t>Mancal intermediário b. WORTHINGTON</t>
  </si>
  <si>
    <t>Leito p/cab.elét AL 100x 100x 3000mm</t>
  </si>
  <si>
    <t>Tampão A234-WPB ST B16.25 36"</t>
  </si>
  <si>
    <t>Anel sede p/válv.contr.globo</t>
  </si>
  <si>
    <t>Junta espec. p/válv.corrediça</t>
  </si>
  <si>
    <t>Régua p/sist.supervisório CCC</t>
  </si>
  <si>
    <t>Virola tubo A312-304L 10"</t>
  </si>
  <si>
    <t>40142300A</t>
  </si>
  <si>
    <t>Válv mac lub 1" ES 800 A105</t>
  </si>
  <si>
    <t>Massa plástica refrat. caixa 35kg</t>
  </si>
  <si>
    <t>Selo mec. Duram QBB/QB 2 3/4x2 1/2"</t>
  </si>
  <si>
    <t>Membrana Lamiflex</t>
  </si>
  <si>
    <t>Flange WN A105 FR 150# DN1 1/2" 0.281"</t>
  </si>
  <si>
    <t>Aquecedor imersão vap.</t>
  </si>
  <si>
    <t>40101802E</t>
  </si>
  <si>
    <t>Chave fim curso alav. rold 10A</t>
  </si>
  <si>
    <t>Eletrodo d/forno</t>
  </si>
  <si>
    <t>Barra roscada A193-B8 cl.1 1/2"-13UNC</t>
  </si>
  <si>
    <t>Barra roscada A193-B8 cl.1 1"-8UNC-2A</t>
  </si>
  <si>
    <t>Barra roscada A193-B8 cl.2 7/8"-9UNC</t>
  </si>
  <si>
    <t>Junta p/permutador Jaragua</t>
  </si>
  <si>
    <t>Tampão c/man e cor. A105 #3000 npt DN 1/</t>
  </si>
  <si>
    <t>40142310E</t>
  </si>
  <si>
    <t>Tampão c/man e cor. A105 #3000 npt DN 1"</t>
  </si>
  <si>
    <t>Cabo potência 15kV 1x 150mm² EPR105 ST2</t>
  </si>
  <si>
    <t>Selo mec. API 682 Burg 01-SHV-CGSH/94-00</t>
  </si>
  <si>
    <t>Módulo para AVR Reivax</t>
  </si>
  <si>
    <t>Argamassa refrat.</t>
  </si>
  <si>
    <t>Sede espec. p/válv.contr. Mapag</t>
  </si>
  <si>
    <t>Abraçadeira PA 200x p/cabo elét</t>
  </si>
  <si>
    <t>Calha sil. cálcio DN 12"xe=1 1/2"</t>
  </si>
  <si>
    <t>Tubo tr.térm. B111-C12200 s/c 0.375 x 0.</t>
  </si>
  <si>
    <t>Selagem p/compr. DEMAG</t>
  </si>
  <si>
    <t>Tubo tr.térm. B111-C68700 s/c 0.375 x 0.</t>
  </si>
  <si>
    <t>Grampo d/forno</t>
  </si>
  <si>
    <t>Arruela ancoragem</t>
  </si>
  <si>
    <t>Parafuso auto-rosc DN 3/16" x comp 3/4"</t>
  </si>
  <si>
    <t>Parafuso auto-rosc DN 1/8" x comp 1/2"</t>
  </si>
  <si>
    <t>Parafuso auto-broc DN 1/8" x comp 1/2"</t>
  </si>
  <si>
    <t>Tubo tr.térm. A179 s/c 1 x 0.095" tp G</t>
  </si>
  <si>
    <t>Esf cer D 1/4"pol Al2O3&lt;30%SiO2&gt;65%Fe2O3</t>
  </si>
  <si>
    <t>23111500M</t>
  </si>
  <si>
    <t>Tampa p/permutador Jaragua</t>
  </si>
  <si>
    <t>Microchip identificação tp:cartão</t>
  </si>
  <si>
    <t>Bobina esp. p/válv.solenóide Westlock</t>
  </si>
  <si>
    <t>Selo mec. API 682 duplo molas 43mm</t>
  </si>
  <si>
    <t>Transf. ignição</t>
  </si>
  <si>
    <t>39121002B</t>
  </si>
  <si>
    <t>Junta de exp. retangular 2117,5x749x236,</t>
  </si>
  <si>
    <t>Painel parte tras. p/caldeira CBC</t>
  </si>
  <si>
    <t>Jogo de contato p/contator ABB</t>
  </si>
  <si>
    <t>Porca sext SAE-4140 1 1/2"-6UNC</t>
  </si>
  <si>
    <t>Garra de força p/CCM</t>
  </si>
  <si>
    <t>CONS/NAC5</t>
  </si>
  <si>
    <t xml:space="preserve">PARTES DE SDCD/SCMD                                         </t>
  </si>
  <si>
    <t xml:space="preserve">PARTES DE TORRES, VASOS E REATORES                          </t>
  </si>
  <si>
    <t xml:space="preserve">PT MONIT VIBRACAO   </t>
  </si>
  <si>
    <t xml:space="preserve">PARTES DE REGULADOR DE TENSAO                               </t>
  </si>
  <si>
    <t xml:space="preserve">PARTES DE TURBINA A VAPOR                                   </t>
  </si>
  <si>
    <t xml:space="preserve">DISJUNTOR ABERTO DE BAIXA TENSAO                            </t>
  </si>
  <si>
    <t xml:space="preserve">PARTES E ACESSORIOS DE CONTATORES                           </t>
  </si>
  <si>
    <t xml:space="preserve">PARTES DE BOMBAS INDUSTRIAIS                                </t>
  </si>
  <si>
    <t xml:space="preserve">PARTES PERMUTADOR DE CALOR                                  </t>
  </si>
  <si>
    <t xml:space="preserve">PARTES DO ATUADOR                                           </t>
  </si>
  <si>
    <t xml:space="preserve">CURVA DE ACO PARA TUBO                                      </t>
  </si>
  <si>
    <t xml:space="preserve">ELEMENTOS DE ANCORAGEM PARA ISOLAMENTO                      </t>
  </si>
  <si>
    <t xml:space="preserve">TUBO PARA TROCA TERMICA                                     </t>
  </si>
  <si>
    <t xml:space="preserve">CONEXAO PARA TUBOS CONFORMAVEIS                             </t>
  </si>
  <si>
    <t xml:space="preserve">PARTES DE FORNOS DE PROCESSO                                </t>
  </si>
  <si>
    <t xml:space="preserve">JUNTA CIRCULAR PARA FLANGE                                  </t>
  </si>
  <si>
    <t xml:space="preserve">ACESSORIOS PARA DUTOS DE BARRAMENTO                         </t>
  </si>
  <si>
    <t xml:space="preserve">JOELHO DE ACO PARA TUBO                                     </t>
  </si>
  <si>
    <t xml:space="preserve">CAIXA DE ENFIACAO PULL-BOX                                  </t>
  </si>
  <si>
    <t xml:space="preserve">TAMPAO DE ACO PARA TUBO                                     </t>
  </si>
  <si>
    <t xml:space="preserve">VIROLA PARA TUBO                                            </t>
  </si>
  <si>
    <t xml:space="preserve">PARTES DE ACOPLAMENTO DE TRANSMISSAO                        </t>
  </si>
  <si>
    <t xml:space="preserve">FLANGE PESCOCO CURTO EM ACO                                 </t>
  </si>
  <si>
    <t xml:space="preserve">AQUECEDOR DE IMERSAO PARA TANQUES                           </t>
  </si>
  <si>
    <t xml:space="preserve">TAMPAO COM MANIPULO                                         </t>
  </si>
  <si>
    <t xml:space="preserve">RECHEIOS PARA TORRES, VASOS E REATORES                      </t>
  </si>
  <si>
    <t xml:space="preserve">TRANSFORM PEQ PORTE </t>
  </si>
  <si>
    <t xml:space="preserve">PARTES DE CALDEIRAS </t>
  </si>
  <si>
    <t xml:space="preserve">BLOCO REFRATARIO                                            </t>
  </si>
  <si>
    <t xml:space="preserve">TUBO CONDUCAO DE ACO LIGA                                   </t>
  </si>
  <si>
    <t xml:space="preserve">VALVULA DE RETENCAO ESFERA                                  </t>
  </si>
  <si>
    <t xml:space="preserve">CABO ELETRICO  P/ INSTALACAO PREDIAL                        </t>
  </si>
  <si>
    <t xml:space="preserve">CALHA DE ISOLAMENTO TERMICO                                 </t>
  </si>
  <si>
    <t xml:space="preserve">PLACA TERMOISOLANTE                                         </t>
  </si>
  <si>
    <t xml:space="preserve">TUBO CONFORMAVEL DE COBRE                                   </t>
  </si>
  <si>
    <t xml:space="preserve">CABECOTE P/ELEMENTO DE TEMPERATURA                          </t>
  </si>
  <si>
    <t xml:space="preserve">CIMENTO E CONCRETO ISOLANTES                                </t>
  </si>
  <si>
    <t xml:space="preserve">CHAPA GROSSA DE ACO LIGA                                    </t>
  </si>
  <si>
    <t xml:space="preserve">CONVERSOR FREQUENCIA PARA MOTOR ELETRICO                    </t>
  </si>
  <si>
    <t xml:space="preserve">RELE PROTECAO P/ REATOR E TRANSFORMADOR                     </t>
  </si>
  <si>
    <t xml:space="preserve">LEITO PARA CABOS ELETRICOS                                  </t>
  </si>
  <si>
    <t xml:space="preserve">VALVULA MACHO LUBRIFICADA                                   </t>
  </si>
  <si>
    <t xml:space="preserve">PARAFUSO AUTO-ROSCANTE.                                     </t>
  </si>
  <si>
    <t xml:space="preserve">EQUIPAMENTOS/DISPOSITIVOS IDENTIFICACAO                     </t>
  </si>
  <si>
    <t>MASONEILAN</t>
  </si>
  <si>
    <t>TORISHIMA PUMP</t>
  </si>
  <si>
    <t>DAWSON DOWNIE</t>
  </si>
  <si>
    <t>INGERSOLL DRESSER PUMP COMPANY</t>
  </si>
  <si>
    <t>KUHNLE KOOP UND KAUSCH</t>
  </si>
  <si>
    <t>SALZGITTER GROUP</t>
  </si>
  <si>
    <t>GENERAL VALVE</t>
  </si>
  <si>
    <t>BRASPET IND.COM.EMBAL.PLÁSTICAS</t>
  </si>
  <si>
    <t>FIBRAS CERÂMICAS</t>
  </si>
  <si>
    <t>PETERCO</t>
  </si>
  <si>
    <t>BABCOCK &amp;  WILCOX</t>
  </si>
  <si>
    <t>METSO AUTOMATION INC</t>
  </si>
  <si>
    <t>Turck Ltda</t>
  </si>
  <si>
    <t>CONDUCTIX-WAMPFLER EQUIP. IND.</t>
  </si>
  <si>
    <t>IBAR - INDS BRAS ARTS REFRATÁRIOS</t>
  </si>
  <si>
    <t>COSIPA-COMPANHIA SIDERÚRGICA</t>
  </si>
  <si>
    <t>PARAKLIN - SIST. DE PÁRA-RAIOS</t>
  </si>
  <si>
    <t>INDUBRAS IND. E COMÉRCIO</t>
  </si>
  <si>
    <t>HAMWORTHY ENG</t>
  </si>
  <si>
    <t>Mopa Indústria e Comércio Ltda</t>
  </si>
  <si>
    <t>CCC COMPRESSOR CONTROLS CORPORATION</t>
  </si>
  <si>
    <t>VALTEK SULAMERICANA COM</t>
  </si>
  <si>
    <t>REMOSA</t>
  </si>
  <si>
    <t>JARAGUA INDS MECÂNICAS</t>
  </si>
  <si>
    <t>REIVAX AUTOMAÇÃO E CONTROLE</t>
  </si>
  <si>
    <t>SELAS AMÉRICA</t>
  </si>
  <si>
    <t>JARAGUÁ EQUIPAM. INDUSTRIAIS LTDA.</t>
  </si>
  <si>
    <t>MACÉA CERÂMICA TÉCNICA LTDA</t>
  </si>
  <si>
    <t>INTERMEC  SOUTH AMERICA</t>
  </si>
  <si>
    <t>WESTLOCK CONTROLS</t>
  </si>
  <si>
    <t>CBC AMERICA</t>
  </si>
  <si>
    <t>SUPERFIBRA IND. COM. ISOLANT. ELÉT.</t>
  </si>
  <si>
    <t>TUBOS AÇO INOX, TUBOS DE AÇO CARBONO E TUBOS METALICOS DE TROCA TERMICA</t>
  </si>
  <si>
    <t>ELEMENTOS DE FIXACAO MECANICA</t>
  </si>
  <si>
    <t>VALVULAS GLOBO, SEG/ALIVIO E PARTES</t>
  </si>
  <si>
    <t>VALVULAS E PARTES DE VALVULAS</t>
  </si>
  <si>
    <t>BOMBAS INDUSTRIAIS E ACESSORIOS</t>
  </si>
  <si>
    <t>TUBOS, MANGUEIRAS, CONEXOES E ETC.</t>
  </si>
  <si>
    <t>ISOLAMENTO TERMICO</t>
  </si>
  <si>
    <t>CHAPAS DIVERSAS (AÇO CARBONO, AÇO INOX E AÇO LIGA)</t>
  </si>
  <si>
    <t>TROCADORES DE CALOR (PARTES DE PERMUTADORES)</t>
  </si>
  <si>
    <t>PARTES DE LUMINARIA, CABO E MONITOR</t>
  </si>
  <si>
    <t>CONTATORES E SENSORES (PARTES DE MONITORAMENTO)</t>
  </si>
  <si>
    <t>DIVERSOS (MAT. LABORATORIO,EPI)</t>
  </si>
  <si>
    <t>GAXETA E ESFERA</t>
  </si>
  <si>
    <t>PARTES DE ACELEROMETRO, ATUADORES E ETC</t>
  </si>
  <si>
    <t>Tampão A234-WPB ST B16.25 36" Par 0.500"</t>
  </si>
  <si>
    <t>TAMPAO ACO P/ TUBO</t>
  </si>
  <si>
    <t>VALVULAS ESFERAS E ACESSORIOS</t>
  </si>
  <si>
    <t>Soma de VALOR CONTÁBIL ATUAL</t>
  </si>
  <si>
    <t>Soma de Contar Itens</t>
  </si>
  <si>
    <t>Soma de VMA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</si>
</sst>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&quot;R$&quot;\ 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4" fontId="3" fillId="0" borderId="2" xfId="0" applyNumberFormat="1" applyFont="1" applyFill="1" applyBorder="1" applyAlignment="1">
      <alignment horizontal="right" indent="1"/>
    </xf>
    <xf numFmtId="43" fontId="3" fillId="0" borderId="2" xfId="0" applyNumberFormat="1" applyFont="1" applyFill="1" applyBorder="1"/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0" fillId="0" borderId="0" xfId="0" pivotButton="1"/>
    <xf numFmtId="0" fontId="3" fillId="0" borderId="2" xfId="0" applyNumberFormat="1" applyFont="1" applyFill="1" applyBorder="1" applyAlignment="1">
      <alignment horizontal="center"/>
    </xf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right" indent="1"/>
    </xf>
    <xf numFmtId="0" fontId="3" fillId="51" borderId="2" xfId="0" applyFont="1" applyFill="1" applyBorder="1" applyAlignment="1">
      <alignment horizontal="center"/>
    </xf>
    <xf numFmtId="167" fontId="3" fillId="51" borderId="2" xfId="65" applyNumberFormat="1" applyFont="1" applyFill="1" applyBorder="1"/>
    <xf numFmtId="0" fontId="3" fillId="51" borderId="2" xfId="0" applyFont="1" applyFill="1" applyBorder="1"/>
    <xf numFmtId="0" fontId="0" fillId="0" borderId="0" xfId="0" applyNumberFormat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  <cellStyle name="Vírgula" xfId="6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o Augusto Barbosa Silva" refreshedDate="44076.706946527775" createdVersion="6" refreshedVersion="6" minRefreshableVersion="3" recordCount="257" xr:uid="{00000000-000A-0000-FFFF-FFFF2C000000}">
  <cacheSource type="worksheet">
    <worksheetSource ref="A2:O204" sheet="1. Materiais"/>
  </cacheSource>
  <cacheFields count="35">
    <cacheField name="NM" numFmtId="0">
      <sharedItems containsSemiMixedTypes="0" containsString="0" containsNumber="1" containsInteger="1" minValue="10000580" maxValue="12126763"/>
    </cacheField>
    <cacheField name="TEXTO BREVE" numFmtId="0">
      <sharedItems/>
    </cacheField>
    <cacheField name="NCM" numFmtId="0">
      <sharedItems containsSemiMixedTypes="0" containsString="0" containsNumber="1" containsInteger="1" minValue="35069190" maxValue="94051093"/>
    </cacheField>
    <cacheField name="GM" numFmtId="0">
      <sharedItems containsMixedTypes="1" containsNumber="1" containsInteger="1" minValue="26121614" maxValue="46181508"/>
    </cacheField>
    <cacheField name="Descrição GM" numFmtId="0">
      <sharedItems/>
    </cacheField>
    <cacheField name="AVALIAÇÃO" numFmtId="0">
      <sharedItems/>
    </cacheField>
    <cacheField name="CENTRO" numFmtId="0">
      <sharedItems containsSemiMixedTypes="0" containsString="0" containsNumber="1" containsInteger="1" minValue="1050" maxValue="1050"/>
    </cacheField>
    <cacheField name="Unidade" numFmtId="0">
      <sharedItems count="1">
        <s v="REDUC"/>
      </sharedItems>
    </cacheField>
    <cacheField name="DEP" numFmtId="0">
      <sharedItems containsMixedTypes="1" containsNumber="1" containsInteger="1" minValue="5" maxValue="15"/>
    </cacheField>
    <cacheField name="Local de Armazenagem" numFmtId="0">
      <sharedItems count="1">
        <s v="DUQUE DE CAXIAS/RJ"/>
      </sharedItems>
    </cacheField>
    <cacheField name="PEP" numFmtId="0">
      <sharedItems/>
    </cacheField>
    <cacheField name="Fabricante" numFmtId="0">
      <sharedItems/>
    </cacheField>
    <cacheField name="UM" numFmtId="0">
      <sharedItems/>
    </cacheField>
    <cacheField name="QTD ATUAL" numFmtId="0">
      <sharedItems containsSemiMixedTypes="0" containsString="0" containsNumber="1" minValue="1" maxValue="61420"/>
    </cacheField>
    <cacheField name="Valor Contábil Unitário" numFmtId="4">
      <sharedItems containsSemiMixedTypes="0" containsString="0" containsNumber="1" minValue="0" maxValue="112363.03"/>
    </cacheField>
    <cacheField name="VALOR CONTÁBIL ATUAL" numFmtId="43">
      <sharedItems containsSemiMixedTypes="0" containsString="0" containsNumber="1" minValue="0" maxValue="551435.95111999998"/>
    </cacheField>
    <cacheField name="Data Disponibiliz." numFmtId="14">
      <sharedItems containsSemiMixedTypes="0" containsNonDate="0" containsDate="1" containsString="0" minDate="2020-03-06T00:00:00" maxDate="2020-06-18T00:00:00"/>
    </cacheField>
    <cacheField name="DIP Providências Alienação" numFmtId="14">
      <sharedItems/>
    </cacheField>
    <cacheField name="DIP Avaliação" numFmtId="44">
      <sharedItems/>
    </cacheField>
    <cacheField name="Valor Unit. Último Pedido" numFmtId="44">
      <sharedItems containsString="0" containsBlank="1" containsNumber="1" minValue="0.17" maxValue="92864.02"/>
    </cacheField>
    <cacheField name="Data último Pedido" numFmtId="14">
      <sharedItems containsNonDate="0" containsDate="1" containsString="0" containsBlank="1" minDate="2005-02-25T00:00:00" maxDate="2020-06-25T00:00:00"/>
    </cacheField>
    <cacheField name="Valor Unit. Contábil Tratado" numFmtId="44">
      <sharedItems containsSemiMixedTypes="0" containsString="0" containsNumber="1" minValue="0.5" maxValue="127356.37"/>
    </cacheField>
    <cacheField name="Valor de Reposição Unit." numFmtId="44">
      <sharedItems containsSemiMixedTypes="0" containsString="0" containsNumber="1" minValue="0.19400000000000001" maxValue="112363.03"/>
    </cacheField>
    <cacheField name="Valor de Reposição Total" numFmtId="44">
      <sharedItems containsSemiMixedTypes="0" containsString="0" containsNumber="1" minValue="20.41" maxValue="5250000"/>
    </cacheField>
    <cacheField name="Fonte de Informação CA" numFmtId="0">
      <sharedItems/>
    </cacheField>
    <cacheField name="Coeficiente de Atratividade (CA)" numFmtId="165">
      <sharedItems containsSemiMixedTypes="0" containsString="0" containsNumber="1" minValue="4.6325819731242767E-3" maxValue="0.6120000000000001"/>
    </cacheField>
    <cacheField name="Potencial de Consumo" numFmtId="0">
      <sharedItems containsSemiMixedTypes="0" containsString="0" containsNumber="1" minValue="0" maxValue="0.85"/>
    </cacheField>
    <cacheField name="Nível de Obsolescência" numFmtId="0">
      <sharedItems containsSemiMixedTypes="0" containsString="0" containsNumber="1" minValue="0" maxValue="0.8"/>
    </cacheField>
    <cacheField name="Estado / Utilização do Material" numFmtId="0">
      <sharedItems containsSemiMixedTypes="0" containsString="0" containsNumber="1" minValue="0" maxValue="0.9"/>
    </cacheField>
    <cacheField name="VMA UNIT" numFmtId="44">
      <sharedItems containsSemiMixedTypes="0" containsString="0" containsNumber="1" minValue="3.2980000000000002E-3" maxValue="3308.8375760754825"/>
    </cacheField>
    <cacheField name="VMA TOTAL" numFmtId="44">
      <sharedItems containsSemiMixedTypes="0" containsString="0" containsNumber="1" minValue="0.45446977300307756" maxValue="164183.05161765663"/>
    </cacheField>
    <cacheField name="Número do Lote" numFmtId="0">
      <sharedItems containsSemiMixedTypes="0" containsString="0" containsNumber="1" containsInteger="1" minValue="49" maxValue="63" count="15">
        <n v="51"/>
        <n v="52"/>
        <n v="59"/>
        <n v="53"/>
        <n v="54"/>
        <n v="49"/>
        <n v="50"/>
        <n v="55"/>
        <n v="62"/>
        <n v="57"/>
        <n v="60"/>
        <n v="58"/>
        <n v="56"/>
        <n v="63"/>
        <n v="61"/>
      </sharedItems>
    </cacheField>
    <cacheField name="Descrição do lote" numFmtId="0">
      <sharedItems count="15">
        <s v="TUBOS AÇO INOX, TUBOS DE AÇO CARBONO E TUBOS METALICOS DE TROCA TERMICA"/>
        <s v="TUBOS, MANGUEIRAS, CONEXOES E ETC."/>
        <s v="PARTES DE LUMINARIA, CABO E MONITOR"/>
        <s v="VALVULAS E PARTES DE VALVULAS"/>
        <s v="VALVULAS GLOBO, SEG/ALIVIO E PARTES"/>
        <s v="BOMBAS INDUSTRIAIS E ACESSORIOS"/>
        <s v="ELEMENTOS DE FIXACAO MECANICA"/>
        <s v="ISOLAMENTO TERMICO"/>
        <s v="PARTES DE TORRES, VASOS E REATORES                          "/>
        <s v="CONTATORES E SENSORES (PARTES DE MONITORAMENTO)"/>
        <s v="DIVERSOS (MAT. LABORATORIO,EPI)"/>
        <s v="TROCADORES DE CALOR (PARTES DE PERMUTADORES)"/>
        <s v="CHAPAS DIVERSAS (AÇO CARBONO, AÇO INOX E AÇO LIGA)"/>
        <s v="PARTES DE ACELEROMETRO, ATUADORES E ETC"/>
        <s v="GAXETA E ESFERA"/>
      </sharedItems>
    </cacheField>
    <cacheField name="Contar Itens" numFmtId="0">
      <sharedItems containsMixedTypes="1" containsNumber="1" minValue="0.16666666666666666" maxValue="1"/>
    </cacheField>
    <cacheField name="NM + L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10000580"/>
    <s v="Tubo AL A335-P5 s/c B36.10 3/4&quot;x0.219&quot; S"/>
    <n v="73045119"/>
    <n v="40142105"/>
    <s v="TUBO CONDUCAO DE ACO LIGA                                   "/>
    <s v="PAR/NAC"/>
    <n v="1050"/>
    <x v="0"/>
    <n v="15"/>
    <x v="0"/>
    <s v="#"/>
    <s v="Não Atribuído"/>
    <s v="M"/>
    <n v="588.75800000000004"/>
    <n v="95.912400000000005"/>
    <n v="56469.192799200006"/>
    <d v="2020-06-17T00:00:00"/>
    <s v="PGEA/PGEST/CDE 12/2020"/>
    <s v="SBS/BENS/GIDBE/ORCB 10/2020"/>
    <n v="98.443399999999997"/>
    <d v="2019-09-13T00:00:00"/>
    <n v="95.91"/>
    <n v="97.58"/>
    <n v="57451.005640000003"/>
    <s v="HISTÓRICO GM"/>
    <n v="0.57664650929443384"/>
    <n v="0"/>
    <n v="0"/>
    <n v="0"/>
    <n v="56.269166376950857"/>
    <n v="33128.921857760834"/>
    <x v="0"/>
    <x v="0"/>
    <n v="1"/>
    <s v="5110000580"/>
  </r>
  <r>
    <n v="10001970"/>
    <s v="Curva tubo 180gr RC WP5 6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4"/>
    <n v="2158.6799999999998"/>
    <n v="30221.519999999997"/>
    <d v="2020-06-17T00:00:00"/>
    <s v="PGEA/PGEST/CDE 12/2020"/>
    <s v="SBS/BENS/GIDBE/ORCB 10/2020"/>
    <n v="2033.35"/>
    <d v="2015-07-10T00:00:00"/>
    <n v="2158.6799999999998"/>
    <n v="2158.6799999999998"/>
    <n v="30221.519999999997"/>
    <s v="HISTÓRICO GM"/>
    <n v="2.7493372515435783E-2"/>
    <n v="0"/>
    <n v="0"/>
    <n v="0"/>
    <n v="59.349393381620914"/>
    <n v="830.89150734269276"/>
    <x v="1"/>
    <x v="1"/>
    <n v="1"/>
    <s v="5210001970"/>
  </r>
  <r>
    <n v="10001972"/>
    <s v="Curva tubo 180gr RC WP9 4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8"/>
    <n v="1207.0482999999999"/>
    <n v="21726.8694"/>
    <d v="2020-06-17T00:00:00"/>
    <s v="PGEA/PGEST/CDE 12/2020"/>
    <s v="SBS/BENS/GIDBE/ORCB 10/2020"/>
    <n v="6105.65"/>
    <d v="2015-11-16T00:00:00"/>
    <n v="1207.05"/>
    <n v="1207.05"/>
    <n v="21726.899999999998"/>
    <s v="HISTÓRICO GM"/>
    <n v="2.7493372515435783E-2"/>
    <n v="0"/>
    <n v="0"/>
    <n v="0"/>
    <n v="33.185875294756762"/>
    <n v="597.34575530562176"/>
    <x v="1"/>
    <x v="1"/>
    <n v="1"/>
    <s v="5210001972"/>
  </r>
  <r>
    <n v="10005584"/>
    <s v="Disjuntor aberto 3P 600V/60Hz 225A"/>
    <n v="85362000"/>
    <s v="39121601C"/>
    <s v="DISJUNTOR ABERTO DE BAIXA TENSAO                            "/>
    <s v="CONS/NAC"/>
    <n v="1050"/>
    <x v="0"/>
    <n v="8"/>
    <x v="0"/>
    <s v="#"/>
    <s v="GE -GENERAL ELECTRIC COMPANY"/>
    <s v="UN"/>
    <n v="6"/>
    <n v="2000"/>
    <n v="12000"/>
    <d v="2020-06-17T00:00:00"/>
    <s v="PGEA/PGEST/CDE 12/2020"/>
    <s v="SBS/BENS/GIDBE/ORCB 10/2020"/>
    <m/>
    <m/>
    <n v="2000"/>
    <n v="2000"/>
    <n v="12000"/>
    <s v="HISTÓRICO GM"/>
    <n v="7.3304601095585148E-2"/>
    <n v="0"/>
    <n v="0"/>
    <n v="0"/>
    <n v="146.60920219117028"/>
    <n v="879.65521314702164"/>
    <x v="2"/>
    <x v="2"/>
    <n v="1"/>
    <s v="5910005584"/>
  </r>
  <r>
    <n v="10006773"/>
    <s v="Curva tubo 180gr RC WP5 5&quot; sch40"/>
    <n v="73079300"/>
    <s v="40142309A"/>
    <s v="CURVA DE ACO PARA TUBO                                      "/>
    <s v="CONS/NAC"/>
    <n v="1050"/>
    <x v="0"/>
    <n v="8"/>
    <x v="0"/>
    <s v="#"/>
    <s v="Não Atribuído"/>
    <s v="UN"/>
    <n v="1"/>
    <n v="2589.52"/>
    <n v="2589.52"/>
    <d v="2020-06-17T00:00:00"/>
    <s v="PGEA/PGEST/CDE 12/2020"/>
    <s v="SBS/BENS/GIDBE/ORCB 10/2020"/>
    <n v="680.17"/>
    <d v="2012-04-19T00:00:00"/>
    <n v="2589.52"/>
    <n v="3525"/>
    <n v="3525"/>
    <s v="HISTÓRICO GM"/>
    <n v="2.7493372515435783E-2"/>
    <n v="0"/>
    <n v="0"/>
    <n v="0"/>
    <n v="96.914138116911133"/>
    <n v="96.914138116911133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IMOB/NAC"/>
    <n v="1050"/>
    <x v="0"/>
    <n v="8"/>
    <x v="0"/>
    <s v="#"/>
    <s v="Não Atribuído"/>
    <s v="UN"/>
    <n v="2"/>
    <n v="2600"/>
    <n v="5200"/>
    <d v="2020-06-17T00:00:00"/>
    <s v="PGEA/PGEST/CDE 12/2020"/>
    <s v="SBS/BENS/GIDBE/ORCB 10/2020"/>
    <n v="680.17"/>
    <d v="2012-04-19T00:00:00"/>
    <n v="2600"/>
    <n v="3525"/>
    <n v="7050"/>
    <s v="HISTÓRICO GM"/>
    <n v="2.7493372515435783E-2"/>
    <n v="0"/>
    <n v="0"/>
    <n v="0"/>
    <n v="96.914138116911133"/>
    <n v="193.82827623382227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30"/>
    <n v="3524.9967000000001"/>
    <n v="105749.901"/>
    <d v="2020-06-17T00:00:00"/>
    <s v="PGEA/PGEST/CDE 12/2020"/>
    <s v="SBS/BENS/GIDBE/ORCB 10/2020"/>
    <n v="680.17"/>
    <d v="2012-04-19T00:00:00"/>
    <n v="3525"/>
    <n v="3525"/>
    <n v="105750"/>
    <s v="HISTÓRICO GM"/>
    <n v="2.7493372515435783E-2"/>
    <n v="0"/>
    <n v="0"/>
    <n v="0"/>
    <n v="96.914138116911133"/>
    <n v="2907.4241435073341"/>
    <x v="1"/>
    <x v="1"/>
    <n v="0.33333333333333331"/>
    <s v="5210006773"/>
  </r>
  <r>
    <n v="10009228"/>
    <s v="Válv.esf. conv. 6&quot; 2500# FJA A105/A216WC"/>
    <n v="84818095"/>
    <n v="40141607"/>
    <s v="VALVULA ESFERA"/>
    <s v="IMOB/NAC"/>
    <n v="1050"/>
    <x v="0"/>
    <n v="15"/>
    <x v="0"/>
    <s v="#"/>
    <s v="Não Atribuído"/>
    <s v="UN"/>
    <n v="1"/>
    <n v="43188.81"/>
    <n v="43188.81"/>
    <d v="2020-06-17T00:00:00"/>
    <s v="PGEA/PGEST/CDE 12/2020"/>
    <s v="SBS/BENS/GIDBE/ORCB 10/2020"/>
    <n v="45615.29"/>
    <d v="2019-09-24T00:00:00"/>
    <n v="43188.81"/>
    <n v="43188.81"/>
    <n v="43188.81"/>
    <s v="HISTÓRICO GM"/>
    <n v="2.016438482679524E-2"/>
    <n v="0"/>
    <n v="0"/>
    <n v="0"/>
    <n v="870.87578505134252"/>
    <n v="870.87578505134252"/>
    <x v="3"/>
    <x v="3"/>
    <n v="1"/>
    <s v="5310009228"/>
  </r>
  <r>
    <n v="10010870"/>
    <s v="Válvula ret. esfera vert 3/4&quot; 800 ES A10"/>
    <n v="84813000"/>
    <n v="40141618"/>
    <s v="VALVULA DE RETENCAO ESFERA                                  "/>
    <s v="PAR/NAC"/>
    <n v="1050"/>
    <x v="0"/>
    <n v="5"/>
    <x v="0"/>
    <s v="#"/>
    <s v="Não Atribuído"/>
    <s v="UN"/>
    <n v="22"/>
    <n v="1056.1500000000001"/>
    <n v="23235.300000000003"/>
    <d v="2020-06-17T00:00:00"/>
    <s v="PGEA/PGEST/CDE 12/2020"/>
    <s v="SBS/BENS/GIDBE/ORCB 10/2020"/>
    <n v="999"/>
    <d v="2008-03-06T00:00:00"/>
    <n v="1056.1500000000001"/>
    <n v="1056.1500000000001"/>
    <n v="23235.300000000003"/>
    <s v="HISTÓRICO GM 7 ALGARISMOS"/>
    <n v="3.251544379578953E-2"/>
    <n v="0"/>
    <n v="0"/>
    <n v="0"/>
    <n v="34.341185964923113"/>
    <n v="755.50609122830849"/>
    <x v="3"/>
    <x v="3"/>
    <n v="1"/>
    <s v="5310010870"/>
  </r>
  <r>
    <n v="10012682"/>
    <s v="Válvula gav. 4&quot; 600# ST WCB"/>
    <n v="84818093"/>
    <n v="40141613"/>
    <s v="VALVULA GAVETA"/>
    <s v="IMOB/NAC"/>
    <n v="1050"/>
    <x v="0"/>
    <n v="8"/>
    <x v="0"/>
    <s v="#"/>
    <s v="Não Atribuído"/>
    <s v="UN"/>
    <n v="4"/>
    <n v="6311.19"/>
    <n v="25244.76"/>
    <d v="2020-06-17T00:00:00"/>
    <s v="PGEA/PGEST/CDE 12/2020"/>
    <s v="SBS/BENS/GIDBE/ORCB 10/2020"/>
    <n v="7053.83"/>
    <d v="2014-02-26T00:00:00"/>
    <n v="6311.19"/>
    <n v="6311.19"/>
    <n v="25244.76"/>
    <s v="HISTÓRICO GM"/>
    <n v="8.4585344729057488E-2"/>
    <n v="0"/>
    <n v="0"/>
    <n v="0"/>
    <n v="533.83418180058027"/>
    <n v="2135.3367272023211"/>
    <x v="3"/>
    <x v="3"/>
    <n v="1"/>
    <s v="5310012682"/>
  </r>
  <r>
    <n v="10017248"/>
    <s v="Cabo el predial 450/750V 1mm² PRE"/>
    <n v="85444900"/>
    <n v="26121614"/>
    <s v="CABO ELETRICO  P/ INSTALACAO PREDIAL                        "/>
    <s v="SOBRE_EMP"/>
    <n v="1050"/>
    <x v="0"/>
    <n v="8"/>
    <x v="0"/>
    <s v="#"/>
    <s v="Não Atribuído"/>
    <s v="M"/>
    <n v="13900.135000000002"/>
    <n v="1"/>
    <n v="13900.135000000002"/>
    <d v="2020-06-17T00:00:00"/>
    <s v="PGEA/PGEST/CDE 12/2020"/>
    <s v="SBS/BENS/GIDBE/ORCB 10/2020"/>
    <n v="1.36"/>
    <d v="2020-06-24T00:00:00"/>
    <n v="7.26"/>
    <n v="1.36"/>
    <n v="18904.183600000004"/>
    <s v="HISTÓRICO GM"/>
    <n v="7.795738019167224E-2"/>
    <n v="0"/>
    <n v="0"/>
    <n v="0"/>
    <n v="0.10602203706067426"/>
    <n v="1473.7206281183755"/>
    <x v="2"/>
    <x v="2"/>
    <n v="1"/>
    <s v="5910017248"/>
  </r>
  <r>
    <n v="10023644"/>
    <s v="Sede espec. p/válv.contr."/>
    <n v="84819090"/>
    <n v="40141616"/>
    <s v="PARTES DE VALVULAS"/>
    <s v="PAR/NAC"/>
    <n v="1050"/>
    <x v="0"/>
    <n v="5"/>
    <x v="0"/>
    <s v="#"/>
    <s v="MASONEILAN"/>
    <s v="UN"/>
    <n v="3"/>
    <n v="3947"/>
    <n v="11841"/>
    <d v="2020-06-17T00:00:00"/>
    <s v="PGEA/PGEST/CDE 12/2020"/>
    <s v="SBS/BENS/GIDBE/ORCB 10/2020"/>
    <n v="3535.92"/>
    <d v="2008-09-02T00:00:00"/>
    <n v="3947"/>
    <n v="3947"/>
    <n v="11841"/>
    <s v="HISTÓRICO GM"/>
    <n v="1.0578084497191957E-2"/>
    <n v="0"/>
    <n v="0"/>
    <n v="0"/>
    <n v="41.751699510416657"/>
    <n v="125.25509853124997"/>
    <x v="4"/>
    <x v="4"/>
    <n v="1"/>
    <s v="5410023644"/>
  </r>
  <r>
    <n v="10030150"/>
    <s v="Bucha b. SULZER"/>
    <n v="84139190"/>
    <s v="40151700A"/>
    <s v="PARTES DE BOMBAS INDUSTRIAIS                                "/>
    <s v="CONS/NAC"/>
    <n v="1050"/>
    <x v="0"/>
    <n v="5"/>
    <x v="0"/>
    <s v="#"/>
    <s v="SULZER"/>
    <s v="UN"/>
    <n v="4"/>
    <n v="14507.39"/>
    <n v="58029.56"/>
    <d v="2020-06-17T00:00:00"/>
    <s v="PGEA/PGEST/CDE 12/2020"/>
    <s v="SBS/BENS/GIDBE/ORCB 10/2020"/>
    <n v="9139.08"/>
    <d v="2018-03-06T00:00:00"/>
    <n v="14507.39"/>
    <n v="14507.39"/>
    <n v="58029.56"/>
    <s v="HISTÓRICO GM"/>
    <n v="1.2294340227112994E-2"/>
    <n v="0"/>
    <n v="0"/>
    <n v="0"/>
    <n v="178.35878846741679"/>
    <n v="713.43515386966715"/>
    <x v="5"/>
    <x v="5"/>
    <n v="1"/>
    <s v="4910030150"/>
  </r>
  <r>
    <n v="10031801"/>
    <s v="Rotor b. WORTHINGTON"/>
    <n v="84139190"/>
    <s v="40151700A"/>
    <s v="PARTES DE BOMBAS INDUSTRIAIS                                "/>
    <s v="IMOB/NAC"/>
    <n v="1050"/>
    <x v="0"/>
    <n v="8"/>
    <x v="0"/>
    <s v="#"/>
    <s v="WORTHINGTON INDUSTRIES"/>
    <s v="UN"/>
    <n v="1"/>
    <n v="11866.92"/>
    <n v="11866.92"/>
    <d v="2020-06-17T00:00:00"/>
    <s v="PGEA/PGEST/CDE 12/2020"/>
    <s v="SBS/BENS/GIDBE/ORCB 10/2020"/>
    <n v="9398.59"/>
    <d v="2015-04-17T00:00:00"/>
    <n v="11866.92"/>
    <n v="11866.92"/>
    <n v="11866.92"/>
    <s v="HISTÓRICO GM"/>
    <n v="1.2294340227112994E-2"/>
    <n v="0"/>
    <n v="0"/>
    <n v="0"/>
    <n v="145.89595192793175"/>
    <n v="145.89595192793175"/>
    <x v="5"/>
    <x v="5"/>
    <n v="1"/>
    <s v="4910031801"/>
  </r>
  <r>
    <n v="10032027"/>
    <s v="Haste p/contr. nível Masoneil"/>
    <n v="85389090"/>
    <s v="41112400D"/>
    <s v="PARTES DE CONTROLADOR                                       "/>
    <s v="PAR/NAC"/>
    <n v="1050"/>
    <x v="0"/>
    <n v="5"/>
    <x v="0"/>
    <s v="PP-5230-15-015-MRP"/>
    <s v="MASONEILAN"/>
    <s v="UN"/>
    <n v="46"/>
    <n v="256.97000000000003"/>
    <n v="11820.62"/>
    <d v="2020-06-17T00:00:00"/>
    <s v="PGEA/PGEST/CDE 12/2020"/>
    <s v="SBS/BENS/GIDBE/ORCB 10/2020"/>
    <n v="209.67"/>
    <d v="2013-01-22T00:00:00"/>
    <n v="256.97000000000003"/>
    <n v="256.97000000000003"/>
    <n v="2569.7000000000003"/>
    <s v="HISTÓRICO GM"/>
    <n v="2.6390708641924627E-2"/>
    <n v="0"/>
    <n v="0"/>
    <n v="0"/>
    <n v="6.7816203997153721"/>
    <n v="67.816203997153721"/>
    <x v="4"/>
    <x v="4"/>
    <n v="1"/>
    <s v="5410032027"/>
  </r>
  <r>
    <n v="10033704"/>
    <s v="Parafuso máq. cab sext UNC 3/8x 3/4&quot;"/>
    <n v="73181500"/>
    <n v="31161504"/>
    <s v="PARAFUSO MAQUINA"/>
    <s v="IMOB/NAC"/>
    <n v="1050"/>
    <x v="0"/>
    <n v="5"/>
    <x v="0"/>
    <s v="#"/>
    <s v="Não Atribuído"/>
    <s v="UN"/>
    <n v="15"/>
    <n v="0.65"/>
    <n v="9.75"/>
    <d v="2020-06-17T00:00:00"/>
    <s v="PGEA/PGEST/CDE 12/2020"/>
    <s v="SBS/BENS/GIDBE/ORCB 10/2020"/>
    <n v="3.71"/>
    <d v="2019-07-04T00:00:00"/>
    <n v="1.93"/>
    <n v="1.93"/>
    <n v="28.95"/>
    <s v="HISTÓRICO GM"/>
    <n v="1.5698437754855875E-2"/>
    <n v="0"/>
    <n v="0"/>
    <n v="0"/>
    <n v="3.0297984866871838E-2"/>
    <n v="0.45446977300307756"/>
    <x v="6"/>
    <x v="6"/>
    <n v="0.5"/>
    <s v="5010033704"/>
  </r>
  <r>
    <n v="10033704"/>
    <s v="Parafuso máq. cab sext UNC 3/8x 3/4&quot;"/>
    <n v="73181500"/>
    <n v="31161504"/>
    <s v="PARAFUSO MAQUINA"/>
    <s v="PAR/NAC"/>
    <n v="1050"/>
    <x v="0"/>
    <n v="5"/>
    <x v="0"/>
    <s v="#"/>
    <s v="Não Atribuído"/>
    <s v="UN"/>
    <n v="4430"/>
    <n v="1.93"/>
    <n v="8549.9"/>
    <d v="2020-06-17T00:00:00"/>
    <s v="PGEA/PGEST/CDE 12/2020"/>
    <s v="SBS/BENS/GIDBE/ORCB 10/2020"/>
    <n v="3.71"/>
    <d v="2019-07-04T00:00:00"/>
    <n v="1.93"/>
    <n v="1.93"/>
    <n v="8549.9"/>
    <s v="HISTÓRICO GM"/>
    <n v="1.5698437754855875E-2"/>
    <n v="0"/>
    <n v="0"/>
    <n v="0"/>
    <n v="3.0297984866871838E-2"/>
    <n v="134.22007296024225"/>
    <x v="6"/>
    <x v="6"/>
    <n v="0.5"/>
    <s v="5010033704"/>
  </r>
  <r>
    <n v="10034654"/>
    <s v="Manômetro 0a70kgf/cm2"/>
    <n v="90262010"/>
    <n v="41112403"/>
    <s v="MANOMETROS E MANOVACUOMETRO                                 "/>
    <s v="PAR/NAC"/>
    <n v="1050"/>
    <x v="0"/>
    <n v="5"/>
    <x v="0"/>
    <s v="#"/>
    <s v="IOPE INSTRUMENTOS PRECISÃO"/>
    <s v="UN"/>
    <n v="129"/>
    <n v="298.76319999999998"/>
    <n v="38540.452799999999"/>
    <d v="2020-06-17T00:00:00"/>
    <s v="PGEA/PGEST/CDE 12/2020"/>
    <s v="SBS/BENS/GIDBE/ORCB 10/2020"/>
    <n v="268.47000000000003"/>
    <d v="2017-04-17T00:00:00"/>
    <n v="298.76"/>
    <n v="298.76"/>
    <n v="38540.04"/>
    <s v="HISTÓRICO GM"/>
    <n v="0.05"/>
    <n v="0"/>
    <n v="0"/>
    <n v="0"/>
    <n v="14.938000000000001"/>
    <n v="1927.0020000000002"/>
    <x v="5"/>
    <x v="5"/>
    <n v="1"/>
    <s v="4910034654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ED-1000-01.01"/>
    <s v="Não Atribuído"/>
    <s v="UN"/>
    <n v="4"/>
    <n v="8.9"/>
    <n v="35.6"/>
    <d v="2020-06-17T00:00:00"/>
    <s v="PGEA/PGEST/CDE 12/2020"/>
    <s v="SBS/BENS/GIDBE/ORCB 10/2020"/>
    <n v="57.15"/>
    <d v="2019-12-30T00:00:00"/>
    <n v="18.34"/>
    <n v="18.34"/>
    <n v="73.36"/>
    <s v="HISTÓRICO GM"/>
    <n v="5.3028436070689071E-2"/>
    <n v="0"/>
    <n v="0"/>
    <n v="0"/>
    <n v="0.97254151753643758"/>
    <n v="3.8901660701457503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65"/>
    <n v="14.3635"/>
    <n v="8115.3775000000005"/>
    <d v="2020-06-17T00:00:00"/>
    <s v="PGEA/PGEST/CDE 12/2020"/>
    <s v="SBS/BENS/GIDBE/ORCB 10/2020"/>
    <n v="57.15"/>
    <d v="2019-12-30T00:00:00"/>
    <n v="9.35"/>
    <n v="18.34"/>
    <n v="10362.1"/>
    <s v="HISTÓRICO GM"/>
    <n v="5.3028436070689071E-2"/>
    <n v="0"/>
    <n v="0"/>
    <n v="0"/>
    <n v="0.97254151753643758"/>
    <n v="549.48595740808719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IMOB/NAC"/>
    <n v="1050"/>
    <x v="0"/>
    <n v="12"/>
    <x v="0"/>
    <s v="ED-1000-01.01"/>
    <s v="Não Atribuído"/>
    <s v="UN"/>
    <n v="104"/>
    <n v="15.6937"/>
    <n v="1632.1448"/>
    <d v="2020-06-17T00:00:00"/>
    <s v="PGEA/PGEST/CDE 12/2020"/>
    <s v="SBS/BENS/GIDBE/ORCB 10/2020"/>
    <n v="57.15"/>
    <d v="2019-12-30T00:00:00"/>
    <n v="8.77"/>
    <n v="18.34"/>
    <n v="1907.36"/>
    <s v="HISTÓRICO GM"/>
    <n v="5.3028436070689071E-2"/>
    <n v="0"/>
    <n v="0"/>
    <n v="0"/>
    <n v="0.97254151753643758"/>
    <n v="101.14431782378951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ED-1000-01.01"/>
    <s v="Não Atribuído"/>
    <s v="UN"/>
    <n v="310"/>
    <n v="17.1753"/>
    <n v="5324.3429999999998"/>
    <d v="2020-06-17T00:00:00"/>
    <s v="PGEA/PGEST/CDE 12/2020"/>
    <s v="SBS/BENS/GIDBE/ORCB 10/2020"/>
    <n v="57.15"/>
    <d v="2019-12-30T00:00:00"/>
    <n v="9.35"/>
    <n v="18.34"/>
    <n v="5685.4"/>
    <s v="HISTÓRICO GM"/>
    <n v="5.3028436070689071E-2"/>
    <n v="0"/>
    <n v="0"/>
    <n v="0"/>
    <n v="0.97254151753643758"/>
    <n v="301.48787043629562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PP-5230-18-006-MRP"/>
    <s v="Não Atribuído"/>
    <s v="UN"/>
    <n v="235"/>
    <n v="18.325299999999999"/>
    <n v="4306.4454999999998"/>
    <d v="2020-06-17T00:00:00"/>
    <s v="PGEA/PGEST/CDE 12/2020"/>
    <s v="SBS/BENS/GIDBE/ORCB 10/2020"/>
    <n v="57.15"/>
    <d v="2019-12-30T00:00:00"/>
    <n v="18.34"/>
    <n v="18.34"/>
    <n v="4309.8999999999996"/>
    <s v="HISTÓRICO GM"/>
    <n v="5.3028436070689071E-2"/>
    <n v="0"/>
    <n v="0"/>
    <n v="0"/>
    <n v="0.97254151753643758"/>
    <n v="228.54725662106284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4"/>
    <n v="18.34"/>
    <n v="990.36"/>
    <d v="2020-06-17T00:00:00"/>
    <s v="PGEA/PGEST/CDE 12/2020"/>
    <s v="SBS/BENS/GIDBE/ORCB 10/2020"/>
    <n v="57.15"/>
    <d v="2019-12-30T00:00:00"/>
    <n v="18.34"/>
    <n v="18.34"/>
    <n v="990.36"/>
    <s v="HISTÓRICO GM"/>
    <n v="5.3028436070689071E-2"/>
    <n v="0"/>
    <n v="0"/>
    <n v="0"/>
    <n v="0.97254151753643758"/>
    <n v="52.51724194696763"/>
    <x v="7"/>
    <x v="7"/>
    <n v="0.16666666666666666"/>
    <s v="5510037767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5-015-MRP"/>
    <s v="Não Atribuído"/>
    <s v="UN"/>
    <n v="1"/>
    <n v="17.87"/>
    <n v="17.87"/>
    <d v="2020-06-17T00:00:00"/>
    <s v="PGEA/PGEST/CDE 12/2020"/>
    <s v="SBS/BENS/GIDBE/ORCB 10/2020"/>
    <n v="37.76"/>
    <d v="2019-06-12T00:00:00"/>
    <n v="17.87"/>
    <n v="20.41"/>
    <n v="20.41"/>
    <s v="HISTÓRICO GM"/>
    <n v="5.3028436070689071E-2"/>
    <n v="0"/>
    <n v="0"/>
    <n v="0"/>
    <n v="1.082310380202764"/>
    <n v="1.082310380202764"/>
    <x v="7"/>
    <x v="7"/>
    <n v="0.5"/>
    <s v="5510037769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8-007-MRP"/>
    <s v="Não Atribuído"/>
    <s v="UN"/>
    <n v="32"/>
    <n v="17.871099999999998"/>
    <n v="571.87519999999995"/>
    <d v="2020-06-17T00:00:00"/>
    <s v="PGEA/PGEST/CDE 12/2020"/>
    <s v="SBS/BENS/GIDBE/ORCB 10/2020"/>
    <n v="37.76"/>
    <d v="2019-06-12T00:00:00"/>
    <n v="17.87"/>
    <n v="20.41"/>
    <n v="653.12"/>
    <s v="HISTÓRICO GM"/>
    <n v="5.3028436070689071E-2"/>
    <n v="0"/>
    <n v="0"/>
    <n v="0"/>
    <n v="1.082310380202764"/>
    <n v="34.633932166488449"/>
    <x v="7"/>
    <x v="7"/>
    <n v="0.5"/>
    <s v="5510037769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5-016-MRP"/>
    <s v="Não Atribuído"/>
    <s v="UN"/>
    <n v="10"/>
    <n v="26.01"/>
    <n v="260.10000000000002"/>
    <d v="2020-06-17T00:00:00"/>
    <s v="PGEA/PGEST/CDE 12/2020"/>
    <s v="SBS/BENS/GIDBE/ORCB 10/2020"/>
    <n v="88.7"/>
    <d v="2020-05-15T00:00:00"/>
    <n v="28.5"/>
    <n v="28.5"/>
    <n v="285"/>
    <s v="HISTÓRICO GM"/>
    <n v="5.3028436070689071E-2"/>
    <n v="0"/>
    <n v="0"/>
    <n v="0"/>
    <n v="1.5113104280146386"/>
    <n v="15.113104280146386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36"/>
    <n v="26.0642"/>
    <n v="13970.4112"/>
    <d v="2020-06-17T00:00:00"/>
    <s v="PGEA/PGEST/CDE 12/2020"/>
    <s v="SBS/BENS/GIDBE/ORCB 10/2020"/>
    <n v="88.7"/>
    <d v="2020-05-15T00:00:00"/>
    <n v="28.5"/>
    <n v="28.5"/>
    <n v="15276"/>
    <s v="HISTÓRICO GM"/>
    <n v="5.3028436070689071E-2"/>
    <n v="0"/>
    <n v="0"/>
    <n v="0"/>
    <n v="1.5113104280146386"/>
    <n v="810.06238941584627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255"/>
    <n v="28.5"/>
    <n v="7267.5"/>
    <d v="2020-06-17T00:00:00"/>
    <s v="PGEA/PGEST/CDE 12/2020"/>
    <s v="SBS/BENS/GIDBE/ORCB 10/2020"/>
    <n v="88.7"/>
    <d v="2020-05-15T00:00:00"/>
    <n v="28.5"/>
    <n v="28.5"/>
    <n v="7267.5"/>
    <s v="HISTÓRICO GM"/>
    <n v="5.3028436070689071E-2"/>
    <n v="0"/>
    <n v="0"/>
    <n v="0"/>
    <n v="1.5113104280146386"/>
    <n v="385.38415914373286"/>
    <x v="7"/>
    <x v="7"/>
    <n v="0.33333333333333331"/>
    <s v="5510037770"/>
  </r>
  <r>
    <n v="10037783"/>
    <s v="Calha sil. cálcio DN 2 1/2&quot;xe=2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800"/>
    <n v="26.457599999999999"/>
    <n v="21166.079999999998"/>
    <d v="2020-06-17T00:00:00"/>
    <s v="PGEA/PGEST/CDE 12/2020"/>
    <s v="SBS/BENS/GIDBE/ORCB 10/2020"/>
    <n v="26.0899"/>
    <d v="2017-07-25T00:00:00"/>
    <n v="18.649999999999999"/>
    <n v="18.649999999999999"/>
    <n v="14919.999999999998"/>
    <s v="HISTÓRICO GM"/>
    <n v="5.3028436070689071E-2"/>
    <n v="0"/>
    <n v="0"/>
    <n v="0"/>
    <n v="0.98898033271835106"/>
    <n v="791.18426617468083"/>
    <x v="7"/>
    <x v="7"/>
    <n v="1"/>
    <s v="5510037783"/>
  </r>
  <r>
    <n v="10037791"/>
    <s v="Calha longa sil. cálcio DN6&quot;xe=1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2"/>
    <n v="15.18"/>
    <n v="789.36"/>
    <d v="2020-06-17T00:00:00"/>
    <s v="PGEA/PGEST/CDE 12/2020"/>
    <s v="SBS/BENS/GIDBE/ORCB 10/2020"/>
    <n v="17.002099999999999"/>
    <d v="2017-07-25T00:00:00"/>
    <n v="15.18"/>
    <n v="20.59"/>
    <n v="1070.68"/>
    <s v="HISTÓRICO GM"/>
    <n v="5.3028436070689071E-2"/>
    <n v="0"/>
    <n v="0"/>
    <n v="0"/>
    <n v="1.091855498695488"/>
    <n v="56.776485932165379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5"/>
    <x v="0"/>
    <s v="PP-5230-15-015-MRP"/>
    <s v="Não Atribuído"/>
    <s v="UN"/>
    <n v="800"/>
    <n v="17.239999999999998"/>
    <n v="13791.999999999998"/>
    <d v="2020-06-17T00:00:00"/>
    <s v="PGEA/PGEST/CDE 12/2020"/>
    <s v="SBS/BENS/GIDBE/ORCB 10/2020"/>
    <n v="17.002099999999999"/>
    <d v="2017-07-25T00:00:00"/>
    <n v="20.59"/>
    <n v="20.59"/>
    <n v="16472"/>
    <s v="HISTÓRICO GM"/>
    <n v="5.3028436070689071E-2"/>
    <n v="0"/>
    <n v="0"/>
    <n v="0"/>
    <n v="1.091855498695488"/>
    <n v="873.48439895639046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478"/>
    <n v="20.589099999999998"/>
    <n v="9841.5897999999997"/>
    <d v="2020-06-17T00:00:00"/>
    <s v="PGEA/PGEST/CDE 12/2020"/>
    <s v="SBS/BENS/GIDBE/ORCB 10/2020"/>
    <n v="17.002099999999999"/>
    <d v="2017-07-25T00:00:00"/>
    <n v="20.59"/>
    <n v="20.59"/>
    <n v="9842.02"/>
    <s v="HISTÓRICO GM"/>
    <n v="5.3028436070689071E-2"/>
    <n v="0"/>
    <n v="0"/>
    <n v="0"/>
    <n v="1.091855498695488"/>
    <n v="521.90692837644326"/>
    <x v="7"/>
    <x v="7"/>
    <n v="0.33333333333333331"/>
    <s v="5510037791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PP-5230-15-015-MRP"/>
    <s v="Não Atribuído"/>
    <s v="UN"/>
    <n v="985"/>
    <n v="11.9085"/>
    <n v="11729.872499999999"/>
    <d v="2020-06-17T00:00:00"/>
    <s v="PGEA/PGEST/CDE 12/2020"/>
    <s v="SBS/BENS/GIDBE/ORCB 10/2020"/>
    <n v="10.5525"/>
    <d v="2017-07-25T00:00:00"/>
    <n v="26.14"/>
    <n v="26.14"/>
    <n v="25747.9"/>
    <s v="HISTÓRICO GM"/>
    <n v="5.3028436070689071E-2"/>
    <n v="0"/>
    <n v="0"/>
    <n v="0"/>
    <n v="1.3861633188878124"/>
    <n v="1365.3708691044951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4-MRP"/>
    <s v="Não Atribuído"/>
    <s v="UN"/>
    <n v="196"/>
    <n v="12.9665"/>
    <n v="2541.4340000000002"/>
    <d v="2020-06-17T00:00:00"/>
    <s v="PGEA/PGEST/CDE 12/2020"/>
    <s v="SBS/BENS/GIDBE/ORCB 10/2020"/>
    <n v="10.5525"/>
    <d v="2017-07-25T00:00:00"/>
    <n v="26.14"/>
    <n v="26.14"/>
    <n v="5123.4400000000005"/>
    <s v="HISTÓRICO GM"/>
    <n v="5.3028436070689071E-2"/>
    <n v="0"/>
    <n v="0"/>
    <n v="0"/>
    <n v="1.3861633188878124"/>
    <n v="271.68801050201125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5-MRP"/>
    <s v="Não Atribuído"/>
    <s v="UN"/>
    <n v="148"/>
    <n v="26.16"/>
    <n v="3871.68"/>
    <d v="2020-06-17T00:00:00"/>
    <s v="PGEA/PGEST/CDE 12/2020"/>
    <s v="SBS/BENS/GIDBE/ORCB 10/2020"/>
    <n v="10.5525"/>
    <d v="2017-07-25T00:00:00"/>
    <n v="26.14"/>
    <n v="26.14"/>
    <n v="3868.7200000000003"/>
    <s v="HISTÓRICO GM"/>
    <n v="5.3028436070689071E-2"/>
    <n v="0"/>
    <n v="0"/>
    <n v="0"/>
    <n v="1.3861633188878124"/>
    <n v="205.15217119539625"/>
    <x v="7"/>
    <x v="7"/>
    <n v="0.33333333333333331"/>
    <s v="5510037797"/>
  </r>
  <r>
    <n v="10048278"/>
    <s v="Mancal p/turb. vapor SIEMENS"/>
    <n v="84833090"/>
    <s v="26101505A"/>
    <s v="PARTES DE TURBINA A VAPOR                                   "/>
    <s v="IMOB/NAC"/>
    <n v="1050"/>
    <x v="0"/>
    <n v="5"/>
    <x v="0"/>
    <s v="#"/>
    <s v="SIEMENS"/>
    <s v="UN"/>
    <n v="2"/>
    <n v="23983.37"/>
    <n v="47966.74"/>
    <d v="2020-06-17T00:00:00"/>
    <s v="PGEA/PGEST/CDE 12/2020"/>
    <s v="SBS/BENS/GIDBE/ORCB 10/2020"/>
    <n v="20772.23"/>
    <d v="2013-04-09T00:00:00"/>
    <n v="23983.37"/>
    <n v="23983.37"/>
    <n v="47966.74"/>
    <s v="HISTÓRICO GM 7 ALGARISMOS"/>
    <n v="3.7955562981001015E-2"/>
    <n v="0"/>
    <n v="0"/>
    <n v="0"/>
    <n v="910.30231053165028"/>
    <n v="1820.6046210633006"/>
    <x v="5"/>
    <x v="5"/>
    <n v="1"/>
    <s v="4910048278"/>
  </r>
  <r>
    <n v="10054118"/>
    <s v="Borbulh. d/band. p/torre process."/>
    <n v="84314910"/>
    <s v="23111500L"/>
    <s v="PARTES DE TORRES, VASOS E REATORES                          "/>
    <s v="PAR/NAC"/>
    <n v="1050"/>
    <x v="0"/>
    <n v="12"/>
    <x v="0"/>
    <s v="#"/>
    <s v="PETROLEO BRASILEIRO S.A. PETROBRAS"/>
    <s v="UN"/>
    <n v="6609"/>
    <n v="3.83"/>
    <n v="25312.47"/>
    <d v="2020-06-17T00:00:00"/>
    <s v="PGEA/PGEST/CDE 12/2020"/>
    <s v="SBS/BENS/GIDBE/ORCB 10/2020"/>
    <n v="4.0400999999999998"/>
    <d v="2013-01-08T00:00:00"/>
    <n v="3.83"/>
    <n v="3.83"/>
    <n v="25312.47"/>
    <s v="HISTÓRICO GM"/>
    <n v="9.9995192538820249E-3"/>
    <n v="0"/>
    <n v="0"/>
    <n v="0"/>
    <n v="3.8298158742368159E-2"/>
    <n v="253.11253112831116"/>
    <x v="8"/>
    <x v="8"/>
    <n v="1"/>
    <s v="6210054118"/>
  </r>
  <r>
    <n v="10057372"/>
    <s v="Transm.pressão man. 0a140bar"/>
    <n v="90262090"/>
    <n v="41112410"/>
    <s v="TRANSMISSOR DE PRESS"/>
    <s v="IMOB/IAMN"/>
    <n v="1050"/>
    <x v="0"/>
    <n v="8"/>
    <x v="0"/>
    <s v="PP-5230-19-009-MRP"/>
    <s v="YOKOGAWA AMÉRICA DO SUL LTDA"/>
    <s v="UN"/>
    <n v="5"/>
    <n v="1481.9347"/>
    <n v="7409.6734999999999"/>
    <d v="2020-06-17T00:00:00"/>
    <s v="PGEA/PGEST/CDE 12/2020"/>
    <s v="SBS/BENS/GIDBE/ORCB 10/2020"/>
    <n v="1382.84"/>
    <d v="2017-07-19T00:00:00"/>
    <n v="1481.93"/>
    <n v="1481.93"/>
    <n v="7409.6500000000005"/>
    <s v="HISTÓRICO GM"/>
    <n v="0.11786592992160566"/>
    <n v="0"/>
    <n v="0"/>
    <n v="0"/>
    <n v="174.66905752872509"/>
    <n v="873.3452876436254"/>
    <x v="9"/>
    <x v="9"/>
    <n v="0.5"/>
    <s v="5710057372"/>
  </r>
  <r>
    <n v="10057372"/>
    <s v="Transm.pressão man. 0a140bar"/>
    <n v="90262090"/>
    <n v="41112410"/>
    <s v="TRANSMISSOR DE PRESS"/>
    <s v="IMOB/IAMN"/>
    <n v="1050"/>
    <x v="0"/>
    <n v="8"/>
    <x v="0"/>
    <s v="PP-5230-19-001-MRP"/>
    <s v="YOKOGAWA AMÉRICA DO SUL LTDA"/>
    <s v="UN"/>
    <n v="2"/>
    <n v="1481.9349999999999"/>
    <n v="2963.87"/>
    <d v="2020-06-17T00:00:00"/>
    <s v="PGEA/PGEST/CDE 12/2020"/>
    <s v="SBS/BENS/GIDBE/ORCB 10/2020"/>
    <n v="1382.84"/>
    <d v="2017-07-19T00:00:00"/>
    <n v="1481.93"/>
    <n v="1481.93"/>
    <n v="2963.86"/>
    <s v="HISTÓRICO GM"/>
    <n v="0.11786592992160566"/>
    <n v="0"/>
    <n v="0"/>
    <n v="0"/>
    <n v="174.66905752872509"/>
    <n v="349.33811505745018"/>
    <x v="9"/>
    <x v="9"/>
    <n v="0.5"/>
    <s v="5710057372"/>
  </r>
  <r>
    <n v="10064113"/>
    <s v="Conjunto b. SUNDYNE"/>
    <n v="84139190"/>
    <s v="40151700A"/>
    <s v="PARTES DE BOMBAS INDUSTRIAIS                                "/>
    <s v="IMOB/IAMN"/>
    <n v="1050"/>
    <x v="0"/>
    <n v="5"/>
    <x v="0"/>
    <s v="#"/>
    <s v="SUNDYNE PRODUCTS"/>
    <s v="UN"/>
    <n v="1"/>
    <n v="25821.255000000001"/>
    <n v="25821.255000000001"/>
    <d v="2020-06-17T00:00:00"/>
    <s v="PGEA/PGEST/CDE 12/2020"/>
    <s v="SBS/BENS/GIDBE/ORCB 10/2020"/>
    <n v="25711.595000000001"/>
    <d v="2014-04-15T00:00:00"/>
    <n v="25821.26"/>
    <n v="25821.26"/>
    <n v="25821.26"/>
    <s v="HISTÓRICO GM"/>
    <n v="1.2294340227112994E-2"/>
    <n v="0"/>
    <n v="0"/>
    <n v="0"/>
    <n v="317.45535553274362"/>
    <n v="317.45535553274362"/>
    <x v="5"/>
    <x v="5"/>
    <n v="1"/>
    <s v="4910064113"/>
  </r>
  <r>
    <n v="10067461"/>
    <s v="Anel de desgaste b. TORISHIMA"/>
    <n v="73182900"/>
    <s v="40151700A"/>
    <s v="PARTES DE BOMBAS INDUSTRIAIS                                "/>
    <s v="CONS/IMP"/>
    <n v="1050"/>
    <x v="0"/>
    <n v="5"/>
    <x v="0"/>
    <s v="#"/>
    <s v="TORISHIMA PUMP"/>
    <s v="UN"/>
    <n v="1"/>
    <n v="23199.705000000002"/>
    <n v="23199.705000000002"/>
    <d v="2020-06-17T00:00:00"/>
    <s v="PGEA/PGEST/CDE 12/2020"/>
    <s v="SBS/BENS/GIDBE/ORCB 10/2020"/>
    <n v="13174.82"/>
    <d v="2013-06-03T00:00:00"/>
    <n v="23199.71"/>
    <n v="23199.71"/>
    <n v="23199.71"/>
    <s v="HISTÓRICO GM"/>
    <n v="1.2294340227112994E-2"/>
    <n v="0"/>
    <n v="0"/>
    <n v="0"/>
    <n v="285.22512791035558"/>
    <n v="285.22512791035558"/>
    <x v="5"/>
    <x v="5"/>
    <n v="1"/>
    <s v="4910067461"/>
  </r>
  <r>
    <n v="10076992"/>
    <s v="Diafragma p/atuador pneum. Hiter"/>
    <n v="84129080"/>
    <s v="31251500A"/>
    <s v="PARTES DO ATUADOR                                           "/>
    <s v="CONS/NAC"/>
    <n v="1050"/>
    <x v="0"/>
    <n v="7"/>
    <x v="0"/>
    <s v="#"/>
    <s v="HITER IND.COM.CONTR.TERMO HIDRÁUL."/>
    <s v="UN"/>
    <n v="23"/>
    <n v="455.43720000000002"/>
    <n v="10475.0556"/>
    <d v="2020-06-17T00:00:00"/>
    <s v="PGEA/PGEST/CDE 12/2020"/>
    <s v="SBS/BENS/GIDBE/ORCB 10/2020"/>
    <n v="332.09"/>
    <d v="2020-06-17T00:00:00"/>
    <n v="455.44"/>
    <n v="455.44"/>
    <n v="10475.120000000001"/>
    <s v="HISTÓRICO GM"/>
    <n v="9.9998478584696505E-3"/>
    <n v="0"/>
    <n v="0"/>
    <n v="0"/>
    <n v="4.5543307086614178"/>
    <n v="104.74960629921262"/>
    <x v="9"/>
    <x v="9"/>
    <n v="1"/>
    <s v="5710076992"/>
  </r>
  <r>
    <n v="10079574"/>
    <s v="Rotor b. PACIFIC"/>
    <n v="84139190"/>
    <s v="40151700A"/>
    <s v="PARTES DE BOMBAS INDUSTRIAIS                                "/>
    <s v="SOBRE_EMP"/>
    <n v="1050"/>
    <x v="0"/>
    <n v="5"/>
    <x v="0"/>
    <s v="#"/>
    <s v="Dresser Ind e Com Ltda"/>
    <s v="UN"/>
    <n v="2"/>
    <n v="1"/>
    <n v="2"/>
    <d v="2020-06-17T00:00:00"/>
    <s v="PGEA/PGEST/CDE 12/2020"/>
    <s v="SBS/BENS/GIDBE/ORCB 10/2020"/>
    <n v="29908.01"/>
    <d v="2006-07-06T00:00:00"/>
    <n v="31776.1"/>
    <n v="29908.01"/>
    <n v="59816.02"/>
    <s v="HISTÓRICO GM"/>
    <n v="1.2294340227112994E-2"/>
    <n v="0"/>
    <n v="0"/>
    <n v="0"/>
    <n v="367.6992504558977"/>
    <n v="735.3985009117954"/>
    <x v="5"/>
    <x v="5"/>
    <n v="1"/>
    <s v="4910079574"/>
  </r>
  <r>
    <n v="10083704"/>
    <s v="Anel de segmento b. DDOWNIE"/>
    <n v="84149032"/>
    <s v="40151700A"/>
    <s v="PARTES DE BOMBAS INDUSTRIAIS                                "/>
    <s v="CONS/IAMN"/>
    <n v="1050"/>
    <x v="0"/>
    <n v="5"/>
    <x v="0"/>
    <s v="#"/>
    <s v="DAWSON DOWNIE"/>
    <s v="UN"/>
    <n v="6"/>
    <n v="2696.1033000000002"/>
    <n v="16176.6198"/>
    <d v="2020-06-17T00:00:00"/>
    <s v="PGEA/PGEST/CDE 12/2020"/>
    <s v="SBS/BENS/GIDBE/ORCB 10/2020"/>
    <n v="1905.59"/>
    <d v="2019-01-15T00:00:00"/>
    <n v="2696.1"/>
    <n v="2696.1"/>
    <n v="16176.599999999999"/>
    <s v="HISTÓRICO GM"/>
    <n v="1.2294340227112994E-2"/>
    <n v="0"/>
    <n v="0"/>
    <n v="0"/>
    <n v="33.146770686319343"/>
    <n v="198.88062411791606"/>
    <x v="5"/>
    <x v="5"/>
    <n v="1"/>
    <s v="4910083704"/>
  </r>
  <r>
    <n v="10093591"/>
    <s v="Bucha b. DAVID BROWN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13197.763300000001"/>
    <n v="13197.763300000001"/>
    <d v="2020-06-17T00:00:00"/>
    <s v="PGEA/PGEST/CDE 12/2020"/>
    <s v="SBS/BENS/GIDBE/ORCB 10/2020"/>
    <n v="12227.37"/>
    <d v="2013-08-14T00:00:00"/>
    <n v="13197.76"/>
    <n v="13197.76"/>
    <n v="13197.76"/>
    <s v="HISTÓRICO GM"/>
    <n v="1.2294340227112994E-2"/>
    <n v="0"/>
    <n v="0"/>
    <n v="0"/>
    <n v="162.2577516757828"/>
    <n v="162.2577516757828"/>
    <x v="5"/>
    <x v="5"/>
    <n v="1"/>
    <s v="4910093591"/>
  </r>
  <r>
    <n v="10108388"/>
    <s v="Rotor b. WORTHINGTON"/>
    <n v="84139190"/>
    <s v="40151700A"/>
    <s v="PARTES DE BOMBAS INDUSTRIAIS                                "/>
    <s v="IMOB/NAC"/>
    <n v="1050"/>
    <x v="0"/>
    <n v="8"/>
    <x v="0"/>
    <s v="#"/>
    <s v="FLOWSERVE"/>
    <s v="UN"/>
    <n v="1"/>
    <n v="38979.17"/>
    <n v="38979.17"/>
    <d v="2020-06-17T00:00:00"/>
    <s v="PGEA/PGEST/CDE 12/2020"/>
    <s v="SBS/BENS/GIDBE/ORCB 10/2020"/>
    <n v="35522.080000000002"/>
    <d v="2013-03-13T00:00:00"/>
    <n v="38979.17"/>
    <n v="38979.17"/>
    <n v="38979.17"/>
    <s v="HISTÓRICO GM"/>
    <n v="1.2294340227112994E-2"/>
    <n v="0"/>
    <n v="0"/>
    <n v="0"/>
    <n v="479.223177750476"/>
    <n v="479.223177750476"/>
    <x v="5"/>
    <x v="5"/>
    <n v="1"/>
    <s v="4910108388"/>
  </r>
  <r>
    <n v="10114052"/>
    <s v="Sapata p/compr. I.RAND"/>
    <n v="84149039"/>
    <s v="40151800A"/>
    <s v="PARTES DE COMP. INDU"/>
    <s v="IMOB/IAMN"/>
    <n v="1050"/>
    <x v="0"/>
    <n v="5"/>
    <x v="0"/>
    <s v="#"/>
    <s v="INGERSOLL DRESSER PUMP COMPANY"/>
    <s v="UN"/>
    <n v="2"/>
    <n v="8877.4832999999999"/>
    <n v="17754.9666"/>
    <d v="2020-06-17T00:00:00"/>
    <s v="PGEA/PGEST/CDE 12/2020"/>
    <s v="SBS/BENS/GIDBE/ORCB 10/2020"/>
    <n v="8839.7800000000007"/>
    <d v="2015-12-15T00:00:00"/>
    <n v="8877.48"/>
    <n v="8877.48"/>
    <n v="17754.96"/>
    <s v="HISTÓRICO GM"/>
    <n v="1.1025447990025868E-2"/>
    <n v="0"/>
    <n v="0"/>
    <n v="0"/>
    <n v="97.878194022494839"/>
    <n v="195.75638804498968"/>
    <x v="5"/>
    <x v="5"/>
    <n v="1"/>
    <s v="4910114052"/>
  </r>
  <r>
    <n v="10118443"/>
    <s v="Calha sil. cálcio DN 10&quot;xe=1 1/2&quot;"/>
    <n v="68069090"/>
    <n v="30141505"/>
    <s v="CALHA DE ISOLAMENTO TERMICO                                 "/>
    <s v="PAR/NAC"/>
    <n v="1050"/>
    <x v="0"/>
    <n v="12"/>
    <x v="0"/>
    <s v="PP-5230-18-008-MRP"/>
    <s v="Não Atribuído"/>
    <s v="UN"/>
    <n v="708"/>
    <n v="34.781100000000002"/>
    <n v="24625.018800000002"/>
    <d v="2020-06-17T00:00:00"/>
    <s v="PGEA/PGEST/CDE 12/2020"/>
    <s v="SBS/BENS/GIDBE/ORCB 10/2020"/>
    <n v="91.206699999999998"/>
    <d v="2018-08-08T00:00:00"/>
    <n v="24.14"/>
    <n v="24.14"/>
    <n v="17091.12"/>
    <s v="HISTÓRICO GM"/>
    <n v="5.3028436070689071E-2"/>
    <n v="0"/>
    <n v="0"/>
    <n v="0"/>
    <n v="1.2801064467464343"/>
    <n v="906.31536429647542"/>
    <x v="7"/>
    <x v="7"/>
    <n v="1"/>
    <s v="5510118443"/>
  </r>
  <r>
    <n v="10118722"/>
    <s v="Tubo tr.térm. A179 s/c 0.750 x 0.083&quot;"/>
    <n v="73053100"/>
    <s v="40101800A"/>
    <s v="TUBO PARA TROCA TERMICA                                     "/>
    <s v="PAR/NAC"/>
    <n v="1050"/>
    <x v="0"/>
    <n v="6"/>
    <x v="0"/>
    <s v="#"/>
    <s v="Não Atribuído"/>
    <s v="UN"/>
    <n v="196"/>
    <n v="52.74"/>
    <n v="10337.040000000001"/>
    <d v="2020-06-17T00:00:00"/>
    <s v="PGEA/PGEST/CDE 12/2020"/>
    <s v="SBS/BENS/GIDBE/ORCB 10/2020"/>
    <n v="92.73"/>
    <d v="2016-08-30T00:00:00"/>
    <n v="52.74"/>
    <n v="52.74"/>
    <n v="10337.040000000001"/>
    <s v="HISTÓRICO GM"/>
    <n v="0.15712694422073437"/>
    <n v="0"/>
    <n v="0"/>
    <n v="0"/>
    <n v="8.286875038201531"/>
    <n v="1624.2275074875001"/>
    <x v="0"/>
    <x v="0"/>
    <n v="1"/>
    <s v="5110118722"/>
  </r>
  <r>
    <n v="10122471"/>
    <s v="Mancal desliz. rad. p/turb. vapor KKK"/>
    <n v="84833090"/>
    <s v="26101505A"/>
    <s v="PARTES DE TURBINA A VAPOR                                   "/>
    <s v="CONS/IMP"/>
    <n v="1050"/>
    <x v="0"/>
    <n v="5"/>
    <x v="0"/>
    <s v="#"/>
    <s v="KUHNLE KOOP UND KAUSCH"/>
    <s v="UN"/>
    <n v="1"/>
    <n v="8276.27"/>
    <n v="8276.27"/>
    <d v="2020-06-17T00:00:00"/>
    <s v="PGEA/PGEST/CDE 12/2020"/>
    <s v="SBS/BENS/GIDBE/ORCB 10/2020"/>
    <n v="18936"/>
    <d v="2009-09-30T00:00:00"/>
    <n v="8276.27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22471"/>
    <s v="Mancal desliz. rad. p/turb. vapor KKK"/>
    <n v="84833090"/>
    <s v="26101505A"/>
    <s v="PARTES DE TURBINA A VAPOR                                   "/>
    <s v="CONS/IAMN"/>
    <n v="1050"/>
    <x v="0"/>
    <n v="5"/>
    <x v="0"/>
    <s v="#"/>
    <s v="KUHNLE KOOP UND KAUSCH"/>
    <s v="UN"/>
    <n v="1"/>
    <n v="26216.39"/>
    <n v="26216.39"/>
    <d v="2020-06-17T00:00:00"/>
    <s v="PGEA/PGEST/CDE 12/2020"/>
    <s v="SBS/BENS/GIDBE/ORCB 10/2020"/>
    <n v="18936"/>
    <d v="2009-09-30T00:00:00"/>
    <n v="26216.39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30348"/>
    <s v="Haste p/compr. DEMAG"/>
    <n v="84149039"/>
    <s v="40151800A"/>
    <s v="PARTES DE COMP. INDU"/>
    <s v="USADO"/>
    <n v="1050"/>
    <x v="0"/>
    <n v="6"/>
    <x v="0"/>
    <s v="#"/>
    <s v="SALZGITTER GROUP"/>
    <s v="UN"/>
    <n v="1"/>
    <n v="4854.25"/>
    <n v="4854.25"/>
    <d v="2020-06-17T00:00:00"/>
    <s v="PGEA/PGEST/CDE 12/2020"/>
    <s v="SBS/BENS/GIDBE/ORCB 10/2020"/>
    <n v="32478.560000000001"/>
    <d v="2006-02-07T00:00:00"/>
    <n v="4854.25"/>
    <n v="32478.560000000001"/>
    <n v="32478.560000000001"/>
    <s v="HISTÓRICO GM"/>
    <n v="1.1025447990025868E-2"/>
    <n v="0"/>
    <n v="0"/>
    <n v="0"/>
    <n v="358.09067407093454"/>
    <n v="358.09067407093454"/>
    <x v="5"/>
    <x v="5"/>
    <n v="1"/>
    <s v="4910130348"/>
  </r>
  <r>
    <n v="10130373"/>
    <s v="Haste p/compr. DEMAG"/>
    <n v="84149039"/>
    <s v="40151800A"/>
    <s v="PARTES DE COMP. INDU"/>
    <s v="IMOB/NAC"/>
    <n v="1050"/>
    <x v="0"/>
    <n v="6"/>
    <x v="0"/>
    <s v="#"/>
    <s v="SALZGITTER GROUP"/>
    <s v="UN"/>
    <n v="2"/>
    <n v="80537.514999999999"/>
    <n v="161075.03"/>
    <d v="2020-06-17T00:00:00"/>
    <s v="PGEA/PGEST/CDE 12/2020"/>
    <s v="SBS/BENS/GIDBE/ORCB 10/2020"/>
    <n v="80537.509999999995"/>
    <d v="2011-07-09T00:00:00"/>
    <n v="80537.52"/>
    <n v="80537.52"/>
    <n v="161075.04"/>
    <s v="HISTÓRICO GM"/>
    <n v="1.1025447990025868E-2"/>
    <n v="0"/>
    <n v="0"/>
    <n v="0"/>
    <n v="887.96223800566815"/>
    <n v="1775.9244760113363"/>
    <x v="5"/>
    <x v="5"/>
    <n v="1"/>
    <s v="4910130373"/>
  </r>
  <r>
    <n v="10130382"/>
    <s v="Cruzeta p/compr. DEMAG"/>
    <n v="84149039"/>
    <s v="40151800A"/>
    <s v="PARTES DE COMP. INDU"/>
    <s v="A RECUPER"/>
    <n v="1050"/>
    <x v="0"/>
    <s v="R008"/>
    <x v="0"/>
    <s v="#"/>
    <s v="SALZGITTER GROUP"/>
    <s v="UN"/>
    <n v="1"/>
    <n v="0"/>
    <n v="0"/>
    <d v="2020-06-17T00:00:00"/>
    <s v="PGEA/PGEST/CDE 12/2020"/>
    <s v="SBS/BENS/GIDBE/ORCB 10/2020"/>
    <n v="92864.02"/>
    <d v="2019-09-19T00:00:00"/>
    <n v="127356.37"/>
    <n v="92864.02"/>
    <n v="92864.02"/>
    <s v="HISTÓRICO GM"/>
    <n v="1.1025447990025868E-2"/>
    <n v="0"/>
    <n v="0"/>
    <n v="0"/>
    <n v="1023.867422654722"/>
    <n v="1023.867422654722"/>
    <x v="5"/>
    <x v="5"/>
    <n v="1"/>
    <s v="4910130382"/>
  </r>
  <r>
    <n v="10131451"/>
    <s v="Camisa p/compr. DEMAG"/>
    <n v="84149039"/>
    <s v="40151800A"/>
    <s v="PARTES DE COMP. INDU"/>
    <s v="IMOB/NAC"/>
    <n v="1050"/>
    <x v="0"/>
    <n v="8"/>
    <x v="0"/>
    <s v="#"/>
    <s v="SALZGITTER GROUP"/>
    <s v="UN"/>
    <n v="1"/>
    <n v="40286.714999999997"/>
    <n v="40286.714999999997"/>
    <d v="2020-06-17T00:00:00"/>
    <s v="PGEA/PGEST/CDE 12/2020"/>
    <s v="SBS/BENS/GIDBE/ORCB 10/2020"/>
    <n v="43076.74"/>
    <d v="2017-01-30T00:00:00"/>
    <n v="40286.720000000001"/>
    <n v="40286.720000000001"/>
    <n v="40286.720000000001"/>
    <s v="HISTÓRICO GM"/>
    <n v="1.1025447990025868E-2"/>
    <n v="0"/>
    <n v="0"/>
    <n v="0"/>
    <n v="444.1791360487349"/>
    <n v="444.1791360487349"/>
    <x v="5"/>
    <x v="5"/>
    <n v="1"/>
    <s v="4910131451"/>
  </r>
  <r>
    <n v="10132808"/>
    <s v="Reparo p/válvula"/>
    <n v="84819090"/>
    <n v="40141616"/>
    <s v="PARTES DE VALVULAS"/>
    <s v="CONS/NAC"/>
    <n v="1050"/>
    <x v="0"/>
    <n v="5"/>
    <x v="0"/>
    <s v="#"/>
    <s v="GENERAL VALVE"/>
    <s v="UN"/>
    <n v="2"/>
    <n v="8260.0499999999993"/>
    <n v="16520.099999999999"/>
    <d v="2020-06-17T00:00:00"/>
    <s v="PGEA/PGEST/CDE 12/2020"/>
    <s v="SBS/BENS/GIDBE/ORCB 10/2020"/>
    <n v="5131.0600000000004"/>
    <d v="2007-06-13T00:00:00"/>
    <n v="8260.0499999999993"/>
    <n v="8260.0499999999993"/>
    <n v="16520.099999999999"/>
    <s v="HISTÓRICO GM"/>
    <n v="1.0578084497191957E-2"/>
    <n v="0"/>
    <n v="0"/>
    <n v="0"/>
    <n v="87.375506851030423"/>
    <n v="174.75101370206085"/>
    <x v="3"/>
    <x v="3"/>
    <n v="1"/>
    <s v="5310132808"/>
  </r>
  <r>
    <n v="10156810"/>
    <s v="Sensor p/monitor vibração SKF"/>
    <n v="90318099"/>
    <s v="41116400B"/>
    <s v="PT MONIT VIBRACAO   "/>
    <s v="IMOB/NAC"/>
    <n v="1050"/>
    <x v="0"/>
    <n v="7"/>
    <x v="0"/>
    <s v="#"/>
    <s v="SKF GROUP"/>
    <s v="UN"/>
    <n v="27"/>
    <n v="744.28"/>
    <n v="20095.559999999998"/>
    <d v="2020-06-17T00:00:00"/>
    <s v="PGEA/PGEST/CDE 12/2020"/>
    <s v="SBS/BENS/GIDBE/ORCB 10/2020"/>
    <n v="870.96"/>
    <d v="2007-05-18T00:00:00"/>
    <n v="744.28"/>
    <n v="744.28"/>
    <n v="20095.559999999998"/>
    <s v="HISTÓRICO GM 7 ALGARISMOS"/>
    <n v="5.1156417493060158E-2"/>
    <n v="0"/>
    <n v="0"/>
    <n v="0"/>
    <n v="38.074698411734815"/>
    <n v="1028.0168571168399"/>
    <x v="9"/>
    <x v="9"/>
    <n v="1"/>
    <s v="5710156810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9-002-MRP"/>
    <s v="Não Atribuído"/>
    <s v="UN"/>
    <n v="270"/>
    <n v="14.247"/>
    <n v="3846.69"/>
    <d v="2020-06-17T00:00:00"/>
    <s v="PGEA/PGEST/CDE 12/2020"/>
    <s v="SBS/BENS/GIDBE/ORCB 10/2020"/>
    <n v="14.048999999999999"/>
    <d v="2017-07-25T00:00:00"/>
    <n v="14.46"/>
    <n v="14.46"/>
    <n v="3904.2000000000003"/>
    <s v="HISTÓRICO GM"/>
    <n v="5.3028436070689071E-2"/>
    <n v="0"/>
    <n v="0"/>
    <n v="0"/>
    <n v="0.76679118558216397"/>
    <n v="207.03362010718428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5-016-MRP"/>
    <s v="Não Atribuído"/>
    <s v="UN"/>
    <n v="10"/>
    <n v="14.247"/>
    <n v="142.47"/>
    <d v="2020-06-17T00:00:00"/>
    <s v="PGEA/PGEST/CDE 12/2020"/>
    <s v="SBS/BENS/GIDBE/ORCB 10/2020"/>
    <n v="14.048999999999999"/>
    <d v="2017-07-25T00:00:00"/>
    <n v="14.46"/>
    <n v="14.46"/>
    <n v="144.60000000000002"/>
    <s v="HISTÓRICO GM"/>
    <n v="5.3028436070689071E-2"/>
    <n v="0"/>
    <n v="0"/>
    <n v="0"/>
    <n v="0.76679118558216397"/>
    <n v="7.6679118558216395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8-008-MRP"/>
    <s v="Não Atribuído"/>
    <s v="UN"/>
    <n v="1410"/>
    <n v="14.247"/>
    <n v="20088.27"/>
    <d v="2020-06-17T00:00:00"/>
    <s v="PGEA/PGEST/CDE 12/2020"/>
    <s v="SBS/BENS/GIDBE/ORCB 10/2020"/>
    <n v="14.048999999999999"/>
    <d v="2017-07-25T00:00:00"/>
    <n v="14.46"/>
    <n v="14.46"/>
    <n v="20388.600000000002"/>
    <s v="HISTÓRICO GM"/>
    <n v="5.3028436070689071E-2"/>
    <n v="0"/>
    <n v="0"/>
    <n v="0"/>
    <n v="0.76679118558216397"/>
    <n v="1081.1755716708512"/>
    <x v="7"/>
    <x v="7"/>
    <n v="0.33333333333333331"/>
    <s v="5510176593"/>
  </r>
  <r>
    <n v="10177994"/>
    <s v="Cartão espec. p/SDCD ABB"/>
    <n v="90329010"/>
    <s v="39121100C"/>
    <s v="PARTES DE SDCD/SCMD                                         "/>
    <s v="IMOB/NAC"/>
    <n v="1050"/>
    <x v="0"/>
    <n v="7"/>
    <x v="0"/>
    <s v="#"/>
    <s v="ABB GROUP- ASEA BROWN BOVERI"/>
    <s v="UN"/>
    <n v="2"/>
    <n v="1250.7157"/>
    <n v="2501.4313999999999"/>
    <d v="2020-06-17T00:00:00"/>
    <s v="PGEA/PGEST/CDE 12/2020"/>
    <s v="SBS/BENS/GIDBE/ORCB 10/2020"/>
    <n v="8270.2199999999993"/>
    <d v="2006-10-18T00:00:00"/>
    <n v="1250.72"/>
    <n v="8270.2199999999993"/>
    <n v="16540.439999999999"/>
    <s v="HISTÓRICO GM"/>
    <n v="9.999942595048248E-3"/>
    <n v="0"/>
    <n v="0"/>
    <n v="0"/>
    <n v="82.701725248419919"/>
    <n v="165.40345049683984"/>
    <x v="9"/>
    <x v="9"/>
    <n v="1"/>
    <s v="5710177994"/>
  </r>
  <r>
    <n v="10181672"/>
    <s v="Garrafa de amostragem em PET cap.500mL i"/>
    <n v="39233000"/>
    <n v="41122105"/>
    <s v="GARRAFA EST CULT BIO"/>
    <s v="CONS/NAC"/>
    <n v="1050"/>
    <x v="0"/>
    <n v="5"/>
    <x v="0"/>
    <s v="#"/>
    <s v="BRASPET IND.COM.EMBAL.PLÁSTICAS"/>
    <s v="UN"/>
    <n v="9330"/>
    <n v="1.2917000000000001"/>
    <n v="12051.561000000002"/>
    <d v="2020-06-17T00:00:00"/>
    <s v="PGEA/PGEST/CDE 12/2020"/>
    <s v="SBS/BENS/GIDBE/ORCB 10/2020"/>
    <n v="1.3613"/>
    <d v="2018-11-30T00:00:00"/>
    <n v="1.29"/>
    <n v="1.29"/>
    <n v="12035.7"/>
    <s v="MATRIZ DE ATRATIVIDADE DE MERCADO"/>
    <n v="0.105"/>
    <n v="0.5"/>
    <n v="0.6"/>
    <n v="0.35"/>
    <n v="0.13544999999999999"/>
    <n v="1263.7484999999999"/>
    <x v="10"/>
    <x v="10"/>
    <n v="1"/>
    <s v="6010181672"/>
  </r>
  <r>
    <n v="10197131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4304"/>
    <n v="10"/>
    <n v="43040"/>
    <d v="2020-06-17T00:00:00"/>
    <s v="PGEA/PGEST/CDE 12/2020"/>
    <s v="SBS/BENS/GIDBE/ORCB 10/2020"/>
    <n v="39.777000000000001"/>
    <d v="2018-12-28T00:00:00"/>
    <n v="10"/>
    <n v="10"/>
    <n v="43040"/>
    <s v="HISTÓRICO GM"/>
    <n v="9.9995192538820249E-3"/>
    <n v="0"/>
    <n v="0"/>
    <n v="0"/>
    <n v="9.9995192538820249E-2"/>
    <n v="430.37930868708236"/>
    <x v="11"/>
    <x v="11"/>
    <n v="1"/>
    <s v="5810197131"/>
  </r>
  <r>
    <n v="10198557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548"/>
    <n v="31.581"/>
    <n v="17306.387999999999"/>
    <d v="2020-06-17T00:00:00"/>
    <s v="PGEA/PGEST/CDE 12/2020"/>
    <s v="SBS/BENS/GIDBE/ORCB 10/2020"/>
    <n v="31.142099999999999"/>
    <d v="2019-09-02T00:00:00"/>
    <n v="25.59"/>
    <n v="25.59"/>
    <n v="14023.32"/>
    <s v="HISTÓRICO GM"/>
    <n v="9.9995192538820249E-3"/>
    <n v="0"/>
    <n v="0"/>
    <n v="0"/>
    <n v="0.255887697706841"/>
    <n v="140.22645834334887"/>
    <x v="11"/>
    <x v="11"/>
    <n v="1"/>
    <s v="5810198557"/>
  </r>
  <r>
    <n v="10212153"/>
    <s v="Diafragma p/válv. comando penum."/>
    <n v="40169990"/>
    <n v="40141616"/>
    <s v="PARTES DE VALVULAS"/>
    <s v="CONS/NAC"/>
    <n v="1050"/>
    <x v="0"/>
    <n v="7"/>
    <x v="0"/>
    <s v="#"/>
    <s v="FILSAN EQUIPAMETOS SISTEMAS"/>
    <s v="UN"/>
    <n v="15"/>
    <n v="759.38440000000003"/>
    <n v="11390.766"/>
    <d v="2020-06-17T00:00:00"/>
    <s v="PGEA/PGEST/CDE 12/2020"/>
    <s v="SBS/BENS/GIDBE/ORCB 10/2020"/>
    <n v="626.17999999999995"/>
    <d v="2019-10-15T00:00:00"/>
    <n v="759.38"/>
    <n v="759.38"/>
    <n v="13668.84"/>
    <s v="HISTÓRICO GM"/>
    <n v="1.0578084497191957E-2"/>
    <n v="0"/>
    <n v="0"/>
    <n v="0"/>
    <n v="8.0327858054776282"/>
    <n v="144.59014449859731"/>
    <x v="3"/>
    <x v="3"/>
    <n v="1"/>
    <s v="5310212153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7-MRP"/>
    <s v="FIBRAS CERÂMICAS"/>
    <s v="UN"/>
    <n v="1000"/>
    <n v="1.6063000000000001"/>
    <n v="1606.3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5-016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8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12-MRP"/>
    <s v="FIBRAS CERÂMICAS"/>
    <s v="UN"/>
    <n v="400"/>
    <n v="3.5649999999999999"/>
    <n v="142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CONS/NAC"/>
    <n v="1050"/>
    <x v="0"/>
    <n v="5"/>
    <x v="0"/>
    <s v="#"/>
    <s v="FIBRAS CERÂMICAS"/>
    <s v="UN"/>
    <n v="43"/>
    <n v="3.65"/>
    <n v="156.94999999999999"/>
    <d v="2020-06-17T00:00:00"/>
    <s v="PGEA/PGEST/CDE 12/2020"/>
    <s v="SBS/BENS/GIDBE/ORCB 10/2020"/>
    <n v="2.8113999999999999"/>
    <d v="2018-09-06T00:00:00"/>
    <n v="3.65"/>
    <n v="3.65"/>
    <n v="156.94999999999999"/>
    <s v="HISTÓRICO GM"/>
    <n v="1.7000000000000001E-2"/>
    <n v="0"/>
    <n v="0"/>
    <n v="0"/>
    <n v="6.2050000000000001E-2"/>
    <n v="2.6681500000000002"/>
    <x v="6"/>
    <x v="6"/>
    <n v="0.2"/>
    <s v="5010216905"/>
  </r>
  <r>
    <n v="10221219"/>
    <s v="Diafragma p/válv. comando penum."/>
    <n v="84819090"/>
    <n v="40141616"/>
    <s v="PARTES DE VALVULAS"/>
    <s v="PAR/NAC"/>
    <n v="1050"/>
    <x v="0"/>
    <n v="5"/>
    <x v="0"/>
    <s v="PP-5230-18-008-MRP"/>
    <s v="FILSAN EQUIPAMETOS SISTEMAS"/>
    <s v="UN"/>
    <n v="16"/>
    <n v="378.16"/>
    <n v="6050.56"/>
    <d v="2020-06-17T00:00:00"/>
    <s v="PGEA/PGEST/CDE 12/2020"/>
    <s v="SBS/BENS/GIDBE/ORCB 10/2020"/>
    <n v="1055.96"/>
    <d v="2016-06-27T00:00:00"/>
    <n v="378.16"/>
    <n v="432.64"/>
    <n v="6922.24"/>
    <s v="HISTÓRICO GM"/>
    <n v="1.0578084497191957E-2"/>
    <n v="0"/>
    <n v="0"/>
    <n v="0"/>
    <n v="4.5765024768651283"/>
    <n v="73.224039629842054"/>
    <x v="3"/>
    <x v="3"/>
    <n v="0.5"/>
    <s v="5310221219"/>
  </r>
  <r>
    <n v="10221219"/>
    <s v="Diafragma p/válv. comando penum."/>
    <n v="84819090"/>
    <n v="40141616"/>
    <s v="PARTES DE VALVULAS"/>
    <s v="PAR/NAC"/>
    <n v="1050"/>
    <x v="0"/>
    <n v="5"/>
    <x v="0"/>
    <s v="#"/>
    <s v="FILSAN EQUIPAMETOS SISTEMAS"/>
    <s v="UN"/>
    <n v="47"/>
    <n v="378.16"/>
    <n v="17773.52"/>
    <d v="2020-06-17T00:00:00"/>
    <s v="PGEA/PGEST/CDE 12/2020"/>
    <s v="SBS/BENS/GIDBE/ORCB 10/2020"/>
    <n v="1055.96"/>
    <d v="2016-06-27T00:00:00"/>
    <n v="378.16"/>
    <n v="432.64"/>
    <n v="20334.079999999998"/>
    <s v="HISTÓRICO GM"/>
    <n v="1.0578084497191957E-2"/>
    <n v="0"/>
    <n v="0"/>
    <n v="0"/>
    <n v="4.5765024768651283"/>
    <n v="215.09561641266103"/>
    <x v="3"/>
    <x v="3"/>
    <n v="0.5"/>
    <s v="5310221219"/>
  </r>
  <r>
    <n v="10227128"/>
    <s v="Tubo AC 5L-B PSL-1 c/c (long.) 32&quot;x0.250"/>
    <n v="73053100"/>
    <n v="40142101"/>
    <s v="TUBO COND.ACO CARBON"/>
    <s v="CONS/NAC"/>
    <n v="1050"/>
    <x v="0"/>
    <s v="E015"/>
    <x v="0"/>
    <s v="#"/>
    <s v="Não Atribuído"/>
    <s v="M"/>
    <n v="11.62"/>
    <n v="804.74009999999998"/>
    <n v="9351.0799619999998"/>
    <d v="2020-06-17T00:00:00"/>
    <s v="PGEA/PGEST/CDE 12/2020"/>
    <s v="SBS/BENS/GIDBE/ORCB 10/2020"/>
    <n v="797.25"/>
    <d v="2013-12-12T00:00:00"/>
    <n v="804.74"/>
    <n v="808.49"/>
    <n v="9394.6538"/>
    <s v="HISTÓRICO GM"/>
    <n v="0.30031346035348938"/>
    <n v="0"/>
    <n v="0"/>
    <n v="0"/>
    <n v="242.80042956119263"/>
    <n v="2821.3409915010579"/>
    <x v="0"/>
    <x v="0"/>
    <n v="0.5"/>
    <s v="5110227128"/>
  </r>
  <r>
    <n v="10227128"/>
    <s v="Tubo AC 5L-B PSL-1 c/c (long.) 32&quot;x0.250"/>
    <n v="73053100"/>
    <n v="40142101"/>
    <s v="TUBO COND.ACO CARBON"/>
    <s v="IMOB/NAC"/>
    <n v="1050"/>
    <x v="0"/>
    <s v="E015"/>
    <x v="0"/>
    <s v="#"/>
    <s v="Não Atribuído"/>
    <s v="M"/>
    <n v="11.73"/>
    <n v="808.48680000000002"/>
    <n v="9483.5501640000002"/>
    <d v="2020-06-17T00:00:00"/>
    <s v="PGEA/PGEST/CDE 12/2020"/>
    <s v="SBS/BENS/GIDBE/ORCB 10/2020"/>
    <n v="797.25"/>
    <d v="2013-12-12T00:00:00"/>
    <n v="808.49"/>
    <n v="808.49"/>
    <n v="9483.5877"/>
    <s v="HISTÓRICO GM"/>
    <n v="0.30031346035348938"/>
    <n v="0"/>
    <n v="0"/>
    <n v="0"/>
    <n v="242.80042956119263"/>
    <n v="2848.0490387527898"/>
    <x v="0"/>
    <x v="0"/>
    <n v="0.5"/>
    <s v="5110227128"/>
  </r>
  <r>
    <n v="10232743"/>
    <s v="Válv.esf. conv. 14&quot; 300# FR A105/A216WCB"/>
    <n v="84818095"/>
    <n v="40141607"/>
    <s v="VALVULA ESFERA"/>
    <s v="USADO"/>
    <n v="1050"/>
    <x v="0"/>
    <n v="15"/>
    <x v="0"/>
    <s v="ED-1000-01.01"/>
    <s v="Não Atribuído"/>
    <s v="UN"/>
    <n v="1"/>
    <n v="28419.14"/>
    <n v="28419.14"/>
    <d v="2020-06-17T00:00:00"/>
    <s v="PGEA/PGEST/CDE 12/2020"/>
    <s v="SBS/BENS/GIDBE/ORCB 10/2020"/>
    <n v="33347.919999999998"/>
    <d v="2018-01-29T00:00:00"/>
    <n v="28419.14"/>
    <n v="33347.919999999998"/>
    <n v="33347.919999999998"/>
    <s v="HISTÓRICO GM"/>
    <n v="2.016438482679524E-2"/>
    <n v="0"/>
    <n v="0"/>
    <n v="0"/>
    <n v="672.44029205318145"/>
    <n v="672.44029205318145"/>
    <x v="3"/>
    <x v="3"/>
    <n v="0.5"/>
    <s v="5310232743"/>
  </r>
  <r>
    <n v="10232743"/>
    <s v="Válv.esf. conv. 14&quot; 300# FR A105/A216WCB"/>
    <n v="84818095"/>
    <n v="40141607"/>
    <s v="VALVULA ESFERA"/>
    <s v="IMOB/NAC"/>
    <n v="1050"/>
    <x v="0"/>
    <n v="15"/>
    <x v="0"/>
    <s v="ED-1000-01.01"/>
    <s v="Não Atribuído"/>
    <s v="UN"/>
    <n v="2"/>
    <n v="33679.15"/>
    <n v="67358.3"/>
    <d v="2020-06-17T00:00:00"/>
    <s v="PGEA/PGEST/CDE 12/2020"/>
    <s v="SBS/BENS/GIDBE/ORCB 10/2020"/>
    <n v="33347.919999999998"/>
    <d v="2018-01-29T00:00:00"/>
    <n v="29669.86"/>
    <n v="33347.919999999998"/>
    <n v="66695.839999999997"/>
    <s v="HISTÓRICO GM"/>
    <n v="2.016438482679524E-2"/>
    <n v="0"/>
    <n v="0"/>
    <n v="0"/>
    <n v="672.44029205318145"/>
    <n v="1344.8805841063629"/>
    <x v="3"/>
    <x v="3"/>
    <n v="0.5"/>
    <s v="5310232743"/>
  </r>
  <r>
    <n v="10237634"/>
    <s v="Chapa perfurada AISI304 furo3,2x esp.1,2"/>
    <n v="73145000"/>
    <s v="31281800A"/>
    <s v="CHAPA METALICA PERFURADA                                    "/>
    <s v="PAR/IAMN"/>
    <n v="1050"/>
    <x v="0"/>
    <n v="6"/>
    <x v="0"/>
    <s v="PP-5230-18-006-MRP"/>
    <s v="Não Atribuído"/>
    <s v="UN"/>
    <n v="20"/>
    <n v="222.48599999999999"/>
    <n v="4449.7199999999993"/>
    <d v="2020-06-17T00:00:00"/>
    <s v="PGEA/PGEST/CDE 12/2020"/>
    <s v="SBS/BENS/GIDBE/ORCB 10/2020"/>
    <n v="372.84"/>
    <d v="2018-07-28T00:00:00"/>
    <n v="240"/>
    <n v="503.22"/>
    <n v="10064.400000000001"/>
    <s v="HISTÓRICO GM 4 ALGARISMOS"/>
    <n v="0.12834480267547041"/>
    <n v="0.5"/>
    <n v="0.6"/>
    <n v="0.35"/>
    <n v="64.585671602350217"/>
    <n v="1291.7134320470043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PAR/NAC"/>
    <n v="1050"/>
    <x v="0"/>
    <n v="6"/>
    <x v="0"/>
    <s v="PP-5230-18-006-MRP"/>
    <s v="Não Atribuído"/>
    <s v="UN"/>
    <n v="44"/>
    <n v="256.67869999999999"/>
    <n v="11293.862799999999"/>
    <d v="2020-06-17T00:00:00"/>
    <s v="PGEA/PGEST/CDE 12/2020"/>
    <s v="SBS/BENS/GIDBE/ORCB 10/2020"/>
    <n v="372.84"/>
    <d v="2018-07-28T00:00:00"/>
    <n v="369"/>
    <n v="503.22"/>
    <n v="8051.52"/>
    <s v="HISTÓRICO GM 4 ALGARISMOS"/>
    <n v="0.12834480267547041"/>
    <n v="0.5"/>
    <n v="0.6"/>
    <n v="0.35"/>
    <n v="64.585671602350217"/>
    <n v="1033.3707456376035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IMOB/NAC"/>
    <n v="1050"/>
    <x v="0"/>
    <n v="6"/>
    <x v="0"/>
    <s v="PP-5230-15-015-MRP"/>
    <s v="Não Atribuído"/>
    <s v="UN"/>
    <n v="3"/>
    <n v="503.21289999999999"/>
    <n v="1509.6387"/>
    <d v="2020-06-17T00:00:00"/>
    <s v="PGEA/PGEST/CDE 12/2020"/>
    <s v="SBS/BENS/GIDBE/ORCB 10/2020"/>
    <n v="372.84"/>
    <d v="2018-07-28T00:00:00"/>
    <n v="503.22"/>
    <n v="503.22"/>
    <n v="3522.54"/>
    <s v="HISTÓRICO GM 4 ALGARISMOS"/>
    <n v="0.12834480267547041"/>
    <n v="0.5"/>
    <n v="0.6"/>
    <n v="0.35"/>
    <n v="64.585671602350217"/>
    <n v="452.09970121645154"/>
    <x v="12"/>
    <x v="12"/>
    <n v="0.33333333333333331"/>
    <s v="5610237634"/>
  </r>
  <r>
    <n v="10240279"/>
    <s v="Anel espec. p/válv.contr. Masoneilan"/>
    <n v="40169300"/>
    <n v="40141616"/>
    <s v="PARTES DE VALVULAS"/>
    <s v="PAR/IAMN"/>
    <n v="1050"/>
    <x v="0"/>
    <n v="5"/>
    <x v="0"/>
    <s v="#"/>
    <s v="MASONEILAN"/>
    <s v="UN"/>
    <n v="5"/>
    <n v="2885.13"/>
    <n v="14425.650000000001"/>
    <d v="2020-06-17T00:00:00"/>
    <s v="PGEA/PGEST/CDE 12/2020"/>
    <s v="SBS/BENS/GIDBE/ORCB 10/2020"/>
    <n v="3254.52"/>
    <d v="2015-11-26T00:00:00"/>
    <n v="2885.13"/>
    <n v="2885.13"/>
    <n v="14425.650000000001"/>
    <s v="HISTÓRICO GM"/>
    <n v="1.0578084497191957E-2"/>
    <n v="0"/>
    <n v="0"/>
    <n v="0"/>
    <n v="30.519148925383433"/>
    <n v="152.59574462691717"/>
    <x v="4"/>
    <x v="4"/>
    <n v="1"/>
    <s v="5410240279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PP-5230-18-006-MRP"/>
    <s v="SIEMENS"/>
    <s v="UN"/>
    <n v="10"/>
    <n v="65.84"/>
    <n v="658.40000000000009"/>
    <d v="2020-06-17T00:00:00"/>
    <s v="PGEA/PGEST/CDE 12/2020"/>
    <s v="SBS/BENS/GIDBE/ORCB 10/2020"/>
    <n v="209.63499999999999"/>
    <d v="2015-05-05T00:00:00"/>
    <n v="65.84"/>
    <n v="303.76"/>
    <n v="3037.6"/>
    <s v="HISTÓRICO GM"/>
    <n v="5.6217381268771481E-2"/>
    <n v="0"/>
    <n v="0"/>
    <n v="0"/>
    <n v="17.076591734202026"/>
    <n v="170.76591734202026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#"/>
    <s v="SIEMENS"/>
    <s v="UN"/>
    <n v="5"/>
    <n v="65.84"/>
    <n v="329.20000000000005"/>
    <d v="2020-06-17T00:00:00"/>
    <s v="PGEA/PGEST/CDE 12/2020"/>
    <s v="SBS/BENS/GIDBE/ORCB 10/2020"/>
    <n v="209.63499999999999"/>
    <d v="2015-05-05T00:00:00"/>
    <n v="65.84"/>
    <n v="303.76"/>
    <n v="1518.8"/>
    <s v="HISTÓRICO GM"/>
    <n v="5.6217381268771481E-2"/>
    <n v="0"/>
    <n v="0"/>
    <n v="0"/>
    <n v="17.076591734202026"/>
    <n v="85.38295867101013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PAR/NAC"/>
    <n v="1050"/>
    <x v="0"/>
    <n v="8"/>
    <x v="0"/>
    <s v="#"/>
    <s v="SIEMENS"/>
    <s v="UN"/>
    <n v="55"/>
    <n v="303.7552"/>
    <n v="16706.536"/>
    <d v="2020-06-17T00:00:00"/>
    <s v="PGEA/PGEST/CDE 12/2020"/>
    <s v="SBS/BENS/GIDBE/ORCB 10/2020"/>
    <n v="209.63499999999999"/>
    <d v="2015-05-05T00:00:00"/>
    <n v="303.76"/>
    <n v="303.76"/>
    <n v="16706.8"/>
    <s v="HISTÓRICO GM"/>
    <n v="5.6217381268771481E-2"/>
    <n v="0"/>
    <n v="0"/>
    <n v="0"/>
    <n v="17.076591734202026"/>
    <n v="939.21254538111145"/>
    <x v="2"/>
    <x v="2"/>
    <n v="0.33333333333333331"/>
    <s v="5910262047"/>
  </r>
  <r>
    <n v="10278669"/>
    <s v="Conversor p/sist.monit.d/vibr. Bently"/>
    <n v="90328990"/>
    <s v="41116400B"/>
    <s v="PT MONIT VIBRACAO   "/>
    <s v="IMOB/IAMN"/>
    <n v="1050"/>
    <x v="0"/>
    <n v="5"/>
    <x v="0"/>
    <s v="PP-5230-18-008-MRP"/>
    <s v="BENTLY NEVADA"/>
    <s v="UN"/>
    <n v="21"/>
    <n v="2135.1610000000001"/>
    <n v="44838.381000000001"/>
    <d v="2020-06-17T00:00:00"/>
    <s v="PGEA/PGEST/CDE 12/2020"/>
    <s v="SBS/BENS/GIDBE/ORCB 10/2020"/>
    <n v="3462.48"/>
    <d v="2020-05-20T00:00:00"/>
    <n v="2135.16"/>
    <n v="2135.16"/>
    <n v="44838.36"/>
    <s v="HISTÓRICO GM 7 ALGARISMOS"/>
    <n v="5.1156417493060158E-2"/>
    <n v="0"/>
    <n v="0"/>
    <n v="0"/>
    <n v="109.22713637448231"/>
    <n v="2293.7698638641286"/>
    <x v="9"/>
    <x v="9"/>
    <n v="1"/>
    <s v="5710278669"/>
  </r>
  <r>
    <n v="10280383"/>
    <s v="Base c/janela inspeção p/rede aérea"/>
    <n v="73269090"/>
    <n v="39121717"/>
    <s v="FERRAGENS PARA REDES AEREAS.                                "/>
    <s v="CONS/NAC"/>
    <n v="1050"/>
    <x v="0"/>
    <n v="8"/>
    <x v="0"/>
    <s v="#"/>
    <s v="PETERCO"/>
    <s v="UN"/>
    <n v="11"/>
    <n v="1984.97"/>
    <n v="21834.670000000002"/>
    <d v="2020-06-17T00:00:00"/>
    <s v="PGEA/PGEST/CDE 12/2020"/>
    <s v="SBS/BENS/GIDBE/ORCB 10/2020"/>
    <n v="2077.41"/>
    <d v="2018-05-02T00:00:00"/>
    <n v="1984.97"/>
    <n v="1984.97"/>
    <n v="21834.670000000002"/>
    <s v="HISTÓRICO GM"/>
    <n v="1.0263734360916389E-2"/>
    <n v="0"/>
    <n v="0"/>
    <n v="0"/>
    <n v="20.373204794388204"/>
    <n v="224.10525273827025"/>
    <x v="13"/>
    <x v="13"/>
    <n v="1"/>
    <s v="6310280383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5-016-MRP"/>
    <s v="BABCOCK &amp;  WILCOX"/>
    <s v="UN"/>
    <n v="10"/>
    <n v="32.189"/>
    <n v="321.89"/>
    <d v="2020-06-17T00:00:00"/>
    <s v="PGEA/PGEST/CDE 12/2020"/>
    <s v="SBS/BENS/GIDBE/ORCB 10/2020"/>
    <n v="232.88650000000001"/>
    <d v="2019-06-12T00:00:00"/>
    <n v="125.85"/>
    <n v="125.85"/>
    <n v="1258.5"/>
    <s v="HISTÓRICO GM 7 ALGARISMOS"/>
    <n v="2.2837628920660491E-2"/>
    <n v="0"/>
    <n v="0"/>
    <n v="0"/>
    <n v="2.8741155996651226"/>
    <n v="28.741155996651226"/>
    <x v="7"/>
    <x v="7"/>
    <n v="0.5"/>
    <s v="5510280847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8-008-MRP"/>
    <s v="BABCOCK &amp;  WILCOX"/>
    <s v="UN"/>
    <n v="428"/>
    <n v="32.189500000000002"/>
    <n v="13777.106000000002"/>
    <d v="2020-06-17T00:00:00"/>
    <s v="PGEA/PGEST/CDE 12/2020"/>
    <s v="SBS/BENS/GIDBE/ORCB 10/2020"/>
    <n v="232.88650000000001"/>
    <d v="2019-06-12T00:00:00"/>
    <n v="125.85"/>
    <n v="125.85"/>
    <n v="53863.799999999996"/>
    <s v="HISTÓRICO GM 7 ALGARISMOS"/>
    <n v="2.2837628920660491E-2"/>
    <n v="0"/>
    <n v="0"/>
    <n v="0"/>
    <n v="2.8741155996651226"/>
    <n v="1230.1214766566725"/>
    <x v="7"/>
    <x v="7"/>
    <n v="0.5"/>
    <s v="5510280847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5-MRP"/>
    <s v="Não Atribuído"/>
    <s v="UN"/>
    <n v="1050"/>
    <n v="1.02"/>
    <n v="1071"/>
    <d v="2020-06-17T00:00:00"/>
    <s v="PGEA/PGEST/CDE 12/2020"/>
    <s v="SBS/BENS/GIDBE/ORCB 10/2020"/>
    <n v="1.7363"/>
    <d v="2017-06-13T00:00:00"/>
    <n v="1.02"/>
    <n v="1.02"/>
    <n v="1071"/>
    <s v="HISTÓRICO GM"/>
    <n v="1.7000000000000001E-2"/>
    <n v="0"/>
    <n v="0"/>
    <n v="0"/>
    <n v="1.7340000000000001E-2"/>
    <n v="18.207000000000001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8-MRP"/>
    <s v="Não Atribuído"/>
    <s v="UN"/>
    <n v="4000"/>
    <n v="2.38"/>
    <n v="9520"/>
    <d v="2020-06-17T00:00:00"/>
    <s v="PGEA/PGEST/CDE 12/2020"/>
    <s v="SBS/BENS/GIDBE/ORCB 10/2020"/>
    <n v="1.7363"/>
    <d v="2017-06-13T00:00:00"/>
    <n v="1.02"/>
    <n v="1.02"/>
    <n v="4080"/>
    <s v="HISTÓRICO GM"/>
    <n v="1.7000000000000001E-2"/>
    <n v="0"/>
    <n v="0"/>
    <n v="0"/>
    <n v="1.7340000000000001E-2"/>
    <n v="69.36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2.38"/>
    <n v="4760"/>
    <d v="2020-06-17T00:00:00"/>
    <s v="PGEA/PGEST/CDE 12/2020"/>
    <s v="SBS/BENS/GIDBE/ORCB 10/2020"/>
    <n v="1.7363"/>
    <d v="2017-06-13T00:00:00"/>
    <n v="1.02"/>
    <n v="1.02"/>
    <n v="2040"/>
    <s v="HISTÓRICO GM"/>
    <n v="1.7000000000000001E-2"/>
    <n v="0"/>
    <n v="0"/>
    <n v="0"/>
    <n v="1.7340000000000001E-2"/>
    <n v="34.68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5-MRP"/>
    <s v="Não Atribuído"/>
    <s v="UN"/>
    <n v="1300"/>
    <n v="2.38"/>
    <n v="3094"/>
    <d v="2020-06-17T00:00:00"/>
    <s v="PGEA/PGEST/CDE 12/2020"/>
    <s v="SBS/BENS/GIDBE/ORCB 10/2020"/>
    <n v="1.7363"/>
    <d v="2017-06-13T00:00:00"/>
    <n v="1.02"/>
    <n v="1.02"/>
    <n v="1836"/>
    <s v="HISTÓRICO GM"/>
    <n v="1.7000000000000001E-2"/>
    <n v="0"/>
    <n v="0"/>
    <n v="0"/>
    <n v="1.7340000000000001E-2"/>
    <n v="31.212000000000003"/>
    <x v="6"/>
    <x v="6"/>
    <n v="0.25"/>
    <s v="5010282488"/>
  </r>
  <r>
    <n v="10282801"/>
    <s v="Conjunto b. SULZER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21963.360000000001"/>
    <n v="21963.360000000001"/>
    <d v="2020-06-17T00:00:00"/>
    <s v="PGEA/PGEST/CDE 12/2020"/>
    <s v="SBS/BENS/GIDBE/ORCB 10/2020"/>
    <n v="20348.45"/>
    <d v="2013-10-31T00:00:00"/>
    <n v="21963.360000000001"/>
    <n v="21963.360000000001"/>
    <n v="21963.360000000001"/>
    <s v="HISTÓRICO GM"/>
    <n v="1.2294340227112994E-2"/>
    <n v="0"/>
    <n v="0"/>
    <n v="0"/>
    <n v="270.02502037056445"/>
    <n v="270.02502037056445"/>
    <x v="6"/>
    <x v="6"/>
    <n v="1"/>
    <s v="5010282801"/>
  </r>
  <r>
    <n v="10306215"/>
    <s v="Chapa AC A36 9,525x 1000x1000mm Bordas n"/>
    <n v="72085200"/>
    <n v="30102204"/>
    <s v="CHAPA GROSSA A CARB"/>
    <s v="USADO"/>
    <n v="1050"/>
    <x v="0"/>
    <n v="15"/>
    <x v="0"/>
    <s v="#"/>
    <s v="Não Atribuído"/>
    <s v="M2"/>
    <n v="3"/>
    <n v="0.1"/>
    <n v="0.30000000000000004"/>
    <d v="2020-06-17T00:00:00"/>
    <s v="PGEA/PGEST/CDE 12/2020"/>
    <s v="SBS/BENS/GIDBE/ORCB 10/2020"/>
    <n v="577.77"/>
    <d v="2020-04-16T00:00:00"/>
    <n v="579.20000000000005"/>
    <n v="577.77"/>
    <n v="1733.31"/>
    <s v="HISTÓRICO GM"/>
    <n v="0.15229966089050212"/>
    <n v="0"/>
    <n v="0"/>
    <n v="0"/>
    <n v="87.994175072705403"/>
    <n v="263.98252521811622"/>
    <x v="12"/>
    <x v="12"/>
    <n v="0.5"/>
    <s v="5610306215"/>
  </r>
  <r>
    <n v="10306215"/>
    <s v="Chapa AC A36 9,525x 1000x1000mm Bordas n"/>
    <n v="72085200"/>
    <n v="30102204"/>
    <s v="CHAPA GROSSA A CARB"/>
    <s v="CONS/NAC"/>
    <n v="1050"/>
    <x v="0"/>
    <n v="15"/>
    <x v="0"/>
    <s v="#"/>
    <s v="Não Atribuído"/>
    <s v="M2"/>
    <n v="1865.84"/>
    <n v="295.54300000000001"/>
    <n v="551435.95111999998"/>
    <d v="2020-06-17T00:00:00"/>
    <s v="PGEA/PGEST/CDE 12/2020"/>
    <s v="SBS/BENS/GIDBE/ORCB 10/2020"/>
    <n v="577.77"/>
    <d v="2020-04-16T00:00:00"/>
    <n v="295.54000000000002"/>
    <n v="577.77"/>
    <n v="1078026.3768"/>
    <s v="HISTÓRICO GM"/>
    <n v="0.15229966089050212"/>
    <n v="0"/>
    <n v="0"/>
    <n v="0"/>
    <n v="87.994175072705403"/>
    <n v="164183.05161765663"/>
    <x v="12"/>
    <x v="12"/>
    <n v="0.5"/>
    <s v="5610306215"/>
  </r>
  <r>
    <n v="10324110"/>
    <s v="Anel ved.espec. p/válv.contr. Mapag"/>
    <n v="73182900"/>
    <n v="40141616"/>
    <s v="PARTES DE VALVULAS"/>
    <s v="CONS/IMP"/>
    <n v="1050"/>
    <x v="0"/>
    <n v="5"/>
    <x v="0"/>
    <s v="#"/>
    <s v="METSO AUTOMATION INC"/>
    <s v="UN"/>
    <n v="10"/>
    <n v="3429.1025"/>
    <n v="34291.025000000001"/>
    <d v="2020-06-17T00:00:00"/>
    <s v="PGEA/PGEST/CDE 12/2020"/>
    <s v="SBS/BENS/GIDBE/ORCB 10/2020"/>
    <n v="2365.86"/>
    <d v="2014-07-04T00:00:00"/>
    <n v="3429.1"/>
    <n v="3429.1"/>
    <n v="34291"/>
    <s v="HISTÓRICO GM"/>
    <n v="1.0578084497191957E-2"/>
    <n v="0"/>
    <n v="0"/>
    <n v="0"/>
    <n v="36.273309549320942"/>
    <n v="362.73309549320942"/>
    <x v="4"/>
    <x v="4"/>
    <n v="1"/>
    <s v="5410324110"/>
  </r>
  <r>
    <n v="10331491"/>
    <s v="Malha articulada alt 25mm x tam.2x1m"/>
    <n v="35069190"/>
    <s v="31162300A"/>
    <s v="ELEMENTOS DE ANCORAGEM PARA ISOLAMENTO                      "/>
    <s v="PAR/NAC"/>
    <n v="1050"/>
    <x v="0"/>
    <n v="15"/>
    <x v="0"/>
    <s v="PP-5230-18-006-MRP"/>
    <s v="Não Atribuído"/>
    <s v="M2"/>
    <n v="53"/>
    <n v="633.66"/>
    <n v="33583.979999999996"/>
    <d v="2020-06-17T00:00:00"/>
    <s v="PGEA/PGEST/CDE 12/2020"/>
    <s v="SBS/BENS/GIDBE/ORCB 10/2020"/>
    <n v="654.16"/>
    <d v="2011-05-03T00:00:00"/>
    <n v="633.66"/>
    <n v="633.66"/>
    <n v="33583.979999999996"/>
    <s v="HISTÓRICO GM"/>
    <n v="1.7000000000000001E-2"/>
    <n v="0"/>
    <n v="0"/>
    <n v="0"/>
    <n v="10.772220000000001"/>
    <n v="570.92766000000006"/>
    <x v="7"/>
    <x v="7"/>
    <n v="1"/>
    <s v="5510331491"/>
  </r>
  <r>
    <n v="10335369"/>
    <s v="Malha hexag. tp II alt 25mm x tam.2x1m"/>
    <n v="84179000"/>
    <s v="31162300A"/>
    <s v="ELEMENTOS DE ANCORAGEM PARA ISOLAMENTO                      "/>
    <s v="PAR/NAC"/>
    <n v="1050"/>
    <x v="0"/>
    <n v="15"/>
    <x v="0"/>
    <s v="PP-5230-18-006-MRP"/>
    <s v="Não Atribuído"/>
    <s v="M2"/>
    <n v="20"/>
    <n v="505.28550000000001"/>
    <n v="10105.710000000001"/>
    <d v="2020-06-17T00:00:00"/>
    <s v="PGEA/PGEST/CDE 12/2020"/>
    <s v="SBS/BENS/GIDBE/ORCB 10/2020"/>
    <n v="658.26"/>
    <d v="2019-07-10T00:00:00"/>
    <n v="720"/>
    <n v="720"/>
    <n v="14400"/>
    <s v="HISTÓRICO GM"/>
    <n v="1.7000000000000001E-2"/>
    <n v="0"/>
    <n v="0"/>
    <n v="0"/>
    <n v="12.24"/>
    <n v="244.8"/>
    <x v="7"/>
    <x v="7"/>
    <n v="1"/>
    <s v="5510335369"/>
  </r>
  <r>
    <n v="10337207"/>
    <s v="Tubo inox A312-304 c/c 6&quot;x0.134&quot; Sch10S"/>
    <n v="73064000"/>
    <n v="40142117"/>
    <s v="TUBO COND ACO INOX"/>
    <s v="IMOB/NAC"/>
    <n v="1050"/>
    <x v="0"/>
    <n v="15"/>
    <x v="0"/>
    <s v="#"/>
    <s v="Não Atribuído"/>
    <s v="M"/>
    <n v="148.70000000000002"/>
    <n v="269.73399999999998"/>
    <n v="40109.445800000001"/>
    <d v="2020-06-17T00:00:00"/>
    <s v="PGEA/PGEST/CDE 12/2020"/>
    <s v="SBS/BENS/GIDBE/ORCB 10/2020"/>
    <n v="489.35059999999999"/>
    <d v="2020-04-09T00:00:00"/>
    <n v="269.73"/>
    <n v="269.73"/>
    <n v="40108.85100000001"/>
    <s v="HISTÓRICO GM"/>
    <n v="0.33894065763179598"/>
    <n v="0"/>
    <n v="0"/>
    <n v="0"/>
    <n v="91.422463583024339"/>
    <n v="13594.520334795721"/>
    <x v="0"/>
    <x v="0"/>
    <n v="1"/>
    <s v="5110337207"/>
  </r>
  <r>
    <n v="10340883"/>
    <s v="Manômetro 0a7kgf/cm2"/>
    <n v="90262010"/>
    <n v="41112403"/>
    <s v="MANOMETROS E MANOVACUOMETRO                                 "/>
    <s v="PAR/NAC"/>
    <n v="1050"/>
    <x v="0"/>
    <n v="5"/>
    <x v="0"/>
    <s v="PP-5230-15-015-MRP"/>
    <s v="PETROLEO BRASILEIRO S.A. PETROBRAS"/>
    <s v="UN"/>
    <n v="55"/>
    <n v="301.1875"/>
    <n v="16565.3125"/>
    <d v="2020-06-17T00:00:00"/>
    <s v="PGEA/PGEST/CDE 12/2020"/>
    <s v="SBS/BENS/GIDBE/ORCB 10/2020"/>
    <n v="333.2"/>
    <d v="2020-03-03T00:00:00"/>
    <n v="301.19"/>
    <n v="301.19"/>
    <n v="1204.76"/>
    <s v="HISTÓRICO GM"/>
    <n v="0.05"/>
    <n v="0"/>
    <n v="0"/>
    <n v="0"/>
    <n v="15.0595"/>
    <n v="60.238"/>
    <x v="9"/>
    <x v="9"/>
    <n v="1"/>
    <s v="5710340883"/>
  </r>
  <r>
    <n v="10344658"/>
    <s v="Tubing de Cu B88-tp L DE 0.250x 0.032&quot;"/>
    <n v="74111010"/>
    <n v="31231302"/>
    <s v="TUBO CONFORMAVEL DE COBRE                                   "/>
    <s v="PAR/NAC"/>
    <n v="1050"/>
    <x v="0"/>
    <n v="8"/>
    <x v="0"/>
    <s v="#"/>
    <s v="Não Atribuído"/>
    <s v="M"/>
    <n v="753.32499999999959"/>
    <n v="3.9201000000000001"/>
    <n v="2953.1093324999983"/>
    <d v="2020-06-17T00:00:00"/>
    <s v="PGEA/PGEST/CDE 12/2020"/>
    <s v="SBS/BENS/GIDBE/ORCB 10/2020"/>
    <n v="3.2425000000000002"/>
    <d v="2008-12-22T00:00:00"/>
    <n v="3.92"/>
    <n v="4.17"/>
    <n v="3141.365249999998"/>
    <s v="HISTÓRICO GM"/>
    <n v="1.680783744610968E-2"/>
    <n v="0"/>
    <n v="0"/>
    <n v="0"/>
    <n v="7.0088682150277359E-2"/>
    <n v="52.79955648085766"/>
    <x v="1"/>
    <x v="1"/>
    <n v="0.5"/>
    <s v="5210344658"/>
  </r>
  <r>
    <n v="10344658"/>
    <s v="Tubing de Cu B88-tp L DE 0.250x 0.032&quot;"/>
    <n v="74111010"/>
    <n v="31231302"/>
    <s v="TUBO CONFORMAVEL DE COBRE                                   "/>
    <s v="CONS/NAC"/>
    <n v="1050"/>
    <x v="0"/>
    <n v="8"/>
    <x v="0"/>
    <s v="#"/>
    <s v="Não Atribuído"/>
    <s v="M"/>
    <n v="5175.7910000000002"/>
    <n v="4.1680999999999999"/>
    <n v="21573.214467099999"/>
    <d v="2020-06-17T00:00:00"/>
    <s v="PGEA/PGEST/CDE 12/2020"/>
    <s v="SBS/BENS/GIDBE/ORCB 10/2020"/>
    <n v="3.2425000000000002"/>
    <d v="2008-12-22T00:00:00"/>
    <n v="4.17"/>
    <n v="4.17"/>
    <n v="21583.048470000002"/>
    <s v="HISTÓRICO GM"/>
    <n v="1.680783744610968E-2"/>
    <n v="0"/>
    <n v="0"/>
    <n v="0"/>
    <n v="7.0088682150277359E-2"/>
    <n v="362.76437027526623"/>
    <x v="1"/>
    <x v="1"/>
    <n v="0.5"/>
    <s v="5210344658"/>
  </r>
  <r>
    <n v="10355556"/>
    <s v="Tubo inox A312-304 s/c 10&quot;x0.165&quot; Sch10S"/>
    <n v="73044900"/>
    <n v="40142117"/>
    <s v="TUBO COND ACO INOX"/>
    <s v="USADO"/>
    <n v="1050"/>
    <x v="0"/>
    <n v="15"/>
    <x v="0"/>
    <s v="#"/>
    <s v="Não Atribuído"/>
    <s v="M"/>
    <n v="36"/>
    <n v="317.17"/>
    <n v="11418.12"/>
    <d v="2020-06-17T00:00:00"/>
    <s v="PGEA/PGEST/CDE 12/2020"/>
    <s v="SBS/BENS/GIDBE/ORCB 10/2020"/>
    <n v="1068"/>
    <d v="2009-06-12T00:00:00"/>
    <n v="317.17"/>
    <n v="1585.87"/>
    <n v="57091.319999999992"/>
    <s v="HISTÓRICO GM"/>
    <n v="0.33894065763179598"/>
    <n v="0"/>
    <n v="0"/>
    <n v="0"/>
    <n v="537.51582071853625"/>
    <n v="19350.569545867304"/>
    <x v="0"/>
    <x v="0"/>
    <n v="0.33333333333333331"/>
    <s v="5110355556"/>
  </r>
  <r>
    <n v="10355556"/>
    <s v="Tubo inox A312-304 s/c 10&quot;x0.165&quot; Sch10S"/>
    <n v="73044900"/>
    <n v="40142117"/>
    <s v="TUBO COND ACO INOX"/>
    <s v="IMOB/NAC"/>
    <n v="1050"/>
    <x v="0"/>
    <n v="15"/>
    <x v="0"/>
    <s v="#"/>
    <s v="Não Atribuído"/>
    <s v="M"/>
    <n v="32.229999999999997"/>
    <n v="1131.0006000000001"/>
    <n v="36452.149337999996"/>
    <d v="2020-06-17T00:00:00"/>
    <s v="PGEA/PGEST/CDE 12/2020"/>
    <s v="SBS/BENS/GIDBE/ORCB 10/2020"/>
    <n v="1068"/>
    <d v="2009-06-12T00:00:00"/>
    <n v="1131"/>
    <n v="1585.87"/>
    <n v="51112.590099999994"/>
    <s v="HISTÓRICO GM"/>
    <n v="0.33894065763179598"/>
    <n v="0"/>
    <n v="0"/>
    <n v="0"/>
    <n v="537.51582071853625"/>
    <n v="17324.134901758422"/>
    <x v="0"/>
    <x v="0"/>
    <n v="0.33333333333333331"/>
    <s v="5110355556"/>
  </r>
  <r>
    <n v="10355556"/>
    <s v="Tubo inox A312-304 s/c 10&quot;x0.165&quot; Sch10S"/>
    <n v="73044900"/>
    <n v="40142117"/>
    <s v="TUBO COND ACO INOX"/>
    <s v="CONS/NAC"/>
    <n v="1050"/>
    <x v="0"/>
    <n v="15"/>
    <x v="0"/>
    <s v="#"/>
    <s v="Não Atribuído"/>
    <s v="M"/>
    <n v="4.3899999999999997"/>
    <n v="1585.8720000000001"/>
    <n v="6961.9780799999999"/>
    <d v="2020-06-17T00:00:00"/>
    <s v="PGEA/PGEST/CDE 12/2020"/>
    <s v="SBS/BENS/GIDBE/ORCB 10/2020"/>
    <n v="1068"/>
    <d v="2009-06-12T00:00:00"/>
    <n v="1585.87"/>
    <n v="1585.87"/>
    <n v="6961.9692999999988"/>
    <s v="HISTÓRICO GM"/>
    <n v="0.33894065763179598"/>
    <n v="0"/>
    <n v="0"/>
    <n v="0"/>
    <n v="537.51582071853625"/>
    <n v="2359.6944529543739"/>
    <x v="0"/>
    <x v="0"/>
    <n v="0.33333333333333331"/>
    <s v="5110355556"/>
  </r>
  <r>
    <n v="10369047"/>
    <s v="União reta p/tubo 3/4&quot;"/>
    <n v="74122000"/>
    <s v="40142600A"/>
    <s v="CONEXAO PARA TUBOS CONFORMAVEIS                             "/>
    <s v="CONS/NAC"/>
    <n v="1050"/>
    <x v="0"/>
    <n v="5"/>
    <x v="0"/>
    <s v="#"/>
    <s v="PARKER HANNIFIN CORP."/>
    <s v="UN"/>
    <n v="415"/>
    <n v="41.771700000000003"/>
    <n v="17335.255500000003"/>
    <d v="2020-06-17T00:00:00"/>
    <s v="PGEA/PGEST/CDE 12/2020"/>
    <s v="SBS/BENS/GIDBE/ORCB 10/2020"/>
    <n v="46.46"/>
    <d v="2015-03-24T00:00:00"/>
    <n v="41.77"/>
    <n v="41.77"/>
    <n v="17334.550000000003"/>
    <s v="HISTÓRICO GM"/>
    <n v="1.6556235468977873E-2"/>
    <n v="0"/>
    <n v="0"/>
    <n v="0"/>
    <n v="0.69155395553920584"/>
    <n v="286.9948915487704"/>
    <x v="0"/>
    <x v="0"/>
    <n v="1"/>
    <s v="5110369047"/>
  </r>
  <r>
    <n v="10371784"/>
    <s v="Malha articulada alt 25mm x tam.2x1m"/>
    <n v="84179000"/>
    <s v="31162300A"/>
    <s v="ELEMENTOS DE ANCORAGEM PARA ISOLAMENTO                      "/>
    <s v="CONS/NAC"/>
    <n v="1050"/>
    <x v="0"/>
    <n v="15"/>
    <x v="0"/>
    <s v="PP-5230-18-006-MRP"/>
    <s v="Não Atribuído"/>
    <s v="M2"/>
    <n v="26"/>
    <n v="1171.58"/>
    <n v="30461.079999999998"/>
    <d v="2020-06-17T00:00:00"/>
    <s v="PGEA/PGEST/CDE 12/2020"/>
    <s v="SBS/BENS/GIDBE/ORCB 10/2020"/>
    <n v="1539.78"/>
    <d v="2019-11-05T00:00:00"/>
    <n v="1757"/>
    <n v="1757"/>
    <n v="45682"/>
    <s v="HISTÓRICO GM"/>
    <n v="1.7000000000000001E-2"/>
    <n v="0"/>
    <n v="0"/>
    <n v="0"/>
    <n v="29.869000000000003"/>
    <n v="776.59400000000005"/>
    <x v="7"/>
    <x v="7"/>
    <n v="1"/>
    <s v="5510371784"/>
  </r>
  <r>
    <n v="10391724"/>
    <s v="Tubo AC API 5L gr.B/A106 gr.B s/c 10&quot;x1."/>
    <n v="73043110"/>
    <n v="40142101"/>
    <s v="TUBO COND.ACO CARBON"/>
    <s v="PAR/NAC"/>
    <n v="1050"/>
    <x v="0"/>
    <s v="E015"/>
    <x v="0"/>
    <s v="PP-5230-18-006-MRP"/>
    <s v="Não Atribuído"/>
    <s v="M"/>
    <n v="23.13"/>
    <n v="1267.8200999999999"/>
    <n v="29324.678912999996"/>
    <d v="2020-06-17T00:00:00"/>
    <s v="PGEA/PGEST/CDE 12/2020"/>
    <s v="SBS/BENS/GIDBE/ORCB 10/2020"/>
    <n v="1250.2"/>
    <d v="2015-03-23T00:00:00"/>
    <n v="1267.82"/>
    <n v="1267.82"/>
    <n v="29324.676599999999"/>
    <s v="HISTÓRICO GM"/>
    <n v="0.30031346035348938"/>
    <n v="0"/>
    <n v="0"/>
    <n v="0"/>
    <n v="380.74341130536089"/>
    <n v="8806.5951034929967"/>
    <x v="0"/>
    <x v="0"/>
    <n v="1"/>
    <s v="5110391724"/>
  </r>
  <r>
    <n v="10428410"/>
    <s v="Bujão c/ junta p/permutador"/>
    <n v="73079900"/>
    <s v="40101802B"/>
    <s v="PARTES PERMUTADOR DE CALOR                                  "/>
    <s v="CONS/NAC"/>
    <n v="1050"/>
    <x v="0"/>
    <n v="5"/>
    <x v="0"/>
    <s v="#"/>
    <s v="PETROLEO BRASILEIRO S.A. PETROBRAS"/>
    <s v="UN"/>
    <n v="768"/>
    <n v="10.077199999999999"/>
    <n v="7739.2896000000001"/>
    <d v="2020-06-17T00:00:00"/>
    <s v="PGEA/PGEST/CDE 12/2020"/>
    <s v="SBS/BENS/GIDBE/ORCB 10/2020"/>
    <n v="20.5549"/>
    <d v="2019-03-27T00:00:00"/>
    <n v="10.08"/>
    <n v="16.16"/>
    <n v="12410.880000000001"/>
    <s v="HISTÓRICO GM"/>
    <n v="2.3573461167529262E-2"/>
    <n v="0"/>
    <n v="0"/>
    <n v="0"/>
    <n v="0.38094713246727285"/>
    <n v="292.56739773486555"/>
    <x v="11"/>
    <x v="11"/>
    <n v="0.5"/>
    <s v="5810428410"/>
  </r>
  <r>
    <n v="10428410"/>
    <s v="Bujão c/ junta p/permutador"/>
    <n v="73079900"/>
    <s v="40101802B"/>
    <s v="PARTES PERMUTADOR DE CALOR                                  "/>
    <s v="PAR/NAC"/>
    <n v="1050"/>
    <x v="0"/>
    <n v="5"/>
    <x v="0"/>
    <s v="PP-5230-18-006-MRP"/>
    <s v="PETROLEO BRASILEIRO S.A. PETROBRAS"/>
    <s v="UN"/>
    <n v="413"/>
    <n v="16.16"/>
    <n v="6674.08"/>
    <d v="2020-06-17T00:00:00"/>
    <s v="PGEA/PGEST/CDE 12/2020"/>
    <s v="SBS/BENS/GIDBE/ORCB 10/2020"/>
    <n v="20.5549"/>
    <d v="2019-03-27T00:00:00"/>
    <n v="16.16"/>
    <n v="16.16"/>
    <n v="6674.08"/>
    <s v="HISTÓRICO GM"/>
    <n v="2.3573461167529262E-2"/>
    <n v="0"/>
    <n v="0"/>
    <n v="0"/>
    <n v="0.38094713246727285"/>
    <n v="157.33116570898369"/>
    <x v="11"/>
    <x v="11"/>
    <n v="0.5"/>
    <s v="5810428410"/>
  </r>
  <r>
    <n v="10482010"/>
    <s v="Tela arame p/torre proces/vaso press."/>
    <n v="73141400"/>
    <s v="23111500L"/>
    <s v="PARTES DE TORRES, VASOS E REATORES                          "/>
    <s v="PAR/NAC"/>
    <n v="1050"/>
    <x v="0"/>
    <n v="8"/>
    <x v="0"/>
    <s v="PP-5230-15-015-MRP"/>
    <s v="GIUSTI CIA"/>
    <s v="M"/>
    <n v="2655"/>
    <n v="24.1374"/>
    <n v="64084.796999999999"/>
    <d v="2020-06-17T00:00:00"/>
    <s v="PGEA/PGEST/CDE 12/2020"/>
    <s v="SBS/BENS/GIDBE/ORCB 10/2020"/>
    <n v="23.9"/>
    <d v="2018-06-19T00:00:00"/>
    <n v="23.6"/>
    <n v="23.6"/>
    <n v="47200"/>
    <s v="HISTÓRICO GM"/>
    <n v="9.9995192538820249E-3"/>
    <n v="0"/>
    <n v="0"/>
    <n v="0"/>
    <n v="0.23598865439161582"/>
    <n v="471.97730878323165"/>
    <x v="8"/>
    <x v="8"/>
    <n v="1"/>
    <s v="6210482010"/>
  </r>
  <r>
    <n v="10484792"/>
    <s v="Módulo p/analis.vibr./desl. Bently"/>
    <n v="90319090"/>
    <s v="41116400B"/>
    <s v="PT MONIT VIBRACAO   "/>
    <s v="IMOB/NAC"/>
    <n v="1050"/>
    <x v="0"/>
    <n v="7"/>
    <x v="0"/>
    <s v="#"/>
    <s v="BENTLY NEVADA"/>
    <s v="UN"/>
    <n v="1"/>
    <n v="10221.799999999999"/>
    <n v="10221.799999999999"/>
    <d v="2020-06-17T00:00:00"/>
    <s v="PGEA/PGEST/CDE 12/2020"/>
    <s v="SBS/BENS/GIDBE/ORCB 10/2020"/>
    <n v="9840.91"/>
    <d v="2015-03-09T00:00:00"/>
    <n v="10221.799999999999"/>
    <n v="10221.799999999999"/>
    <n v="10221.799999999999"/>
    <s v="HISTÓRICO GM 7 ALGARISMOS"/>
    <n v="5.1156417493060158E-2"/>
    <n v="0"/>
    <n v="0"/>
    <n v="0"/>
    <n v="522.91066833056232"/>
    <n v="522.91066833056232"/>
    <x v="9"/>
    <x v="9"/>
    <n v="1"/>
    <s v="5710484792"/>
  </r>
  <r>
    <n v="10511889"/>
    <s v="Chapa perfurada AISI 316 furo6,2x esp.1,"/>
    <n v="73145000"/>
    <s v="31281800A"/>
    <s v="CHAPA METALICA PERFURADA                                    "/>
    <s v="IMOB/NAC"/>
    <n v="1050"/>
    <x v="0"/>
    <n v="6"/>
    <x v="0"/>
    <s v="PP-5230-18-006-MRP"/>
    <s v="Não Atribuído"/>
    <s v="UN"/>
    <n v="19"/>
    <n v="747.93370000000004"/>
    <n v="14210.740300000001"/>
    <d v="2020-06-17T00:00:00"/>
    <s v="PGEA/PGEST/CDE 12/2020"/>
    <s v="SBS/BENS/GIDBE/ORCB 10/2020"/>
    <n v="692.94"/>
    <d v="2018-02-02T00:00:00"/>
    <n v="792"/>
    <n v="792"/>
    <n v="15048"/>
    <s v="HISTÓRICO GM 4 ALGARISMOS"/>
    <n v="0.12834480267547041"/>
    <n v="0.5"/>
    <n v="0.6"/>
    <n v="0.35"/>
    <n v="101.64908371897256"/>
    <n v="1931.3325906604787"/>
    <x v="12"/>
    <x v="12"/>
    <n v="1"/>
    <s v="5610511889"/>
  </r>
  <r>
    <n v="10518322"/>
    <s v="Paraf. estojo A193-B7 1 5/8&quot;-8 x11 1/2&quot;"/>
    <n v="73181500"/>
    <n v="31161619"/>
    <s v="PARAFUSO ESTOJO"/>
    <s v="PAR/NAC"/>
    <n v="1050"/>
    <x v="0"/>
    <n v="5"/>
    <x v="0"/>
    <s v="PP-5230-18-004-MRP"/>
    <s v="Não Atribuído"/>
    <s v="UN"/>
    <n v="150"/>
    <n v="90.964100000000002"/>
    <n v="13644.615"/>
    <d v="2020-06-17T00:00:00"/>
    <s v="PGEA/PGEST/CDE 12/2020"/>
    <s v="SBS/BENS/GIDBE/ORCB 10/2020"/>
    <n v="67.52"/>
    <d v="2019-08-05T00:00:00"/>
    <n v="27"/>
    <n v="53.77"/>
    <n v="7796.6500000000005"/>
    <s v="HISTÓRICO GM"/>
    <n v="2.5890231637668529E-2"/>
    <n v="0"/>
    <n v="0"/>
    <n v="0"/>
    <n v="1.3921177551574369"/>
    <n v="201.85707449782834"/>
    <x v="6"/>
    <x v="6"/>
    <n v="1"/>
    <s v="5010518322"/>
  </r>
  <r>
    <n v="10540451"/>
    <s v="Conjunto p/permutador Cobrasma"/>
    <n v="84199090"/>
    <s v="40101802B"/>
    <s v="PARTES PERMUTADOR DE CALOR                                  "/>
    <s v="CONS/NAC"/>
    <n v="1050"/>
    <x v="0"/>
    <n v="8"/>
    <x v="0"/>
    <s v="PP-5230-18-006-MRP"/>
    <s v="PETROLEO BRASILEIRO S.A. PETROBRAS"/>
    <s v="UN"/>
    <n v="1"/>
    <n v="10448.549999999999"/>
    <n v="10448.549999999999"/>
    <d v="2020-06-17T00:00:00"/>
    <s v="PGEA/PGEST/CDE 12/2020"/>
    <s v="SBS/BENS/GIDBE/ORCB 10/2020"/>
    <n v="8128.2"/>
    <d v="2005-02-25T00:00:00"/>
    <n v="10448.549999999999"/>
    <n v="10448.549999999999"/>
    <n v="10448.549999999999"/>
    <s v="HISTÓRICO GM"/>
    <n v="2.3573461167529262E-2"/>
    <n v="0"/>
    <n v="0"/>
    <n v="0"/>
    <n v="246.30848768198786"/>
    <n v="246.30848768198786"/>
    <x v="11"/>
    <x v="11"/>
    <n v="1"/>
    <s v="5810540451"/>
  </r>
  <r>
    <n v="10550969"/>
    <s v="Tubo CPVC D1784 CL 23447 (CPVC4120) DN 2"/>
    <n v="39172300"/>
    <n v="40142115"/>
    <s v="TUBO DE PLASTICO"/>
    <s v="CONS/NAC"/>
    <n v="1050"/>
    <x v="0"/>
    <n v="6"/>
    <x v="0"/>
    <s v="#"/>
    <s v="Não Atribuído"/>
    <s v="UN"/>
    <n v="80"/>
    <n v="321.85000000000002"/>
    <n v="25748"/>
    <d v="2020-06-17T00:00:00"/>
    <s v="PGEA/PGEST/CDE 12/2020"/>
    <s v="SBS/BENS/GIDBE/ORCB 10/2020"/>
    <n v="239.83"/>
    <d v="2018-05-08T00:00:00"/>
    <n v="321.85000000000002"/>
    <n v="321.85000000000002"/>
    <n v="25748"/>
    <s v="HISTÓRICO GM"/>
    <n v="1.3368986030839958E-2"/>
    <n v="0"/>
    <n v="0"/>
    <n v="0"/>
    <n v="4.3028081540258407"/>
    <n v="344.22465232206724"/>
    <x v="0"/>
    <x v="0"/>
    <n v="1"/>
    <s v="5110550969"/>
  </r>
  <r>
    <n v="10559026"/>
    <s v="Cabeçote prova tempo em alum."/>
    <n v="90259090"/>
    <n v="41112217"/>
    <s v="CABECOTE P/ELEMENTO DE TEMPERATURA                          "/>
    <s v="PAR/NAC"/>
    <n v="1050"/>
    <x v="0"/>
    <n v="8"/>
    <x v="0"/>
    <s v="#"/>
    <s v="IOPE INSTRUMENTOS PRECISÃO"/>
    <s v="UN"/>
    <n v="220"/>
    <n v="17.010000000000002"/>
    <n v="3742.2000000000003"/>
    <d v="2020-06-17T00:00:00"/>
    <s v="PGEA/PGEST/CDE 12/2020"/>
    <s v="SBS/BENS/GIDBE/ORCB 10/2020"/>
    <n v="181.51"/>
    <d v="2019-12-15T00:00:00"/>
    <n v="17.010000000000002"/>
    <n v="61"/>
    <n v="13420"/>
    <s v="HISTÓRICO GM 7 ALGARISMOS"/>
    <n v="1.8541929342048982E-2"/>
    <n v="0"/>
    <n v="0"/>
    <n v="0"/>
    <n v="1.1310576898649878"/>
    <n v="248.83269177029732"/>
    <x v="9"/>
    <x v="9"/>
    <n v="0.5"/>
    <s v="5710559026"/>
  </r>
  <r>
    <n v="10559026"/>
    <s v="Cabeçote prova tempo em alum."/>
    <n v="90259090"/>
    <n v="41112217"/>
    <s v="CABECOTE P/ELEMENTO DE TEMPERATURA                          "/>
    <s v="CONS/NAC"/>
    <n v="1050"/>
    <x v="0"/>
    <n v="8"/>
    <x v="0"/>
    <s v="#"/>
    <s v="IOPE INSTRUMENTOS PRECISÃO"/>
    <s v="UN"/>
    <n v="250"/>
    <n v="61"/>
    <n v="15250"/>
    <d v="2020-06-17T00:00:00"/>
    <s v="PGEA/PGEST/CDE 12/2020"/>
    <s v="SBS/BENS/GIDBE/ORCB 10/2020"/>
    <n v="181.51"/>
    <d v="2019-12-15T00:00:00"/>
    <n v="61"/>
    <n v="61"/>
    <n v="15250"/>
    <s v="HISTÓRICO GM 7 ALGARISMOS"/>
    <n v="1.8541929342048982E-2"/>
    <n v="0"/>
    <n v="0"/>
    <n v="0"/>
    <n v="1.1310576898649878"/>
    <n v="282.76442246624697"/>
    <x v="9"/>
    <x v="9"/>
    <n v="0.5"/>
    <s v="5710559026"/>
  </r>
  <r>
    <n v="10562737"/>
    <s v="Cartão p/retificador Nife"/>
    <n v="85049090"/>
    <s v="39121006A"/>
    <s v="PT ADAPT/INV POTENCI"/>
    <s v="CONS/NAC"/>
    <n v="1050"/>
    <x v="0"/>
    <n v="7"/>
    <x v="0"/>
    <s v="#"/>
    <s v="NIFE BATERIAS INDUSTRIAIS"/>
    <s v="UN"/>
    <n v="6"/>
    <n v="8754.2670999999991"/>
    <n v="52525.602599999998"/>
    <d v="2020-06-17T00:00:00"/>
    <s v="PGEA/PGEST/CDE 12/2020"/>
    <s v="SBS/BENS/GIDBE/ORCB 10/2020"/>
    <n v="7279.9"/>
    <d v="2018-07-30T00:00:00"/>
    <n v="8754.27"/>
    <n v="8754.27"/>
    <n v="52525.62"/>
    <s v="HISTÓRICO GM"/>
    <n v="1.126137035624257E-2"/>
    <n v="0"/>
    <n v="0"/>
    <n v="0"/>
    <n v="98.58507666854365"/>
    <n v="591.5104600112619"/>
    <x v="13"/>
    <x v="13"/>
    <n v="1"/>
    <s v="6310562737"/>
  </r>
  <r>
    <n v="10575526"/>
    <s v="Junt.circ.p/flang. FR esp. 14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247"/>
    <n v="43.4146"/>
    <n v="10723.406199999999"/>
    <d v="2020-06-17T00:00:00"/>
    <s v="PGEA/PGEST/CDE 12/2020"/>
    <s v="SBS/BENS/GIDBE/ORCB 10/2020"/>
    <n v="47.88"/>
    <d v="2019-11-29T00:00:00"/>
    <n v="43.41"/>
    <n v="43.41"/>
    <n v="10722.269999999999"/>
    <s v="HISTÓRICO GM"/>
    <n v="1.9086112862862409E-2"/>
    <n v="0"/>
    <n v="0"/>
    <n v="0"/>
    <n v="0.82852815937685709"/>
    <n v="204.6464553660837"/>
    <x v="1"/>
    <x v="1"/>
    <n v="1"/>
    <s v="5210575526"/>
  </r>
  <r>
    <n v="10575874"/>
    <s v="Tubo CPVC D1784 CL 23447 (CPVC4120) 6&quot; X"/>
    <n v="39172300"/>
    <n v="40142115"/>
    <s v="TUBO DE PLASTICO"/>
    <s v="CONS/NAC"/>
    <n v="1050"/>
    <x v="0"/>
    <n v="15"/>
    <x v="0"/>
    <s v="#"/>
    <s v="Não Atribuído"/>
    <s v="M"/>
    <n v="114"/>
    <n v="268.77"/>
    <n v="30639.78"/>
    <d v="2020-06-17T00:00:00"/>
    <s v="PGEA/PGEST/CDE 12/2020"/>
    <s v="SBS/BENS/GIDBE/ORCB 10/2020"/>
    <n v="218.93"/>
    <d v="2017-04-10T00:00:00"/>
    <n v="268.77"/>
    <n v="268.77"/>
    <n v="30639.78"/>
    <s v="HISTÓRICO NM"/>
    <n v="4.6325819731242767E-3"/>
    <n v="0"/>
    <n v="0"/>
    <n v="0"/>
    <n v="1.2450990569166118"/>
    <n v="141.94129248849376"/>
    <x v="0"/>
    <x v="0"/>
    <n v="1"/>
    <s v="5110575874"/>
  </r>
  <r>
    <n v="10579429"/>
    <s v="Conector M"/>
    <n v="85369090"/>
    <s v="43211600C"/>
    <s v="ACESSORIOS PARA CABOS DE DADOS                              "/>
    <s v="IMOB/NAC"/>
    <n v="1050"/>
    <x v="0"/>
    <n v="8"/>
    <x v="0"/>
    <s v="#"/>
    <s v="Turck Ltda"/>
    <s v="UN"/>
    <n v="69"/>
    <n v="153.66"/>
    <n v="10602.539999999999"/>
    <d v="2020-06-17T00:00:00"/>
    <s v="PGEA/PGEST/CDE 12/2020"/>
    <s v="SBS/BENS/GIDBE/ORCB 10/2020"/>
    <n v="109.81"/>
    <d v="2012-03-27T00:00:00"/>
    <n v="153.66"/>
    <n v="153.66"/>
    <n v="10602.539999999999"/>
    <s v="HISTÓRICO GM"/>
    <n v="1.0003729444688577E-2"/>
    <n v="0"/>
    <n v="0"/>
    <n v="0"/>
    <n v="1.5371730664708467"/>
    <n v="106.06494158648843"/>
    <x v="1"/>
    <x v="1"/>
    <n v="1"/>
    <s v="5210579429"/>
  </r>
  <r>
    <n v="10579664"/>
    <s v="Trava para conector M/F"/>
    <n v="85366990"/>
    <s v="43211600C"/>
    <s v="ACESSORIOS PARA CABOS DE DADOS                              "/>
    <s v="IMOB/NAC"/>
    <n v="1050"/>
    <x v="0"/>
    <n v="5"/>
    <x v="0"/>
    <s v="#"/>
    <s v="Turck Ltda"/>
    <s v="UN"/>
    <n v="369"/>
    <n v="84.231399999999994"/>
    <n v="31081.386599999998"/>
    <d v="2020-06-17T00:00:00"/>
    <s v="PGEA/PGEST/CDE 12/2020"/>
    <s v="SBS/BENS/GIDBE/ORCB 10/2020"/>
    <n v="87.24"/>
    <d v="2008-02-01T00:00:00"/>
    <n v="84.23"/>
    <n v="84.23"/>
    <n v="31080.870000000003"/>
    <s v="HISTÓRICO GM"/>
    <n v="1.0003729444688577E-2"/>
    <n v="0"/>
    <n v="0"/>
    <n v="0"/>
    <n v="0.84261413112611894"/>
    <n v="310.92461438553789"/>
    <x v="1"/>
    <x v="1"/>
    <n v="1"/>
    <s v="5210579664"/>
  </r>
  <r>
    <n v="10588197"/>
    <s v="Coletor p/duto de barramento Wampfler"/>
    <n v="85369090"/>
    <s v="39121206A"/>
    <s v="ACESSORIOS PARA DUTOS DE BARRAMENTO                         "/>
    <s v="SOBRE_EMP"/>
    <n v="1050"/>
    <x v="0"/>
    <n v="5"/>
    <x v="0"/>
    <s v="#"/>
    <s v="CONDUCTIX-WAMPFLER EQUIP. IND."/>
    <s v="UN"/>
    <n v="5"/>
    <n v="1"/>
    <n v="5"/>
    <d v="2020-06-17T00:00:00"/>
    <s v="PGEA/PGEST/CDE 12/2020"/>
    <s v="SBS/BENS/GIDBE/ORCB 10/2020"/>
    <n v="4055.3"/>
    <d v="2015-09-29T00:00:00"/>
    <n v="5548.42"/>
    <n v="5548.42"/>
    <n v="27742.1"/>
    <s v="HISTÓRICO GM 7 ALGARISMOS"/>
    <n v="1.0350951077419807E-2"/>
    <n v="0"/>
    <n v="0"/>
    <n v="0"/>
    <n v="57.431423976977605"/>
    <n v="287.157119884888"/>
    <x v="13"/>
    <x v="13"/>
    <n v="0.5"/>
    <s v="6310588197"/>
  </r>
  <r>
    <n v="10588197"/>
    <s v="Coletor p/duto de barramento Wampfler"/>
    <n v="85369090"/>
    <s v="39121206A"/>
    <s v="ACESSORIOS PARA DUTOS DE BARRAMENTO                         "/>
    <s v="CONS/NAC"/>
    <n v="1050"/>
    <x v="0"/>
    <n v="5"/>
    <x v="0"/>
    <s v="#"/>
    <s v="CONDUCTIX-WAMPFLER EQUIP. IND."/>
    <s v="UN"/>
    <n v="2"/>
    <n v="5548.4174999999996"/>
    <n v="11096.834999999999"/>
    <d v="2020-06-17T00:00:00"/>
    <s v="PGEA/PGEST/CDE 12/2020"/>
    <s v="SBS/BENS/GIDBE/ORCB 10/2020"/>
    <n v="4055.3"/>
    <d v="2015-09-29T00:00:00"/>
    <n v="5548.42"/>
    <n v="5548.42"/>
    <n v="11096.84"/>
    <s v="HISTÓRICO GM 7 ALGARISMOS"/>
    <n v="1.0350951077419807E-2"/>
    <n v="0"/>
    <n v="0"/>
    <n v="0"/>
    <n v="57.431423976977605"/>
    <n v="114.86284795395521"/>
    <x v="13"/>
    <x v="13"/>
    <n v="0.5"/>
    <s v="6310588197"/>
  </r>
  <r>
    <n v="10595367"/>
    <s v="Módulo ancorado 305x305x305mm"/>
    <n v="69149000"/>
    <n v="31371106"/>
    <s v="BLOCO REFRATARIO                                            "/>
    <s v="PAR/NAC"/>
    <n v="1050"/>
    <x v="0"/>
    <n v="12"/>
    <x v="0"/>
    <s v="PP-5230-18-004-MRP"/>
    <s v="CARBORUNDUM"/>
    <s v="UN"/>
    <n v="200"/>
    <n v="62.338500000000003"/>
    <n v="12467.7"/>
    <d v="2020-06-17T00:00:00"/>
    <s v="PGEA/PGEST/CDE 12/2020"/>
    <s v="SBS/BENS/GIDBE/ORCB 10/2020"/>
    <n v="60.745699999999999"/>
    <d v="2018-10-02T00:00:00"/>
    <n v="63.43"/>
    <n v="86.29"/>
    <n v="17258"/>
    <s v="MATRIZ CONSERVADORA"/>
    <n v="0.6120000000000001"/>
    <n v="0.85"/>
    <n v="0.8"/>
    <n v="0.9"/>
    <n v="52.809480000000015"/>
    <n v="10561.896000000002"/>
    <x v="9"/>
    <x v="9"/>
    <n v="1"/>
    <s v="5710595367"/>
  </r>
  <r>
    <n v="10602917"/>
    <s v="Joelho 90gr LF3 EE 1/2&quot; #6000"/>
    <n v="73079900"/>
    <s v="40142317A"/>
    <s v="JOELHO DE ACO PARA TUBO                                     "/>
    <s v="IMOB/NAC"/>
    <n v="1050"/>
    <x v="0"/>
    <n v="5"/>
    <x v="0"/>
    <s v="PP-5230-18-004-MRP"/>
    <s v="Não Atribuído"/>
    <s v="UN"/>
    <n v="57"/>
    <n v="167.88749999999999"/>
    <n v="9569.5874999999996"/>
    <d v="2020-06-17T00:00:00"/>
    <s v="PGEA/PGEST/CDE 12/2020"/>
    <s v="SBS/BENS/GIDBE/ORCB 10/2020"/>
    <n v="1074.18"/>
    <d v="2019-09-30T00:00:00"/>
    <n v="70"/>
    <n v="1183.67"/>
    <n v="67469.19"/>
    <s v="HISTÓRICO GM"/>
    <n v="2.5789542068274475E-2"/>
    <n v="0"/>
    <n v="0"/>
    <n v="0"/>
    <n v="30.52630725995445"/>
    <n v="1739.9995138174036"/>
    <x v="1"/>
    <x v="1"/>
    <n v="0.5"/>
    <s v="5210602917"/>
  </r>
  <r>
    <n v="10602917"/>
    <s v="Joelho 90gr LF3 EE 1/2&quot; #6000"/>
    <n v="73079900"/>
    <s v="40142317A"/>
    <s v="JOELHO DE ACO PARA TUBO                                     "/>
    <s v="CONS/IAMN"/>
    <n v="1050"/>
    <x v="0"/>
    <n v="5"/>
    <x v="0"/>
    <s v="#"/>
    <s v="Não Atribuído"/>
    <s v="UN"/>
    <n v="1"/>
    <n v="1183.67"/>
    <n v="1183.67"/>
    <d v="2020-06-17T00:00:00"/>
    <s v="PGEA/PGEST/CDE 12/2020"/>
    <s v="SBS/BENS/GIDBE/ORCB 10/2020"/>
    <n v="1074.18"/>
    <d v="2019-09-30T00:00:00"/>
    <n v="1183.67"/>
    <n v="1183.67"/>
    <n v="1183.67"/>
    <s v="HISTÓRICO GM"/>
    <n v="2.5789542068274475E-2"/>
    <n v="0"/>
    <n v="0"/>
    <n v="0"/>
    <n v="30.52630725995445"/>
    <n v="30.52630725995445"/>
    <x v="1"/>
    <x v="1"/>
    <n v="0.5"/>
    <s v="5210602917"/>
  </r>
  <r>
    <n v="10614895"/>
    <s v="Junt.circ.p/flang. FR esp. 42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68"/>
    <n v="244.5829"/>
    <n v="16631.637200000001"/>
    <d v="2020-06-17T00:00:00"/>
    <s v="PGEA/PGEST/CDE 12/2020"/>
    <s v="SBS/BENS/GIDBE/ORCB 10/2020"/>
    <n v="203.03870000000001"/>
    <d v="2015-07-02T00:00:00"/>
    <n v="244.58"/>
    <n v="244.58"/>
    <n v="16631.440000000002"/>
    <s v="HISTÓRICO GM"/>
    <n v="1.9086112862862409E-2"/>
    <n v="0"/>
    <n v="0"/>
    <n v="0"/>
    <n v="4.668081483998888"/>
    <n v="317.42954091192439"/>
    <x v="1"/>
    <x v="1"/>
    <n v="1"/>
    <s v="5210614895"/>
  </r>
  <r>
    <n v="10615472"/>
    <s v="Argamassa refrat. balde 25kg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180"/>
    <n v="6.8137999999999996"/>
    <n v="14854.083999999999"/>
    <d v="2020-06-17T00:00:00"/>
    <s v="PGEA/PGEST/CDE 12/2020"/>
    <s v="SBS/BENS/GIDBE/ORCB 10/2020"/>
    <n v="28.586300000000001"/>
    <d v="2019-11-22T00:00:00"/>
    <n v="6.81"/>
    <n v="6.81"/>
    <n v="14845.8"/>
    <s v="MATRIZ DE ATRATIVIDADE DE MERCADO"/>
    <n v="0.105"/>
    <n v="0.5"/>
    <n v="0.6"/>
    <n v="0.35"/>
    <n v="0.71504999999999996"/>
    <n v="1558.809"/>
    <x v="7"/>
    <x v="7"/>
    <n v="1"/>
    <s v="5510615472"/>
  </r>
  <r>
    <n v="10616121"/>
    <s v="Porca sext pes A194-2H 3 1/4&quot;-8UN"/>
    <n v="73181600"/>
    <s v="31161700A"/>
    <s v="PORCA SEXTAVADA QUAD"/>
    <s v="PAR/NAC"/>
    <n v="1050"/>
    <x v="0"/>
    <n v="5"/>
    <x v="0"/>
    <s v="PP-5230-18-004-MRP"/>
    <s v="Não Atribuído"/>
    <s v="UN"/>
    <n v="200"/>
    <n v="197.5"/>
    <n v="39500"/>
    <d v="2020-06-17T00:00:00"/>
    <s v="PGEA/PGEST/CDE 12/2020"/>
    <s v="SBS/BENS/GIDBE/ORCB 10/2020"/>
    <n v="181.5"/>
    <d v="2018-03-01T00:00:00"/>
    <n v="197.5"/>
    <n v="197.5"/>
    <n v="39500"/>
    <s v="HISTÓRICO GM"/>
    <n v="3.0255147957429861E-2"/>
    <n v="0"/>
    <n v="0"/>
    <n v="0"/>
    <n v="5.9753917215923975"/>
    <n v="1195.0783443184796"/>
    <x v="6"/>
    <x v="6"/>
    <n v="1"/>
    <s v="5010616121"/>
  </r>
  <r>
    <n v="10620538"/>
    <s v="Válvula macho n/lub 2&quot; 300 FLG FR A216-W"/>
    <n v="84818096"/>
    <n v="40141626"/>
    <s v="VALVULA MACHO NAO LUBRIFICADA                               "/>
    <s v="CONS/NAC"/>
    <n v="1050"/>
    <x v="0"/>
    <n v="8"/>
    <x v="0"/>
    <s v="PP-5230-18-004-MRP"/>
    <s v="Não Atribuído"/>
    <s v="UN"/>
    <n v="3"/>
    <n v="4340.72"/>
    <n v="13022.16"/>
    <d v="2020-06-17T00:00:00"/>
    <s v="PGEA/PGEST/CDE 12/2020"/>
    <s v="SBS/BENS/GIDBE/ORCB 10/2020"/>
    <m/>
    <m/>
    <n v="4340.72"/>
    <n v="4340.72"/>
    <n v="13022.16"/>
    <s v="HISTÓRICO GM"/>
    <n v="1.3531616542592514E-2"/>
    <n v="0"/>
    <n v="0"/>
    <n v="0"/>
    <n v="58.736958558762183"/>
    <n v="176.21087567628655"/>
    <x v="3"/>
    <x v="3"/>
    <n v="1"/>
    <s v="5310620538"/>
  </r>
  <r>
    <n v="10626756"/>
    <s v="Chapa grossa de aço liga ASTM A588 B  9,"/>
    <n v="72254090"/>
    <n v="30102201"/>
    <s v="CHAPA GROSSA DE ACO LIGA                                    "/>
    <s v="IMOB/NAC"/>
    <n v="1050"/>
    <x v="0"/>
    <n v="15"/>
    <x v="0"/>
    <s v="#"/>
    <s v="COSIPA-COMPANHIA SIDERÚRGICA"/>
    <s v="UN"/>
    <n v="35"/>
    <n v="4104.6000000000004"/>
    <n v="143661"/>
    <d v="2020-06-17T00:00:00"/>
    <s v="PGEA/PGEST/CDE 12/2020"/>
    <s v="SBS/BENS/GIDBE/ORCB 10/2020"/>
    <n v="6444.33"/>
    <d v="2019-03-11T00:00:00"/>
    <n v="4104.6000000000004"/>
    <n v="4104.6000000000004"/>
    <n v="143661"/>
    <s v="HISTÓRICO GM"/>
    <n v="0.21198404302574811"/>
    <n v="0"/>
    <n v="0"/>
    <n v="0"/>
    <n v="870.10970300348572"/>
    <n v="30453.839605122001"/>
    <x v="12"/>
    <x v="12"/>
    <n v="1"/>
    <s v="5610626756"/>
  </r>
  <r>
    <n v="10630386"/>
    <s v="Luva p/reator descoqueamento"/>
    <n v="73269090"/>
    <s v="23111500L"/>
    <s v="PARTES DE TORRES, VASOS E REATORES                          "/>
    <s v="CONS/IMP"/>
    <n v="1050"/>
    <x v="0"/>
    <n v="5"/>
    <x v="0"/>
    <s v="#"/>
    <s v="FLOWSERVE"/>
    <s v="UN"/>
    <n v="2"/>
    <n v="16234.513300000001"/>
    <n v="32469.026600000001"/>
    <d v="2020-06-17T00:00:00"/>
    <s v="PGEA/PGEST/CDE 12/2020"/>
    <s v="SBS/BENS/GIDBE/ORCB 10/2020"/>
    <n v="9238.6200000000008"/>
    <d v="2009-09-08T00:00:00"/>
    <n v="16234.51"/>
    <n v="16234.51"/>
    <n v="32469.02"/>
    <s v="HISTÓRICO NM"/>
    <n v="1.4810199746733773E-2"/>
    <n v="0"/>
    <n v="0"/>
    <n v="0"/>
    <n v="240.43633589034692"/>
    <n v="480.87267178069385"/>
    <x v="5"/>
    <x v="5"/>
    <n v="1"/>
    <s v="4910630386"/>
  </r>
  <r>
    <n v="10633333"/>
    <s v="Poço RO.reto FLG FR 6&quot; 550mm"/>
    <n v="90259090"/>
    <n v="41112216"/>
    <s v="POCO PARA ELEMENTO DE TEMPERATURA                           "/>
    <s v="PAR/NAC"/>
    <n v="1050"/>
    <x v="0"/>
    <n v="8"/>
    <x v="0"/>
    <s v="PP-5230-18-010-MRP"/>
    <s v="IOPE INSTRUMENTOS PRECISÃO"/>
    <s v="UN"/>
    <n v="4"/>
    <n v="3476.01"/>
    <n v="13904.04"/>
    <d v="2020-06-17T00:00:00"/>
    <s v="PGEA/PGEST/CDE 12/2020"/>
    <s v="SBS/BENS/GIDBE/ORCB 10/2020"/>
    <n v="3194.41"/>
    <d v="2019-02-21T00:00:00"/>
    <n v="3491.94"/>
    <n v="3491.94"/>
    <n v="3491.94"/>
    <s v="HISTÓRICO GM"/>
    <n v="5.3347207368379092E-2"/>
    <n v="0"/>
    <n v="0"/>
    <n v="0"/>
    <n v="186.2852472979377"/>
    <n v="186.2852472979377"/>
    <x v="7"/>
    <x v="7"/>
    <n v="1"/>
    <s v="5510633333"/>
  </r>
  <r>
    <n v="10639321"/>
    <s v="Conv.freq. 3F 30 -60Hz 480V 105A"/>
    <n v="85044050"/>
    <n v="39121007"/>
    <s v="CONVERSOR FREQUENCIA PARA MOTOR ELETRICO                    "/>
    <s v="IMOB/NAC"/>
    <n v="1050"/>
    <x v="0"/>
    <s v="A012"/>
    <x v="0"/>
    <s v="#"/>
    <s v="WEG S.A"/>
    <s v="UN"/>
    <n v="1"/>
    <n v="21624.235000000001"/>
    <n v="21624.235000000001"/>
    <d v="2020-06-17T00:00:00"/>
    <s v="PGEA/PGEST/CDE 12/2020"/>
    <s v="SBS/BENS/GIDBE/ORCB 10/2020"/>
    <n v="14695.3"/>
    <d v="2016-06-16T00:00:00"/>
    <n v="21624.240000000002"/>
    <n v="21624.240000000002"/>
    <n v="21624.240000000002"/>
    <s v="HISTÓRICO GM"/>
    <n v="0.15301520775183231"/>
    <n v="0"/>
    <n v="0"/>
    <n v="0"/>
    <n v="3308.8375760754825"/>
    <n v="3308.8375760754825"/>
    <x v="9"/>
    <x v="9"/>
    <n v="1"/>
    <s v="5710639321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ED-1000-01.02"/>
    <s v="Não Atribuído"/>
    <s v="UN"/>
    <n v="62"/>
    <n v="10.5"/>
    <n v="651"/>
    <d v="2020-06-17T00:00:00"/>
    <s v="PGEA/PGEST/CDE 12/2020"/>
    <s v="SBS/BENS/GIDBE/ORCB 10/2020"/>
    <n v="26.0412"/>
    <d v="2018-07-20T00:00:00"/>
    <n v="10.5"/>
    <n v="11.16"/>
    <n v="691.92"/>
    <s v="HISTÓRICO GM"/>
    <n v="5.3028436070689071E-2"/>
    <n v="0"/>
    <n v="0"/>
    <n v="0"/>
    <n v="0.59179734654889005"/>
    <n v="36.69143548603118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#"/>
    <s v="Não Atribuído"/>
    <s v="UN"/>
    <n v="4"/>
    <n v="10.5"/>
    <n v="42"/>
    <d v="2020-06-17T00:00:00"/>
    <s v="PGEA/PGEST/CDE 12/2020"/>
    <s v="SBS/BENS/GIDBE/ORCB 10/2020"/>
    <n v="26.0412"/>
    <d v="2018-07-20T00:00:00"/>
    <n v="10.5"/>
    <n v="11.16"/>
    <n v="44.64"/>
    <s v="HISTÓRICO GM"/>
    <n v="5.3028436070689071E-2"/>
    <n v="0"/>
    <n v="0"/>
    <n v="0"/>
    <n v="0.59179734654889005"/>
    <n v="2.367189386195560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5"/>
    <x v="0"/>
    <s v="PP-5230-18-004-MRP"/>
    <s v="Não Atribuído"/>
    <s v="UN"/>
    <n v="800"/>
    <n v="11.16"/>
    <n v="8928"/>
    <d v="2020-06-17T00:00:00"/>
    <s v="PGEA/PGEST/CDE 12/2020"/>
    <s v="SBS/BENS/GIDBE/ORCB 10/2020"/>
    <n v="26.0412"/>
    <d v="2018-07-20T00:00:00"/>
    <n v="11.16"/>
    <n v="11.16"/>
    <n v="8928"/>
    <s v="HISTÓRICO GM"/>
    <n v="5.3028436070689071E-2"/>
    <n v="0"/>
    <n v="0"/>
    <n v="0"/>
    <n v="0.59179734654889005"/>
    <n v="473.43787723911203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12"/>
    <x v="0"/>
    <s v="ED-1000-01.02"/>
    <s v="Não Atribuído"/>
    <s v="UN"/>
    <n v="66"/>
    <n v="13.12"/>
    <n v="865.92"/>
    <d v="2020-06-17T00:00:00"/>
    <s v="PGEA/PGEST/CDE 12/2020"/>
    <s v="SBS/BENS/GIDBE/ORCB 10/2020"/>
    <n v="26.0412"/>
    <d v="2018-07-20T00:00:00"/>
    <n v="11.16"/>
    <n v="11.16"/>
    <n v="736.56000000000006"/>
    <s v="HISTÓRICO GM"/>
    <n v="5.3028436070689071E-2"/>
    <n v="0"/>
    <n v="0"/>
    <n v="0"/>
    <n v="0.59179734654889005"/>
    <n v="39.058624872226744"/>
    <x v="7"/>
    <x v="7"/>
    <n v="0.25"/>
    <s v="5510649980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PP-5230-18-004-MRP"/>
    <s v="Não Atribuído"/>
    <s v="UN"/>
    <n v="12500"/>
    <n v="0.68200000000000005"/>
    <n v="8525"/>
    <d v="2020-06-17T00:00:00"/>
    <s v="PGEA/PGEST/CDE 12/2020"/>
    <s v="SBS/BENS/GIDBE/ORCB 10/2020"/>
    <n v="0.19400000000000001"/>
    <d v="2017-06-13T00:00:00"/>
    <n v="0.6"/>
    <n v="0.19400000000000001"/>
    <n v="2425"/>
    <s v="HISTÓRICO GM"/>
    <n v="1.7000000000000001E-2"/>
    <n v="0"/>
    <n v="0"/>
    <n v="0"/>
    <n v="3.2980000000000002E-3"/>
    <n v="41.225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0.89"/>
    <n v="1780"/>
    <d v="2020-06-17T00:00:00"/>
    <s v="PGEA/PGEST/CDE 12/2020"/>
    <s v="SBS/BENS/GIDBE/ORCB 10/2020"/>
    <n v="0.19400000000000001"/>
    <d v="2017-06-13T00:00:00"/>
    <n v="0.6"/>
    <n v="0.19400000000000001"/>
    <n v="388"/>
    <s v="HISTÓRICO GM"/>
    <n v="1.7000000000000001E-2"/>
    <n v="0"/>
    <n v="0"/>
    <n v="0"/>
    <n v="3.2980000000000002E-3"/>
    <n v="6.5960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5-MRP"/>
    <s v="Não Atribuído"/>
    <s v="UN"/>
    <n v="500"/>
    <n v="0.89"/>
    <n v="445"/>
    <d v="2020-06-17T00:00:00"/>
    <s v="PGEA/PGEST/CDE 12/2020"/>
    <s v="SBS/BENS/GIDBE/ORCB 10/2020"/>
    <n v="0.19400000000000001"/>
    <d v="2017-06-13T00:00:00"/>
    <n v="0.6"/>
    <n v="0.19400000000000001"/>
    <n v="97"/>
    <s v="HISTÓRICO GM"/>
    <n v="1.7000000000000001E-2"/>
    <n v="0"/>
    <n v="0"/>
    <n v="0"/>
    <n v="3.2980000000000002E-3"/>
    <n v="1.649"/>
    <x v="7"/>
    <x v="7"/>
    <n v="0.33333333333333331"/>
    <s v="5510651192"/>
  </r>
  <r>
    <n v="10652948"/>
    <s v="Malha hexag. tp I largura 25mm"/>
    <n v="35069190"/>
    <s v="31162300A"/>
    <s v="ELEMENTOS DE ANCORAGEM PARA ISOLAMENTO                      "/>
    <s v="PAR/NAC"/>
    <n v="1050"/>
    <x v="0"/>
    <n v="15"/>
    <x v="0"/>
    <s v="PP-5230-18-004-MRP"/>
    <s v="Não Atribuído"/>
    <s v="M2"/>
    <n v="62"/>
    <n v="377.42"/>
    <n v="23400.04"/>
    <d v="2020-06-17T00:00:00"/>
    <s v="PGEA/PGEST/CDE 12/2020"/>
    <s v="SBS/BENS/GIDBE/ORCB 10/2020"/>
    <n v="763.73"/>
    <d v="2019-03-15T00:00:00"/>
    <n v="378"/>
    <n v="378"/>
    <n v="23436"/>
    <s v="HISTÓRICO GM"/>
    <n v="1.7000000000000001E-2"/>
    <n v="0"/>
    <n v="0"/>
    <n v="0"/>
    <n v="6.4260000000000002"/>
    <n v="398.41200000000003"/>
    <x v="7"/>
    <x v="7"/>
    <n v="1"/>
    <s v="5510652948"/>
  </r>
  <r>
    <n v="10657924"/>
    <s v="Porca sext pes A194-2H 2 3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79.3"/>
    <n v="15701.4"/>
    <d v="2020-06-17T00:00:00"/>
    <s v="PGEA/PGEST/CDE 12/2020"/>
    <s v="SBS/BENS/GIDBE/ORCB 10/2020"/>
    <n v="99.506299999999996"/>
    <d v="2019-05-17T00:00:00"/>
    <n v="79.3"/>
    <n v="79.3"/>
    <n v="15701.4"/>
    <s v="HISTÓRICO GM"/>
    <n v="3.0255147957429861E-2"/>
    <n v="0"/>
    <n v="0"/>
    <n v="0"/>
    <n v="2.3992332330241877"/>
    <n v="475.04818013878918"/>
    <x v="6"/>
    <x v="6"/>
    <n v="1"/>
    <s v="5010657924"/>
  </r>
  <r>
    <n v="10659267"/>
    <s v="Válv.esf. conv. 1&quot; 800# EE A105/A216WCB"/>
    <n v="84818095"/>
    <n v="40141607"/>
    <s v="VALVULA ESFERA"/>
    <s v="USADO"/>
    <n v="1050"/>
    <x v="0"/>
    <s v="A005"/>
    <x v="0"/>
    <s v="#"/>
    <s v="Não Atribuído"/>
    <s v="UN"/>
    <n v="8"/>
    <n v="80"/>
    <n v="640"/>
    <d v="2020-06-17T00:00:00"/>
    <s v="PGEA/PGEST/CDE 12/2020"/>
    <s v="SBS/BENS/GIDBE/ORCB 10/2020"/>
    <n v="276.7"/>
    <d v="2020-06-15T00:00:00"/>
    <n v="80"/>
    <n v="374.34"/>
    <n v="2994.72"/>
    <s v="HISTÓRICO GM"/>
    <n v="2.016438482679524E-2"/>
    <n v="0"/>
    <n v="0"/>
    <n v="0"/>
    <n v="7.5483358160625293"/>
    <n v="60.386686528500235"/>
    <x v="3"/>
    <x v="3"/>
    <n v="0.5"/>
    <s v="5310659267"/>
  </r>
  <r>
    <n v="10659267"/>
    <s v="Válv.esf. conv. 1&quot; 800# EE A105/A216WCB"/>
    <n v="84818095"/>
    <n v="40141607"/>
    <s v="VALVULA ESFERA"/>
    <s v="PAR/NAC"/>
    <n v="1050"/>
    <x v="0"/>
    <s v="A005"/>
    <x v="0"/>
    <s v="#"/>
    <s v="Não Atribuído"/>
    <s v="UN"/>
    <n v="29"/>
    <n v="374.34370000000001"/>
    <n v="10855.9673"/>
    <d v="2020-06-17T00:00:00"/>
    <s v="PGEA/PGEST/CDE 12/2020"/>
    <s v="SBS/BENS/GIDBE/ORCB 10/2020"/>
    <n v="276.7"/>
    <d v="2020-06-15T00:00:00"/>
    <n v="374.34"/>
    <n v="374.34"/>
    <n v="10855.859999999999"/>
    <s v="HISTÓRICO GM"/>
    <n v="2.016438482679524E-2"/>
    <n v="0"/>
    <n v="0"/>
    <n v="0"/>
    <n v="7.5483358160625293"/>
    <n v="218.90173866581335"/>
    <x v="3"/>
    <x v="3"/>
    <n v="0.5"/>
    <s v="5310659267"/>
  </r>
  <r>
    <n v="10669886"/>
    <s v="Caixa enfiação alum.fundido 2&quot; NPT"/>
    <n v="85381000"/>
    <s v="39121309A"/>
    <s v="CAIXA DE ENFIACAO PULL-BOX                                  "/>
    <s v="IMOB/NAC"/>
    <n v="1050"/>
    <x v="0"/>
    <n v="8"/>
    <x v="0"/>
    <s v="#"/>
    <s v="NAVILLE ILUMINAÇÃO"/>
    <s v="UN"/>
    <n v="122"/>
    <n v="421.07760000000002"/>
    <n v="51371.467199999999"/>
    <d v="2020-06-17T00:00:00"/>
    <s v="PGEA/PGEST/CDE 12/2020"/>
    <s v="SBS/BENS/GIDBE/ORCB 10/2020"/>
    <n v="411.01"/>
    <d v="2015-04-24T00:00:00"/>
    <n v="421.08"/>
    <n v="421.08"/>
    <n v="51371.759999999995"/>
    <s v="HISTÓRICO GM 7 ALGARISMOS"/>
    <n v="1.00000289787508E-2"/>
    <n v="0"/>
    <n v="0"/>
    <n v="0"/>
    <n v="4.2108122023723871"/>
    <n v="513.71908868943126"/>
    <x v="2"/>
    <x v="2"/>
    <n v="1"/>
    <s v="5910669886"/>
  </r>
  <r>
    <n v="10673188"/>
    <s v="Eixo b. FLOWSERVE"/>
    <n v="84831090"/>
    <s v="40151700A"/>
    <s v="PARTES DE BOMBAS INDUSTRIAIS                                "/>
    <s v="PAR/NAC"/>
    <n v="1050"/>
    <x v="0"/>
    <n v="5"/>
    <x v="0"/>
    <s v="#"/>
    <s v="FLOWSERVE"/>
    <s v="UN"/>
    <n v="5"/>
    <n v="3742.92"/>
    <n v="18714.599999999999"/>
    <d v="2020-06-17T00:00:00"/>
    <s v="PGEA/PGEST/CDE 12/2020"/>
    <s v="SBS/BENS/GIDBE/ORCB 10/2020"/>
    <n v="3706.1086"/>
    <d v="2015-08-24T00:00:00"/>
    <n v="3742.92"/>
    <n v="3742.92"/>
    <n v="22457.52"/>
    <s v="HISTÓRICO GM"/>
    <n v="1.2294340227112994E-2"/>
    <n v="0"/>
    <n v="0"/>
    <n v="0"/>
    <n v="46.016731922865766"/>
    <n v="276.10039153719458"/>
    <x v="5"/>
    <x v="5"/>
    <n v="1"/>
    <s v="4910673188"/>
  </r>
  <r>
    <n v="10674466"/>
    <s v="Mastro simples aço galv.frio p/aterramen"/>
    <n v="73269090"/>
    <n v="39121613"/>
    <s v="DISPOSITIVOS ATERRAM"/>
    <s v="IMOB/NAC"/>
    <n v="1050"/>
    <x v="0"/>
    <n v="6"/>
    <x v="0"/>
    <s v="#"/>
    <s v="PARAKLIN - SIST. DE PÁRA-RAIOS"/>
    <s v="UN"/>
    <n v="223"/>
    <n v="71.602599999999995"/>
    <n v="15967.379799999999"/>
    <d v="2020-06-17T00:00:00"/>
    <s v="PGEA/PGEST/CDE 12/2020"/>
    <s v="SBS/BENS/GIDBE/ORCB 10/2020"/>
    <n v="70.739999999999995"/>
    <d v="2016-10-17T00:00:00"/>
    <n v="71.599999999999994"/>
    <n v="71.599999999999994"/>
    <n v="15966.8"/>
    <s v="HISTÓRICO GM"/>
    <n v="1.0263734360916389E-2"/>
    <n v="0"/>
    <n v="0"/>
    <n v="0"/>
    <n v="0.73488338024161337"/>
    <n v="163.87899379387977"/>
    <x v="2"/>
    <x v="2"/>
    <n v="1"/>
    <s v="5910674466"/>
  </r>
  <r>
    <n v="10683747"/>
    <s v="Relé pressão súbita"/>
    <n v="85364900"/>
    <n v="39122301"/>
    <s v="RELE PROTECAO P/ REATOR E TRANSFORMADOR                     "/>
    <s v="PAR/NAC"/>
    <n v="1050"/>
    <x v="0"/>
    <n v="5"/>
    <x v="0"/>
    <s v="PP-5230-18-004-MRP"/>
    <s v="INDUBRAS IND. E COMÉRCIO"/>
    <s v="UN"/>
    <n v="32"/>
    <n v="1220.5899999999999"/>
    <n v="39058.879999999997"/>
    <d v="2020-06-17T00:00:00"/>
    <s v="PGEA/PGEST/CDE 12/2020"/>
    <s v="SBS/BENS/GIDBE/ORCB 10/2020"/>
    <n v="1220.5899999999999"/>
    <d v="2017-06-29T00:00:00"/>
    <n v="1220.5899999999999"/>
    <n v="1220.5899999999999"/>
    <n v="39058.879999999997"/>
    <s v="HISTÓRICO GM 7 ALGARISMOS"/>
    <n v="9.9997273906158209E-3"/>
    <n v="0"/>
    <n v="0"/>
    <n v="0"/>
    <n v="12.205567255711763"/>
    <n v="390.57815218277642"/>
    <x v="2"/>
    <x v="2"/>
    <n v="1"/>
    <s v="5910683747"/>
  </r>
  <r>
    <n v="10700079"/>
    <s v="Borbulhador p/torre process."/>
    <n v="84314910"/>
    <s v="23111500L"/>
    <s v="PARTES DE TORRES, VASOS E REATORES                          "/>
    <s v="PAR/NAC"/>
    <n v="1050"/>
    <x v="0"/>
    <n v="5"/>
    <x v="0"/>
    <s v="PP-5230-18-006-MRP"/>
    <s v="PETROLEO BRASILEIRO S.A. PETROBRAS"/>
    <s v="UN"/>
    <n v="70"/>
    <n v="153.506"/>
    <n v="10745.42"/>
    <d v="2020-06-17T00:00:00"/>
    <s v="PGEA/PGEST/CDE 12/2020"/>
    <s v="SBS/BENS/GIDBE/ORCB 10/2020"/>
    <n v="150.67779999999999"/>
    <d v="2019-09-02T00:00:00"/>
    <n v="90"/>
    <n v="90"/>
    <n v="900"/>
    <s v="HISTÓRICO GM"/>
    <n v="9.9995192538820249E-3"/>
    <n v="0"/>
    <n v="0"/>
    <n v="0"/>
    <n v="0.89995673284938227"/>
    <n v="8.9995673284938231"/>
    <x v="11"/>
    <x v="11"/>
    <n v="1"/>
    <s v="5810700079"/>
  </r>
  <r>
    <n v="10704858"/>
    <s v="Atuador espec. p/válv.contr. Mapag"/>
    <n v="84819090"/>
    <n v="40141616"/>
    <s v="PARTES DE VALVULAS"/>
    <s v="IMOB/NAC"/>
    <n v="1050"/>
    <x v="0"/>
    <n v="8"/>
    <x v="0"/>
    <s v="#"/>
    <s v="METSO AUTOMATION INC"/>
    <s v="UN"/>
    <n v="1"/>
    <n v="17027.86"/>
    <n v="17027.86"/>
    <d v="2020-06-17T00:00:00"/>
    <s v="PGEA/PGEST/CDE 12/2020"/>
    <s v="SBS/BENS/GIDBE/ORCB 10/2020"/>
    <n v="24578.36"/>
    <d v="2015-07-01T00:00:00"/>
    <n v="17027.86"/>
    <n v="17027.86"/>
    <n v="17027.86"/>
    <s v="HISTÓRICO GM"/>
    <n v="1.0578084497191957E-2"/>
    <n v="0"/>
    <n v="0"/>
    <n v="0"/>
    <n v="180.12214188635505"/>
    <n v="180.12214188635505"/>
    <x v="4"/>
    <x v="4"/>
    <n v="1"/>
    <s v="5410704858"/>
  </r>
  <r>
    <n v="10704919"/>
    <s v="Atuador espec. p/válv.contr. Mapag"/>
    <n v="84798999"/>
    <n v="40141616"/>
    <s v="PARTES DE VALVULAS"/>
    <s v="PAR/NAC"/>
    <n v="1050"/>
    <x v="0"/>
    <n v="8"/>
    <x v="0"/>
    <s v="ED-1000-01.01"/>
    <s v="METSO AUTOMATION INC"/>
    <s v="UN"/>
    <n v="2"/>
    <n v="18159.625"/>
    <n v="36319.25"/>
    <d v="2020-06-17T00:00:00"/>
    <s v="PGEA/PGEST/CDE 12/2020"/>
    <s v="SBS/BENS/GIDBE/ORCB 10/2020"/>
    <n v="18301.68"/>
    <d v="2017-01-26T00:00:00"/>
    <n v="7000"/>
    <n v="7000"/>
    <n v="14000"/>
    <s v="HISTÓRICO GM"/>
    <n v="1.0578084497191957E-2"/>
    <n v="0"/>
    <n v="0"/>
    <n v="0"/>
    <n v="74.046591480343707"/>
    <n v="148.09318296068741"/>
    <x v="4"/>
    <x v="4"/>
    <n v="1"/>
    <s v="5410704919"/>
  </r>
  <r>
    <n v="10712543"/>
    <s v="Chapa grossa de aço inoxidável A240-304"/>
    <n v="72199090"/>
    <n v="30102205"/>
    <s v="CHAPA GROSSA ACO INOXIDAVEL                                 "/>
    <s v="PAR/NAC"/>
    <n v="1050"/>
    <x v="0"/>
    <n v="15"/>
    <x v="0"/>
    <s v="PP-5230-18-004-MRP"/>
    <s v="Não Atribuído"/>
    <s v="UN"/>
    <n v="8"/>
    <n v="7789.08"/>
    <n v="62312.639999999999"/>
    <d v="2020-06-17T00:00:00"/>
    <s v="PGEA/PGEST/CDE 12/2020"/>
    <s v="SBS/BENS/GIDBE/ORCB 10/2020"/>
    <n v="6142.5"/>
    <d v="2017-10-31T00:00:00"/>
    <n v="6000"/>
    <n v="6000"/>
    <n v="48000"/>
    <s v="HISTÓRICO GM"/>
    <n v="0.45600000000000002"/>
    <n v="0"/>
    <n v="0"/>
    <n v="0"/>
    <n v="2736"/>
    <n v="21888"/>
    <x v="12"/>
    <x v="12"/>
    <n v="1"/>
    <s v="5610712543"/>
  </r>
  <r>
    <n v="10720131"/>
    <s v="Selo mec. API 682 Flow QBBW/QBW duplo 2"/>
    <n v="84842000"/>
    <n v="31181604"/>
    <s v="SELO MECANICO"/>
    <s v="A RECUPER"/>
    <n v="1050"/>
    <x v="0"/>
    <s v="R008"/>
    <x v="0"/>
    <s v="#"/>
    <s v="FLOWSERVE"/>
    <s v="UN"/>
    <n v="1"/>
    <n v="0"/>
    <n v="0"/>
    <d v="2020-06-17T00:00:00"/>
    <s v="PGEA/PGEST/CDE 12/2020"/>
    <s v="SBS/BENS/GIDBE/ORCB 10/2020"/>
    <n v="38355.050000000003"/>
    <d v="2013-02-21T00:00:00"/>
    <n v="46488.79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20131"/>
    <s v="Selo mec. API 682 Flow QBBW/QBW duplo 2"/>
    <n v="84842000"/>
    <n v="31181604"/>
    <s v="SELO MECANICO"/>
    <s v="IMOB/NAC"/>
    <n v="1050"/>
    <x v="0"/>
    <n v="8"/>
    <x v="0"/>
    <s v="#"/>
    <s v="FLOWSERVE"/>
    <s v="UN"/>
    <n v="1"/>
    <n v="41102.769999999997"/>
    <n v="41102.769999999997"/>
    <d v="2020-06-17T00:00:00"/>
    <s v="PGEA/PGEST/CDE 12/2020"/>
    <s v="SBS/BENS/GIDBE/ORCB 10/2020"/>
    <n v="38355.050000000003"/>
    <d v="2013-02-21T00:00:00"/>
    <n v="41102.769999999997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30034"/>
    <s v="Paraf. estojo p/torre process."/>
    <n v="73181500"/>
    <s v="23111500L"/>
    <s v="PARTES DE TORRES, VASOS E REATORES                          "/>
    <s v="PAR/NAC"/>
    <n v="1050"/>
    <x v="0"/>
    <n v="5"/>
    <x v="0"/>
    <s v="PP-5230-18-012-MRP"/>
    <s v="PETROLEO BRASILEIRO S.A. PETROBRAS"/>
    <s v="UN"/>
    <n v="1632"/>
    <n v="7.26"/>
    <n v="11848.32"/>
    <d v="2020-06-17T00:00:00"/>
    <s v="PGEA/PGEST/CDE 12/2020"/>
    <s v="SBS/BENS/GIDBE/ORCB 10/2020"/>
    <n v="7.1590999999999996"/>
    <d v="2019-09-02T00:00:00"/>
    <n v="28.1"/>
    <n v="28.1"/>
    <n v="26695"/>
    <s v="HISTÓRICO GM"/>
    <n v="9.9995192538820249E-3"/>
    <n v="0"/>
    <n v="0"/>
    <n v="0"/>
    <n v="0.28098649103408491"/>
    <n v="266.93716648238069"/>
    <x v="6"/>
    <x v="6"/>
    <n v="0.5"/>
    <s v="5010730034"/>
  </r>
  <r>
    <n v="10730034"/>
    <s v="Paraf. estojo p/torre process."/>
    <n v="73181500"/>
    <s v="23111500L"/>
    <s v="PARTES DE TORRES, VASOS E REATORES                          "/>
    <s v="CONS/NAC"/>
    <n v="1050"/>
    <x v="0"/>
    <n v="5"/>
    <x v="0"/>
    <s v="PP-5230-18-008-MRP"/>
    <s v="PETROLEO BRASILEIRO S.A. PETROBRAS"/>
    <s v="UN"/>
    <n v="14"/>
    <n v="14.73"/>
    <n v="206.22"/>
    <d v="2020-06-17T00:00:00"/>
    <s v="PGEA/PGEST/CDE 12/2020"/>
    <s v="SBS/BENS/GIDBE/ORCB 10/2020"/>
    <n v="7.1590999999999996"/>
    <d v="2019-09-02T00:00:00"/>
    <n v="14.73"/>
    <n v="28.1"/>
    <n v="7418.4000000000005"/>
    <s v="HISTÓRICO GM"/>
    <n v="9.9995192538820249E-3"/>
    <n v="0"/>
    <n v="0"/>
    <n v="0"/>
    <n v="0.28098649103408491"/>
    <n v="74.180433632998415"/>
    <x v="6"/>
    <x v="6"/>
    <n v="0.5"/>
    <s v="5010730034"/>
  </r>
  <r>
    <n v="10739403"/>
    <s v="Mancal intermediário b. WORTHINGTON"/>
    <n v="84836090"/>
    <s v="40151700A"/>
    <s v="PARTES DE BOMBAS INDUSTRIAIS                                "/>
    <s v="CONS/NAC"/>
    <n v="1050"/>
    <x v="0"/>
    <n v="5"/>
    <x v="0"/>
    <s v="#"/>
    <s v="FLOWSERVE"/>
    <s v="UN"/>
    <n v="6"/>
    <n v="8573.5727999999999"/>
    <n v="51441.436799999996"/>
    <d v="2020-06-17T00:00:00"/>
    <s v="PGEA/PGEST/CDE 12/2020"/>
    <s v="SBS/BENS/GIDBE/ORCB 10/2020"/>
    <n v="8703.11"/>
    <d v="2019-10-31T00:00:00"/>
    <n v="8573.57"/>
    <n v="8573.57"/>
    <n v="51441.42"/>
    <s v="HISTÓRICO GM"/>
    <n v="1.2294340227112994E-2"/>
    <n v="0"/>
    <n v="0"/>
    <n v="0"/>
    <n v="105.40638654096915"/>
    <n v="632.43831924581491"/>
    <x v="5"/>
    <x v="5"/>
    <n v="1"/>
    <s v="4910739403"/>
  </r>
  <r>
    <n v="10795507"/>
    <s v="Arame AI AISI-304 DN 1,240mm (BWG 18) re"/>
    <n v="72230000"/>
    <s v="31151800A"/>
    <s v="ARAME LISO                                                  "/>
    <s v="PAR/NAC"/>
    <n v="1050"/>
    <x v="0"/>
    <n v="8"/>
    <x v="0"/>
    <s v="PP-5230-18-003-MRP"/>
    <s v="Não Atribuído"/>
    <s v="KG"/>
    <n v="71.5"/>
    <n v="12.27"/>
    <n v="877.30499999999995"/>
    <d v="2020-06-17T00:00:00"/>
    <s v="PGEA/PGEST/CDE 12/2020"/>
    <s v="SBS/BENS/GIDBE/ORCB 10/2020"/>
    <n v="72.45"/>
    <d v="2019-06-16T00:00:00"/>
    <n v="21.91"/>
    <n v="21.91"/>
    <n v="2015.72"/>
    <s v="MATRIZ DE ATRATIVIDADE DE MERCADO"/>
    <n v="0.105"/>
    <n v="0.5"/>
    <n v="0.6"/>
    <n v="0.35"/>
    <n v="2.3005499999999999"/>
    <n v="211.6506"/>
    <x v="6"/>
    <x v="6"/>
    <n v="1"/>
    <s v="5010795507"/>
  </r>
  <r>
    <n v="10810783"/>
    <s v="Leito p/cab.elét AL 100x 100x 3000mm"/>
    <n v="76169900"/>
    <n v="39131704"/>
    <s v="LEITO PARA CABOS ELETRICOS                                  "/>
    <s v="IMOB/NAC"/>
    <n v="1050"/>
    <x v="0"/>
    <n v="15"/>
    <x v="0"/>
    <s v="#"/>
    <s v="Mopa Indústria e Comércio Ltda"/>
    <s v="UN"/>
    <n v="944"/>
    <n v="82.649900000000002"/>
    <n v="78021.505600000004"/>
    <d v="2020-06-17T00:00:00"/>
    <s v="PGEA/PGEST/CDE 12/2020"/>
    <s v="SBS/BENS/GIDBE/ORCB 10/2020"/>
    <n v="74.66"/>
    <d v="2008-04-17T00:00:00"/>
    <n v="82.65"/>
    <n v="82.65"/>
    <n v="78021.600000000006"/>
    <s v="HISTÓRICO GM"/>
    <n v="1.2615585354076532E-2"/>
    <n v="0"/>
    <n v="0"/>
    <n v="0"/>
    <n v="1.0426781295144254"/>
    <n v="984.28815426161759"/>
    <x v="2"/>
    <x v="2"/>
    <n v="1"/>
    <s v="5910810783"/>
  </r>
  <r>
    <n v="10826942"/>
    <s v="Tampão A234-WPB ST B16.25 36&quot;"/>
    <n v="73079200"/>
    <s v="40142310A"/>
    <s v="TAMPAO DE ACO PARA TUBO                                     "/>
    <s v="IMOB/NAC"/>
    <n v="1050"/>
    <x v="0"/>
    <n v="8"/>
    <x v="0"/>
    <s v="PP-5230-18-004-MRP"/>
    <s v="Não Atribuído"/>
    <s v="UN"/>
    <n v="2"/>
    <n v="9496.2800000000007"/>
    <n v="18992.560000000001"/>
    <d v="2020-06-17T00:00:00"/>
    <s v="PGEA/PGEST/CDE 12/2020"/>
    <s v="SBS/BENS/GIDBE/ORCB 10/2020"/>
    <n v="9496.2999999999993"/>
    <d v="2007-06-18T00:00:00"/>
    <n v="9000"/>
    <n v="9000"/>
    <n v="18000"/>
    <s v="HISTÓRICO GM"/>
    <n v="9.8294842871484156E-2"/>
    <n v="0"/>
    <n v="0"/>
    <n v="0"/>
    <n v="884.6535858433574"/>
    <n v="1769.3071716867148"/>
    <x v="1"/>
    <x v="1"/>
    <n v="1"/>
    <s v="5210826942"/>
  </r>
  <r>
    <n v="10833227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150"/>
    <n v="149.66999999999999"/>
    <n v="22450.499999999996"/>
    <d v="2020-06-17T00:00:00"/>
    <s v="PGEA/PGEST/CDE 12/2020"/>
    <s v="SBS/BENS/GIDBE/ORCB 10/2020"/>
    <n v="138.6644"/>
    <d v="2017-11-07T00:00:00"/>
    <n v="149.66999999999999"/>
    <n v="149.66999999999999"/>
    <n v="22450.499999999996"/>
    <s v="HISTÓRICO GM"/>
    <n v="9.9995192538820249E-3"/>
    <n v="0"/>
    <n v="0"/>
    <n v="0"/>
    <n v="1.4966280467285225"/>
    <n v="224.49420700927837"/>
    <x v="11"/>
    <x v="11"/>
    <n v="1"/>
    <s v="5810833227"/>
  </r>
  <r>
    <n v="10833228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200"/>
    <n v="182.29"/>
    <n v="36458"/>
    <d v="2020-06-17T00:00:00"/>
    <s v="PGEA/PGEST/CDE 12/2020"/>
    <s v="SBS/BENS/GIDBE/ORCB 10/2020"/>
    <n v="168.88489999999999"/>
    <d v="2017-11-07T00:00:00"/>
    <n v="182.29"/>
    <n v="182.29"/>
    <n v="36458"/>
    <s v="HISTÓRICO GM"/>
    <n v="9.9995192538820249E-3"/>
    <n v="0"/>
    <n v="0"/>
    <n v="0"/>
    <n v="1.8228123647901542"/>
    <n v="364.56247295803081"/>
    <x v="11"/>
    <x v="11"/>
    <n v="1"/>
    <s v="5810833228"/>
  </r>
  <r>
    <n v="10833560"/>
    <s v="Borbulhador p/torre process."/>
    <n v="84314910"/>
    <s v="23111500L"/>
    <s v="PARTES DE TORRES, VASOS E REATORES                          "/>
    <s v="PAR/NAC"/>
    <n v="1050"/>
    <x v="0"/>
    <n v="5"/>
    <x v="0"/>
    <s v="PP-5230-18-004-MRP"/>
    <s v="PETROLEO BRASILEIRO S.A. PETROBRAS"/>
    <s v="UN"/>
    <n v="295"/>
    <n v="90"/>
    <n v="26550"/>
    <d v="2020-06-17T00:00:00"/>
    <s v="PGEA/PGEST/CDE 12/2020"/>
    <s v="SBS/BENS/GIDBE/ORCB 10/2020"/>
    <n v="50.95"/>
    <d v="2013-01-29T00:00:00"/>
    <n v="90"/>
    <n v="90"/>
    <n v="26550"/>
    <s v="HISTÓRICO GM"/>
    <n v="9.9995192538820249E-3"/>
    <n v="0"/>
    <n v="0"/>
    <n v="0"/>
    <n v="0.89995673284938227"/>
    <n v="265.48723619056778"/>
    <x v="11"/>
    <x v="11"/>
    <n v="1"/>
    <s v="5810833560"/>
  </r>
  <r>
    <n v="10836947"/>
    <s v="Feixe tubular p/permutador"/>
    <n v="84199039"/>
    <s v="40101802B"/>
    <s v="PARTES PERMUTADOR DE CALOR                                  "/>
    <s v="PAR/NAC"/>
    <n v="1050"/>
    <x v="0"/>
    <n v="15"/>
    <x v="0"/>
    <s v="PP-5230-18-004-MRP"/>
    <s v="PETROLEO BRASILEIRO S.A. PETROBRAS"/>
    <s v="UN"/>
    <n v="1"/>
    <n v="81540.800000000003"/>
    <n v="81540.800000000003"/>
    <d v="2020-06-17T00:00:00"/>
    <s v="PGEA/PGEST/CDE 12/2020"/>
    <s v="SBS/BENS/GIDBE/ORCB 10/2020"/>
    <n v="77128.42"/>
    <d v="2008-01-30T00:00:00"/>
    <n v="80000"/>
    <n v="80000"/>
    <n v="80000"/>
    <s v="HISTÓRICO GM"/>
    <n v="2.3573461167529262E-2"/>
    <n v="0"/>
    <n v="0"/>
    <n v="0"/>
    <n v="1885.876893402341"/>
    <n v="1885.876893402341"/>
    <x v="11"/>
    <x v="11"/>
    <n v="1"/>
    <s v="5810836947"/>
  </r>
  <r>
    <n v="10842391"/>
    <s v="Junt.circ.p/flang. FR esp. 24&quot; 300#"/>
    <n v="73269090"/>
    <s v="31181500B"/>
    <s v="JUNTA CIRCULAR PARA FLANGE                                  "/>
    <s v="IMOB/NAC"/>
    <n v="1050"/>
    <x v="0"/>
    <n v="8"/>
    <x v="0"/>
    <s v="PP-5230-15-015-MRP"/>
    <s v="Não Atribuído"/>
    <s v="UN"/>
    <n v="10"/>
    <n v="100"/>
    <n v="1000"/>
    <d v="2020-06-17T00:00:00"/>
    <s v="PGEA/PGEST/CDE 12/2020"/>
    <s v="SBS/BENS/GIDBE/ORCB 10/2020"/>
    <n v="136.67150000000001"/>
    <d v="2018-04-05T00:00:00"/>
    <n v="100"/>
    <n v="156.68"/>
    <n v="1566.8000000000002"/>
    <s v="HISTÓRICO GM"/>
    <n v="1.9086112862862409E-2"/>
    <n v="0"/>
    <n v="0"/>
    <n v="0"/>
    <n v="2.9904121633532825"/>
    <n v="29.90412163353282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5-015-MRP"/>
    <s v="Não Atribuído"/>
    <s v="UN"/>
    <n v="73"/>
    <n v="156.69"/>
    <n v="11438.369999999999"/>
    <d v="2020-06-17T00:00:00"/>
    <s v="PGEA/PGEST/CDE 12/2020"/>
    <s v="SBS/BENS/GIDBE/ORCB 10/2020"/>
    <n v="136.67150000000001"/>
    <d v="2018-04-05T00:00:00"/>
    <n v="156.68"/>
    <n v="156.68"/>
    <n v="11437.640000000001"/>
    <s v="HISTÓRICO GM"/>
    <n v="1.9086112862862409E-2"/>
    <n v="0"/>
    <n v="0"/>
    <n v="0"/>
    <n v="2.9904121633532825"/>
    <n v="218.3000879247896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8-005-MRP"/>
    <s v="Não Atribuído"/>
    <s v="UN"/>
    <n v="20"/>
    <n v="156.69"/>
    <n v="3133.8"/>
    <d v="2020-06-17T00:00:00"/>
    <s v="PGEA/PGEST/CDE 12/2020"/>
    <s v="SBS/BENS/GIDBE/ORCB 10/2020"/>
    <n v="136.67150000000001"/>
    <d v="2018-04-05T00:00:00"/>
    <n v="156.68"/>
    <n v="156.68"/>
    <n v="3133.6000000000004"/>
    <s v="HISTÓRICO GM"/>
    <n v="1.9086112862862409E-2"/>
    <n v="0"/>
    <n v="0"/>
    <n v="0"/>
    <n v="2.9904121633532825"/>
    <n v="59.808243267065649"/>
    <x v="1"/>
    <x v="1"/>
    <n v="0.33333333333333331"/>
    <s v="5210842391"/>
  </r>
  <r>
    <n v="10856460"/>
    <s v="Anel sede p/válv.contr.globo"/>
    <n v="84819090"/>
    <n v="40141616"/>
    <s v="PARTES DE VALVULAS"/>
    <s v="PAR/NAC"/>
    <n v="1050"/>
    <x v="0"/>
    <n v="5"/>
    <x v="0"/>
    <s v="#"/>
    <s v="VALTEK SULAMERICANA COM"/>
    <s v="UN"/>
    <n v="19"/>
    <n v="784.9"/>
    <n v="14913.1"/>
    <d v="2020-06-17T00:00:00"/>
    <s v="PGEA/PGEST/CDE 12/2020"/>
    <s v="SBS/BENS/GIDBE/ORCB 10/2020"/>
    <n v="1195.6199999999999"/>
    <d v="2019-08-08T00:00:00"/>
    <n v="784.9"/>
    <n v="784.9"/>
    <n v="14913.1"/>
    <s v="HISTÓRICO GM"/>
    <n v="1.0578084497191957E-2"/>
    <n v="0"/>
    <n v="0"/>
    <n v="0"/>
    <n v="8.3027385218459671"/>
    <n v="157.75203191507336"/>
    <x v="4"/>
    <x v="4"/>
    <n v="1"/>
    <s v="5410856460"/>
  </r>
  <r>
    <n v="10861091"/>
    <s v="Porca sext pes A194-2H 2 1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51.12"/>
    <n v="10121.76"/>
    <d v="2020-06-17T00:00:00"/>
    <s v="PGEA/PGEST/CDE 12/2020"/>
    <s v="SBS/BENS/GIDBE/ORCB 10/2020"/>
    <n v="45.571899999999999"/>
    <d v="2015-05-14T00:00:00"/>
    <n v="51.12"/>
    <n v="51.12"/>
    <n v="10121.76"/>
    <s v="HISTÓRICO GM"/>
    <n v="3.0255147957429861E-2"/>
    <n v="0"/>
    <n v="0"/>
    <n v="0"/>
    <n v="1.5466431635838145"/>
    <n v="306.23534638959529"/>
    <x v="6"/>
    <x v="6"/>
    <n v="1"/>
    <s v="5010861091"/>
  </r>
  <r>
    <n v="10864879"/>
    <s v="Junta espec. p/válv.corrediça"/>
    <n v="73269090"/>
    <n v="40141616"/>
    <s v="PARTES DE VALVULAS"/>
    <s v="CONS/IMP"/>
    <n v="1050"/>
    <x v="0"/>
    <n v="6"/>
    <x v="0"/>
    <s v="#"/>
    <s v="REMOSA"/>
    <s v="UN"/>
    <n v="1"/>
    <n v="26617.200000000001"/>
    <n v="26617.200000000001"/>
    <d v="2020-06-17T00:00:00"/>
    <s v="PGEA/PGEST/CDE 12/2020"/>
    <s v="SBS/BENS/GIDBE/ORCB 10/2020"/>
    <n v="16452.84"/>
    <d v="2018-03-08T00:00:00"/>
    <n v="26617.200000000001"/>
    <n v="26617.200000000001"/>
    <n v="26617.200000000001"/>
    <s v="HISTÓRICO GM"/>
    <n v="1.0578084497191957E-2"/>
    <n v="0"/>
    <n v="0"/>
    <n v="0"/>
    <n v="281.55899067865778"/>
    <n v="281.55899067865778"/>
    <x v="3"/>
    <x v="3"/>
    <n v="1"/>
    <s v="5310864879"/>
  </r>
  <r>
    <n v="10901166"/>
    <s v="Calça prot AE.. 2 diá. Cat.2 Mod.A VDE 4"/>
    <n v="62034300"/>
    <n v="46181508"/>
    <s v="VESTIM PROTEC RF AC"/>
    <s v="CONS/NAC3"/>
    <n v="1050"/>
    <x v="0"/>
    <n v="5"/>
    <x v="0"/>
    <s v="#"/>
    <s v="PETROLEO BRASILEIRO S.A. PETROBRAS"/>
    <s v="UN"/>
    <n v="115"/>
    <n v="287.57909999999998"/>
    <n v="33071.5965"/>
    <d v="2020-06-17T00:00:00"/>
    <s v="PGEA/PGEST/CDE 12/2020"/>
    <s v="SBS/BENS/GIDBE/ORCB 10/2020"/>
    <n v="269.32499999999999"/>
    <d v="2018-08-23T00:00:00"/>
    <n v="287.58"/>
    <n v="287.58"/>
    <n v="33071.699999999997"/>
    <s v="HISTÓRICO GM"/>
    <n v="4.3447612676645202E-2"/>
    <n v="0"/>
    <n v="0"/>
    <n v="0"/>
    <n v="12.494664453549627"/>
    <n v="1436.8864121582071"/>
    <x v="10"/>
    <x v="10"/>
    <n v="1"/>
    <s v="6010901166"/>
  </r>
  <r>
    <n v="10907664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1"/>
    <n v="1447.27"/>
    <n v="1447.27"/>
    <d v="2020-06-17T00:00:00"/>
    <s v="PGEA/PGEST/CDE 12/2020"/>
    <s v="SBS/BENS/GIDBE/ORCB 10/2020"/>
    <n v="4248.2"/>
    <d v="2012-03-14T00:00:00"/>
    <n v="1447.27"/>
    <n v="4248.2"/>
    <n v="4248.2"/>
    <s v="HISTÓRICO GM"/>
    <n v="9.999942595048248E-3"/>
    <n v="0"/>
    <n v="0"/>
    <n v="0"/>
    <n v="42.481756132283962"/>
    <n v="42.481756132283962"/>
    <x v="9"/>
    <x v="9"/>
    <n v="1"/>
    <s v="5710907664"/>
  </r>
  <r>
    <n v="10907668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4"/>
    <n v="1305.8499999999999"/>
    <n v="5223.3999999999996"/>
    <d v="2020-06-17T00:00:00"/>
    <s v="PGEA/PGEST/CDE 12/2020"/>
    <s v="SBS/BENS/GIDBE/ORCB 10/2020"/>
    <n v="3833.11"/>
    <d v="2012-03-14T00:00:00"/>
    <n v="1305.8499999999999"/>
    <n v="3833.11"/>
    <n v="15332.44"/>
    <s v="HISTÓRICO GM"/>
    <n v="9.999942595048248E-3"/>
    <n v="0"/>
    <n v="0"/>
    <n v="0"/>
    <n v="38.330879960505392"/>
    <n v="153.32351984202157"/>
    <x v="9"/>
    <x v="9"/>
    <n v="1"/>
    <s v="5710907668"/>
  </r>
  <r>
    <n v="10912317"/>
    <s v="Virola tubo A312-304L 10&quot;"/>
    <n v="73072900"/>
    <s v="40142300A"/>
    <s v="VIROLA PARA TUBO                                            "/>
    <s v="IMOB/NAC"/>
    <n v="1050"/>
    <x v="0"/>
    <n v="8"/>
    <x v="0"/>
    <s v="PP-5230-18-007-MRP"/>
    <s v="Não Atribuído"/>
    <s v="UN"/>
    <n v="13"/>
    <n v="2131.8000000000002"/>
    <n v="27713.4"/>
    <d v="2020-06-17T00:00:00"/>
    <s v="PGEA/PGEST/CDE 12/2020"/>
    <s v="SBS/BENS/GIDBE/ORCB 10/2020"/>
    <n v="2131.8000000000002"/>
    <d v="2008-12-08T00:00:00"/>
    <n v="2131.8000000000002"/>
    <n v="2131.8000000000002"/>
    <n v="27713.4"/>
    <s v="HISTÓRICO GM"/>
    <n v="2.3365810177084854E-2"/>
    <n v="0"/>
    <n v="0"/>
    <n v="0"/>
    <n v="49.811234135509494"/>
    <n v="647.54604376162342"/>
    <x v="0"/>
    <x v="0"/>
    <n v="1"/>
    <s v="5110912317"/>
  </r>
  <r>
    <n v="10933347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69"/>
    <n v="330.66669999999999"/>
    <n v="22816.0023"/>
    <d v="2020-06-17T00:00:00"/>
    <s v="PGEA/PGEST/CDE 12/2020"/>
    <s v="SBS/BENS/GIDBE/ORCB 10/2020"/>
    <n v="295.45"/>
    <d v="2020-06-08T00:00:00"/>
    <n v="330.67"/>
    <n v="330.67"/>
    <n v="22816.23"/>
    <s v="HISTÓRICO GM"/>
    <n v="4.3447612676645202E-2"/>
    <n v="0"/>
    <n v="0"/>
    <n v="0"/>
    <n v="14.366822083786269"/>
    <n v="991.31072378125259"/>
    <x v="10"/>
    <x v="10"/>
    <n v="1"/>
    <s v="6010933347"/>
  </r>
  <r>
    <n v="10933359"/>
    <s v="Camisa prot AE.. 2 diá. Cat.2 Mod.A LAR"/>
    <n v="62053000"/>
    <n v="46181508"/>
    <s v="VESTIM PROTEC RF AC"/>
    <s v="CONS/NAC3"/>
    <n v="1050"/>
    <x v="0"/>
    <n v="5"/>
    <x v="0"/>
    <s v="#"/>
    <s v="PETROLEO BRASILEIRO S.A. PETROBRAS"/>
    <s v="UN"/>
    <n v="81"/>
    <n v="330.75450000000001"/>
    <n v="26791.1145"/>
    <d v="2020-06-17T00:00:00"/>
    <s v="PGEA/PGEST/CDE 12/2020"/>
    <s v="SBS/BENS/GIDBE/ORCB 10/2020"/>
    <n v="295.45"/>
    <d v="2020-06-08T00:00:00"/>
    <n v="330.75"/>
    <n v="330.75"/>
    <n v="26790.75"/>
    <s v="HISTÓRICO GM"/>
    <n v="4.3447612676645202E-2"/>
    <n v="0"/>
    <n v="0"/>
    <n v="0"/>
    <n v="14.3702978928004"/>
    <n v="1163.9941293168324"/>
    <x v="10"/>
    <x v="10"/>
    <n v="1"/>
    <s v="6010933359"/>
  </r>
  <r>
    <n v="10933360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31"/>
    <n v="350.7149"/>
    <n v="10872.161899999999"/>
    <d v="2020-06-17T00:00:00"/>
    <s v="PGEA/PGEST/CDE 12/2020"/>
    <s v="SBS/BENS/GIDBE/ORCB 10/2020"/>
    <n v="295.45"/>
    <d v="2020-06-08T00:00:00"/>
    <n v="350.71"/>
    <n v="388.26"/>
    <n v="12036.06"/>
    <s v="HISTÓRICO GM"/>
    <n v="4.3447612676645202E-2"/>
    <n v="0"/>
    <n v="0"/>
    <n v="0"/>
    <n v="16.868970097834264"/>
    <n v="522.93807303286223"/>
    <x v="10"/>
    <x v="10"/>
    <n v="1"/>
    <s v="6010933360"/>
  </r>
  <r>
    <n v="10935370"/>
    <s v="Módulo p/SDCD ABB"/>
    <n v="85437099"/>
    <s v="39121100C"/>
    <s v="PARTES DE SDCD/SCMD                                         "/>
    <s v="SOBRE_EMP"/>
    <n v="1050"/>
    <x v="0"/>
    <n v="7"/>
    <x v="0"/>
    <s v="#"/>
    <s v="ABB GROUP- ASEA BROWN BOVERI"/>
    <s v="UN"/>
    <n v="2"/>
    <n v="7.4999999999999997E-3"/>
    <n v="1.4999999999999999E-2"/>
    <d v="2020-06-17T00:00:00"/>
    <s v="PGEA/PGEST/CDE 12/2020"/>
    <s v="SBS/BENS/GIDBE/ORCB 10/2020"/>
    <m/>
    <m/>
    <n v="18027.04"/>
    <n v="18027.04"/>
    <n v="36054.080000000002"/>
    <s v="HISTÓRICO GM"/>
    <n v="9.999942595048248E-3"/>
    <n v="0"/>
    <n v="0"/>
    <n v="0"/>
    <n v="180.26936515863858"/>
    <n v="360.53873031727716"/>
    <x v="9"/>
    <x v="9"/>
    <n v="1"/>
    <s v="5710935370"/>
  </r>
  <r>
    <n v="10948518"/>
    <s v="Válv mac lub 1&quot; ES 800 A105"/>
    <n v="84818096"/>
    <n v="40141624"/>
    <s v="VALVULA MACHO LUBRIFICADA                                   "/>
    <s v="USADO"/>
    <n v="1050"/>
    <x v="0"/>
    <n v="5"/>
    <x v="0"/>
    <s v="#"/>
    <s v="Não Atribuído"/>
    <s v="UN"/>
    <n v="9"/>
    <n v="300"/>
    <n v="2700"/>
    <d v="2020-06-17T00:00:00"/>
    <s v="PGEA/PGEST/CDE 12/2020"/>
    <s v="SBS/BENS/GIDBE/ORCB 10/2020"/>
    <n v="936.75"/>
    <d v="2009-06-30T00:00:00"/>
    <n v="300"/>
    <n v="936.75"/>
    <n v="8430.75"/>
    <s v="HISTÓRICO GM 7 ALGARISMOS"/>
    <n v="3.7716000258903787E-2"/>
    <n v="0"/>
    <n v="0"/>
    <n v="0"/>
    <n v="35.330463242528126"/>
    <n v="317.97416918275314"/>
    <x v="3"/>
    <x v="3"/>
    <n v="0.5"/>
    <s v="5310948518"/>
  </r>
  <r>
    <n v="10948518"/>
    <s v="Válv mac lub 1&quot; ES 800 A105"/>
    <n v="84818096"/>
    <n v="40141624"/>
    <s v="VALVULA MACHO LUBRIFICADA                                   "/>
    <s v="PAR/NAC"/>
    <n v="1050"/>
    <x v="0"/>
    <n v="5"/>
    <x v="0"/>
    <s v="#"/>
    <s v="Não Atribuído"/>
    <s v="UN"/>
    <n v="96"/>
    <n v="666.74"/>
    <n v="64007.040000000001"/>
    <d v="2020-06-17T00:00:00"/>
    <s v="PGEA/PGEST/CDE 12/2020"/>
    <s v="SBS/BENS/GIDBE/ORCB 10/2020"/>
    <n v="936.75"/>
    <d v="2009-06-30T00:00:00"/>
    <n v="666.74"/>
    <n v="936.75"/>
    <n v="89928"/>
    <s v="HISTÓRICO GM 7 ALGARISMOS"/>
    <n v="3.7716000258903787E-2"/>
    <n v="0"/>
    <n v="0"/>
    <n v="0"/>
    <n v="35.330463242528126"/>
    <n v="3391.7244712827001"/>
    <x v="3"/>
    <x v="3"/>
    <n v="0.5"/>
    <s v="5310948518"/>
  </r>
  <r>
    <n v="10953524"/>
    <s v="Arruela p/torre process."/>
    <n v="84199020"/>
    <s v="23111500L"/>
    <s v="PARTES DE TORRES, VASOS E REATORES                          "/>
    <s v="PAR/NAC"/>
    <n v="1050"/>
    <x v="0"/>
    <n v="5"/>
    <x v="0"/>
    <s v="PP-5230-15-015-MRP"/>
    <s v="PETROLEO BRASILEIRO S.A. PETROBRAS"/>
    <s v="UN"/>
    <n v="1390"/>
    <n v="10.5"/>
    <n v="14595"/>
    <d v="2020-06-17T00:00:00"/>
    <s v="PGEA/PGEST/CDE 12/2020"/>
    <s v="SBS/BENS/GIDBE/ORCB 10/2020"/>
    <n v="4.2"/>
    <d v="2013-02-27T00:00:00"/>
    <n v="10.5"/>
    <n v="10.5"/>
    <n v="5250"/>
    <s v="HISTÓRICO GM"/>
    <n v="9.9995192538820249E-3"/>
    <n v="0"/>
    <n v="0"/>
    <n v="0"/>
    <n v="0.10499495216576127"/>
    <n v="52.497476082880631"/>
    <x v="6"/>
    <x v="6"/>
    <n v="1"/>
    <s v="5010953524"/>
  </r>
  <r>
    <n v="10960787"/>
    <s v="Massa plástica refrat. caixa 35kg"/>
    <n v="38160090"/>
    <n v="30111503"/>
    <s v="CIMENTO E CONCRETO ISOLANTES                                "/>
    <s v="PAR/NAC"/>
    <n v="1050"/>
    <x v="0"/>
    <n v="12"/>
    <x v="0"/>
    <s v="PP-5230-18-007-MRP"/>
    <s v="IBAR - INDS BRAS ARTS REFRATÁRIOS"/>
    <s v="KG"/>
    <n v="2670"/>
    <n v="3.5"/>
    <n v="9345"/>
    <d v="2020-06-17T00:00:00"/>
    <s v="PGEA/PGEST/CDE 12/2020"/>
    <s v="SBS/BENS/GIDBE/ORCB 10/2020"/>
    <n v="25.9727"/>
    <d v="2020-03-13T00:00:00"/>
    <n v="3.5"/>
    <n v="3.5"/>
    <n v="9345"/>
    <s v="MATRIZ DE ATRATIVIDADE DE MERCADO"/>
    <n v="0.105"/>
    <n v="0.5"/>
    <n v="0.6"/>
    <n v="0.35"/>
    <n v="0.36749999999999999"/>
    <n v="981.22500000000002"/>
    <x v="7"/>
    <x v="7"/>
    <n v="1"/>
    <s v="5510960787"/>
  </r>
  <r>
    <n v="10961679"/>
    <s v="Selo mec. Duram QBB/QB 2 3/4x2 1/2&quot;"/>
    <n v="84842000"/>
    <n v="31181604"/>
    <s v="SELO MECANICO"/>
    <s v="USADO"/>
    <n v="1050"/>
    <x v="0"/>
    <n v="8"/>
    <x v="0"/>
    <s v="#"/>
    <s v="FLOWSERVE"/>
    <s v="UN"/>
    <n v="1"/>
    <n v="10000.43"/>
    <n v="10000.43"/>
    <d v="2020-06-17T00:00:00"/>
    <s v="PGEA/PGEST/CDE 12/2020"/>
    <s v="SBS/BENS/GIDBE/ORCB 10/2020"/>
    <n v="36875"/>
    <d v="2008-06-04T00:00:00"/>
    <n v="10000.43"/>
    <n v="36875"/>
    <n v="36875"/>
    <s v="HISTÓRICO GM"/>
    <n v="1.0144190002141526E-2"/>
    <n v="0"/>
    <n v="0"/>
    <n v="0"/>
    <n v="374.06700632896877"/>
    <n v="374.06700632896877"/>
    <x v="5"/>
    <x v="5"/>
    <n v="1"/>
    <s v="4910961679"/>
  </r>
  <r>
    <n v="10972823"/>
    <s v="Membrana Lamiflex"/>
    <n v="84839000"/>
    <s v="31163000B"/>
    <s v="PARTES DE ACOPLAMENTO DE TRANSMISSAO                        "/>
    <s v="CONS/NAC"/>
    <n v="1050"/>
    <x v="0"/>
    <n v="5"/>
    <x v="0"/>
    <s v="#"/>
    <s v="LAMIFLEX DO BRASIL IND. COM."/>
    <s v="UN"/>
    <n v="5"/>
    <n v="5567.2150000000001"/>
    <n v="27836.075000000001"/>
    <d v="2020-06-17T00:00:00"/>
    <s v="PGEA/PGEST/CDE 12/2020"/>
    <s v="SBS/BENS/GIDBE/ORCB 10/2020"/>
    <n v="3968.82"/>
    <d v="2018-06-07T00:00:00"/>
    <n v="5567.22"/>
    <n v="5567.22"/>
    <n v="27836.100000000002"/>
    <s v="HISTÓRICO GM"/>
    <n v="1.1287833751565718E-2"/>
    <n v="0"/>
    <n v="0"/>
    <n v="0"/>
    <n v="62.841853818391698"/>
    <n v="314.2092690919585"/>
    <x v="13"/>
    <x v="13"/>
    <n v="1"/>
    <s v="6310972823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20-18-006-MRP"/>
    <s v="Não Atribuído"/>
    <s v="UN"/>
    <n v="4"/>
    <n v="180.66"/>
    <n v="722.64"/>
    <d v="2020-06-17T00:00:00"/>
    <s v="PGEA/PGEST/CDE 12/2020"/>
    <s v="SBS/BENS/GIDBE/ORCB 10/2020"/>
    <n v="817.76"/>
    <d v="2019-04-18T00:00:00"/>
    <n v="180.66"/>
    <n v="1425.55"/>
    <n v="5702.2"/>
    <s v="HISTÓRICO GM"/>
    <n v="9.319509258389426E-2"/>
    <n v="0"/>
    <n v="0"/>
    <n v="0"/>
    <n v="132.85426423297045"/>
    <n v="531.417056931881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30-15-015-MRP"/>
    <s v="Não Atribuído"/>
    <s v="UN"/>
    <n v="3"/>
    <n v="180.66"/>
    <n v="541.98"/>
    <d v="2020-06-17T00:00:00"/>
    <s v="PGEA/PGEST/CDE 12/2020"/>
    <s v="SBS/BENS/GIDBE/ORCB 10/2020"/>
    <n v="817.76"/>
    <d v="2019-04-18T00:00:00"/>
    <n v="180.66"/>
    <n v="1425.55"/>
    <n v="4276.6499999999996"/>
    <s v="HISTÓRICO GM"/>
    <n v="9.319509258389426E-2"/>
    <n v="0"/>
    <n v="0"/>
    <n v="0"/>
    <n v="132.85426423297045"/>
    <n v="398.5627926989113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PAR/NAC"/>
    <n v="1050"/>
    <x v="0"/>
    <n v="5"/>
    <x v="0"/>
    <s v="PP-5230-15-015-MRP"/>
    <s v="Não Atribuído"/>
    <s v="UN"/>
    <n v="9"/>
    <n v="1425.55"/>
    <n v="12829.949999999999"/>
    <d v="2020-06-17T00:00:00"/>
    <s v="PGEA/PGEST/CDE 12/2020"/>
    <s v="SBS/BENS/GIDBE/ORCB 10/2020"/>
    <n v="817.76"/>
    <d v="2019-04-18T00:00:00"/>
    <n v="1425.55"/>
    <n v="1425.55"/>
    <n v="12829.949999999999"/>
    <s v="HISTÓRICO GM"/>
    <n v="9.319509258389426E-2"/>
    <n v="0"/>
    <n v="0"/>
    <n v="0"/>
    <n v="132.85426423297045"/>
    <n v="1195.6883780967341"/>
    <x v="1"/>
    <x v="1"/>
    <n v="0.33333333333333331"/>
    <s v="5210975172"/>
  </r>
  <r>
    <n v="10981323"/>
    <s v="Aquecedor imersão vap."/>
    <n v="85162900"/>
    <s v="40101802E"/>
    <s v="AQUECEDOR DE IMERSAO PARA TANQUES                           "/>
    <s v="CONS/NAC"/>
    <n v="1050"/>
    <x v="0"/>
    <n v="6"/>
    <x v="0"/>
    <s v="PP-5230-18-007-MRP"/>
    <s v="PETROLEO BRASILEIRO S.A. PETROBRAS"/>
    <s v="UN"/>
    <n v="16"/>
    <n v="6054.56"/>
    <n v="96872.960000000006"/>
    <d v="2020-06-17T00:00:00"/>
    <s v="PGEA/PGEST/CDE 12/2020"/>
    <s v="SBS/BENS/GIDBE/ORCB 10/2020"/>
    <n v="4710"/>
    <d v="2010-09-30T00:00:00"/>
    <n v="6054.56"/>
    <n v="6054.56"/>
    <n v="96872.960000000006"/>
    <s v="HISTÓRICO GM 7 ALGARISMOS"/>
    <n v="7.869244297529733E-2"/>
    <n v="0"/>
    <n v="0"/>
    <n v="0"/>
    <n v="476.44811754051625"/>
    <n v="7623.16988064826"/>
    <x v="7"/>
    <x v="7"/>
    <n v="1"/>
    <s v="5510981323"/>
  </r>
  <r>
    <n v="10991585"/>
    <s v="Prendedor p/torre process."/>
    <n v="84199020"/>
    <s v="23111500L"/>
    <s v="PARTES DE TORRES, VASOS E REATORES                          "/>
    <s v="PAR/NAC"/>
    <n v="1050"/>
    <x v="0"/>
    <n v="5"/>
    <x v="0"/>
    <s v="#"/>
    <s v="PETROLEO BRASILEIRO S.A. PETROBRAS"/>
    <s v="UN"/>
    <n v="1322"/>
    <n v="15"/>
    <n v="19830"/>
    <d v="2020-06-17T00:00:00"/>
    <s v="PGEA/PGEST/CDE 12/2020"/>
    <s v="SBS/BENS/GIDBE/ORCB 10/2020"/>
    <n v="5.05"/>
    <d v="2013-01-29T00:00:00"/>
    <n v="15"/>
    <n v="15"/>
    <n v="9330"/>
    <s v="HISTÓRICO GM"/>
    <n v="9.9995192538820249E-3"/>
    <n v="0"/>
    <n v="0"/>
    <n v="0"/>
    <n v="0.14999278880823036"/>
    <n v="93.295514638719283"/>
    <x v="11"/>
    <x v="11"/>
    <n v="1"/>
    <s v="5810991585"/>
  </r>
  <r>
    <n v="11014366"/>
    <s v="Bomba rotat.ind. d/fuso p/óleo lubrif."/>
    <n v="84136090"/>
    <n v="40151521"/>
    <s v="BOMBA ROTATIVA"/>
    <s v="CONS/NAC"/>
    <n v="1050"/>
    <x v="0"/>
    <n v="8"/>
    <x v="0"/>
    <s v="#"/>
    <s v="NETZSCH PUMPS &amp; SYSTEMS"/>
    <s v="UN"/>
    <n v="1"/>
    <n v="13601.87"/>
    <n v="13601.87"/>
    <d v="2020-06-17T00:00:00"/>
    <s v="PGEA/PGEST/CDE 12/2020"/>
    <s v="SBS/BENS/GIDBE/ORCB 10/2020"/>
    <n v="9918.0300000000007"/>
    <d v="2017-07-26T00:00:00"/>
    <n v="13601.87"/>
    <n v="13601.87"/>
    <n v="13601.87"/>
    <s v="HISTÓRICO GM"/>
    <n v="2.0400501240920754E-2"/>
    <n v="0"/>
    <n v="0"/>
    <n v="0"/>
    <n v="277.48496581384279"/>
    <n v="277.48496581384279"/>
    <x v="5"/>
    <x v="5"/>
    <n v="1"/>
    <s v="4911014366"/>
  </r>
  <r>
    <n v="11024029"/>
    <s v="Chave fim curso alav. rold 10A"/>
    <n v="85365090"/>
    <n v="39122213"/>
    <s v="CHAVES ELETROMECANIC"/>
    <s v="CONS/NAC"/>
    <n v="1050"/>
    <x v="0"/>
    <n v="5"/>
    <x v="0"/>
    <s v="#"/>
    <s v="SCHMERSAL GROUP"/>
    <s v="UN"/>
    <n v="5"/>
    <n v="2279.9758000000002"/>
    <n v="11399.879000000001"/>
    <d v="2020-06-17T00:00:00"/>
    <s v="PGEA/PGEST/CDE 12/2020"/>
    <s v="SBS/BENS/GIDBE/ORCB 10/2020"/>
    <n v="2404.88"/>
    <d v="2019-07-30T00:00:00"/>
    <n v="2279.98"/>
    <n v="2279.98"/>
    <n v="11399.9"/>
    <s v="HISTÓRICO GM"/>
    <n v="1.4292360935521133E-2"/>
    <n v="0"/>
    <n v="0"/>
    <n v="0"/>
    <n v="32.586297085769473"/>
    <n v="162.93148542884737"/>
    <x v="2"/>
    <x v="2"/>
    <n v="1"/>
    <s v="5911024029"/>
  </r>
  <r>
    <n v="11027785"/>
    <s v="Camisa prot FR diá. Mod.A LAR 40"/>
    <n v="62053000"/>
    <n v="46181508"/>
    <s v="VESTIM PROTEC RF AC"/>
    <s v="CONS/NAC5"/>
    <n v="1050"/>
    <x v="0"/>
    <n v="5"/>
    <x v="0"/>
    <s v="#"/>
    <s v="PETROLEO BRASILEIRO S.A. PETROBRAS"/>
    <s v="UN"/>
    <n v="172"/>
    <n v="310.33420000000001"/>
    <n v="53377.482400000001"/>
    <d v="2020-06-17T00:00:00"/>
    <s v="PGEA/PGEST/CDE 12/2020"/>
    <s v="SBS/BENS/GIDBE/ORCB 10/2020"/>
    <n v="274.3"/>
    <d v="2020-03-17T00:00:00"/>
    <n v="310.33"/>
    <n v="310.33"/>
    <n v="53376.759999999995"/>
    <s v="HISTÓRICO GM"/>
    <n v="4.3447612676645202E-2"/>
    <n v="0"/>
    <n v="0"/>
    <n v="0"/>
    <n v="13.483097641943305"/>
    <n v="2319.0927944142486"/>
    <x v="10"/>
    <x v="10"/>
    <n v="1"/>
    <s v="6011027785"/>
  </r>
  <r>
    <n v="11099872"/>
    <s v="Eletrodo d/forno"/>
    <n v="84169000"/>
    <s v="40101805A"/>
    <s v="PARTES DE FORNOS DE PROCESSO                                "/>
    <s v="CONS/NAC"/>
    <n v="1050"/>
    <x v="0"/>
    <n v="7"/>
    <x v="0"/>
    <s v="#"/>
    <s v="HAMWORTHY ENG"/>
    <s v="UN"/>
    <n v="14"/>
    <n v="10918.7279"/>
    <n v="152862.1906"/>
    <d v="2020-06-17T00:00:00"/>
    <s v="PGEA/PGEST/CDE 12/2020"/>
    <s v="SBS/BENS/GIDBE/ORCB 10/2020"/>
    <n v="5278.5441000000001"/>
    <d v="2018-02-28T00:00:00"/>
    <n v="10918.73"/>
    <n v="10918.73"/>
    <n v="152862.22"/>
    <s v="HISTÓRICO GM"/>
    <n v="9.9999946364429035E-3"/>
    <n v="0"/>
    <n v="0"/>
    <n v="0"/>
    <n v="109.18724143676822"/>
    <n v="1528.6213801147551"/>
    <x v="2"/>
    <x v="2"/>
    <n v="1"/>
    <s v="5911099872"/>
  </r>
  <r>
    <n v="11252452"/>
    <s v="Paraf. estojo A193-B16 1 1/8&quot;-8 x7&quot;"/>
    <n v="73181500"/>
    <n v="31161619"/>
    <s v="PARAFUSO ESTOJO"/>
    <s v="PAR/NAC"/>
    <n v="1050"/>
    <x v="0"/>
    <n v="5"/>
    <x v="0"/>
    <s v="PP-5230-18-007-MRP"/>
    <s v="Não Atribuído"/>
    <s v="UN"/>
    <n v="305"/>
    <n v="51.78"/>
    <n v="15792.9"/>
    <d v="2020-06-17T00:00:00"/>
    <s v="PGEA/PGEST/CDE 12/2020"/>
    <s v="SBS/BENS/GIDBE/ORCB 10/2020"/>
    <n v="37.138399999999997"/>
    <d v="2019-02-15T00:00:00"/>
    <n v="51.78"/>
    <n v="51.78"/>
    <n v="15792.9"/>
    <s v="HISTÓRICO GM"/>
    <n v="2.5890231637668529E-2"/>
    <n v="0"/>
    <n v="0"/>
    <n v="0"/>
    <n v="1.3405961941984765"/>
    <n v="408.88183923053532"/>
    <x v="6"/>
    <x v="6"/>
    <n v="1"/>
    <s v="5011252452"/>
  </r>
  <r>
    <n v="11262155"/>
    <s v="Barra roscada A193-B8 cl.1 1/2&quot;-13UNC"/>
    <n v="73181500"/>
    <n v="31161618"/>
    <s v="BARRA ROSCADA"/>
    <s v="PAR/NAC"/>
    <n v="1050"/>
    <x v="0"/>
    <n v="6"/>
    <x v="0"/>
    <s v="#"/>
    <s v="Não Atribuído"/>
    <s v="UN"/>
    <n v="326"/>
    <n v="43.89"/>
    <n v="14308.14"/>
    <d v="2020-06-17T00:00:00"/>
    <s v="PGEA/PGEST/CDE 12/2020"/>
    <s v="SBS/BENS/GIDBE/ORCB 10/2020"/>
    <n v="42.69"/>
    <d v="2018-03-08T00:00:00"/>
    <n v="43.89"/>
    <n v="62.54"/>
    <n v="20388.04"/>
    <s v="HISTÓRICO GM"/>
    <n v="0.11922335173936191"/>
    <n v="0"/>
    <n v="0"/>
    <n v="0"/>
    <n v="7.4562284177796938"/>
    <n v="2430.73046419618"/>
    <x v="1"/>
    <x v="1"/>
    <n v="0.5"/>
    <s v="5211262155"/>
  </r>
  <r>
    <n v="11262155"/>
    <s v="Barra roscada A193-B8 cl.1 1/2&quot;-13UNC"/>
    <n v="73181500"/>
    <n v="31161618"/>
    <s v="BARRA ROSCADA"/>
    <s v="CONS/NAC5"/>
    <n v="1050"/>
    <x v="0"/>
    <n v="6"/>
    <x v="0"/>
    <s v="#"/>
    <s v="Não Atribuído"/>
    <s v="UN"/>
    <n v="441"/>
    <n v="62.54"/>
    <n v="27580.14"/>
    <d v="2020-06-17T00:00:00"/>
    <s v="PGEA/PGEST/CDE 12/2020"/>
    <s v="SBS/BENS/GIDBE/ORCB 10/2020"/>
    <n v="42.69"/>
    <d v="2018-03-08T00:00:00"/>
    <n v="62.54"/>
    <n v="62.54"/>
    <n v="27580.14"/>
    <s v="HISTÓRICO GM"/>
    <n v="0.11922335173936191"/>
    <n v="0"/>
    <n v="0"/>
    <n v="0"/>
    <n v="7.4562284177796938"/>
    <n v="3288.196732240845"/>
    <x v="1"/>
    <x v="1"/>
    <n v="0.5"/>
    <s v="5211262155"/>
  </r>
  <r>
    <n v="11262159"/>
    <s v="Barra roscada A193-B8 cl.1 1&quot;-8UNC-2A"/>
    <n v="73181500"/>
    <n v="31161618"/>
    <s v="BARRA ROSCADA"/>
    <s v="PAR/IAMN"/>
    <n v="1050"/>
    <x v="0"/>
    <n v="6"/>
    <x v="0"/>
    <s v="ED-1000-01.02"/>
    <s v="Não Atribuído"/>
    <s v="UN"/>
    <n v="28"/>
    <n v="101.7509"/>
    <n v="2849.0252"/>
    <d v="2020-06-17T00:00:00"/>
    <s v="PGEA/PGEST/CDE 12/2020"/>
    <s v="SBS/BENS/GIDBE/ORCB 10/2020"/>
    <n v="77.650000000000006"/>
    <d v="2020-01-24T00:00:00"/>
    <n v="190.93"/>
    <n v="190.93"/>
    <n v="5346.04"/>
    <s v="HISTÓRICO GM"/>
    <n v="0.11922335173936191"/>
    <n v="0"/>
    <n v="0"/>
    <n v="0"/>
    <n v="22.763314547596369"/>
    <n v="637.37280733269836"/>
    <x v="1"/>
    <x v="1"/>
    <n v="0.5"/>
    <s v="5211262159"/>
  </r>
  <r>
    <n v="11262159"/>
    <s v="Barra roscada A193-B8 cl.1 1&quot;-8UNC-2A"/>
    <n v="73181500"/>
    <n v="31161618"/>
    <s v="BARRA ROSCADA"/>
    <s v="PAR/NAC"/>
    <n v="1050"/>
    <x v="0"/>
    <n v="6"/>
    <x v="0"/>
    <s v="ED-1000-01.02"/>
    <s v="Não Atribuído"/>
    <s v="UN"/>
    <n v="58"/>
    <n v="190.92760000000001"/>
    <n v="11073.800800000001"/>
    <d v="2020-06-17T00:00:00"/>
    <s v="PGEA/PGEST/CDE 12/2020"/>
    <s v="SBS/BENS/GIDBE/ORCB 10/2020"/>
    <n v="77.650000000000006"/>
    <d v="2020-01-24T00:00:00"/>
    <n v="190.93"/>
    <n v="190.93"/>
    <n v="11073.94"/>
    <s v="HISTÓRICO GM"/>
    <n v="0.11922335173936191"/>
    <n v="0"/>
    <n v="0"/>
    <n v="0"/>
    <n v="22.763314547596369"/>
    <n v="1320.2722437605894"/>
    <x v="1"/>
    <x v="1"/>
    <n v="0.5"/>
    <s v="5211262159"/>
  </r>
  <r>
    <n v="11262174"/>
    <s v="Barra roscada A193-B8 cl.2 7/8&quot;-9UNC"/>
    <n v="73181500"/>
    <n v="31161618"/>
    <s v="BARRA ROSCADA"/>
    <s v="PAR/NAC"/>
    <n v="1050"/>
    <x v="0"/>
    <n v="6"/>
    <x v="0"/>
    <s v="#"/>
    <s v="Não Atribuído"/>
    <s v="UN"/>
    <n v="86"/>
    <n v="224.821"/>
    <n v="19334.606"/>
    <d v="2020-06-17T00:00:00"/>
    <s v="PGEA/PGEST/CDE 12/2020"/>
    <s v="SBS/BENS/GIDBE/ORCB 10/2020"/>
    <n v="226.9034"/>
    <d v="2015-06-01T00:00:00"/>
    <n v="224.82"/>
    <n v="224.82"/>
    <n v="19334.52"/>
    <s v="HISTÓRICO GM"/>
    <n v="0.11922335173936191"/>
    <n v="0"/>
    <n v="0"/>
    <n v="0"/>
    <n v="26.803793938043345"/>
    <n v="2305.1262786717275"/>
    <x v="1"/>
    <x v="1"/>
    <n v="1"/>
    <s v="5211262174"/>
  </r>
  <r>
    <n v="11291997"/>
    <s v="Junta p/permutador Jaragua"/>
    <n v="84199090"/>
    <s v="40101802B"/>
    <s v="PARTES PERMUTADOR DE CALOR                                  "/>
    <s v="SOBRE_EMP"/>
    <n v="1050"/>
    <x v="0"/>
    <n v="6"/>
    <x v="0"/>
    <s v="PP-5230-18-007-MRP"/>
    <s v="JARAGUA INDS MECÂNICAS"/>
    <s v="UN"/>
    <n v="8"/>
    <n v="1"/>
    <n v="8"/>
    <d v="2020-06-17T00:00:00"/>
    <s v="PGEA/PGEST/CDE 12/2020"/>
    <s v="SBS/BENS/GIDBE/ORCB 10/2020"/>
    <n v="8234.52"/>
    <d v="2018-07-31T00:00:00"/>
    <n v="1501.29"/>
    <n v="8234.52"/>
    <n v="65876.160000000003"/>
    <s v="HISTÓRICO GM"/>
    <n v="2.3573461167529262E-2"/>
    <n v="0"/>
    <n v="0"/>
    <n v="0"/>
    <n v="194.11613745324306"/>
    <n v="1552.9290996259444"/>
    <x v="11"/>
    <x v="11"/>
    <n v="0.5"/>
    <s v="5811291997"/>
  </r>
  <r>
    <n v="11291997"/>
    <s v="Junta p/permutador Jaragua"/>
    <n v="84199090"/>
    <s v="40101802B"/>
    <s v="PARTES PERMUTADOR DE CALOR                                  "/>
    <s v="PAR/NAC"/>
    <n v="1050"/>
    <x v="0"/>
    <n v="6"/>
    <x v="0"/>
    <s v="PP-5230-18-007-MRP"/>
    <s v="JARAGUA INDS MECÂNICAS"/>
    <s v="UN"/>
    <n v="7"/>
    <n v="8888.0342999999993"/>
    <n v="62216.240099999995"/>
    <d v="2020-06-17T00:00:00"/>
    <s v="PGEA/PGEST/CDE 12/2020"/>
    <s v="SBS/BENS/GIDBE/ORCB 10/2020"/>
    <n v="8234.52"/>
    <d v="2018-07-31T00:00:00"/>
    <n v="1501.29"/>
    <n v="8234.52"/>
    <n v="57641.64"/>
    <s v="HISTÓRICO GM"/>
    <n v="2.3573461167529262E-2"/>
    <n v="0"/>
    <n v="0"/>
    <n v="0"/>
    <n v="194.11613745324306"/>
    <n v="1358.8129621727014"/>
    <x v="11"/>
    <x v="11"/>
    <n v="0.5"/>
    <s v="5811291997"/>
  </r>
  <r>
    <n v="11352775"/>
    <s v="Tampão c/man e cor. A105 #3000 npt DN 1/"/>
    <n v="73269090"/>
    <s v="40142310E"/>
    <s v="TAMPAO COM MANIPULO                                         "/>
    <s v="PAR/NAC"/>
    <n v="1050"/>
    <x v="0"/>
    <n v="5"/>
    <x v="0"/>
    <s v="ED-1000-01.02"/>
    <s v="PETROLEO BRASILEIRO S.A. PETROBRAS"/>
    <s v="UN"/>
    <n v="581"/>
    <n v="32.57"/>
    <n v="18923.170000000002"/>
    <d v="2020-06-17T00:00:00"/>
    <s v="PGEA/PGEST/CDE 12/2020"/>
    <s v="SBS/BENS/GIDBE/ORCB 10/2020"/>
    <n v="10.91"/>
    <d v="2015-08-20T00:00:00"/>
    <n v="32.57"/>
    <n v="32.57"/>
    <n v="18923.170000000002"/>
    <s v="HISTÓRICO GM 7 ALGARISMOS"/>
    <n v="2.5791382833725361E-2"/>
    <n v="0"/>
    <n v="0"/>
    <n v="0"/>
    <n v="0.84002533889443498"/>
    <n v="488.0547218976667"/>
    <x v="13"/>
    <x v="13"/>
    <n v="1"/>
    <s v="6311352775"/>
  </r>
  <r>
    <n v="11352858"/>
    <s v="Tampão c/man e cor. A105 #3000 npt DN 1&quot;"/>
    <n v="73269090"/>
    <s v="40142310E"/>
    <s v="TAMPAO COM MANIPULO                                         "/>
    <s v="PAR/NAC"/>
    <n v="1050"/>
    <x v="0"/>
    <n v="5"/>
    <x v="0"/>
    <s v="#"/>
    <s v="PETROLEO BRASILEIRO S.A. PETROBRAS"/>
    <s v="UN"/>
    <n v="352"/>
    <n v="39.08"/>
    <n v="13756.16"/>
    <d v="2020-06-17T00:00:00"/>
    <s v="PGEA/PGEST/CDE 12/2020"/>
    <s v="SBS/BENS/GIDBE/ORCB 10/2020"/>
    <n v="19.64"/>
    <d v="2015-08-20T00:00:00"/>
    <n v="39.08"/>
    <n v="39.08"/>
    <n v="13756.16"/>
    <s v="HISTÓRICO GM 7 ALGARISMOS"/>
    <n v="2.5791382833725361E-2"/>
    <n v="0"/>
    <n v="0"/>
    <n v="0"/>
    <n v="1.0079272411419871"/>
    <n v="354.79038888197942"/>
    <x v="13"/>
    <x v="13"/>
    <n v="1"/>
    <s v="6311352858"/>
  </r>
  <r>
    <n v="11371778"/>
    <s v="Cabo potência 15kV 1x 150mm² EPR105 ST2"/>
    <n v="85446000"/>
    <n v="26121629"/>
    <s v="CABO ELETRICO DE POTENCIA TERRESTRE                         "/>
    <s v="CONS/NAC"/>
    <n v="1050"/>
    <x v="0"/>
    <n v="8"/>
    <x v="0"/>
    <s v="#"/>
    <s v="Não Atribuído"/>
    <s v="M"/>
    <n v="226"/>
    <n v="106.70399999999999"/>
    <n v="24115.103999999999"/>
    <d v="2020-06-17T00:00:00"/>
    <s v="PGEA/PGEST/CDE 12/2020"/>
    <s v="SBS/BENS/GIDBE/ORCB 10/2020"/>
    <n v="77.805000000000007"/>
    <d v="2019-09-11T00:00:00"/>
    <n v="106.7"/>
    <n v="106.7"/>
    <n v="24114.2"/>
    <s v="HISTÓRICO GM"/>
    <n v="0.15087214057501658"/>
    <n v="0"/>
    <n v="0"/>
    <n v="0"/>
    <n v="16.098057399354268"/>
    <n v="3638.1609722540643"/>
    <x v="2"/>
    <x v="2"/>
    <n v="1"/>
    <s v="5911371778"/>
  </r>
  <r>
    <n v="11447035"/>
    <s v="Acelerômetro 100MV/g"/>
    <n v="90318099"/>
    <n v="41113639"/>
    <s v="ACELEROMETRO E PARTES                                       "/>
    <s v="CONS/IAMN"/>
    <n v="1050"/>
    <x v="0"/>
    <n v="5"/>
    <x v="0"/>
    <s v="PP-5230-18-019-MRP"/>
    <s v="BENTLY NEVADA"/>
    <s v="UN"/>
    <n v="50"/>
    <n v="1759.1"/>
    <n v="87955"/>
    <d v="2020-06-17T00:00:00"/>
    <s v="PGEA/PGEST/CDE 12/2020"/>
    <s v="SBS/BENS/GIDBE/ORCB 10/2020"/>
    <n v="1243.32"/>
    <d v="2017-02-22T00:00:00"/>
    <n v="1759.1"/>
    <n v="1759.1"/>
    <n v="7036.4"/>
    <s v="HISTÓRICO GM"/>
    <n v="8.3900290162199104E-2"/>
    <n v="0"/>
    <n v="0"/>
    <n v="0"/>
    <n v="147.58900042432444"/>
    <n v="590.35600169729776"/>
    <x v="13"/>
    <x v="13"/>
    <n v="1"/>
    <s v="6311447035"/>
  </r>
  <r>
    <n v="11447989"/>
    <s v="Selo mec. API 682 Burg 01-SHV-CGSH/94-00"/>
    <n v="84842000"/>
    <n v="31181604"/>
    <s v="SELO MECANICO"/>
    <s v="SOBRE_EMP"/>
    <n v="1050"/>
    <x v="0"/>
    <n v="8"/>
    <x v="0"/>
    <s v="#"/>
    <s v="EAGLEBURGMANN INDUSTRIES EBI"/>
    <s v="UN"/>
    <n v="2"/>
    <n v="1"/>
    <n v="2"/>
    <d v="2020-06-17T00:00:00"/>
    <s v="PGEA/PGEST/CDE 12/2020"/>
    <s v="SBS/BENS/GIDBE/ORCB 10/2020"/>
    <n v="53137.83"/>
    <d v="2015-11-17T00:00:00"/>
    <n v="65798.97"/>
    <n v="53137.83"/>
    <n v="106275.66"/>
    <s v="HISTÓRICO GM"/>
    <n v="1.0144190002141526E-2"/>
    <n v="0"/>
    <n v="0"/>
    <n v="0"/>
    <n v="539.04024382149601"/>
    <n v="1078.080487642992"/>
    <x v="5"/>
    <x v="5"/>
    <n v="1"/>
    <s v="4911447989"/>
  </r>
  <r>
    <n v="11493521"/>
    <s v="Módulo para AVR Reivax"/>
    <n v="85437099"/>
    <s v="39121009A"/>
    <s v="PARTES DE REGULADOR DE TENSAO                               "/>
    <s v="CONS/NAC"/>
    <n v="1050"/>
    <x v="0"/>
    <n v="7"/>
    <x v="0"/>
    <s v="#"/>
    <s v="REIVAX AUTOMAÇÃO E CONTROLE"/>
    <s v="UN"/>
    <n v="2"/>
    <n v="25486.23"/>
    <n v="50972.46"/>
    <d v="2020-06-17T00:00:00"/>
    <s v="PGEA/PGEST/CDE 12/2020"/>
    <s v="SBS/BENS/GIDBE/ORCB 10/2020"/>
    <n v="15650.575000000001"/>
    <d v="2014-02-19T00:00:00"/>
    <n v="25486.23"/>
    <n v="25486.23"/>
    <n v="50972.46"/>
    <s v="HISTÓRICO GM 7 ALGARISMOS"/>
    <n v="3.5140031432608479E-2"/>
    <n v="0"/>
    <n v="0"/>
    <n v="0"/>
    <n v="895.58692329868916"/>
    <n v="1791.1738465973783"/>
    <x v="9"/>
    <x v="9"/>
    <n v="1"/>
    <s v="5711493521"/>
  </r>
  <r>
    <n v="11499360"/>
    <s v="Porca sext pes A194-2H 3 1/2&quot;-8UN"/>
    <n v="73181600"/>
    <s v="31161700A"/>
    <s v="PORCA SEXTAVADA QUAD"/>
    <s v="CONS/NAC"/>
    <n v="1050"/>
    <x v="0"/>
    <n v="8"/>
    <x v="0"/>
    <s v="#"/>
    <s v="Não Atribuído"/>
    <s v="UN"/>
    <n v="100"/>
    <n v="87.33"/>
    <n v="8733"/>
    <d v="2020-06-17T00:00:00"/>
    <s v="PGEA/PGEST/CDE 12/2020"/>
    <s v="SBS/BENS/GIDBE/ORCB 10/2020"/>
    <n v="79.251999999999995"/>
    <d v="2017-11-14T00:00:00"/>
    <n v="87.33"/>
    <n v="115.88"/>
    <n v="20858.399999999998"/>
    <s v="HISTÓRICO GM"/>
    <n v="3.0255147957429861E-2"/>
    <n v="0"/>
    <n v="0"/>
    <n v="0"/>
    <n v="3.5059665453069719"/>
    <n v="631.07397815525496"/>
    <x v="6"/>
    <x v="6"/>
    <n v="0.5"/>
    <s v="5011499360"/>
  </r>
  <r>
    <n v="11499360"/>
    <s v="Porca sext pes A194-2H 3 1/2&quot;-8UN"/>
    <n v="73181600"/>
    <s v="31161700A"/>
    <s v="PORCA SEXTAVADA QUAD"/>
    <s v="PAR/NAC"/>
    <n v="1050"/>
    <x v="0"/>
    <n v="5"/>
    <x v="0"/>
    <s v="PP-5230-18-005-MRP"/>
    <s v="Não Atribuído"/>
    <s v="UN"/>
    <n v="20"/>
    <n v="115.88"/>
    <n v="2317.6"/>
    <d v="2020-06-17T00:00:00"/>
    <s v="PGEA/PGEST/CDE 12/2020"/>
    <s v="SBS/BENS/GIDBE/ORCB 10/2020"/>
    <n v="79.251999999999995"/>
    <d v="2017-11-14T00:00:00"/>
    <n v="115.88"/>
    <n v="115.88"/>
    <n v="2317.6"/>
    <s v="HISTÓRICO GM"/>
    <n v="3.0255147957429861E-2"/>
    <n v="0"/>
    <n v="0"/>
    <n v="0"/>
    <n v="3.5059665453069719"/>
    <n v="70.119330906139439"/>
    <x v="6"/>
    <x v="6"/>
    <n v="0.5"/>
    <s v="5011499360"/>
  </r>
  <r>
    <n v="11509033"/>
    <s v="Argamassa refrat.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565"/>
    <n v="5.2896000000000001"/>
    <n v="13567.824000000001"/>
    <d v="2020-06-17T00:00:00"/>
    <s v="PGEA/PGEST/CDE 12/2020"/>
    <s v="SBS/BENS/GIDBE/ORCB 10/2020"/>
    <n v="4.8464"/>
    <d v="2018-08-14T00:00:00"/>
    <n v="5.29"/>
    <n v="5.29"/>
    <n v="13568.85"/>
    <s v="MATRIZ DE ATRATIVIDADE DE MERCADO"/>
    <n v="0.105"/>
    <n v="0.5"/>
    <n v="0.6"/>
    <n v="0.35"/>
    <n v="0.55545"/>
    <n v="1424.7292500000001"/>
    <x v="7"/>
    <x v="7"/>
    <n v="1"/>
    <s v="5511509033"/>
  </r>
  <r>
    <n v="11515504"/>
    <s v="Sede espec. p/válv.contr. Mapag"/>
    <n v="84819090"/>
    <n v="40141616"/>
    <s v="PARTES DE VALVULAS"/>
    <s v="PAR/IMP"/>
    <n v="1050"/>
    <x v="0"/>
    <n v="5"/>
    <x v="0"/>
    <s v="#"/>
    <s v="METSO AUTOMATION INC"/>
    <s v="UN"/>
    <n v="5"/>
    <n v="5243.2"/>
    <n v="26216"/>
    <d v="2020-06-17T00:00:00"/>
    <s v="PGEA/PGEST/CDE 12/2020"/>
    <s v="SBS/BENS/GIDBE/ORCB 10/2020"/>
    <n v="5220.93"/>
    <d v="2014-07-04T00:00:00"/>
    <n v="5243.2"/>
    <n v="5243.2"/>
    <n v="26216"/>
    <s v="HISTÓRICO GM"/>
    <n v="1.0578084497191957E-2"/>
    <n v="0"/>
    <n v="0"/>
    <n v="0"/>
    <n v="55.463012635676868"/>
    <n v="277.31506317838432"/>
    <x v="4"/>
    <x v="4"/>
    <n v="1"/>
    <s v="5411515504"/>
  </r>
  <r>
    <n v="11534099"/>
    <s v="Barra roscada A193-B7 1 3/4&quot;-5UNC"/>
    <n v="73181500"/>
    <n v="31161618"/>
    <s v="BARRA ROSCADA"/>
    <s v="PAR/NAC"/>
    <n v="1050"/>
    <x v="0"/>
    <n v="6"/>
    <x v="0"/>
    <s v="PP-5230-15-015-MRP"/>
    <s v="Não Atribuído"/>
    <s v="UN"/>
    <n v="70"/>
    <n v="93.15"/>
    <n v="6520.5"/>
    <d v="2020-06-17T00:00:00"/>
    <s v="PGEA/PGEST/CDE 12/2020"/>
    <s v="SBS/BENS/GIDBE/ORCB 10/2020"/>
    <n v="112.51"/>
    <d v="2018-04-11T00:00:00"/>
    <n v="93.15"/>
    <n v="132.51"/>
    <n v="9275.6999999999989"/>
    <s v="HISTÓRICO GM"/>
    <n v="0.11922335173936191"/>
    <n v="0"/>
    <n v="0"/>
    <n v="0"/>
    <n v="15.798286338982846"/>
    <n v="1105.8800437287991"/>
    <x v="1"/>
    <x v="1"/>
    <n v="0.5"/>
    <s v="5211534099"/>
  </r>
  <r>
    <n v="11534099"/>
    <s v="Barra roscada A193-B7 1 3/4&quot;-5UNC"/>
    <n v="73181500"/>
    <n v="31161618"/>
    <s v="BARRA ROSCADA"/>
    <s v="CONS/NAC"/>
    <n v="1050"/>
    <x v="0"/>
    <n v="6"/>
    <x v="0"/>
    <s v="PP-5230-15-015-MRP"/>
    <s v="Não Atribuído"/>
    <s v="UN"/>
    <n v="100"/>
    <n v="132.51130000000001"/>
    <n v="13251.130000000001"/>
    <d v="2020-06-17T00:00:00"/>
    <s v="PGEA/PGEST/CDE 12/2020"/>
    <s v="SBS/BENS/GIDBE/ORCB 10/2020"/>
    <n v="112.51"/>
    <d v="2018-04-11T00:00:00"/>
    <n v="132.51"/>
    <n v="132.51"/>
    <n v="13251"/>
    <s v="HISTÓRICO GM"/>
    <n v="0.11922335173936191"/>
    <n v="0"/>
    <n v="0"/>
    <n v="0"/>
    <n v="15.798286338982846"/>
    <n v="1579.8286338982846"/>
    <x v="1"/>
    <x v="1"/>
    <n v="0.5"/>
    <s v="5211534099"/>
  </r>
  <r>
    <n v="11540439"/>
    <s v="Abraçadeira PA 200x p/cabo elét"/>
    <n v="39269090"/>
    <n v="39121703"/>
    <s v="ABRACADEIRAS PARA CABOS ELETRICOS                           "/>
    <s v="IMOB/NAC"/>
    <n v="1050"/>
    <x v="0"/>
    <n v="5"/>
    <x v="0"/>
    <s v="#"/>
    <s v="PETROLEO BRASILEIRO S.A. PETROBRAS"/>
    <s v="UN"/>
    <n v="61420"/>
    <n v="0.5"/>
    <n v="30710"/>
    <d v="2020-06-17T00:00:00"/>
    <s v="PGEA/PGEST/CDE 12/2020"/>
    <s v="SBS/BENS/GIDBE/ORCB 10/2020"/>
    <m/>
    <m/>
    <n v="0.5"/>
    <n v="0.5"/>
    <n v="60085"/>
    <s v="HISTÓRICO GM"/>
    <n v="1.0648092944646919E-2"/>
    <n v="0"/>
    <n v="0"/>
    <n v="0"/>
    <n v="5.3240464723234597E-3"/>
    <n v="639.79066457911017"/>
    <x v="1"/>
    <x v="1"/>
    <n v="1"/>
    <s v="5211540439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304"/>
    <n v="10.7012"/>
    <n v="3253.1648"/>
    <d v="2020-06-17T00:00:00"/>
    <s v="PGEA/PGEST/CDE 12/2020"/>
    <s v="SBS/BENS/GIDBE/ORCB 10/2020"/>
    <n v="10.5526"/>
    <d v="2017-07-25T00:00:00"/>
    <n v="24"/>
    <n v="24"/>
    <n v="7296"/>
    <s v="HISTÓRICO GM"/>
    <n v="5.3028436070689071E-2"/>
    <n v="0"/>
    <n v="0"/>
    <n v="0"/>
    <n v="1.2726824656965376"/>
    <n v="386.89546957174747"/>
    <x v="7"/>
    <x v="7"/>
    <n v="0.5"/>
    <s v="5511542777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5-MRP"/>
    <s v="Não Atribuído"/>
    <s v="UN"/>
    <n v="896"/>
    <n v="10.7013"/>
    <n v="9588.3647999999994"/>
    <d v="2020-06-17T00:00:00"/>
    <s v="PGEA/PGEST/CDE 12/2020"/>
    <s v="SBS/BENS/GIDBE/ORCB 10/2020"/>
    <n v="10.5526"/>
    <d v="2017-07-25T00:00:00"/>
    <n v="24"/>
    <n v="24"/>
    <n v="21504"/>
    <s v="HISTÓRICO GM"/>
    <n v="5.3028436070689071E-2"/>
    <n v="0"/>
    <n v="0"/>
    <n v="0"/>
    <n v="1.2726824656965376"/>
    <n v="1140.3234892640978"/>
    <x v="7"/>
    <x v="7"/>
    <n v="0.5"/>
    <s v="5511542777"/>
  </r>
  <r>
    <n v="11621309"/>
    <s v="Tubo tr.térm. B111-C12200 s/c 0.375 x 0."/>
    <n v="74111010"/>
    <s v="40101800A"/>
    <s v="TUBO PARA TROCA TERMICA                                     "/>
    <s v="PAR/NAC"/>
    <n v="1050"/>
    <x v="0"/>
    <n v="6"/>
    <x v="0"/>
    <s v="PP-5230-18-005-MRP"/>
    <s v="Não Atribuído"/>
    <s v="UN"/>
    <n v="563"/>
    <n v="19.093900000000001"/>
    <n v="10749.8657"/>
    <d v="2020-06-17T00:00:00"/>
    <s v="PGEA/PGEST/CDE 12/2020"/>
    <s v="SBS/BENS/GIDBE/ORCB 10/2020"/>
    <n v="17.690000000000001"/>
    <d v="2014-08-09T00:00:00"/>
    <n v="8"/>
    <n v="8"/>
    <n v="4504"/>
    <s v="HISTÓRICO GM"/>
    <n v="0.15712694422073437"/>
    <n v="0"/>
    <n v="0"/>
    <n v="0"/>
    <n v="1.2570155537658749"/>
    <n v="707.69975677018761"/>
    <x v="0"/>
    <x v="0"/>
    <n v="1"/>
    <s v="5111621309"/>
  </r>
  <r>
    <n v="11646723"/>
    <s v="Selagem p/compr. DEMAG"/>
    <n v="73269090"/>
    <s v="40151800A"/>
    <s v="PARTES DE COMP. INDU"/>
    <s v="IMOB/NAC"/>
    <n v="1050"/>
    <x v="0"/>
    <n v="8"/>
    <x v="0"/>
    <s v="#"/>
    <s v="GE -GENERAL ELECTRIC COMPANY"/>
    <s v="UN"/>
    <n v="2"/>
    <n v="13207.11"/>
    <n v="26414.22"/>
    <d v="2020-06-17T00:00:00"/>
    <s v="PGEA/PGEST/CDE 12/2020"/>
    <s v="SBS/BENS/GIDBE/ORCB 10/2020"/>
    <n v="19377.544999999998"/>
    <d v="2015-02-24T00:00:00"/>
    <n v="13207.11"/>
    <n v="13207.11"/>
    <n v="26414.22"/>
    <s v="HISTÓRICO GM"/>
    <n v="1.1025447990025868E-2"/>
    <n v="0"/>
    <n v="0"/>
    <n v="0"/>
    <n v="145.61430440355053"/>
    <n v="291.22860880710107"/>
    <x v="5"/>
    <x v="5"/>
    <n v="1"/>
    <s v="4911646723"/>
  </r>
  <r>
    <n v="11653122"/>
    <s v="Tubo tr.térm. B111-C68700 s/c 0.375 x 0."/>
    <n v="73044900"/>
    <s v="40101800A"/>
    <s v="TUBO PARA TROCA TERMICA                                     "/>
    <s v="PAR/NAC"/>
    <n v="1050"/>
    <x v="0"/>
    <n v="6"/>
    <x v="0"/>
    <s v="PP-5230-18-005-MRP"/>
    <s v="Não Atribuído"/>
    <s v="UN"/>
    <n v="160"/>
    <n v="99.463300000000004"/>
    <n v="15914.128000000001"/>
    <d v="2020-06-17T00:00:00"/>
    <s v="PGEA/PGEST/CDE 12/2020"/>
    <s v="SBS/BENS/GIDBE/ORCB 10/2020"/>
    <n v="92.15"/>
    <d v="2015-06-08T00:00:00"/>
    <n v="99.46"/>
    <n v="99.46"/>
    <n v="15913.599999999999"/>
    <s v="HISTÓRICO GM"/>
    <n v="0.15712694422073437"/>
    <n v="0"/>
    <n v="0"/>
    <n v="0"/>
    <n v="15.627845872194239"/>
    <n v="2500.4553395510784"/>
    <x v="0"/>
    <x v="0"/>
    <n v="1"/>
    <s v="5111653122"/>
  </r>
  <r>
    <n v="11672395"/>
    <s v="Grampo d/forno"/>
    <n v="84179000"/>
    <s v="40101805A"/>
    <s v="PARTES DE FORNOS DE PROCESSO                                "/>
    <s v="PAR/NAC"/>
    <n v="1050"/>
    <x v="0"/>
    <n v="15"/>
    <x v="0"/>
    <s v="#"/>
    <s v="SELAS AMÉRICA"/>
    <s v="UN"/>
    <n v="5"/>
    <n v="19000"/>
    <n v="95000"/>
    <d v="2020-06-17T00:00:00"/>
    <s v="PGEA/PGEST/CDE 12/2020"/>
    <s v="SBS/BENS/GIDBE/ORCB 10/2020"/>
    <m/>
    <m/>
    <n v="19000"/>
    <n v="19000"/>
    <n v="95000"/>
    <s v="HISTÓRICO GM"/>
    <n v="9.9999946364429035E-3"/>
    <n v="0"/>
    <n v="0"/>
    <n v="0"/>
    <n v="189.99989809241518"/>
    <n v="949.99949046207587"/>
    <x v="8"/>
    <x v="8"/>
    <n v="1"/>
    <s v="6211672395"/>
  </r>
  <r>
    <n v="11719158"/>
    <s v="Arruela ancoragem"/>
    <n v="73182200"/>
    <s v="31162300A"/>
    <s v="ELEMENTOS DE ANCORAGEM PARA ISOLAMENTO                      "/>
    <s v="PAR/NAC"/>
    <n v="1050"/>
    <x v="0"/>
    <n v="5"/>
    <x v="0"/>
    <s v="PP-5230-18-005-MRP"/>
    <s v="PETROLEO BRASILEIRO S.A. PETROBRAS"/>
    <s v="UN"/>
    <n v="2600"/>
    <n v="7.68"/>
    <n v="19968"/>
    <d v="2020-06-17T00:00:00"/>
    <s v="PGEA/PGEST/CDE 12/2020"/>
    <s v="SBS/BENS/GIDBE/ORCB 10/2020"/>
    <n v="5.3235000000000001"/>
    <d v="2018-01-22T00:00:00"/>
    <n v="7.68"/>
    <n v="7.68"/>
    <n v="19968"/>
    <s v="HISTÓRICO GM"/>
    <n v="1.7000000000000001E-2"/>
    <n v="0"/>
    <n v="0"/>
    <n v="0"/>
    <n v="0.13056000000000001"/>
    <n v="339.45600000000002"/>
    <x v="6"/>
    <x v="6"/>
    <n v="1"/>
    <s v="5011719158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PP-5230-18-006-MRP"/>
    <s v="Não Atribuído"/>
    <s v="UN"/>
    <n v="10500"/>
    <n v="0.52"/>
    <n v="5460"/>
    <d v="2020-06-17T00:00:00"/>
    <s v="PGEA/PGEST/CDE 12/2020"/>
    <s v="SBS/BENS/GIDBE/ORCB 10/2020"/>
    <n v="0.54449999999999998"/>
    <d v="2018-08-23T00:00:00"/>
    <n v="500"/>
    <n v="500"/>
    <n v="5250000"/>
    <s v="HISTÓRICO GM 7 ALGARISMOS"/>
    <n v="1.5698437754855875E-2"/>
    <n v="0"/>
    <n v="0"/>
    <n v="0"/>
    <n v="7.849218877427937"/>
    <n v="82416.798212993337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0.52"/>
    <n v="1040"/>
    <d v="2020-06-17T00:00:00"/>
    <s v="PGEA/PGEST/CDE 12/2020"/>
    <s v="SBS/BENS/GIDBE/ORCB 10/2020"/>
    <n v="0.54449999999999998"/>
    <d v="2018-08-23T00:00:00"/>
    <n v="500"/>
    <n v="500"/>
    <n v="1000000"/>
    <s v="HISTÓRICO GM 7 ALGARISMOS"/>
    <n v="1.5698437754855875E-2"/>
    <n v="0"/>
    <n v="0"/>
    <n v="0"/>
    <n v="7.849218877427937"/>
    <n v="15698.437754855873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CONS/NAC"/>
    <n v="1050"/>
    <x v="0"/>
    <n v="5"/>
    <x v="0"/>
    <s v="PP-5230-18-006-MRP"/>
    <s v="Não Atribuído"/>
    <s v="UN"/>
    <n v="7500"/>
    <n v="0.5867"/>
    <n v="4400.25"/>
    <d v="2020-06-17T00:00:00"/>
    <s v="PGEA/PGEST/CDE 12/2020"/>
    <s v="SBS/BENS/GIDBE/ORCB 10/2020"/>
    <n v="0.54449999999999998"/>
    <d v="2018-08-23T00:00:00"/>
    <n v="500"/>
    <n v="500"/>
    <n v="3750000"/>
    <s v="HISTÓRICO GM 7 ALGARISMOS"/>
    <n v="1.5698437754855875E-2"/>
    <n v="0"/>
    <n v="0"/>
    <n v="0"/>
    <n v="7.849218877427937"/>
    <n v="58869.141580709525"/>
    <x v="6"/>
    <x v="6"/>
    <n v="0.33333333333333331"/>
    <s v="5011743037"/>
  </r>
  <r>
    <n v="11743039"/>
    <s v="Parafuso auto-rosc DN 1/8&quot; x comp 1/2&quot;"/>
    <n v="73181500"/>
    <n v="31161507"/>
    <s v="PARAFUSO AUTO-ROSCANTE.                                     "/>
    <s v="PAR/NAC"/>
    <n v="1050"/>
    <x v="0"/>
    <n v="5"/>
    <x v="0"/>
    <s v="PP-5230-18-005-MRP"/>
    <s v="Não Atribuído"/>
    <s v="UN"/>
    <n v="12000"/>
    <n v="1.39"/>
    <n v="16680"/>
    <d v="2020-06-17T00:00:00"/>
    <s v="PGEA/PGEST/CDE 12/2020"/>
    <s v="SBS/BENS/GIDBE/ORCB 10/2020"/>
    <n v="0.31319999999999998"/>
    <d v="2019-12-04T00:00:00"/>
    <n v="1.39"/>
    <n v="1.53"/>
    <n v="18360"/>
    <s v="HISTÓRICO GM 7 ALGARISMOS"/>
    <n v="1.5698437754855875E-2"/>
    <n v="0"/>
    <n v="0"/>
    <n v="0"/>
    <n v="2.4018609764929488E-2"/>
    <n v="288.22331717915387"/>
    <x v="6"/>
    <x v="6"/>
    <n v="0.5"/>
    <s v="5011743039"/>
  </r>
  <r>
    <n v="11743039"/>
    <s v="Parafuso auto-rosc DN 1/8&quot; x comp 1/2&quot;"/>
    <n v="73181500"/>
    <n v="31161507"/>
    <s v="PARAFUSO AUTO-ROSCANTE.                                     "/>
    <s v="CONS/NAC"/>
    <n v="1050"/>
    <x v="0"/>
    <n v="5"/>
    <x v="0"/>
    <s v="OP-5230-16-005-MRP"/>
    <s v="Não Atribuído"/>
    <s v="UN"/>
    <n v="2000"/>
    <n v="1.53"/>
    <n v="3060"/>
    <d v="2020-06-17T00:00:00"/>
    <s v="PGEA/PGEST/CDE 12/2020"/>
    <s v="SBS/BENS/GIDBE/ORCB 10/2020"/>
    <n v="0.31319999999999998"/>
    <d v="2019-12-04T00:00:00"/>
    <n v="1.53"/>
    <n v="1.53"/>
    <n v="3060"/>
    <s v="HISTÓRICO GM 7 ALGARISMOS"/>
    <n v="1.5698437754855875E-2"/>
    <n v="0"/>
    <n v="0"/>
    <n v="0"/>
    <n v="2.4018609764929488E-2"/>
    <n v="48.037219529858973"/>
    <x v="6"/>
    <x v="6"/>
    <n v="0.5"/>
    <s v="5011743039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PP-5230-18-012-MRP"/>
    <s v="Não Atribuído"/>
    <s v="UN"/>
    <n v="4000"/>
    <n v="0.20269999999999999"/>
    <n v="810.8"/>
    <d v="2020-06-17T00:00:00"/>
    <s v="PGEA/PGEST/CDE 12/2020"/>
    <s v="SBS/BENS/GIDBE/ORCB 10/2020"/>
    <n v="0.17"/>
    <d v="2019-03-20T00:00:00"/>
    <n v="1.45"/>
    <n v="1.52"/>
    <n v="6080"/>
    <s v="HISTÓRICO GM 7 ALGARISMOS"/>
    <n v="1.5698437754855875E-2"/>
    <n v="0"/>
    <n v="0"/>
    <n v="0"/>
    <n v="2.386162538738093E-2"/>
    <n v="95.446501549523717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1.3252999999999999"/>
    <n v="2650.6"/>
    <d v="2020-06-17T00:00:00"/>
    <s v="PGEA/PGEST/CDE 12/2020"/>
    <s v="SBS/BENS/GIDBE/ORCB 10/2020"/>
    <n v="0.17"/>
    <d v="2019-03-20T00:00:00"/>
    <n v="1.45"/>
    <n v="1.52"/>
    <n v="3040"/>
    <s v="HISTÓRICO GM 7 ALGARISMOS"/>
    <n v="1.5698437754855875E-2"/>
    <n v="0"/>
    <n v="0"/>
    <n v="0"/>
    <n v="2.386162538738093E-2"/>
    <n v="47.723250774761858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CONS/NAC"/>
    <n v="1050"/>
    <x v="0"/>
    <n v="5"/>
    <x v="0"/>
    <s v="PP-5230-18-012-MRP"/>
    <s v="Não Atribuído"/>
    <s v="UN"/>
    <n v="8200"/>
    <n v="1.5202"/>
    <n v="12465.64"/>
    <d v="2020-06-17T00:00:00"/>
    <s v="PGEA/PGEST/CDE 12/2020"/>
    <s v="SBS/BENS/GIDBE/ORCB 10/2020"/>
    <n v="0.17"/>
    <d v="2019-03-20T00:00:00"/>
    <n v="1.52"/>
    <n v="1.52"/>
    <n v="12464"/>
    <s v="HISTÓRICO GM 7 ALGARISMOS"/>
    <n v="1.5698437754855875E-2"/>
    <n v="0"/>
    <n v="0"/>
    <n v="0"/>
    <n v="2.386162538738093E-2"/>
    <n v="195.66532817652362"/>
    <x v="6"/>
    <x v="6"/>
    <n v="0.33333333333333331"/>
    <s v="5011744643"/>
  </r>
  <r>
    <n v="11774173"/>
    <s v="Tubo tr.térm. A179 s/c 1 x 0.095&quot; tp G"/>
    <n v="73043110"/>
    <s v="40101800A"/>
    <s v="TUBO PARA TROCA TERMICA                                     "/>
    <s v="PAR/NAC"/>
    <n v="1050"/>
    <x v="0"/>
    <n v="15"/>
    <x v="0"/>
    <s v="PP-5230-18-005-MRP"/>
    <s v="JARAGUÁ EQUIPAM. INDUSTRIAIS LTDA."/>
    <s v="UN"/>
    <n v="252"/>
    <n v="120"/>
    <n v="30240"/>
    <d v="2020-06-17T00:00:00"/>
    <s v="PGEA/PGEST/CDE 12/2020"/>
    <s v="SBS/BENS/GIDBE/ORCB 10/2020"/>
    <m/>
    <m/>
    <n v="120"/>
    <n v="120"/>
    <n v="30240"/>
    <s v="HISTÓRICO GM"/>
    <n v="0.15712694422073437"/>
    <n v="0"/>
    <n v="0"/>
    <n v="0"/>
    <n v="18.855233306488124"/>
    <n v="4751.5187932350073"/>
    <x v="0"/>
    <x v="0"/>
    <n v="1"/>
    <s v="5111774173"/>
  </r>
  <r>
    <n v="11775556"/>
    <s v="Esf cer D 1/4&quot;pol Al2O3&lt;30%SiO2&gt;65%Fe2O3"/>
    <n v="69091100"/>
    <s v="23111500M"/>
    <s v="RECHEIOS PARA TORRES, VASOS E REATORES                      "/>
    <s v="CONS/IAMN"/>
    <n v="1050"/>
    <x v="0"/>
    <n v="12"/>
    <x v="0"/>
    <s v="#"/>
    <s v="MACÉA CERÂMICA TÉCNICA LTDA"/>
    <s v="M3"/>
    <n v="2.4500000000000002"/>
    <n v="9161.8533000000007"/>
    <n v="22446.540585000002"/>
    <d v="2020-06-17T00:00:00"/>
    <s v="PGEA/PGEST/CDE 12/2020"/>
    <s v="SBS/BENS/GIDBE/ORCB 10/2020"/>
    <n v="6475.5433000000003"/>
    <d v="2020-02-11T00:00:00"/>
    <n v="9161.85"/>
    <n v="9161.85"/>
    <n v="22446.532500000001"/>
    <s v="HISTÓRICO GM"/>
    <n v="8.2095201490028816E-2"/>
    <n v="0"/>
    <n v="0"/>
    <n v="0"/>
    <n v="752.14392177142054"/>
    <n v="1842.7526083399805"/>
    <x v="14"/>
    <x v="14"/>
    <n v="1"/>
    <s v="6111775556"/>
  </r>
  <r>
    <n v="11790659"/>
    <s v="Atuador pneum. rotativo giro 0-90º"/>
    <n v="84123900"/>
    <n v="31251504"/>
    <s v="ATUADOR PNEUMATICO"/>
    <s v="PAR/NAC"/>
    <n v="1050"/>
    <x v="0"/>
    <n v="8"/>
    <x v="0"/>
    <s v="PP-5230-18-008-MRP"/>
    <s v="METSO AUTOMATION INC"/>
    <s v="UN"/>
    <n v="3"/>
    <n v="8009.5675000000001"/>
    <n v="24028.702499999999"/>
    <d v="2020-06-17T00:00:00"/>
    <s v="PGEA/PGEST/CDE 12/2020"/>
    <s v="SBS/BENS/GIDBE/ORCB 10/2020"/>
    <n v="7898.24"/>
    <d v="2017-08-04T00:00:00"/>
    <n v="8009.57"/>
    <n v="8009.57"/>
    <n v="24028.71"/>
    <s v="HISTÓRICO GM"/>
    <n v="7.7836239609732115E-3"/>
    <n v="0"/>
    <n v="0"/>
    <n v="0"/>
    <n v="62.343480969092205"/>
    <n v="187.03044290727661"/>
    <x v="13"/>
    <x v="13"/>
    <n v="1"/>
    <s v="6311790659"/>
  </r>
  <r>
    <n v="11806108"/>
    <s v="Tampa p/permutador Jaragua"/>
    <n v="84199090"/>
    <s v="40101802B"/>
    <s v="PARTES PERMUTADOR DE CALOR                                  "/>
    <s v="PAR/NAC"/>
    <n v="1050"/>
    <x v="0"/>
    <n v="15"/>
    <x v="0"/>
    <s v="PP-5230-18-005-MRP"/>
    <s v="JARAGUA INDS MECÂNICAS"/>
    <s v="UN"/>
    <n v="1"/>
    <n v="26412.720000000001"/>
    <n v="26412.720000000001"/>
    <d v="2020-06-17T00:00:00"/>
    <s v="PGEA/PGEST/CDE 12/2020"/>
    <s v="SBS/BENS/GIDBE/ORCB 10/2020"/>
    <n v="24470.67"/>
    <d v="2015-06-22T00:00:00"/>
    <n v="26412.720000000001"/>
    <n v="26412.720000000001"/>
    <n v="26412.720000000001"/>
    <s v="HISTÓRICO GM"/>
    <n v="2.3573461167529262E-2"/>
    <n v="0"/>
    <n v="0"/>
    <n v="0"/>
    <n v="622.63922924882354"/>
    <n v="622.63922924882354"/>
    <x v="11"/>
    <x v="11"/>
    <n v="1"/>
    <s v="5811806108"/>
  </r>
  <r>
    <n v="11818316"/>
    <s v="Tubo tr.térm. A179 s/c 0.750 x 0.083&quot;"/>
    <n v="73043110"/>
    <s v="40101800A"/>
    <s v="TUBO PARA TROCA TERMICA                                     "/>
    <s v="PAR/NAC"/>
    <n v="1050"/>
    <x v="0"/>
    <n v="15"/>
    <x v="0"/>
    <s v="PP-5230-18-005-MRP"/>
    <s v="Não Atribuído"/>
    <s v="UN"/>
    <n v="83"/>
    <n v="153.50659999999999"/>
    <n v="12741.047799999998"/>
    <d v="2020-06-17T00:00:00"/>
    <s v="PGEA/PGEST/CDE 12/2020"/>
    <s v="SBS/BENS/GIDBE/ORCB 10/2020"/>
    <n v="142.21969999999999"/>
    <d v="2017-01-19T00:00:00"/>
    <n v="150"/>
    <n v="150"/>
    <n v="12450"/>
    <s v="HISTÓRICO GM"/>
    <n v="0.15712694422073437"/>
    <n v="0"/>
    <n v="0"/>
    <n v="0"/>
    <n v="23.569041633110153"/>
    <n v="1956.2304555481428"/>
    <x v="0"/>
    <x v="0"/>
    <n v="1"/>
    <s v="5111818316"/>
  </r>
  <r>
    <n v="11819332"/>
    <s v="Feixe tubular p/condensador"/>
    <n v="84199090"/>
    <s v="40101802B"/>
    <s v="PARTES PERMUTADOR DE CALOR                                  "/>
    <s v="IMOB/NAC"/>
    <n v="1050"/>
    <x v="0"/>
    <n v="15"/>
    <x v="0"/>
    <s v="PP-5230-18-005-MRP"/>
    <s v="PETROLEO BRASILEIRO S.A. PETROBRAS"/>
    <s v="UN"/>
    <n v="1"/>
    <n v="112363.03"/>
    <n v="112363.03"/>
    <d v="2020-06-17T00:00:00"/>
    <s v="PGEA/PGEST/CDE 12/2020"/>
    <s v="SBS/BENS/GIDBE/ORCB 10/2020"/>
    <m/>
    <m/>
    <n v="112363.03"/>
    <n v="112363.03"/>
    <n v="112363.03"/>
    <s v="HISTÓRICO GM"/>
    <n v="2.3573461167529262E-2"/>
    <n v="0"/>
    <n v="0"/>
    <n v="0"/>
    <n v="2648.7855243709255"/>
    <n v="2648.7855243709255"/>
    <x v="11"/>
    <x v="11"/>
    <n v="1"/>
    <s v="5811819332"/>
  </r>
  <r>
    <n v="11820022"/>
    <s v="Microchip identificação tp:cartão"/>
    <n v="85235200"/>
    <n v="43211710"/>
    <s v="EQUIPAMENTOS/DISPOSITIVOS IDENTIFICACAO                     "/>
    <s v="CONS/NAC"/>
    <n v="1050"/>
    <x v="0"/>
    <n v="5"/>
    <x v="0"/>
    <s v="#"/>
    <s v="INTERMEC  SOUTH AMERICA"/>
    <s v="UN"/>
    <n v="841"/>
    <n v="13.5"/>
    <n v="11353.5"/>
    <d v="2020-06-17T00:00:00"/>
    <s v="PGEA/PGEST/CDE 12/2020"/>
    <s v="SBS/BENS/GIDBE/ORCB 10/2020"/>
    <n v="2.3504"/>
    <d v="2019-11-29T00:00:00"/>
    <n v="13.5"/>
    <n v="13.5"/>
    <n v="11353.5"/>
    <s v="HISTÓRICO GM 7 ALGARISMOS"/>
    <n v="3.2851919561243142E-2"/>
    <n v="0"/>
    <n v="0"/>
    <n v="0"/>
    <n v="0.44350091407678244"/>
    <n v="372.98426873857403"/>
    <x v="9"/>
    <x v="9"/>
    <n v="1"/>
    <s v="5711820022"/>
  </r>
  <r>
    <n v="11846177"/>
    <s v="Bobina esp. p/válv.solenóide Westlock"/>
    <n v="85059090"/>
    <n v="40141616"/>
    <s v="PARTES DE VALVULAS"/>
    <s v="PAR/NAC"/>
    <n v="1050"/>
    <x v="0"/>
    <n v="5"/>
    <x v="0"/>
    <s v="#"/>
    <s v="WESTLOCK CONTROLS"/>
    <s v="UN"/>
    <n v="17"/>
    <n v="682.8"/>
    <n v="11607.599999999999"/>
    <d v="2020-06-17T00:00:00"/>
    <s v="PGEA/PGEST/CDE 12/2020"/>
    <s v="SBS/BENS/GIDBE/ORCB 10/2020"/>
    <n v="673.31"/>
    <d v="2015-08-11T00:00:00"/>
    <n v="682.8"/>
    <n v="682.8"/>
    <n v="11607.599999999999"/>
    <s v="HISTÓRICO GM"/>
    <n v="1.0578084497191957E-2"/>
    <n v="0"/>
    <n v="0"/>
    <n v="0"/>
    <n v="7.2227160946826681"/>
    <n v="122.78617360960536"/>
    <x v="3"/>
    <x v="3"/>
    <n v="1"/>
    <s v="5311846177"/>
  </r>
  <r>
    <n v="11873932"/>
    <s v="Selo mec. API 682 duplo molas 43mm"/>
    <n v="84842000"/>
    <n v="31181604"/>
    <s v="SELO MECANICO"/>
    <s v="IMOB/NAC"/>
    <n v="1050"/>
    <x v="0"/>
    <n v="8"/>
    <x v="0"/>
    <s v="#"/>
    <s v="AESSEAL"/>
    <s v="UN"/>
    <n v="2"/>
    <n v="20527.014999999999"/>
    <n v="41054.03"/>
    <d v="2020-06-17T00:00:00"/>
    <s v="PGEA/PGEST/CDE 12/2020"/>
    <s v="SBS/BENS/GIDBE/ORCB 10/2020"/>
    <m/>
    <m/>
    <n v="20527.02"/>
    <n v="20527.02"/>
    <n v="41054.04"/>
    <s v="HISTÓRICO GM"/>
    <n v="1.0144190002141526E-2"/>
    <n v="0"/>
    <n v="0"/>
    <n v="0"/>
    <n v="208.22999105775915"/>
    <n v="416.4599821155183"/>
    <x v="5"/>
    <x v="5"/>
    <n v="1"/>
    <s v="4911873932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2"/>
    <s v="PETROLEO BRASILEIRO S.A. PETROBRAS"/>
    <s v="KG"/>
    <n v="20"/>
    <n v="43.153500000000001"/>
    <n v="863.07"/>
    <d v="2020-06-17T00:00:00"/>
    <s v="PGEA/PGEST/CDE 12/2020"/>
    <s v="SBS/BENS/GIDBE/ORCB 10/2020"/>
    <n v="36.65"/>
    <d v="2018-07-23T00:00:00"/>
    <n v="550"/>
    <n v="550"/>
    <n v="11000"/>
    <s v="HISTÓRICO GM 7 ALGARISMOS"/>
    <n v="1.243781006814179E-2"/>
    <n v="0"/>
    <n v="0"/>
    <n v="0"/>
    <n v="6.8407955374779839"/>
    <n v="136.81591074955969"/>
    <x v="14"/>
    <x v="14"/>
    <n v="0.5"/>
    <s v="6111876373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PETROLEO BRASILEIRO S.A. PETROBRAS"/>
    <s v="KG"/>
    <n v="100"/>
    <n v="174.24"/>
    <n v="17424"/>
    <d v="2020-06-17T00:00:00"/>
    <s v="PGEA/PGEST/CDE 12/2020"/>
    <s v="SBS/BENS/GIDBE/ORCB 10/2020"/>
    <n v="36.65"/>
    <d v="2018-07-23T00:00:00"/>
    <n v="550"/>
    <n v="550"/>
    <n v="55000"/>
    <s v="HISTÓRICO GM 7 ALGARISMOS"/>
    <n v="1.243781006814179E-2"/>
    <n v="0"/>
    <n v="0"/>
    <n v="0"/>
    <n v="6.8407955374779839"/>
    <n v="684.0795537477984"/>
    <x v="14"/>
    <x v="14"/>
    <n v="0.5"/>
    <s v="6111876373"/>
  </r>
  <r>
    <n v="11892300"/>
    <s v="Feixe tubular p/condensador"/>
    <n v="84199090"/>
    <s v="40101802B"/>
    <s v="PARTES PERMUTADOR DE CALOR                                  "/>
    <s v="CONS/NAC"/>
    <n v="1050"/>
    <x v="0"/>
    <n v="15"/>
    <x v="0"/>
    <s v="PP-5230-18-005-MRP"/>
    <s v="PETROLEO BRASILEIRO S.A. PETROBRAS"/>
    <s v="UN"/>
    <n v="1"/>
    <n v="81571.88"/>
    <n v="81571.88"/>
    <d v="2020-06-17T00:00:00"/>
    <s v="PGEA/PGEST/CDE 12/2020"/>
    <s v="SBS/BENS/GIDBE/ORCB 10/2020"/>
    <m/>
    <m/>
    <n v="81571.88"/>
    <n v="81571.88"/>
    <n v="81571.88"/>
    <s v="HISTÓRICO GM"/>
    <n v="2.3573461167529262E-2"/>
    <n v="0"/>
    <n v="0"/>
    <n v="0"/>
    <n v="1922.9315455423568"/>
    <n v="1922.9315455423568"/>
    <x v="11"/>
    <x v="11"/>
    <n v="1"/>
    <s v="5811892300"/>
  </r>
  <r>
    <n v="11896302"/>
    <s v="Transf. ignição"/>
    <n v="85043111"/>
    <s v="39121002B"/>
    <s v="TRANSFORM PEQ PORTE "/>
    <s v="CONS/NAC"/>
    <n v="1050"/>
    <x v="0"/>
    <n v="5"/>
    <x v="0"/>
    <s v="#"/>
    <s v="SIEMENS"/>
    <s v="UN"/>
    <n v="10"/>
    <n v="2564"/>
    <n v="25640"/>
    <d v="2020-06-17T00:00:00"/>
    <s v="PGEA/PGEST/CDE 12/2020"/>
    <s v="SBS/BENS/GIDBE/ORCB 10/2020"/>
    <n v="2326.83"/>
    <d v="2019-05-25T00:00:00"/>
    <n v="2564"/>
    <n v="2564"/>
    <n v="25640"/>
    <s v="HISTÓRICO GM"/>
    <n v="3.1597404882162429E-2"/>
    <n v="0"/>
    <n v="0"/>
    <n v="0"/>
    <n v="81.015746117864467"/>
    <n v="810.15746117864467"/>
    <x v="9"/>
    <x v="9"/>
    <n v="1"/>
    <s v="5711896302"/>
  </r>
  <r>
    <n v="11910407"/>
    <s v="Junta de exp. retangular 2117,5x749x236,"/>
    <n v="83071090"/>
    <n v="40142312"/>
    <s v="JUNTA DE EXPANSAO PA"/>
    <s v="PAR/NAC"/>
    <n v="1050"/>
    <x v="0"/>
    <n v="12"/>
    <x v="0"/>
    <s v="PP-5230-18-005-MRP"/>
    <s v="PETROLEO BRASILEIRO S.A. PETROBRAS"/>
    <s v="UN"/>
    <n v="5"/>
    <n v="13000"/>
    <n v="65000"/>
    <d v="2020-06-17T00:00:00"/>
    <s v="PGEA/PGEST/CDE 12/2020"/>
    <s v="SBS/BENS/GIDBE/ORCB 10/2020"/>
    <m/>
    <m/>
    <n v="13000"/>
    <n v="13000"/>
    <n v="65000"/>
    <s v="HISTÓRICO GM"/>
    <n v="2.4788430840727311E-2"/>
    <n v="0"/>
    <n v="0"/>
    <n v="0"/>
    <n v="322.24960092945503"/>
    <n v="1611.2480046472751"/>
    <x v="11"/>
    <x v="11"/>
    <n v="1"/>
    <s v="5811910407"/>
  </r>
  <r>
    <n v="11911003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003"/>
  </r>
  <r>
    <n v="11911264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264"/>
  </r>
  <r>
    <n v="11911265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30000"/>
    <n v="30000"/>
    <d v="2020-06-17T00:00:00"/>
    <s v="PGEA/PGEST/CDE 12/2020"/>
    <s v="SBS/BENS/GIDBE/ORCB 10/2020"/>
    <m/>
    <m/>
    <n v="30000"/>
    <n v="30000"/>
    <n v="30000"/>
    <s v="HISTÓRICO GM"/>
    <n v="5.3148694843644151E-2"/>
    <n v="0"/>
    <n v="0"/>
    <n v="0"/>
    <n v="1594.4608453093244"/>
    <n v="1594.4608453093244"/>
    <x v="9"/>
    <x v="9"/>
    <n v="1"/>
    <s v="5711911265"/>
  </r>
  <r>
    <n v="11948157"/>
    <s v="Jogo de contato p/contator ABB"/>
    <n v="85389090"/>
    <s v="39121529B"/>
    <s v="PARTES E ACESSORIOS DE CONTATORES                           "/>
    <s v="IMOB/IAMN"/>
    <n v="1050"/>
    <x v="0"/>
    <n v="7"/>
    <x v="0"/>
    <s v="ED-1000-01.02"/>
    <s v="ABB GROUP- ASEA BROWN BOVERI"/>
    <s v="UN"/>
    <n v="9"/>
    <n v="3102.9589999999998"/>
    <n v="27926.630999999998"/>
    <d v="2020-06-17T00:00:00"/>
    <s v="PGEA/PGEST/CDE 12/2020"/>
    <s v="SBS/BENS/GIDBE/ORCB 10/2020"/>
    <n v="2625.21"/>
    <d v="2018-11-22T00:00:00"/>
    <n v="2250"/>
    <n v="2250"/>
    <n v="20250"/>
    <s v="HISTÓRICO GM"/>
    <n v="1.2298793592208285E-2"/>
    <n v="0"/>
    <n v="0"/>
    <n v="0"/>
    <n v="27.672285582468639"/>
    <n v="249.05057024221776"/>
    <x v="9"/>
    <x v="9"/>
    <n v="1"/>
    <s v="5711948157"/>
  </r>
  <r>
    <n v="11971967"/>
    <s v="Porca sext SAE-4140 1 1/2&quot;-6UNC"/>
    <n v="73181600"/>
    <s v="31161700A"/>
    <s v="PORCA SEXTAVADA QUAD"/>
    <s v="CONS/NAC"/>
    <n v="1050"/>
    <x v="0"/>
    <n v="5"/>
    <x v="0"/>
    <s v="#"/>
    <s v="Não Atribuído"/>
    <s v="UN"/>
    <n v="735"/>
    <n v="23.132100000000001"/>
    <n v="17002.093500000003"/>
    <d v="2020-06-17T00:00:00"/>
    <s v="PGEA/PGEST/CDE 12/2020"/>
    <s v="SBS/BENS/GIDBE/ORCB 10/2020"/>
    <n v="14.92"/>
    <d v="2016-11-30T00:00:00"/>
    <n v="23.13"/>
    <n v="23.13"/>
    <n v="17000.55"/>
    <s v="HISTÓRICO GM"/>
    <n v="3.0255147957429861E-2"/>
    <n v="0"/>
    <n v="0"/>
    <n v="0"/>
    <n v="0.69980157225535267"/>
    <n v="514.35415560768422"/>
    <x v="6"/>
    <x v="6"/>
    <n v="1"/>
    <s v="5011971967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IN-5230-17-004-MRP"/>
    <s v="Não Atribuído"/>
    <s v="KG"/>
    <n v="240"/>
    <n v="47.792299999999997"/>
    <n v="11470.152"/>
    <d v="2020-06-17T00:00:00"/>
    <s v="PGEA/PGEST/CDE 12/2020"/>
    <s v="SBS/BENS/GIDBE/ORCB 10/2020"/>
    <n v="69.83"/>
    <d v="2019-11-01T00:00:00"/>
    <n v="30"/>
    <n v="30"/>
    <n v="7200"/>
    <s v="HISTÓRICO GM 7 ALGARISMOS"/>
    <n v="1.243781006814179E-2"/>
    <n v="0"/>
    <n v="0"/>
    <n v="0"/>
    <n v="0.37313430204425369"/>
    <n v="89.552232490620881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Não Atribuído"/>
    <s v="KG"/>
    <n v="100"/>
    <n v="47.792299999999997"/>
    <n v="4779.2299999999996"/>
    <d v="2020-06-17T00:00:00"/>
    <s v="PGEA/PGEST/CDE 12/2020"/>
    <s v="SBS/BENS/GIDBE/ORCB 10/2020"/>
    <n v="69.83"/>
    <d v="2019-11-01T00:00:00"/>
    <n v="30"/>
    <n v="30"/>
    <n v="5400"/>
    <s v="HISTÓRICO GM 7 ALGARISMOS"/>
    <n v="1.243781006814179E-2"/>
    <n v="0"/>
    <n v="0"/>
    <n v="0"/>
    <n v="0.37313430204425369"/>
    <n v="67.164174367965657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PAR/NAC"/>
    <n v="1050"/>
    <x v="0"/>
    <n v="8"/>
    <x v="0"/>
    <s v="ED-1000-01.02"/>
    <s v="Não Atribuído"/>
    <s v="KG"/>
    <n v="44"/>
    <n v="81.040000000000006"/>
    <n v="3565.76"/>
    <d v="2020-06-17T00:00:00"/>
    <s v="PGEA/PGEST/CDE 12/2020"/>
    <s v="SBS/BENS/GIDBE/ORCB 10/2020"/>
    <n v="69.83"/>
    <d v="2019-11-01T00:00:00"/>
    <n v="27.64"/>
    <n v="30"/>
    <n v="1320"/>
    <s v="HISTÓRICO GM 7 ALGARISMOS"/>
    <n v="1.243781006814179E-2"/>
    <n v="0"/>
    <n v="0"/>
    <n v="0"/>
    <n v="0.37313430204425369"/>
    <n v="16.417909289947161"/>
    <x v="14"/>
    <x v="14"/>
    <n v="0.33333333333333331"/>
    <s v="6112081512"/>
  </r>
  <r>
    <n v="12120231"/>
    <s v="Garra de força p/CCM"/>
    <n v="85389090"/>
    <s v="39121100A"/>
    <s v="PARTES E ACESSORIOS PARA PAINEIS ELETRICOS                  "/>
    <s v="CONS/NAC"/>
    <n v="1050"/>
    <x v="0"/>
    <n v="5"/>
    <x v="0"/>
    <s v="#"/>
    <s v="SUPERFIBRA IND. COM. ISOLANT. ELÉT."/>
    <s v="UN"/>
    <n v="29"/>
    <n v="608.10720000000003"/>
    <n v="17635.108800000002"/>
    <d v="2020-06-17T00:00:00"/>
    <s v="PGEA/PGEST/CDE 12/2020"/>
    <s v="SBS/BENS/GIDBE/ORCB 10/2020"/>
    <n v="430.23500000000001"/>
    <d v="2017-12-15T00:00:00"/>
    <n v="608.11"/>
    <n v="608.11"/>
    <n v="17635.189999999999"/>
    <s v="HISTÓRICO GM"/>
    <n v="9.9994764645386577E-3"/>
    <n v="0"/>
    <n v="0"/>
    <n v="0"/>
    <n v="6.080781632850603"/>
    <n v="176.34266735266749"/>
    <x v="2"/>
    <x v="2"/>
    <n v="1"/>
    <s v="5912120231"/>
  </r>
  <r>
    <n v="12126763"/>
    <s v="Suporte p/vaso pressão"/>
    <n v="73269090"/>
    <s v="23111500L"/>
    <s v="PARTES DE TORRES, VASOS E REATORES                          "/>
    <s v="PAR/NAC"/>
    <n v="1050"/>
    <x v="0"/>
    <n v="6"/>
    <x v="0"/>
    <s v="PP-5230-18-005-MRP"/>
    <s v="SANVAS METAL MECÂNICA"/>
    <s v="UN"/>
    <n v="1"/>
    <n v="15727.72"/>
    <n v="15727.72"/>
    <d v="2020-06-17T00:00:00"/>
    <s v="PGEA/PGEST/CDE 12/2020"/>
    <s v="SBS/BENS/GIDBE/ORCB 10/2020"/>
    <n v="14571.3"/>
    <d v="2018-02-28T00:00:00"/>
    <n v="1800"/>
    <n v="1800"/>
    <n v="1800"/>
    <s v="HISTÓRICO GM"/>
    <n v="9.9995192538820249E-3"/>
    <n v="0"/>
    <n v="0"/>
    <n v="0"/>
    <n v="17.999134656987646"/>
    <n v="17.999134656987646"/>
    <x v="11"/>
    <x v="11"/>
    <n v="1"/>
    <s v="5812126763"/>
  </r>
  <r>
    <n v="10214998"/>
    <s v="Tampão A234-WPB ST B16.25 36&quot; Par 0.500&quot;"/>
    <n v="73079200"/>
    <s v="40142310A"/>
    <s v="TAMPAO ACO P/ TUBO"/>
    <s v="PAR/IAMN"/>
    <n v="1050"/>
    <x v="0"/>
    <n v="8"/>
    <x v="0"/>
    <s v="PP-5230-18-008-MRP"/>
    <s v="Não Atribuído"/>
    <s v="UN"/>
    <n v="2"/>
    <n v="2840.7266666666669"/>
    <n v="5681.4533333333338"/>
    <d v="2020-03-06T00:00:00"/>
    <s v="SBS/BENS/GIDBE/GE/CDE 29/2020"/>
    <s v="SBS/BENS/GIDBE/ORCB 02/2020"/>
    <n v="2673.39"/>
    <d v="2017-02-13T00:00:00"/>
    <n v="2700"/>
    <n v="2700"/>
    <n v="8100"/>
    <s v="HISTÓRICO GM"/>
    <n v="9.8294842871484156E-2"/>
    <n v="0"/>
    <n v="0"/>
    <n v="0"/>
    <n v="265.39607575300721"/>
    <n v="796.18822725902169"/>
    <x v="3"/>
    <x v="3"/>
    <s v="VALVULAS ESFERAS E ACESSORIOS"/>
    <s v="5310214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20" firstHeaderRow="1" firstDataRow="2" firstDataCol="4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numFmtId="4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axis="axisRow" compact="0" outline="0" showAll="0" defaultSubtotal="0">
      <items count="15">
        <item x="5"/>
        <item x="6"/>
        <item x="0"/>
        <item x="1"/>
        <item x="3"/>
        <item x="4"/>
        <item x="7"/>
        <item x="12"/>
        <item x="9"/>
        <item x="11"/>
        <item x="2"/>
        <item x="10"/>
        <item x="14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5"/>
        <item x="12"/>
        <item x="9"/>
        <item x="10"/>
        <item x="6"/>
        <item x="14"/>
        <item x="7"/>
        <item x="13"/>
        <item x="2"/>
        <item x="8"/>
        <item x="11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compact="0" outline="0" showAll="0"/>
  </pivotFields>
  <rowFields count="4">
    <field x="7"/>
    <field x="9"/>
    <field x="31"/>
    <field x="32"/>
  </rowFields>
  <rowItems count="16">
    <i>
      <x/>
      <x/>
      <x/>
      <x/>
    </i>
    <i r="2">
      <x v="1"/>
      <x v="4"/>
    </i>
    <i r="2">
      <x v="2"/>
      <x v="11"/>
    </i>
    <i r="2">
      <x v="3"/>
      <x v="12"/>
    </i>
    <i r="2">
      <x v="4"/>
      <x v="13"/>
    </i>
    <i r="2">
      <x v="5"/>
      <x v="14"/>
    </i>
    <i r="2">
      <x v="6"/>
      <x v="6"/>
    </i>
    <i r="2">
      <x v="7"/>
      <x v="1"/>
    </i>
    <i r="2">
      <x v="8"/>
      <x v="2"/>
    </i>
    <i r="2">
      <x v="9"/>
      <x v="10"/>
    </i>
    <i r="2">
      <x v="10"/>
      <x v="8"/>
    </i>
    <i r="2">
      <x v="11"/>
      <x v="3"/>
    </i>
    <i r="2">
      <x v="12"/>
      <x v="5"/>
    </i>
    <i r="2">
      <x v="13"/>
      <x v="9"/>
    </i>
    <i r="2">
      <x v="14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ontar Itens" fld="33" baseField="7" baseItem="0"/>
    <dataField name="Soma de VALOR CONTÁBIL ATUAL" fld="15" baseField="0" baseItem="0"/>
    <dataField name="Soma de VMA TOTAL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05"/>
  <sheetViews>
    <sheetView topLeftCell="D1" zoomScale="136" zoomScaleNormal="136" workbookViewId="0">
      <pane ySplit="2" topLeftCell="A3" activePane="bottomLeft" state="frozen"/>
      <selection pane="bottomLeft" activeCell="K62" sqref="K62:K142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3" bestFit="1" customWidth="1"/>
    <col min="6" max="6" width="9.28515625" style="1" customWidth="1"/>
    <col min="7" max="7" width="22.85546875" style="3" customWidth="1"/>
    <col min="8" max="8" width="5" style="1" customWidth="1"/>
    <col min="9" max="9" width="6.5703125" style="27" customWidth="1"/>
    <col min="10" max="10" width="10.28515625" style="4" customWidth="1"/>
    <col min="11" max="11" width="11.85546875" style="1" customWidth="1"/>
    <col min="12" max="12" width="9.140625" style="10"/>
    <col min="13" max="13" width="30.140625" style="10" customWidth="1"/>
    <col min="14" max="14" width="9.140625" style="10" hidden="1" customWidth="1"/>
    <col min="15" max="15" width="9.140625" style="1" hidden="1" customWidth="1"/>
    <col min="16" max="16384" width="9.140625" style="1"/>
  </cols>
  <sheetData>
    <row r="1" spans="1:15" ht="24.75" customHeight="1" thickBot="1" x14ac:dyDescent="0.25">
      <c r="A1" s="38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48</v>
      </c>
      <c r="M1" s="41"/>
      <c r="N1" s="42"/>
    </row>
    <row r="2" spans="1:15" ht="34.5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80</v>
      </c>
      <c r="F2" s="9" t="s">
        <v>4</v>
      </c>
      <c r="G2" s="9" t="s">
        <v>60</v>
      </c>
      <c r="H2" s="9" t="s">
        <v>57</v>
      </c>
      <c r="I2" s="25" t="s">
        <v>8</v>
      </c>
      <c r="J2" s="9" t="s">
        <v>6</v>
      </c>
      <c r="K2" s="9" t="s">
        <v>42</v>
      </c>
      <c r="L2" s="12" t="s">
        <v>44</v>
      </c>
      <c r="M2" s="12" t="s">
        <v>45</v>
      </c>
      <c r="N2" s="12" t="s">
        <v>46</v>
      </c>
      <c r="O2" s="1" t="s">
        <v>47</v>
      </c>
    </row>
    <row r="3" spans="1:15" ht="22.5" hidden="1" x14ac:dyDescent="0.2">
      <c r="A3" s="2">
        <v>10000580</v>
      </c>
      <c r="B3" s="6" t="s">
        <v>131</v>
      </c>
      <c r="C3" s="24">
        <v>73045119</v>
      </c>
      <c r="D3" s="24">
        <v>40142105</v>
      </c>
      <c r="E3" s="6" t="s">
        <v>300</v>
      </c>
      <c r="F3" s="2" t="s">
        <v>13</v>
      </c>
      <c r="G3" s="6" t="s">
        <v>102</v>
      </c>
      <c r="H3" s="2" t="s">
        <v>10</v>
      </c>
      <c r="I3" s="26">
        <v>588.75800000000004</v>
      </c>
      <c r="J3" s="7">
        <v>95.912400000000005</v>
      </c>
      <c r="K3" s="8">
        <v>56469.192799200006</v>
      </c>
      <c r="L3" s="11">
        <v>51</v>
      </c>
      <c r="M3" s="11" t="s">
        <v>347</v>
      </c>
      <c r="N3" s="11">
        <f>1/COUNTIF($O:$O,O3)</f>
        <v>1</v>
      </c>
      <c r="O3" s="1" t="str">
        <f t="shared" ref="O3:O66" si="0">L3&amp;A3</f>
        <v>5110000580</v>
      </c>
    </row>
    <row r="4" spans="1:15" hidden="1" x14ac:dyDescent="0.2">
      <c r="A4" s="2">
        <v>10001970</v>
      </c>
      <c r="B4" s="6" t="s">
        <v>132</v>
      </c>
      <c r="C4" s="24">
        <v>73079300</v>
      </c>
      <c r="D4" s="24" t="s">
        <v>17</v>
      </c>
      <c r="E4" s="6" t="s">
        <v>281</v>
      </c>
      <c r="F4" s="2" t="s">
        <v>13</v>
      </c>
      <c r="G4" s="6" t="s">
        <v>102</v>
      </c>
      <c r="H4" s="2" t="s">
        <v>16</v>
      </c>
      <c r="I4" s="26">
        <v>14</v>
      </c>
      <c r="J4" s="7">
        <v>2158.6799999999998</v>
      </c>
      <c r="K4" s="8">
        <v>30221.519999999997</v>
      </c>
      <c r="L4" s="11">
        <v>52</v>
      </c>
      <c r="M4" s="11" t="s">
        <v>352</v>
      </c>
      <c r="N4" s="11">
        <f>1/COUNTIF($O:$O,O4)</f>
        <v>1</v>
      </c>
      <c r="O4" s="1" t="str">
        <f t="shared" si="0"/>
        <v>5210001970</v>
      </c>
    </row>
    <row r="5" spans="1:15" hidden="1" x14ac:dyDescent="0.2">
      <c r="A5" s="2">
        <v>10001972</v>
      </c>
      <c r="B5" s="6" t="s">
        <v>133</v>
      </c>
      <c r="C5" s="24">
        <v>73079300</v>
      </c>
      <c r="D5" s="24" t="s">
        <v>17</v>
      </c>
      <c r="E5" s="6" t="s">
        <v>281</v>
      </c>
      <c r="F5" s="2" t="s">
        <v>13</v>
      </c>
      <c r="G5" s="6" t="s">
        <v>102</v>
      </c>
      <c r="H5" s="2" t="s">
        <v>16</v>
      </c>
      <c r="I5" s="26">
        <v>18</v>
      </c>
      <c r="J5" s="7">
        <v>1207.0482999999999</v>
      </c>
      <c r="K5" s="8">
        <v>21726.8694</v>
      </c>
      <c r="L5" s="11">
        <v>52</v>
      </c>
      <c r="M5" s="11" t="s">
        <v>352</v>
      </c>
      <c r="N5" s="11">
        <f>1/COUNTIF($O:$O,O5)</f>
        <v>1</v>
      </c>
      <c r="O5" s="1" t="str">
        <f t="shared" si="0"/>
        <v>5210001972</v>
      </c>
    </row>
    <row r="6" spans="1:15" hidden="1" x14ac:dyDescent="0.2">
      <c r="A6" s="2">
        <v>10005584</v>
      </c>
      <c r="B6" s="6" t="s">
        <v>134</v>
      </c>
      <c r="C6" s="24">
        <v>85362000</v>
      </c>
      <c r="D6" s="24" t="s">
        <v>29</v>
      </c>
      <c r="E6" s="6" t="s">
        <v>276</v>
      </c>
      <c r="F6" s="2" t="s">
        <v>11</v>
      </c>
      <c r="G6" s="6" t="s">
        <v>101</v>
      </c>
      <c r="H6" s="2" t="s">
        <v>16</v>
      </c>
      <c r="I6" s="26">
        <v>6</v>
      </c>
      <c r="J6" s="7">
        <v>2000</v>
      </c>
      <c r="K6" s="8">
        <v>12000</v>
      </c>
      <c r="L6" s="11">
        <v>59</v>
      </c>
      <c r="M6" s="11" t="s">
        <v>356</v>
      </c>
      <c r="N6" s="11">
        <f>1/COUNTIF($O:$O,O6)</f>
        <v>1</v>
      </c>
      <c r="O6" s="1" t="str">
        <f t="shared" si="0"/>
        <v>5910005584</v>
      </c>
    </row>
    <row r="7" spans="1:15" hidden="1" x14ac:dyDescent="0.2">
      <c r="A7" s="2">
        <v>10006773</v>
      </c>
      <c r="B7" s="6" t="s">
        <v>135</v>
      </c>
      <c r="C7" s="24">
        <v>73079300</v>
      </c>
      <c r="D7" s="2" t="s">
        <v>17</v>
      </c>
      <c r="E7" s="6" t="s">
        <v>281</v>
      </c>
      <c r="F7" s="2" t="s">
        <v>11</v>
      </c>
      <c r="G7" s="6" t="s">
        <v>102</v>
      </c>
      <c r="H7" s="2" t="s">
        <v>16</v>
      </c>
      <c r="I7" s="26">
        <v>1</v>
      </c>
      <c r="J7" s="7">
        <v>2589.52</v>
      </c>
      <c r="K7" s="8">
        <v>2589.52</v>
      </c>
      <c r="L7" s="11">
        <v>52</v>
      </c>
      <c r="M7" s="11" t="s">
        <v>352</v>
      </c>
      <c r="N7" s="11">
        <f>1/COUNTIF($O:$O,O7)</f>
        <v>0.33333333333333331</v>
      </c>
      <c r="O7" s="1" t="str">
        <f t="shared" si="0"/>
        <v>5210006773</v>
      </c>
    </row>
    <row r="8" spans="1:15" hidden="1" x14ac:dyDescent="0.2">
      <c r="A8" s="2">
        <v>10006773</v>
      </c>
      <c r="B8" s="6" t="s">
        <v>135</v>
      </c>
      <c r="C8" s="24">
        <v>73079300</v>
      </c>
      <c r="D8" s="24" t="s">
        <v>17</v>
      </c>
      <c r="E8" s="6" t="s">
        <v>281</v>
      </c>
      <c r="F8" s="2" t="s">
        <v>9</v>
      </c>
      <c r="G8" s="6" t="s">
        <v>102</v>
      </c>
      <c r="H8" s="2" t="s">
        <v>16</v>
      </c>
      <c r="I8" s="26">
        <v>2</v>
      </c>
      <c r="J8" s="7">
        <v>2600</v>
      </c>
      <c r="K8" s="8">
        <v>5200</v>
      </c>
      <c r="L8" s="11">
        <v>52</v>
      </c>
      <c r="M8" s="11" t="s">
        <v>352</v>
      </c>
      <c r="N8" s="11">
        <f>1/COUNTIF($O:$O,O8)</f>
        <v>0.33333333333333331</v>
      </c>
      <c r="O8" s="1" t="str">
        <f t="shared" si="0"/>
        <v>5210006773</v>
      </c>
    </row>
    <row r="9" spans="1:15" hidden="1" x14ac:dyDescent="0.2">
      <c r="A9" s="2">
        <v>10006773</v>
      </c>
      <c r="B9" s="6" t="s">
        <v>135</v>
      </c>
      <c r="C9" s="24">
        <v>73079300</v>
      </c>
      <c r="D9" s="2" t="s">
        <v>17</v>
      </c>
      <c r="E9" s="6" t="s">
        <v>281</v>
      </c>
      <c r="F9" s="2" t="s">
        <v>13</v>
      </c>
      <c r="G9" s="6" t="s">
        <v>102</v>
      </c>
      <c r="H9" s="2" t="s">
        <v>16</v>
      </c>
      <c r="I9" s="26">
        <v>30</v>
      </c>
      <c r="J9" s="7">
        <v>3524.9967000000001</v>
      </c>
      <c r="K9" s="8">
        <v>105749.901</v>
      </c>
      <c r="L9" s="11">
        <v>52</v>
      </c>
      <c r="M9" s="11" t="s">
        <v>352</v>
      </c>
      <c r="N9" s="11">
        <f>1/COUNTIF($O:$O,O9)</f>
        <v>0.33333333333333331</v>
      </c>
      <c r="O9" s="1" t="str">
        <f t="shared" si="0"/>
        <v>5210006773</v>
      </c>
    </row>
    <row r="10" spans="1:15" hidden="1" x14ac:dyDescent="0.2">
      <c r="A10" s="2">
        <v>10009228</v>
      </c>
      <c r="B10" s="6" t="s">
        <v>136</v>
      </c>
      <c r="C10" s="24">
        <v>84818095</v>
      </c>
      <c r="D10" s="24">
        <v>40141607</v>
      </c>
      <c r="E10" s="6" t="s">
        <v>63</v>
      </c>
      <c r="F10" s="2" t="s">
        <v>9</v>
      </c>
      <c r="G10" s="6" t="s">
        <v>102</v>
      </c>
      <c r="H10" s="2" t="s">
        <v>16</v>
      </c>
      <c r="I10" s="26">
        <v>1</v>
      </c>
      <c r="J10" s="7">
        <v>43188.81</v>
      </c>
      <c r="K10" s="8">
        <v>43188.81</v>
      </c>
      <c r="L10" s="11">
        <v>53</v>
      </c>
      <c r="M10" s="11" t="s">
        <v>350</v>
      </c>
      <c r="N10" s="11">
        <f>1/COUNTIF($O:$O,O10)</f>
        <v>1</v>
      </c>
      <c r="O10" s="1" t="str">
        <f t="shared" si="0"/>
        <v>5310009228</v>
      </c>
    </row>
    <row r="11" spans="1:15" hidden="1" x14ac:dyDescent="0.2">
      <c r="A11" s="2">
        <v>10010870</v>
      </c>
      <c r="B11" s="6" t="s">
        <v>137</v>
      </c>
      <c r="C11" s="24">
        <v>84813000</v>
      </c>
      <c r="D11" s="24">
        <v>40141618</v>
      </c>
      <c r="E11" s="6" t="s">
        <v>301</v>
      </c>
      <c r="F11" s="2" t="s">
        <v>13</v>
      </c>
      <c r="G11" s="6" t="s">
        <v>102</v>
      </c>
      <c r="H11" s="2" t="s">
        <v>16</v>
      </c>
      <c r="I11" s="26">
        <v>22</v>
      </c>
      <c r="J11" s="7">
        <v>1056.1500000000001</v>
      </c>
      <c r="K11" s="8">
        <v>23235.300000000003</v>
      </c>
      <c r="L11" s="11">
        <v>53</v>
      </c>
      <c r="M11" s="11" t="s">
        <v>350</v>
      </c>
      <c r="N11" s="11">
        <f>1/COUNTIF($O:$O,O11)</f>
        <v>1</v>
      </c>
      <c r="O11" s="1" t="str">
        <f t="shared" si="0"/>
        <v>5310010870</v>
      </c>
    </row>
    <row r="12" spans="1:15" hidden="1" x14ac:dyDescent="0.2">
      <c r="A12" s="2">
        <v>10012682</v>
      </c>
      <c r="B12" s="6" t="s">
        <v>138</v>
      </c>
      <c r="C12" s="24">
        <v>84818093</v>
      </c>
      <c r="D12" s="24">
        <v>40141613</v>
      </c>
      <c r="E12" s="6" t="s">
        <v>71</v>
      </c>
      <c r="F12" s="2" t="s">
        <v>9</v>
      </c>
      <c r="G12" s="6" t="s">
        <v>102</v>
      </c>
      <c r="H12" s="2" t="s">
        <v>16</v>
      </c>
      <c r="I12" s="26">
        <v>4</v>
      </c>
      <c r="J12" s="7">
        <v>6311.19</v>
      </c>
      <c r="K12" s="8">
        <v>25244.76</v>
      </c>
      <c r="L12" s="11">
        <v>53</v>
      </c>
      <c r="M12" s="11" t="s">
        <v>350</v>
      </c>
      <c r="N12" s="11">
        <f>1/COUNTIF($O:$O,O12)</f>
        <v>1</v>
      </c>
      <c r="O12" s="1" t="str">
        <f t="shared" si="0"/>
        <v>5310012682</v>
      </c>
    </row>
    <row r="13" spans="1:15" hidden="1" x14ac:dyDescent="0.2">
      <c r="A13" s="2">
        <v>10017248</v>
      </c>
      <c r="B13" s="6" t="s">
        <v>139</v>
      </c>
      <c r="C13" s="24">
        <v>85444900</v>
      </c>
      <c r="D13" s="24">
        <v>26121614</v>
      </c>
      <c r="E13" s="6" t="s">
        <v>302</v>
      </c>
      <c r="F13" s="2" t="s">
        <v>27</v>
      </c>
      <c r="G13" s="6" t="s">
        <v>102</v>
      </c>
      <c r="H13" s="2" t="s">
        <v>10</v>
      </c>
      <c r="I13" s="26">
        <v>13900.135000000002</v>
      </c>
      <c r="J13" s="7">
        <v>1</v>
      </c>
      <c r="K13" s="8">
        <v>13900.135000000002</v>
      </c>
      <c r="L13" s="11">
        <v>59</v>
      </c>
      <c r="M13" s="11" t="s">
        <v>356</v>
      </c>
      <c r="N13" s="11">
        <f>1/COUNTIF($O:$O,O13)</f>
        <v>1</v>
      </c>
      <c r="O13" s="1" t="str">
        <f t="shared" si="0"/>
        <v>5910017248</v>
      </c>
    </row>
    <row r="14" spans="1:15" hidden="1" x14ac:dyDescent="0.2">
      <c r="A14" s="2">
        <v>10023644</v>
      </c>
      <c r="B14" s="6" t="s">
        <v>140</v>
      </c>
      <c r="C14" s="24">
        <v>84819090</v>
      </c>
      <c r="D14" s="24">
        <v>40141616</v>
      </c>
      <c r="E14" s="6" t="s">
        <v>62</v>
      </c>
      <c r="F14" s="2" t="s">
        <v>13</v>
      </c>
      <c r="G14" s="6" t="s">
        <v>315</v>
      </c>
      <c r="H14" s="2" t="s">
        <v>16</v>
      </c>
      <c r="I14" s="26">
        <v>3</v>
      </c>
      <c r="J14" s="7">
        <v>3947</v>
      </c>
      <c r="K14" s="8">
        <v>11841</v>
      </c>
      <c r="L14" s="11">
        <v>54</v>
      </c>
      <c r="M14" s="11" t="s">
        <v>349</v>
      </c>
      <c r="N14" s="11">
        <f>1/COUNTIF($O:$O,O14)</f>
        <v>1</v>
      </c>
      <c r="O14" s="1" t="str">
        <f t="shared" si="0"/>
        <v>5410023644</v>
      </c>
    </row>
    <row r="15" spans="1:15" hidden="1" x14ac:dyDescent="0.2">
      <c r="A15" s="2">
        <v>10030150</v>
      </c>
      <c r="B15" s="6" t="s">
        <v>141</v>
      </c>
      <c r="C15" s="24">
        <v>84139190</v>
      </c>
      <c r="D15" s="2" t="s">
        <v>23</v>
      </c>
      <c r="E15" s="6" t="s">
        <v>278</v>
      </c>
      <c r="F15" s="2" t="s">
        <v>11</v>
      </c>
      <c r="G15" s="6" t="s">
        <v>100</v>
      </c>
      <c r="H15" s="2" t="s">
        <v>16</v>
      </c>
      <c r="I15" s="26">
        <v>4</v>
      </c>
      <c r="J15" s="7">
        <v>14507.39</v>
      </c>
      <c r="K15" s="8">
        <v>58029.56</v>
      </c>
      <c r="L15" s="11">
        <v>49</v>
      </c>
      <c r="M15" s="11" t="s">
        <v>351</v>
      </c>
      <c r="N15" s="11">
        <f>1/COUNTIF($O:$O,O15)</f>
        <v>1</v>
      </c>
      <c r="O15" s="1" t="str">
        <f t="shared" si="0"/>
        <v>4910030150</v>
      </c>
    </row>
    <row r="16" spans="1:15" hidden="1" x14ac:dyDescent="0.2">
      <c r="A16" s="2">
        <v>10031801</v>
      </c>
      <c r="B16" s="6" t="s">
        <v>40</v>
      </c>
      <c r="C16" s="24">
        <v>84139190</v>
      </c>
      <c r="D16" s="2" t="s">
        <v>23</v>
      </c>
      <c r="E16" s="6" t="s">
        <v>278</v>
      </c>
      <c r="F16" s="2" t="s">
        <v>9</v>
      </c>
      <c r="G16" s="6" t="s">
        <v>124</v>
      </c>
      <c r="H16" s="2" t="s">
        <v>16</v>
      </c>
      <c r="I16" s="26">
        <v>1</v>
      </c>
      <c r="J16" s="7">
        <v>11866.92</v>
      </c>
      <c r="K16" s="8">
        <v>11866.92</v>
      </c>
      <c r="L16" s="11">
        <v>49</v>
      </c>
      <c r="M16" s="11" t="s">
        <v>351</v>
      </c>
      <c r="N16" s="11">
        <f>1/COUNTIF($O:$O,O16)</f>
        <v>1</v>
      </c>
      <c r="O16" s="1" t="str">
        <f t="shared" si="0"/>
        <v>4910031801</v>
      </c>
    </row>
    <row r="17" spans="1:15" hidden="1" x14ac:dyDescent="0.2">
      <c r="A17" s="2">
        <v>10034654</v>
      </c>
      <c r="B17" s="6" t="s">
        <v>142</v>
      </c>
      <c r="C17" s="24">
        <v>90262010</v>
      </c>
      <c r="D17" s="24">
        <v>41112403</v>
      </c>
      <c r="E17" s="6" t="s">
        <v>93</v>
      </c>
      <c r="F17" s="2" t="s">
        <v>13</v>
      </c>
      <c r="G17" s="6" t="s">
        <v>118</v>
      </c>
      <c r="H17" s="2" t="s">
        <v>16</v>
      </c>
      <c r="I17" s="26">
        <v>129</v>
      </c>
      <c r="J17" s="7">
        <v>298.76319999999998</v>
      </c>
      <c r="K17" s="8">
        <v>38540.452799999999</v>
      </c>
      <c r="L17" s="11">
        <v>49</v>
      </c>
      <c r="M17" s="11" t="s">
        <v>351</v>
      </c>
      <c r="N17" s="11">
        <f>1/COUNTIF($O:$O,O17)</f>
        <v>1</v>
      </c>
      <c r="O17" s="1" t="str">
        <f t="shared" si="0"/>
        <v>4910034654</v>
      </c>
    </row>
    <row r="18" spans="1:15" hidden="1" x14ac:dyDescent="0.2">
      <c r="A18" s="2">
        <v>10037767</v>
      </c>
      <c r="B18" s="6" t="s">
        <v>143</v>
      </c>
      <c r="C18" s="24">
        <v>68069090</v>
      </c>
      <c r="D18" s="24">
        <v>30141505</v>
      </c>
      <c r="E18" s="6" t="s">
        <v>303</v>
      </c>
      <c r="F18" s="2" t="s">
        <v>11</v>
      </c>
      <c r="G18" s="6" t="s">
        <v>102</v>
      </c>
      <c r="H18" s="2" t="s">
        <v>16</v>
      </c>
      <c r="I18" s="26">
        <v>4</v>
      </c>
      <c r="J18" s="7">
        <v>8.9</v>
      </c>
      <c r="K18" s="8">
        <v>35.6</v>
      </c>
      <c r="L18" s="11">
        <v>55</v>
      </c>
      <c r="M18" s="11" t="s">
        <v>353</v>
      </c>
      <c r="N18" s="11">
        <f>1/COUNTIF($O:$O,O18)</f>
        <v>0.16666666666666666</v>
      </c>
      <c r="O18" s="1" t="str">
        <f t="shared" si="0"/>
        <v>5510037767</v>
      </c>
    </row>
    <row r="19" spans="1:15" hidden="1" x14ac:dyDescent="0.2">
      <c r="A19" s="2">
        <v>10037767</v>
      </c>
      <c r="B19" s="6" t="s">
        <v>143</v>
      </c>
      <c r="C19" s="24">
        <v>68069090</v>
      </c>
      <c r="D19" s="24">
        <v>30141505</v>
      </c>
      <c r="E19" s="6" t="s">
        <v>303</v>
      </c>
      <c r="F19" s="2" t="s">
        <v>13</v>
      </c>
      <c r="G19" s="6" t="s">
        <v>102</v>
      </c>
      <c r="H19" s="2" t="s">
        <v>16</v>
      </c>
      <c r="I19" s="26">
        <v>565</v>
      </c>
      <c r="J19" s="7">
        <v>14.3635</v>
      </c>
      <c r="K19" s="8">
        <v>8115.3775000000005</v>
      </c>
      <c r="L19" s="11">
        <v>55</v>
      </c>
      <c r="M19" s="11" t="s">
        <v>353</v>
      </c>
      <c r="N19" s="11">
        <f>1/COUNTIF($O:$O,O19)</f>
        <v>0.16666666666666666</v>
      </c>
      <c r="O19" s="1" t="str">
        <f t="shared" si="0"/>
        <v>5510037767</v>
      </c>
    </row>
    <row r="20" spans="1:15" hidden="1" x14ac:dyDescent="0.2">
      <c r="A20" s="2">
        <v>10037767</v>
      </c>
      <c r="B20" s="6" t="s">
        <v>143</v>
      </c>
      <c r="C20" s="24">
        <v>68069090</v>
      </c>
      <c r="D20" s="24">
        <v>30141505</v>
      </c>
      <c r="E20" s="6" t="s">
        <v>303</v>
      </c>
      <c r="F20" s="2" t="s">
        <v>9</v>
      </c>
      <c r="G20" s="6" t="s">
        <v>102</v>
      </c>
      <c r="H20" s="2" t="s">
        <v>16</v>
      </c>
      <c r="I20" s="26">
        <v>104</v>
      </c>
      <c r="J20" s="7">
        <v>15.6937</v>
      </c>
      <c r="K20" s="8">
        <v>1632.1448</v>
      </c>
      <c r="L20" s="11">
        <v>55</v>
      </c>
      <c r="M20" s="11" t="s">
        <v>353</v>
      </c>
      <c r="N20" s="11">
        <f>1/COUNTIF($O:$O,O20)</f>
        <v>0.16666666666666666</v>
      </c>
      <c r="O20" s="1" t="str">
        <f t="shared" si="0"/>
        <v>5510037767</v>
      </c>
    </row>
    <row r="21" spans="1:15" hidden="1" x14ac:dyDescent="0.2">
      <c r="A21" s="2">
        <v>10037767</v>
      </c>
      <c r="B21" s="6" t="s">
        <v>143</v>
      </c>
      <c r="C21" s="24">
        <v>68069090</v>
      </c>
      <c r="D21" s="24">
        <v>30141505</v>
      </c>
      <c r="E21" s="6" t="s">
        <v>303</v>
      </c>
      <c r="F21" s="2" t="s">
        <v>13</v>
      </c>
      <c r="G21" s="6" t="s">
        <v>102</v>
      </c>
      <c r="H21" s="2" t="s">
        <v>16</v>
      </c>
      <c r="I21" s="26">
        <v>310</v>
      </c>
      <c r="J21" s="7">
        <v>17.1753</v>
      </c>
      <c r="K21" s="8">
        <v>5324.3429999999998</v>
      </c>
      <c r="L21" s="11">
        <v>55</v>
      </c>
      <c r="M21" s="11" t="s">
        <v>353</v>
      </c>
      <c r="N21" s="11">
        <f>1/COUNTIF($O:$O,O21)</f>
        <v>0.16666666666666666</v>
      </c>
      <c r="O21" s="1" t="str">
        <f t="shared" si="0"/>
        <v>5510037767</v>
      </c>
    </row>
    <row r="22" spans="1:15" hidden="1" x14ac:dyDescent="0.2">
      <c r="A22" s="2">
        <v>10037767</v>
      </c>
      <c r="B22" s="6" t="s">
        <v>143</v>
      </c>
      <c r="C22" s="24">
        <v>68069090</v>
      </c>
      <c r="D22" s="24">
        <v>30141505</v>
      </c>
      <c r="E22" s="6" t="s">
        <v>303</v>
      </c>
      <c r="F22" s="2" t="s">
        <v>11</v>
      </c>
      <c r="G22" s="6" t="s">
        <v>102</v>
      </c>
      <c r="H22" s="2" t="s">
        <v>16</v>
      </c>
      <c r="I22" s="26">
        <v>235</v>
      </c>
      <c r="J22" s="7">
        <v>18.325299999999999</v>
      </c>
      <c r="K22" s="8">
        <v>4306.4454999999998</v>
      </c>
      <c r="L22" s="11">
        <v>55</v>
      </c>
      <c r="M22" s="11" t="s">
        <v>353</v>
      </c>
      <c r="N22" s="11">
        <f>1/COUNTIF($O:$O,O22)</f>
        <v>0.16666666666666666</v>
      </c>
      <c r="O22" s="1" t="str">
        <f t="shared" si="0"/>
        <v>5510037767</v>
      </c>
    </row>
    <row r="23" spans="1:15" hidden="1" x14ac:dyDescent="0.2">
      <c r="A23" s="2">
        <v>10037767</v>
      </c>
      <c r="B23" s="6" t="s">
        <v>143</v>
      </c>
      <c r="C23" s="24">
        <v>68069090</v>
      </c>
      <c r="D23" s="24">
        <v>30141505</v>
      </c>
      <c r="E23" s="6" t="s">
        <v>303</v>
      </c>
      <c r="F23" s="2" t="s">
        <v>11</v>
      </c>
      <c r="G23" s="6" t="s">
        <v>102</v>
      </c>
      <c r="H23" s="2" t="s">
        <v>16</v>
      </c>
      <c r="I23" s="26">
        <v>54</v>
      </c>
      <c r="J23" s="7">
        <v>18.34</v>
      </c>
      <c r="K23" s="8">
        <v>990.36</v>
      </c>
      <c r="L23" s="11">
        <v>55</v>
      </c>
      <c r="M23" s="11" t="s">
        <v>353</v>
      </c>
      <c r="N23" s="11">
        <f>1/COUNTIF($O:$O,O23)</f>
        <v>0.16666666666666666</v>
      </c>
      <c r="O23" s="1" t="str">
        <f t="shared" si="0"/>
        <v>5510037767</v>
      </c>
    </row>
    <row r="24" spans="1:15" hidden="1" x14ac:dyDescent="0.2">
      <c r="A24" s="2">
        <v>10037769</v>
      </c>
      <c r="B24" s="6" t="s">
        <v>144</v>
      </c>
      <c r="C24" s="24">
        <v>68069090</v>
      </c>
      <c r="D24" s="24">
        <v>30141505</v>
      </c>
      <c r="E24" s="6" t="s">
        <v>303</v>
      </c>
      <c r="F24" s="2" t="s">
        <v>9</v>
      </c>
      <c r="G24" s="6" t="s">
        <v>102</v>
      </c>
      <c r="H24" s="2" t="s">
        <v>16</v>
      </c>
      <c r="I24" s="26">
        <v>1</v>
      </c>
      <c r="J24" s="7">
        <v>17.87</v>
      </c>
      <c r="K24" s="8">
        <v>17.87</v>
      </c>
      <c r="L24" s="11">
        <v>55</v>
      </c>
      <c r="M24" s="11" t="s">
        <v>353</v>
      </c>
      <c r="N24" s="11">
        <f>1/COUNTIF($O:$O,O24)</f>
        <v>0.5</v>
      </c>
      <c r="O24" s="1" t="str">
        <f t="shared" si="0"/>
        <v>5510037769</v>
      </c>
    </row>
    <row r="25" spans="1:15" hidden="1" x14ac:dyDescent="0.2">
      <c r="A25" s="2">
        <v>10037769</v>
      </c>
      <c r="B25" s="6" t="s">
        <v>144</v>
      </c>
      <c r="C25" s="24">
        <v>68069090</v>
      </c>
      <c r="D25" s="24">
        <v>30141505</v>
      </c>
      <c r="E25" s="6" t="s">
        <v>303</v>
      </c>
      <c r="F25" s="2" t="s">
        <v>9</v>
      </c>
      <c r="G25" s="6" t="s">
        <v>102</v>
      </c>
      <c r="H25" s="2" t="s">
        <v>16</v>
      </c>
      <c r="I25" s="26">
        <v>32</v>
      </c>
      <c r="J25" s="7">
        <v>17.871099999999998</v>
      </c>
      <c r="K25" s="8">
        <v>571.87519999999995</v>
      </c>
      <c r="L25" s="11">
        <v>55</v>
      </c>
      <c r="M25" s="11" t="s">
        <v>353</v>
      </c>
      <c r="N25" s="11">
        <f>1/COUNTIF($O:$O,O25)</f>
        <v>0.5</v>
      </c>
      <c r="O25" s="1" t="str">
        <f t="shared" si="0"/>
        <v>5510037769</v>
      </c>
    </row>
    <row r="26" spans="1:15" hidden="1" x14ac:dyDescent="0.2">
      <c r="A26" s="2">
        <v>10037770</v>
      </c>
      <c r="B26" s="6" t="s">
        <v>145</v>
      </c>
      <c r="C26" s="24">
        <v>68069090</v>
      </c>
      <c r="D26" s="24">
        <v>30141505</v>
      </c>
      <c r="E26" s="6" t="s">
        <v>303</v>
      </c>
      <c r="F26" s="2" t="s">
        <v>13</v>
      </c>
      <c r="G26" s="6" t="s">
        <v>102</v>
      </c>
      <c r="H26" s="2" t="s">
        <v>16</v>
      </c>
      <c r="I26" s="26">
        <v>10</v>
      </c>
      <c r="J26" s="7">
        <v>26.01</v>
      </c>
      <c r="K26" s="8">
        <v>260.10000000000002</v>
      </c>
      <c r="L26" s="11">
        <v>55</v>
      </c>
      <c r="M26" s="11" t="s">
        <v>353</v>
      </c>
      <c r="N26" s="11">
        <f>1/COUNTIF($O:$O,O26)</f>
        <v>0.33333333333333331</v>
      </c>
      <c r="O26" s="1" t="str">
        <f t="shared" si="0"/>
        <v>5510037770</v>
      </c>
    </row>
    <row r="27" spans="1:15" hidden="1" x14ac:dyDescent="0.2">
      <c r="A27" s="2">
        <v>10037770</v>
      </c>
      <c r="B27" s="6" t="s">
        <v>145</v>
      </c>
      <c r="C27" s="24">
        <v>68069090</v>
      </c>
      <c r="D27" s="24">
        <v>30141505</v>
      </c>
      <c r="E27" s="6" t="s">
        <v>303</v>
      </c>
      <c r="F27" s="2" t="s">
        <v>13</v>
      </c>
      <c r="G27" s="6" t="s">
        <v>102</v>
      </c>
      <c r="H27" s="2" t="s">
        <v>16</v>
      </c>
      <c r="I27" s="26">
        <v>536</v>
      </c>
      <c r="J27" s="7">
        <v>26.0642</v>
      </c>
      <c r="K27" s="8">
        <v>13970.4112</v>
      </c>
      <c r="L27" s="11">
        <v>55</v>
      </c>
      <c r="M27" s="11" t="s">
        <v>353</v>
      </c>
      <c r="N27" s="11">
        <f>1/COUNTIF($O:$O,O27)</f>
        <v>0.33333333333333331</v>
      </c>
      <c r="O27" s="1" t="str">
        <f t="shared" si="0"/>
        <v>5510037770</v>
      </c>
    </row>
    <row r="28" spans="1:15" hidden="1" x14ac:dyDescent="0.2">
      <c r="A28" s="2">
        <v>10037770</v>
      </c>
      <c r="B28" s="6" t="s">
        <v>145</v>
      </c>
      <c r="C28" s="24">
        <v>68069090</v>
      </c>
      <c r="D28" s="24">
        <v>30141505</v>
      </c>
      <c r="E28" s="6" t="s">
        <v>303</v>
      </c>
      <c r="F28" s="2" t="s">
        <v>13</v>
      </c>
      <c r="G28" s="6" t="s">
        <v>102</v>
      </c>
      <c r="H28" s="2" t="s">
        <v>16</v>
      </c>
      <c r="I28" s="26">
        <v>255</v>
      </c>
      <c r="J28" s="7">
        <v>28.5</v>
      </c>
      <c r="K28" s="8">
        <v>7267.5</v>
      </c>
      <c r="L28" s="11">
        <v>55</v>
      </c>
      <c r="M28" s="11" t="s">
        <v>353</v>
      </c>
      <c r="N28" s="11">
        <f>1/COUNTIF($O:$O,O28)</f>
        <v>0.33333333333333331</v>
      </c>
      <c r="O28" s="1" t="str">
        <f t="shared" si="0"/>
        <v>5510037770</v>
      </c>
    </row>
    <row r="29" spans="1:15" hidden="1" x14ac:dyDescent="0.2">
      <c r="A29" s="2">
        <v>10037783</v>
      </c>
      <c r="B29" s="6" t="s">
        <v>146</v>
      </c>
      <c r="C29" s="24">
        <v>68069090</v>
      </c>
      <c r="D29" s="24">
        <v>30141505</v>
      </c>
      <c r="E29" s="6" t="s">
        <v>303</v>
      </c>
      <c r="F29" s="2" t="s">
        <v>13</v>
      </c>
      <c r="G29" s="6" t="s">
        <v>102</v>
      </c>
      <c r="H29" s="2" t="s">
        <v>16</v>
      </c>
      <c r="I29" s="26">
        <v>800</v>
      </c>
      <c r="J29" s="7">
        <v>26.457599999999999</v>
      </c>
      <c r="K29" s="8">
        <v>21166.079999999998</v>
      </c>
      <c r="L29" s="11">
        <v>55</v>
      </c>
      <c r="M29" s="11" t="s">
        <v>353</v>
      </c>
      <c r="N29" s="11">
        <f>1/COUNTIF($O:$O,O29)</f>
        <v>1</v>
      </c>
      <c r="O29" s="1" t="str">
        <f t="shared" si="0"/>
        <v>5510037783</v>
      </c>
    </row>
    <row r="30" spans="1:15" hidden="1" x14ac:dyDescent="0.2">
      <c r="A30" s="2">
        <v>10037791</v>
      </c>
      <c r="B30" s="6" t="s">
        <v>147</v>
      </c>
      <c r="C30" s="24">
        <v>68069090</v>
      </c>
      <c r="D30" s="24">
        <v>30141505</v>
      </c>
      <c r="E30" s="6" t="s">
        <v>303</v>
      </c>
      <c r="F30" s="2" t="s">
        <v>11</v>
      </c>
      <c r="G30" s="6" t="s">
        <v>102</v>
      </c>
      <c r="H30" s="2" t="s">
        <v>16</v>
      </c>
      <c r="I30" s="26">
        <v>52</v>
      </c>
      <c r="J30" s="7">
        <v>15.18</v>
      </c>
      <c r="K30" s="8">
        <v>789.36</v>
      </c>
      <c r="L30" s="11">
        <v>55</v>
      </c>
      <c r="M30" s="11" t="s">
        <v>353</v>
      </c>
      <c r="N30" s="11">
        <f>1/COUNTIF($O:$O,O30)</f>
        <v>0.33333333333333331</v>
      </c>
      <c r="O30" s="1" t="str">
        <f t="shared" si="0"/>
        <v>5510037791</v>
      </c>
    </row>
    <row r="31" spans="1:15" hidden="1" x14ac:dyDescent="0.2">
      <c r="A31" s="2">
        <v>10037791</v>
      </c>
      <c r="B31" s="6" t="s">
        <v>147</v>
      </c>
      <c r="C31" s="24">
        <v>68069090</v>
      </c>
      <c r="D31" s="24">
        <v>30141505</v>
      </c>
      <c r="E31" s="6" t="s">
        <v>303</v>
      </c>
      <c r="F31" s="2" t="s">
        <v>13</v>
      </c>
      <c r="G31" s="6" t="s">
        <v>102</v>
      </c>
      <c r="H31" s="2" t="s">
        <v>16</v>
      </c>
      <c r="I31" s="26">
        <v>800</v>
      </c>
      <c r="J31" s="7">
        <v>17.239999999999998</v>
      </c>
      <c r="K31" s="8">
        <v>13791.999999999998</v>
      </c>
      <c r="L31" s="11">
        <v>55</v>
      </c>
      <c r="M31" s="11" t="s">
        <v>353</v>
      </c>
      <c r="N31" s="11">
        <f>1/COUNTIF($O:$O,O31)</f>
        <v>0.33333333333333331</v>
      </c>
      <c r="O31" s="1" t="str">
        <f t="shared" si="0"/>
        <v>5510037791</v>
      </c>
    </row>
    <row r="32" spans="1:15" hidden="1" x14ac:dyDescent="0.2">
      <c r="A32" s="2">
        <v>10037791</v>
      </c>
      <c r="B32" s="6" t="s">
        <v>147</v>
      </c>
      <c r="C32" s="24">
        <v>68069090</v>
      </c>
      <c r="D32" s="24">
        <v>30141505</v>
      </c>
      <c r="E32" s="6" t="s">
        <v>303</v>
      </c>
      <c r="F32" s="2" t="s">
        <v>13</v>
      </c>
      <c r="G32" s="6" t="s">
        <v>102</v>
      </c>
      <c r="H32" s="2" t="s">
        <v>16</v>
      </c>
      <c r="I32" s="26">
        <v>478</v>
      </c>
      <c r="J32" s="7">
        <v>20.589099999999998</v>
      </c>
      <c r="K32" s="8">
        <v>9841.5897999999997</v>
      </c>
      <c r="L32" s="11">
        <v>55</v>
      </c>
      <c r="M32" s="11" t="s">
        <v>353</v>
      </c>
      <c r="N32" s="11">
        <f>1/COUNTIF($O:$O,O32)</f>
        <v>0.33333333333333331</v>
      </c>
      <c r="O32" s="1" t="str">
        <f t="shared" si="0"/>
        <v>5510037791</v>
      </c>
    </row>
    <row r="33" spans="1:15" hidden="1" x14ac:dyDescent="0.2">
      <c r="A33" s="2">
        <v>10037797</v>
      </c>
      <c r="B33" s="6" t="s">
        <v>148</v>
      </c>
      <c r="C33" s="24">
        <v>68069090</v>
      </c>
      <c r="D33" s="24">
        <v>30141505</v>
      </c>
      <c r="E33" s="6" t="s">
        <v>303</v>
      </c>
      <c r="F33" s="2" t="s">
        <v>13</v>
      </c>
      <c r="G33" s="6" t="s">
        <v>102</v>
      </c>
      <c r="H33" s="2" t="s">
        <v>16</v>
      </c>
      <c r="I33" s="26">
        <v>985</v>
      </c>
      <c r="J33" s="7">
        <v>11.9085</v>
      </c>
      <c r="K33" s="8">
        <v>11729.872499999999</v>
      </c>
      <c r="L33" s="11">
        <v>55</v>
      </c>
      <c r="M33" s="11" t="s">
        <v>353</v>
      </c>
      <c r="N33" s="11">
        <f>1/COUNTIF($O:$O,O33)</f>
        <v>0.33333333333333331</v>
      </c>
      <c r="O33" s="1" t="str">
        <f t="shared" si="0"/>
        <v>5510037797</v>
      </c>
    </row>
    <row r="34" spans="1:15" hidden="1" x14ac:dyDescent="0.2">
      <c r="A34" s="2">
        <v>10037797</v>
      </c>
      <c r="B34" s="6" t="s">
        <v>148</v>
      </c>
      <c r="C34" s="24">
        <v>68069090</v>
      </c>
      <c r="D34" s="24">
        <v>30141505</v>
      </c>
      <c r="E34" s="6" t="s">
        <v>303</v>
      </c>
      <c r="F34" s="2" t="s">
        <v>13</v>
      </c>
      <c r="G34" s="6" t="s">
        <v>102</v>
      </c>
      <c r="H34" s="2" t="s">
        <v>16</v>
      </c>
      <c r="I34" s="26">
        <v>196</v>
      </c>
      <c r="J34" s="7">
        <v>12.9665</v>
      </c>
      <c r="K34" s="8">
        <v>2541.4340000000002</v>
      </c>
      <c r="L34" s="11">
        <v>55</v>
      </c>
      <c r="M34" s="11" t="s">
        <v>353</v>
      </c>
      <c r="N34" s="11">
        <f>1/COUNTIF($O:$O,O34)</f>
        <v>0.33333333333333331</v>
      </c>
      <c r="O34" s="1" t="str">
        <f t="shared" si="0"/>
        <v>5510037797</v>
      </c>
    </row>
    <row r="35" spans="1:15" hidden="1" x14ac:dyDescent="0.2">
      <c r="A35" s="2">
        <v>10037797</v>
      </c>
      <c r="B35" s="6" t="s">
        <v>148</v>
      </c>
      <c r="C35" s="24">
        <v>68069090</v>
      </c>
      <c r="D35" s="24">
        <v>30141505</v>
      </c>
      <c r="E35" s="6" t="s">
        <v>303</v>
      </c>
      <c r="F35" s="2" t="s">
        <v>13</v>
      </c>
      <c r="G35" s="6" t="s">
        <v>102</v>
      </c>
      <c r="H35" s="2" t="s">
        <v>16</v>
      </c>
      <c r="I35" s="26">
        <v>148</v>
      </c>
      <c r="J35" s="7">
        <v>26.16</v>
      </c>
      <c r="K35" s="8">
        <v>3871.68</v>
      </c>
      <c r="L35" s="11">
        <v>55</v>
      </c>
      <c r="M35" s="11" t="s">
        <v>353</v>
      </c>
      <c r="N35" s="11">
        <f>1/COUNTIF($O:$O,O35)</f>
        <v>0.33333333333333331</v>
      </c>
      <c r="O35" s="1" t="str">
        <f t="shared" si="0"/>
        <v>5510037797</v>
      </c>
    </row>
    <row r="36" spans="1:15" hidden="1" x14ac:dyDescent="0.2">
      <c r="A36" s="2">
        <v>10048278</v>
      </c>
      <c r="B36" s="6" t="s">
        <v>149</v>
      </c>
      <c r="C36" s="24">
        <v>84833090</v>
      </c>
      <c r="D36" s="2" t="s">
        <v>26</v>
      </c>
      <c r="E36" s="6" t="s">
        <v>275</v>
      </c>
      <c r="F36" s="2" t="s">
        <v>9</v>
      </c>
      <c r="G36" s="6" t="s">
        <v>106</v>
      </c>
      <c r="H36" s="2" t="s">
        <v>16</v>
      </c>
      <c r="I36" s="26">
        <v>2</v>
      </c>
      <c r="J36" s="7">
        <v>23983.37</v>
      </c>
      <c r="K36" s="8">
        <v>47966.74</v>
      </c>
      <c r="L36" s="11">
        <v>49</v>
      </c>
      <c r="M36" s="11" t="s">
        <v>351</v>
      </c>
      <c r="N36" s="11">
        <f>1/COUNTIF($O:$O,O36)</f>
        <v>1</v>
      </c>
      <c r="O36" s="1" t="str">
        <f t="shared" si="0"/>
        <v>4910048278</v>
      </c>
    </row>
    <row r="37" spans="1:15" hidden="1" x14ac:dyDescent="0.2">
      <c r="A37" s="2">
        <v>10054118</v>
      </c>
      <c r="B37" s="6" t="s">
        <v>150</v>
      </c>
      <c r="C37" s="24">
        <v>84314910</v>
      </c>
      <c r="D37" s="2" t="s">
        <v>35</v>
      </c>
      <c r="E37" s="6" t="s">
        <v>272</v>
      </c>
      <c r="F37" s="2" t="s">
        <v>13</v>
      </c>
      <c r="G37" s="6" t="s">
        <v>109</v>
      </c>
      <c r="H37" s="2" t="s">
        <v>16</v>
      </c>
      <c r="I37" s="26">
        <v>6609</v>
      </c>
      <c r="J37" s="7">
        <v>3.83</v>
      </c>
      <c r="K37" s="8">
        <v>25312.47</v>
      </c>
      <c r="L37" s="11">
        <v>62</v>
      </c>
      <c r="M37" s="6" t="s">
        <v>272</v>
      </c>
      <c r="N37" s="11">
        <f>1/COUNTIF($O:$O,O37)</f>
        <v>1</v>
      </c>
      <c r="O37" s="1" t="str">
        <f t="shared" si="0"/>
        <v>6210054118</v>
      </c>
    </row>
    <row r="38" spans="1:15" ht="22.5" hidden="1" x14ac:dyDescent="0.2">
      <c r="A38" s="2">
        <v>10057372</v>
      </c>
      <c r="B38" s="6" t="s">
        <v>151</v>
      </c>
      <c r="C38" s="24">
        <v>90262090</v>
      </c>
      <c r="D38" s="24">
        <v>41112410</v>
      </c>
      <c r="E38" s="6" t="s">
        <v>76</v>
      </c>
      <c r="F38" s="2" t="s">
        <v>18</v>
      </c>
      <c r="G38" s="6" t="s">
        <v>116</v>
      </c>
      <c r="H38" s="2" t="s">
        <v>16</v>
      </c>
      <c r="I38" s="26">
        <v>5</v>
      </c>
      <c r="J38" s="7">
        <v>1481.9347</v>
      </c>
      <c r="K38" s="8">
        <v>7409.6734999999999</v>
      </c>
      <c r="L38" s="11">
        <v>57</v>
      </c>
      <c r="M38" s="11" t="s">
        <v>357</v>
      </c>
      <c r="N38" s="11">
        <f>1/COUNTIF($O:$O,O38)</f>
        <v>0.5</v>
      </c>
      <c r="O38" s="1" t="str">
        <f t="shared" si="0"/>
        <v>5710057372</v>
      </c>
    </row>
    <row r="39" spans="1:15" ht="22.5" hidden="1" x14ac:dyDescent="0.2">
      <c r="A39" s="2">
        <v>10057372</v>
      </c>
      <c r="B39" s="6" t="s">
        <v>151</v>
      </c>
      <c r="C39" s="24">
        <v>90262090</v>
      </c>
      <c r="D39" s="24">
        <v>41112410</v>
      </c>
      <c r="E39" s="6" t="s">
        <v>76</v>
      </c>
      <c r="F39" s="2" t="s">
        <v>18</v>
      </c>
      <c r="G39" s="6" t="s">
        <v>116</v>
      </c>
      <c r="H39" s="2" t="s">
        <v>16</v>
      </c>
      <c r="I39" s="26">
        <v>2</v>
      </c>
      <c r="J39" s="7">
        <v>1481.9349999999999</v>
      </c>
      <c r="K39" s="8">
        <v>2963.87</v>
      </c>
      <c r="L39" s="11">
        <v>57</v>
      </c>
      <c r="M39" s="11" t="s">
        <v>357</v>
      </c>
      <c r="N39" s="11">
        <f>1/COUNTIF($O:$O,O39)</f>
        <v>0.5</v>
      </c>
      <c r="O39" s="1" t="str">
        <f t="shared" si="0"/>
        <v>5710057372</v>
      </c>
    </row>
    <row r="40" spans="1:15" hidden="1" x14ac:dyDescent="0.2">
      <c r="A40" s="2">
        <v>10064113</v>
      </c>
      <c r="B40" s="6" t="s">
        <v>152</v>
      </c>
      <c r="C40" s="24">
        <v>84139190</v>
      </c>
      <c r="D40" s="2" t="s">
        <v>23</v>
      </c>
      <c r="E40" s="6" t="s">
        <v>278</v>
      </c>
      <c r="F40" s="2" t="s">
        <v>18</v>
      </c>
      <c r="G40" s="6" t="s">
        <v>122</v>
      </c>
      <c r="H40" s="2" t="s">
        <v>16</v>
      </c>
      <c r="I40" s="26">
        <v>1</v>
      </c>
      <c r="J40" s="7">
        <v>25821.255000000001</v>
      </c>
      <c r="K40" s="8">
        <v>25821.255000000001</v>
      </c>
      <c r="L40" s="11">
        <v>49</v>
      </c>
      <c r="M40" s="11" t="s">
        <v>351</v>
      </c>
      <c r="N40" s="11">
        <f>1/COUNTIF($O:$O,O40)</f>
        <v>1</v>
      </c>
      <c r="O40" s="1" t="str">
        <f t="shared" si="0"/>
        <v>4910064113</v>
      </c>
    </row>
    <row r="41" spans="1:15" hidden="1" x14ac:dyDescent="0.2">
      <c r="A41" s="2">
        <v>10067461</v>
      </c>
      <c r="B41" s="6" t="s">
        <v>153</v>
      </c>
      <c r="C41" s="24">
        <v>73182900</v>
      </c>
      <c r="D41" s="24" t="s">
        <v>23</v>
      </c>
      <c r="E41" s="6" t="s">
        <v>278</v>
      </c>
      <c r="F41" s="2" t="s">
        <v>15</v>
      </c>
      <c r="G41" s="6" t="s">
        <v>316</v>
      </c>
      <c r="H41" s="2" t="s">
        <v>16</v>
      </c>
      <c r="I41" s="26">
        <v>1</v>
      </c>
      <c r="J41" s="7">
        <v>23199.705000000002</v>
      </c>
      <c r="K41" s="8">
        <v>23199.705000000002</v>
      </c>
      <c r="L41" s="11">
        <v>49</v>
      </c>
      <c r="M41" s="11" t="s">
        <v>351</v>
      </c>
      <c r="N41" s="11">
        <f>1/COUNTIF($O:$O,O41)</f>
        <v>1</v>
      </c>
      <c r="O41" s="1" t="str">
        <f t="shared" si="0"/>
        <v>4910067461</v>
      </c>
    </row>
    <row r="42" spans="1:15" ht="22.5" hidden="1" x14ac:dyDescent="0.2">
      <c r="A42" s="2">
        <v>10076992</v>
      </c>
      <c r="B42" s="6" t="s">
        <v>154</v>
      </c>
      <c r="C42" s="24">
        <v>84129080</v>
      </c>
      <c r="D42" s="2" t="s">
        <v>34</v>
      </c>
      <c r="E42" s="6" t="s">
        <v>280</v>
      </c>
      <c r="F42" s="2" t="s">
        <v>11</v>
      </c>
      <c r="G42" s="6" t="s">
        <v>103</v>
      </c>
      <c r="H42" s="2" t="s">
        <v>16</v>
      </c>
      <c r="I42" s="26">
        <v>23</v>
      </c>
      <c r="J42" s="7">
        <v>455.43720000000002</v>
      </c>
      <c r="K42" s="8">
        <v>10475.0556</v>
      </c>
      <c r="L42" s="11">
        <v>57</v>
      </c>
      <c r="M42" s="11" t="s">
        <v>357</v>
      </c>
      <c r="N42" s="11">
        <f>1/COUNTIF($O:$O,O42)</f>
        <v>1</v>
      </c>
      <c r="O42" s="1" t="str">
        <f t="shared" si="0"/>
        <v>5710076992</v>
      </c>
    </row>
    <row r="43" spans="1:15" hidden="1" x14ac:dyDescent="0.2">
      <c r="A43" s="2">
        <v>10079574</v>
      </c>
      <c r="B43" s="6" t="s">
        <v>155</v>
      </c>
      <c r="C43" s="24">
        <v>84139190</v>
      </c>
      <c r="D43" s="2" t="s">
        <v>23</v>
      </c>
      <c r="E43" s="6" t="s">
        <v>278</v>
      </c>
      <c r="F43" s="2" t="s">
        <v>27</v>
      </c>
      <c r="G43" s="6" t="s">
        <v>115</v>
      </c>
      <c r="H43" s="2" t="s">
        <v>16</v>
      </c>
      <c r="I43" s="26">
        <v>2</v>
      </c>
      <c r="J43" s="7">
        <v>1</v>
      </c>
      <c r="K43" s="8">
        <v>2</v>
      </c>
      <c r="L43" s="11">
        <v>49</v>
      </c>
      <c r="M43" s="11" t="s">
        <v>351</v>
      </c>
      <c r="N43" s="11">
        <f>1/COUNTIF($O:$O,O43)</f>
        <v>1</v>
      </c>
      <c r="O43" s="1" t="str">
        <f t="shared" si="0"/>
        <v>4910079574</v>
      </c>
    </row>
    <row r="44" spans="1:15" hidden="1" x14ac:dyDescent="0.2">
      <c r="A44" s="2">
        <v>10083704</v>
      </c>
      <c r="B44" s="6" t="s">
        <v>156</v>
      </c>
      <c r="C44" s="24">
        <v>84149032</v>
      </c>
      <c r="D44" s="2" t="s">
        <v>23</v>
      </c>
      <c r="E44" s="6" t="s">
        <v>278</v>
      </c>
      <c r="F44" s="2" t="s">
        <v>20</v>
      </c>
      <c r="G44" s="6" t="s">
        <v>317</v>
      </c>
      <c r="H44" s="2" t="s">
        <v>16</v>
      </c>
      <c r="I44" s="26">
        <v>6</v>
      </c>
      <c r="J44" s="7">
        <v>2696.1033000000002</v>
      </c>
      <c r="K44" s="8">
        <v>16176.6198</v>
      </c>
      <c r="L44" s="11">
        <v>49</v>
      </c>
      <c r="M44" s="11" t="s">
        <v>351</v>
      </c>
      <c r="N44" s="11">
        <f>1/COUNTIF($O:$O,O44)</f>
        <v>1</v>
      </c>
      <c r="O44" s="1" t="str">
        <f t="shared" si="0"/>
        <v>4910083704</v>
      </c>
    </row>
    <row r="45" spans="1:15" hidden="1" x14ac:dyDescent="0.2">
      <c r="A45" s="2">
        <v>10093591</v>
      </c>
      <c r="B45" s="6" t="s">
        <v>157</v>
      </c>
      <c r="C45" s="24">
        <v>84139190</v>
      </c>
      <c r="D45" s="2" t="s">
        <v>23</v>
      </c>
      <c r="E45" s="6" t="s">
        <v>278</v>
      </c>
      <c r="F45" s="2" t="s">
        <v>9</v>
      </c>
      <c r="G45" s="6" t="s">
        <v>100</v>
      </c>
      <c r="H45" s="2" t="s">
        <v>16</v>
      </c>
      <c r="I45" s="26">
        <v>1</v>
      </c>
      <c r="J45" s="7">
        <v>13197.763300000001</v>
      </c>
      <c r="K45" s="8">
        <v>13197.763300000001</v>
      </c>
      <c r="L45" s="11">
        <v>49</v>
      </c>
      <c r="M45" s="11" t="s">
        <v>351</v>
      </c>
      <c r="N45" s="11">
        <f>1/COUNTIF($O:$O,O45)</f>
        <v>1</v>
      </c>
      <c r="O45" s="1" t="str">
        <f t="shared" si="0"/>
        <v>4910093591</v>
      </c>
    </row>
    <row r="46" spans="1:15" hidden="1" x14ac:dyDescent="0.2">
      <c r="A46" s="2">
        <v>10108388</v>
      </c>
      <c r="B46" s="6" t="s">
        <v>40</v>
      </c>
      <c r="C46" s="24">
        <v>84139190</v>
      </c>
      <c r="D46" s="2" t="s">
        <v>23</v>
      </c>
      <c r="E46" s="6" t="s">
        <v>278</v>
      </c>
      <c r="F46" s="2" t="s">
        <v>9</v>
      </c>
      <c r="G46" s="6" t="s">
        <v>117</v>
      </c>
      <c r="H46" s="2" t="s">
        <v>16</v>
      </c>
      <c r="I46" s="26">
        <v>1</v>
      </c>
      <c r="J46" s="7">
        <v>38979.17</v>
      </c>
      <c r="K46" s="8">
        <v>38979.17</v>
      </c>
      <c r="L46" s="11">
        <v>49</v>
      </c>
      <c r="M46" s="11" t="s">
        <v>351</v>
      </c>
      <c r="N46" s="11">
        <f>1/COUNTIF($O:$O,O46)</f>
        <v>1</v>
      </c>
      <c r="O46" s="1" t="str">
        <f t="shared" si="0"/>
        <v>4910108388</v>
      </c>
    </row>
    <row r="47" spans="1:15" hidden="1" x14ac:dyDescent="0.2">
      <c r="A47" s="2">
        <v>10114052</v>
      </c>
      <c r="B47" s="6" t="s">
        <v>159</v>
      </c>
      <c r="C47" s="24">
        <v>84149039</v>
      </c>
      <c r="D47" s="2" t="s">
        <v>22</v>
      </c>
      <c r="E47" s="6" t="s">
        <v>61</v>
      </c>
      <c r="F47" s="2" t="s">
        <v>18</v>
      </c>
      <c r="G47" s="6" t="s">
        <v>318</v>
      </c>
      <c r="H47" s="2" t="s">
        <v>16</v>
      </c>
      <c r="I47" s="26">
        <v>2</v>
      </c>
      <c r="J47" s="7">
        <v>8877.4832999999999</v>
      </c>
      <c r="K47" s="8">
        <v>17754.9666</v>
      </c>
      <c r="L47" s="11">
        <v>49</v>
      </c>
      <c r="M47" s="11" t="s">
        <v>351</v>
      </c>
      <c r="N47" s="11">
        <f>1/COUNTIF($O:$O,O47)</f>
        <v>1</v>
      </c>
      <c r="O47" s="1" t="str">
        <f t="shared" si="0"/>
        <v>4910114052</v>
      </c>
    </row>
    <row r="48" spans="1:15" hidden="1" x14ac:dyDescent="0.2">
      <c r="A48" s="2">
        <v>10118443</v>
      </c>
      <c r="B48" s="6" t="s">
        <v>160</v>
      </c>
      <c r="C48" s="24">
        <v>68069090</v>
      </c>
      <c r="D48" s="24">
        <v>30141505</v>
      </c>
      <c r="E48" s="6" t="s">
        <v>303</v>
      </c>
      <c r="F48" s="2" t="s">
        <v>13</v>
      </c>
      <c r="G48" s="6" t="s">
        <v>102</v>
      </c>
      <c r="H48" s="2" t="s">
        <v>16</v>
      </c>
      <c r="I48" s="26">
        <v>708</v>
      </c>
      <c r="J48" s="7">
        <v>34.781100000000002</v>
      </c>
      <c r="K48" s="8">
        <v>24625.018800000002</v>
      </c>
      <c r="L48" s="11">
        <v>55</v>
      </c>
      <c r="M48" s="11" t="s">
        <v>353</v>
      </c>
      <c r="N48" s="11">
        <f>1/COUNTIF($O:$O,O48)</f>
        <v>1</v>
      </c>
      <c r="O48" s="1" t="str">
        <f t="shared" si="0"/>
        <v>5510118443</v>
      </c>
    </row>
    <row r="49" spans="1:15" ht="22.5" hidden="1" x14ac:dyDescent="0.2">
      <c r="A49" s="2">
        <v>10118722</v>
      </c>
      <c r="B49" s="6" t="s">
        <v>161</v>
      </c>
      <c r="C49" s="24">
        <v>73053100</v>
      </c>
      <c r="D49" s="2" t="s">
        <v>162</v>
      </c>
      <c r="E49" s="6" t="s">
        <v>283</v>
      </c>
      <c r="F49" s="2" t="s">
        <v>13</v>
      </c>
      <c r="G49" s="6" t="s">
        <v>102</v>
      </c>
      <c r="H49" s="2" t="s">
        <v>16</v>
      </c>
      <c r="I49" s="26">
        <v>196</v>
      </c>
      <c r="J49" s="7">
        <v>52.74</v>
      </c>
      <c r="K49" s="8">
        <v>10337.040000000001</v>
      </c>
      <c r="L49" s="11">
        <v>51</v>
      </c>
      <c r="M49" s="11" t="s">
        <v>347</v>
      </c>
      <c r="N49" s="11">
        <f>1/COUNTIF($O:$O,O49)</f>
        <v>1</v>
      </c>
      <c r="O49" s="1" t="str">
        <f t="shared" si="0"/>
        <v>5110118722</v>
      </c>
    </row>
    <row r="50" spans="1:15" hidden="1" x14ac:dyDescent="0.2">
      <c r="A50" s="2">
        <v>10122471</v>
      </c>
      <c r="B50" s="6" t="s">
        <v>163</v>
      </c>
      <c r="C50" s="24">
        <v>84833090</v>
      </c>
      <c r="D50" s="2" t="s">
        <v>26</v>
      </c>
      <c r="E50" s="6" t="s">
        <v>275</v>
      </c>
      <c r="F50" s="2" t="s">
        <v>15</v>
      </c>
      <c r="G50" s="6" t="s">
        <v>319</v>
      </c>
      <c r="H50" s="2" t="s">
        <v>16</v>
      </c>
      <c r="I50" s="26">
        <v>1</v>
      </c>
      <c r="J50" s="7">
        <v>8276.27</v>
      </c>
      <c r="K50" s="8">
        <v>8276.27</v>
      </c>
      <c r="L50" s="11">
        <v>49</v>
      </c>
      <c r="M50" s="11" t="s">
        <v>351</v>
      </c>
      <c r="N50" s="11">
        <f>1/COUNTIF($O:$O,O50)</f>
        <v>0.5</v>
      </c>
      <c r="O50" s="1" t="str">
        <f t="shared" si="0"/>
        <v>4910122471</v>
      </c>
    </row>
    <row r="51" spans="1:15" hidden="1" x14ac:dyDescent="0.2">
      <c r="A51" s="2">
        <v>10122471</v>
      </c>
      <c r="B51" s="6" t="s">
        <v>163</v>
      </c>
      <c r="C51" s="24">
        <v>84833090</v>
      </c>
      <c r="D51" s="2" t="s">
        <v>26</v>
      </c>
      <c r="E51" s="6" t="s">
        <v>275</v>
      </c>
      <c r="F51" s="2" t="s">
        <v>20</v>
      </c>
      <c r="G51" s="6" t="s">
        <v>319</v>
      </c>
      <c r="H51" s="2" t="s">
        <v>16</v>
      </c>
      <c r="I51" s="26">
        <v>1</v>
      </c>
      <c r="J51" s="7">
        <v>26216.39</v>
      </c>
      <c r="K51" s="8">
        <v>26216.39</v>
      </c>
      <c r="L51" s="11">
        <v>49</v>
      </c>
      <c r="M51" s="11" t="s">
        <v>351</v>
      </c>
      <c r="N51" s="11">
        <f>1/COUNTIF($O:$O,O51)</f>
        <v>0.5</v>
      </c>
      <c r="O51" s="1" t="str">
        <f t="shared" si="0"/>
        <v>4910122471</v>
      </c>
    </row>
    <row r="52" spans="1:15" hidden="1" x14ac:dyDescent="0.2">
      <c r="A52" s="2">
        <v>10130348</v>
      </c>
      <c r="B52" s="6" t="s">
        <v>164</v>
      </c>
      <c r="C52" s="24">
        <v>84149039</v>
      </c>
      <c r="D52" s="2" t="s">
        <v>22</v>
      </c>
      <c r="E52" s="6" t="s">
        <v>61</v>
      </c>
      <c r="F52" s="2" t="s">
        <v>14</v>
      </c>
      <c r="G52" s="6" t="s">
        <v>320</v>
      </c>
      <c r="H52" s="2" t="s">
        <v>16</v>
      </c>
      <c r="I52" s="26">
        <v>1</v>
      </c>
      <c r="J52" s="7">
        <v>4854.25</v>
      </c>
      <c r="K52" s="8">
        <v>4854.25</v>
      </c>
      <c r="L52" s="11">
        <v>49</v>
      </c>
      <c r="M52" s="11" t="s">
        <v>351</v>
      </c>
      <c r="N52" s="11">
        <f>1/COUNTIF($O:$O,O52)</f>
        <v>1</v>
      </c>
      <c r="O52" s="1" t="str">
        <f t="shared" si="0"/>
        <v>4910130348</v>
      </c>
    </row>
    <row r="53" spans="1:15" hidden="1" x14ac:dyDescent="0.2">
      <c r="A53" s="2">
        <v>10130373</v>
      </c>
      <c r="B53" s="6" t="s">
        <v>164</v>
      </c>
      <c r="C53" s="24">
        <v>84149039</v>
      </c>
      <c r="D53" s="2" t="s">
        <v>22</v>
      </c>
      <c r="E53" s="6" t="s">
        <v>61</v>
      </c>
      <c r="F53" s="2" t="s">
        <v>9</v>
      </c>
      <c r="G53" s="6" t="s">
        <v>320</v>
      </c>
      <c r="H53" s="2" t="s">
        <v>16</v>
      </c>
      <c r="I53" s="26">
        <v>2</v>
      </c>
      <c r="J53" s="7">
        <v>80537.514999999999</v>
      </c>
      <c r="K53" s="8">
        <v>161075.03</v>
      </c>
      <c r="L53" s="11">
        <v>49</v>
      </c>
      <c r="M53" s="11" t="s">
        <v>351</v>
      </c>
      <c r="N53" s="11">
        <f>1/COUNTIF($O:$O,O53)</f>
        <v>1</v>
      </c>
      <c r="O53" s="1" t="str">
        <f t="shared" si="0"/>
        <v>4910130373</v>
      </c>
    </row>
    <row r="54" spans="1:15" hidden="1" x14ac:dyDescent="0.2">
      <c r="A54" s="2">
        <v>10130382</v>
      </c>
      <c r="B54" s="6" t="s">
        <v>165</v>
      </c>
      <c r="C54" s="24">
        <v>84149039</v>
      </c>
      <c r="D54" s="2" t="s">
        <v>22</v>
      </c>
      <c r="E54" s="6" t="s">
        <v>61</v>
      </c>
      <c r="F54" s="2" t="s">
        <v>12</v>
      </c>
      <c r="G54" s="6" t="s">
        <v>320</v>
      </c>
      <c r="H54" s="2" t="s">
        <v>16</v>
      </c>
      <c r="I54" s="26">
        <v>1</v>
      </c>
      <c r="J54" s="7">
        <v>0</v>
      </c>
      <c r="K54" s="8">
        <v>0</v>
      </c>
      <c r="L54" s="11">
        <v>49</v>
      </c>
      <c r="M54" s="11" t="s">
        <v>351</v>
      </c>
      <c r="N54" s="11">
        <f>1/COUNTIF($O:$O,O54)</f>
        <v>1</v>
      </c>
      <c r="O54" s="1" t="str">
        <f t="shared" si="0"/>
        <v>4910130382</v>
      </c>
    </row>
    <row r="55" spans="1:15" hidden="1" x14ac:dyDescent="0.2">
      <c r="A55" s="2">
        <v>10131451</v>
      </c>
      <c r="B55" s="6" t="s">
        <v>166</v>
      </c>
      <c r="C55" s="24">
        <v>84149039</v>
      </c>
      <c r="D55" s="2" t="s">
        <v>22</v>
      </c>
      <c r="E55" s="6" t="s">
        <v>61</v>
      </c>
      <c r="F55" s="2" t="s">
        <v>9</v>
      </c>
      <c r="G55" s="6" t="s">
        <v>320</v>
      </c>
      <c r="H55" s="2" t="s">
        <v>16</v>
      </c>
      <c r="I55" s="26">
        <v>1</v>
      </c>
      <c r="J55" s="7">
        <v>40286.714999999997</v>
      </c>
      <c r="K55" s="8">
        <v>40286.714999999997</v>
      </c>
      <c r="L55" s="11">
        <v>49</v>
      </c>
      <c r="M55" s="11" t="s">
        <v>351</v>
      </c>
      <c r="N55" s="11">
        <f>1/COUNTIF($O:$O,O55)</f>
        <v>1</v>
      </c>
      <c r="O55" s="1" t="str">
        <f t="shared" si="0"/>
        <v>4910131451</v>
      </c>
    </row>
    <row r="56" spans="1:15" hidden="1" x14ac:dyDescent="0.2">
      <c r="A56" s="2">
        <v>10132808</v>
      </c>
      <c r="B56" s="6" t="s">
        <v>167</v>
      </c>
      <c r="C56" s="24">
        <v>84819090</v>
      </c>
      <c r="D56" s="24">
        <v>40141616</v>
      </c>
      <c r="E56" s="6" t="s">
        <v>62</v>
      </c>
      <c r="F56" s="2" t="s">
        <v>11</v>
      </c>
      <c r="G56" s="6" t="s">
        <v>321</v>
      </c>
      <c r="H56" s="2" t="s">
        <v>16</v>
      </c>
      <c r="I56" s="26">
        <v>2</v>
      </c>
      <c r="J56" s="7">
        <v>8260.0499999999993</v>
      </c>
      <c r="K56" s="8">
        <v>16520.099999999999</v>
      </c>
      <c r="L56" s="11">
        <v>53</v>
      </c>
      <c r="M56" s="11" t="s">
        <v>350</v>
      </c>
      <c r="N56" s="11">
        <f>1/COUNTIF($O:$O,O56)</f>
        <v>1</v>
      </c>
      <c r="O56" s="1" t="str">
        <f t="shared" si="0"/>
        <v>5310132808</v>
      </c>
    </row>
    <row r="57" spans="1:15" ht="22.5" hidden="1" x14ac:dyDescent="0.2">
      <c r="A57" s="2">
        <v>10156810</v>
      </c>
      <c r="B57" s="6" t="s">
        <v>168</v>
      </c>
      <c r="C57" s="24">
        <v>90318099</v>
      </c>
      <c r="D57" s="2" t="s">
        <v>87</v>
      </c>
      <c r="E57" s="6" t="s">
        <v>273</v>
      </c>
      <c r="F57" s="2" t="s">
        <v>9</v>
      </c>
      <c r="G57" s="6" t="s">
        <v>104</v>
      </c>
      <c r="H57" s="2" t="s">
        <v>16</v>
      </c>
      <c r="I57" s="26">
        <v>27</v>
      </c>
      <c r="J57" s="7">
        <v>744.28</v>
      </c>
      <c r="K57" s="8">
        <v>20095.559999999998</v>
      </c>
      <c r="L57" s="11">
        <v>57</v>
      </c>
      <c r="M57" s="11" t="s">
        <v>357</v>
      </c>
      <c r="N57" s="11">
        <f>1/COUNTIF($O:$O,O57)</f>
        <v>1</v>
      </c>
      <c r="O57" s="1" t="str">
        <f t="shared" si="0"/>
        <v>5710156810</v>
      </c>
    </row>
    <row r="58" spans="1:15" hidden="1" x14ac:dyDescent="0.2">
      <c r="A58" s="2">
        <v>10176593</v>
      </c>
      <c r="B58" s="6" t="s">
        <v>169</v>
      </c>
      <c r="C58" s="24">
        <v>68069090</v>
      </c>
      <c r="D58" s="24">
        <v>30141505</v>
      </c>
      <c r="E58" s="6" t="s">
        <v>303</v>
      </c>
      <c r="F58" s="2" t="s">
        <v>13</v>
      </c>
      <c r="G58" s="6" t="s">
        <v>102</v>
      </c>
      <c r="H58" s="2" t="s">
        <v>16</v>
      </c>
      <c r="I58" s="26">
        <v>270</v>
      </c>
      <c r="J58" s="7">
        <v>14.247</v>
      </c>
      <c r="K58" s="8">
        <v>3846.69</v>
      </c>
      <c r="L58" s="11">
        <v>55</v>
      </c>
      <c r="M58" s="11" t="s">
        <v>353</v>
      </c>
      <c r="N58" s="11">
        <f>1/COUNTIF($O:$O,O58)</f>
        <v>0.33333333333333331</v>
      </c>
      <c r="O58" s="1" t="str">
        <f t="shared" si="0"/>
        <v>5510176593</v>
      </c>
    </row>
    <row r="59" spans="1:15" hidden="1" x14ac:dyDescent="0.2">
      <c r="A59" s="2">
        <v>10176593</v>
      </c>
      <c r="B59" s="6" t="s">
        <v>169</v>
      </c>
      <c r="C59" s="24">
        <v>68069090</v>
      </c>
      <c r="D59" s="24">
        <v>30141505</v>
      </c>
      <c r="E59" s="6" t="s">
        <v>303</v>
      </c>
      <c r="F59" s="2" t="s">
        <v>13</v>
      </c>
      <c r="G59" s="6" t="s">
        <v>102</v>
      </c>
      <c r="H59" s="2" t="s">
        <v>16</v>
      </c>
      <c r="I59" s="26">
        <v>10</v>
      </c>
      <c r="J59" s="7">
        <v>14.247</v>
      </c>
      <c r="K59" s="8">
        <v>142.47</v>
      </c>
      <c r="L59" s="11">
        <v>55</v>
      </c>
      <c r="M59" s="11" t="s">
        <v>353</v>
      </c>
      <c r="N59" s="11">
        <f>1/COUNTIF($O:$O,O59)</f>
        <v>0.33333333333333331</v>
      </c>
      <c r="O59" s="1" t="str">
        <f t="shared" si="0"/>
        <v>5510176593</v>
      </c>
    </row>
    <row r="60" spans="1:15" hidden="1" x14ac:dyDescent="0.2">
      <c r="A60" s="2">
        <v>10176593</v>
      </c>
      <c r="B60" s="6" t="s">
        <v>169</v>
      </c>
      <c r="C60" s="24">
        <v>68069090</v>
      </c>
      <c r="D60" s="24">
        <v>30141505</v>
      </c>
      <c r="E60" s="6" t="s">
        <v>303</v>
      </c>
      <c r="F60" s="2" t="s">
        <v>13</v>
      </c>
      <c r="G60" s="6" t="s">
        <v>102</v>
      </c>
      <c r="H60" s="2" t="s">
        <v>16</v>
      </c>
      <c r="I60" s="26">
        <v>1410</v>
      </c>
      <c r="J60" s="7">
        <v>14.247</v>
      </c>
      <c r="K60" s="8">
        <v>20088.27</v>
      </c>
      <c r="L60" s="11">
        <v>55</v>
      </c>
      <c r="M60" s="11" t="s">
        <v>353</v>
      </c>
      <c r="N60" s="11">
        <f>1/COUNTIF($O:$O,O60)</f>
        <v>0.33333333333333331</v>
      </c>
      <c r="O60" s="1" t="str">
        <f t="shared" si="0"/>
        <v>5510176593</v>
      </c>
    </row>
    <row r="61" spans="1:15" ht="22.5" hidden="1" x14ac:dyDescent="0.2">
      <c r="A61" s="2">
        <v>10177994</v>
      </c>
      <c r="B61" s="6" t="s">
        <v>128</v>
      </c>
      <c r="C61" s="24">
        <v>90329010</v>
      </c>
      <c r="D61" s="24" t="s">
        <v>32</v>
      </c>
      <c r="E61" s="6" t="s">
        <v>271</v>
      </c>
      <c r="F61" s="2" t="s">
        <v>9</v>
      </c>
      <c r="G61" s="6" t="s">
        <v>112</v>
      </c>
      <c r="H61" s="2" t="s">
        <v>16</v>
      </c>
      <c r="I61" s="26">
        <v>2</v>
      </c>
      <c r="J61" s="7">
        <v>1250.7157</v>
      </c>
      <c r="K61" s="8">
        <v>2501.4313999999999</v>
      </c>
      <c r="L61" s="11">
        <v>57</v>
      </c>
      <c r="M61" s="11" t="s">
        <v>357</v>
      </c>
      <c r="N61" s="11">
        <f>1/COUNTIF($O:$O,O61)</f>
        <v>1</v>
      </c>
      <c r="O61" s="1" t="str">
        <f t="shared" si="0"/>
        <v>5710177994</v>
      </c>
    </row>
    <row r="62" spans="1:15" x14ac:dyDescent="0.2">
      <c r="A62" s="2">
        <v>10181672</v>
      </c>
      <c r="B62" s="6" t="s">
        <v>170</v>
      </c>
      <c r="C62" s="24">
        <v>39233000</v>
      </c>
      <c r="D62" s="24">
        <v>41122105</v>
      </c>
      <c r="E62" s="6" t="s">
        <v>67</v>
      </c>
      <c r="F62" s="2" t="s">
        <v>11</v>
      </c>
      <c r="G62" s="6" t="s">
        <v>322</v>
      </c>
      <c r="H62" s="2" t="s">
        <v>16</v>
      </c>
      <c r="I62" s="26">
        <v>9330</v>
      </c>
      <c r="J62" s="7">
        <v>1.2917000000000001</v>
      </c>
      <c r="K62" s="8">
        <v>12051.561000000002</v>
      </c>
      <c r="L62" s="11">
        <v>60</v>
      </c>
      <c r="M62" s="11" t="s">
        <v>358</v>
      </c>
      <c r="N62" s="11">
        <f>1/COUNTIF($O:$O,O62)</f>
        <v>1</v>
      </c>
      <c r="O62" s="1" t="str">
        <f t="shared" si="0"/>
        <v>6010181672</v>
      </c>
    </row>
    <row r="63" spans="1:15" hidden="1" x14ac:dyDescent="0.2">
      <c r="A63" s="34">
        <v>10216905</v>
      </c>
      <c r="B63" s="6" t="s">
        <v>171</v>
      </c>
      <c r="C63" s="24">
        <v>73182200</v>
      </c>
      <c r="D63" s="24" t="s">
        <v>158</v>
      </c>
      <c r="E63" s="6" t="s">
        <v>282</v>
      </c>
      <c r="F63" s="2" t="s">
        <v>13</v>
      </c>
      <c r="G63" s="6" t="s">
        <v>323</v>
      </c>
      <c r="H63" s="2" t="s">
        <v>16</v>
      </c>
      <c r="I63" s="35">
        <v>1000</v>
      </c>
      <c r="J63" s="7">
        <v>1.6063000000000001</v>
      </c>
      <c r="K63" s="8">
        <v>1606.3</v>
      </c>
      <c r="L63" s="11">
        <v>50</v>
      </c>
      <c r="M63" s="11" t="s">
        <v>348</v>
      </c>
      <c r="N63" s="11">
        <f>1/COUNTIF($O:$O,O63)</f>
        <v>0.2</v>
      </c>
      <c r="O63" s="1" t="str">
        <f t="shared" si="0"/>
        <v>5010216905</v>
      </c>
    </row>
    <row r="64" spans="1:15" hidden="1" x14ac:dyDescent="0.2">
      <c r="A64" s="34">
        <v>10216905</v>
      </c>
      <c r="B64" s="6" t="s">
        <v>171</v>
      </c>
      <c r="C64" s="24">
        <v>73182200</v>
      </c>
      <c r="D64" s="24" t="s">
        <v>158</v>
      </c>
      <c r="E64" s="6" t="s">
        <v>282</v>
      </c>
      <c r="F64" s="2" t="s">
        <v>13</v>
      </c>
      <c r="G64" s="6" t="s">
        <v>323</v>
      </c>
      <c r="H64" s="2" t="s">
        <v>16</v>
      </c>
      <c r="I64" s="35">
        <v>1000</v>
      </c>
      <c r="J64" s="7">
        <v>2.8460000000000001</v>
      </c>
      <c r="K64" s="8">
        <v>2846</v>
      </c>
      <c r="L64" s="11">
        <v>50</v>
      </c>
      <c r="M64" s="11" t="s">
        <v>348</v>
      </c>
      <c r="N64" s="11">
        <f>1/COUNTIF($O:$O,O64)</f>
        <v>0.2</v>
      </c>
      <c r="O64" s="1" t="str">
        <f t="shared" si="0"/>
        <v>5010216905</v>
      </c>
    </row>
    <row r="65" spans="1:15" hidden="1" x14ac:dyDescent="0.2">
      <c r="A65" s="34">
        <v>10216905</v>
      </c>
      <c r="B65" s="6" t="s">
        <v>171</v>
      </c>
      <c r="C65" s="24">
        <v>73182200</v>
      </c>
      <c r="D65" s="24" t="s">
        <v>158</v>
      </c>
      <c r="E65" s="6" t="s">
        <v>282</v>
      </c>
      <c r="F65" s="2" t="s">
        <v>13</v>
      </c>
      <c r="G65" s="6" t="s">
        <v>323</v>
      </c>
      <c r="H65" s="2" t="s">
        <v>16</v>
      </c>
      <c r="I65" s="35">
        <v>1000</v>
      </c>
      <c r="J65" s="7">
        <v>2.8460000000000001</v>
      </c>
      <c r="K65" s="8">
        <v>2846</v>
      </c>
      <c r="L65" s="11">
        <v>50</v>
      </c>
      <c r="M65" s="11" t="s">
        <v>348</v>
      </c>
      <c r="N65" s="11">
        <f>1/COUNTIF($O:$O,O65)</f>
        <v>0.2</v>
      </c>
      <c r="O65" s="1" t="str">
        <f t="shared" si="0"/>
        <v>5010216905</v>
      </c>
    </row>
    <row r="66" spans="1:15" hidden="1" x14ac:dyDescent="0.2">
      <c r="A66" s="34">
        <v>10216905</v>
      </c>
      <c r="B66" s="6" t="s">
        <v>171</v>
      </c>
      <c r="C66" s="24">
        <v>73182200</v>
      </c>
      <c r="D66" s="24" t="s">
        <v>158</v>
      </c>
      <c r="E66" s="6" t="s">
        <v>282</v>
      </c>
      <c r="F66" s="2" t="s">
        <v>13</v>
      </c>
      <c r="G66" s="6" t="s">
        <v>323</v>
      </c>
      <c r="H66" s="2" t="s">
        <v>16</v>
      </c>
      <c r="I66" s="35">
        <v>400</v>
      </c>
      <c r="J66" s="7">
        <v>3.5649999999999999</v>
      </c>
      <c r="K66" s="8">
        <v>1426</v>
      </c>
      <c r="L66" s="11">
        <v>50</v>
      </c>
      <c r="M66" s="11" t="s">
        <v>348</v>
      </c>
      <c r="N66" s="11">
        <f>1/COUNTIF($O:$O,O66)</f>
        <v>0.2</v>
      </c>
      <c r="O66" s="1" t="str">
        <f t="shared" si="0"/>
        <v>5010216905</v>
      </c>
    </row>
    <row r="67" spans="1:15" hidden="1" x14ac:dyDescent="0.2">
      <c r="A67" s="34">
        <v>10216905</v>
      </c>
      <c r="B67" s="6" t="s">
        <v>171</v>
      </c>
      <c r="C67" s="24">
        <v>73182200</v>
      </c>
      <c r="D67" s="24" t="s">
        <v>158</v>
      </c>
      <c r="E67" s="6" t="s">
        <v>282</v>
      </c>
      <c r="F67" s="2" t="s">
        <v>11</v>
      </c>
      <c r="G67" s="6" t="s">
        <v>323</v>
      </c>
      <c r="H67" s="2" t="s">
        <v>16</v>
      </c>
      <c r="I67" s="35">
        <v>43</v>
      </c>
      <c r="J67" s="7">
        <v>3.65</v>
      </c>
      <c r="K67" s="8">
        <v>156.94999999999999</v>
      </c>
      <c r="L67" s="11">
        <v>50</v>
      </c>
      <c r="M67" s="11" t="s">
        <v>348</v>
      </c>
      <c r="N67" s="11">
        <f>1/COUNTIF($O:$O,O67)</f>
        <v>0.2</v>
      </c>
      <c r="O67" s="1" t="str">
        <f t="shared" ref="O67:O130" si="1">L67&amp;A67</f>
        <v>5010216905</v>
      </c>
    </row>
    <row r="68" spans="1:15" ht="22.5" hidden="1" x14ac:dyDescent="0.2">
      <c r="A68" s="2">
        <v>10227128</v>
      </c>
      <c r="B68" s="6" t="s">
        <v>172</v>
      </c>
      <c r="C68" s="24">
        <v>73053100</v>
      </c>
      <c r="D68" s="24">
        <v>40142101</v>
      </c>
      <c r="E68" s="6" t="s">
        <v>72</v>
      </c>
      <c r="F68" s="2" t="s">
        <v>11</v>
      </c>
      <c r="G68" s="6" t="s">
        <v>102</v>
      </c>
      <c r="H68" s="2" t="s">
        <v>10</v>
      </c>
      <c r="I68" s="26">
        <v>11.62</v>
      </c>
      <c r="J68" s="7">
        <v>804.74009999999998</v>
      </c>
      <c r="K68" s="8">
        <v>9351.0799619999998</v>
      </c>
      <c r="L68" s="11">
        <v>51</v>
      </c>
      <c r="M68" s="11" t="s">
        <v>347</v>
      </c>
      <c r="N68" s="11">
        <f>1/COUNTIF($O:$O,O68)</f>
        <v>0.5</v>
      </c>
      <c r="O68" s="1" t="str">
        <f t="shared" si="1"/>
        <v>5110227128</v>
      </c>
    </row>
    <row r="69" spans="1:15" ht="22.5" hidden="1" x14ac:dyDescent="0.2">
      <c r="A69" s="2">
        <v>10227128</v>
      </c>
      <c r="B69" s="6" t="s">
        <v>172</v>
      </c>
      <c r="C69" s="24">
        <v>73053100</v>
      </c>
      <c r="D69" s="24">
        <v>40142101</v>
      </c>
      <c r="E69" s="6" t="s">
        <v>72</v>
      </c>
      <c r="F69" s="2" t="s">
        <v>9</v>
      </c>
      <c r="G69" s="6" t="s">
        <v>102</v>
      </c>
      <c r="H69" s="2" t="s">
        <v>10</v>
      </c>
      <c r="I69" s="26">
        <v>11.73</v>
      </c>
      <c r="J69" s="7">
        <v>808.48680000000002</v>
      </c>
      <c r="K69" s="8">
        <v>9483.5501640000002</v>
      </c>
      <c r="L69" s="11">
        <v>51</v>
      </c>
      <c r="M69" s="11" t="s">
        <v>347</v>
      </c>
      <c r="N69" s="11">
        <f>1/COUNTIF($O:$O,O69)</f>
        <v>0.5</v>
      </c>
      <c r="O69" s="1" t="str">
        <f t="shared" si="1"/>
        <v>5110227128</v>
      </c>
    </row>
    <row r="70" spans="1:15" hidden="1" x14ac:dyDescent="0.2">
      <c r="A70" s="2">
        <v>10232743</v>
      </c>
      <c r="B70" s="6" t="s">
        <v>173</v>
      </c>
      <c r="C70" s="24">
        <v>84818095</v>
      </c>
      <c r="D70" s="24">
        <v>40141607</v>
      </c>
      <c r="E70" s="6" t="s">
        <v>63</v>
      </c>
      <c r="F70" s="2" t="s">
        <v>14</v>
      </c>
      <c r="G70" s="6" t="s">
        <v>102</v>
      </c>
      <c r="H70" s="2" t="s">
        <v>16</v>
      </c>
      <c r="I70" s="26">
        <v>1</v>
      </c>
      <c r="J70" s="7">
        <v>28419.14</v>
      </c>
      <c r="K70" s="8">
        <v>28419.14</v>
      </c>
      <c r="L70" s="11">
        <v>53</v>
      </c>
      <c r="M70" s="11" t="s">
        <v>350</v>
      </c>
      <c r="N70" s="11">
        <f>1/COUNTIF($O:$O,O70)</f>
        <v>0.5</v>
      </c>
      <c r="O70" s="1" t="str">
        <f t="shared" si="1"/>
        <v>5310232743</v>
      </c>
    </row>
    <row r="71" spans="1:15" hidden="1" x14ac:dyDescent="0.2">
      <c r="A71" s="2">
        <v>10232743</v>
      </c>
      <c r="B71" s="6" t="s">
        <v>173</v>
      </c>
      <c r="C71" s="24">
        <v>84818095</v>
      </c>
      <c r="D71" s="24">
        <v>40141607</v>
      </c>
      <c r="E71" s="6" t="s">
        <v>63</v>
      </c>
      <c r="F71" s="2" t="s">
        <v>9</v>
      </c>
      <c r="G71" s="6" t="s">
        <v>102</v>
      </c>
      <c r="H71" s="2" t="s">
        <v>16</v>
      </c>
      <c r="I71" s="26">
        <v>2</v>
      </c>
      <c r="J71" s="7">
        <v>33679.15</v>
      </c>
      <c r="K71" s="8">
        <v>67358.3</v>
      </c>
      <c r="L71" s="11">
        <v>53</v>
      </c>
      <c r="M71" s="11" t="s">
        <v>350</v>
      </c>
      <c r="N71" s="11">
        <f>1/COUNTIF($O:$O,O71)</f>
        <v>0.5</v>
      </c>
      <c r="O71" s="1" t="str">
        <f t="shared" si="1"/>
        <v>5310232743</v>
      </c>
    </row>
    <row r="72" spans="1:15" hidden="1" x14ac:dyDescent="0.2">
      <c r="A72" s="2">
        <v>10240279</v>
      </c>
      <c r="B72" s="6" t="s">
        <v>174</v>
      </c>
      <c r="C72" s="24">
        <v>40169300</v>
      </c>
      <c r="D72" s="24">
        <v>40141616</v>
      </c>
      <c r="E72" s="6" t="s">
        <v>62</v>
      </c>
      <c r="F72" s="2" t="s">
        <v>99</v>
      </c>
      <c r="G72" s="6" t="s">
        <v>315</v>
      </c>
      <c r="H72" s="2" t="s">
        <v>16</v>
      </c>
      <c r="I72" s="26">
        <v>5</v>
      </c>
      <c r="J72" s="7">
        <v>2885.13</v>
      </c>
      <c r="K72" s="8">
        <v>14425.650000000001</v>
      </c>
      <c r="L72" s="11">
        <v>54</v>
      </c>
      <c r="M72" s="11" t="s">
        <v>349</v>
      </c>
      <c r="N72" s="11">
        <f>1/COUNTIF($O:$O,O72)</f>
        <v>1</v>
      </c>
      <c r="O72" s="1" t="str">
        <f t="shared" si="1"/>
        <v>5410240279</v>
      </c>
    </row>
    <row r="73" spans="1:15" hidden="1" x14ac:dyDescent="0.2">
      <c r="A73" s="2">
        <v>10262047</v>
      </c>
      <c r="B73" s="6" t="s">
        <v>175</v>
      </c>
      <c r="C73" s="24">
        <v>94051093</v>
      </c>
      <c r="D73" s="24" t="s">
        <v>85</v>
      </c>
      <c r="E73" s="6" t="s">
        <v>98</v>
      </c>
      <c r="F73" s="2" t="s">
        <v>14</v>
      </c>
      <c r="G73" s="6" t="s">
        <v>106</v>
      </c>
      <c r="H73" s="2" t="s">
        <v>16</v>
      </c>
      <c r="I73" s="26">
        <v>10</v>
      </c>
      <c r="J73" s="7">
        <v>65.84</v>
      </c>
      <c r="K73" s="8">
        <v>658.40000000000009</v>
      </c>
      <c r="L73" s="11">
        <v>59</v>
      </c>
      <c r="M73" s="11" t="s">
        <v>356</v>
      </c>
      <c r="N73" s="11">
        <f>1/COUNTIF($O:$O,O73)</f>
        <v>0.33333333333333331</v>
      </c>
      <c r="O73" s="1" t="str">
        <f t="shared" si="1"/>
        <v>5910262047</v>
      </c>
    </row>
    <row r="74" spans="1:15" hidden="1" x14ac:dyDescent="0.2">
      <c r="A74" s="2">
        <v>10262047</v>
      </c>
      <c r="B74" s="6" t="s">
        <v>175</v>
      </c>
      <c r="C74" s="24">
        <v>94051093</v>
      </c>
      <c r="D74" s="24" t="s">
        <v>85</v>
      </c>
      <c r="E74" s="6" t="s">
        <v>98</v>
      </c>
      <c r="F74" s="2" t="s">
        <v>14</v>
      </c>
      <c r="G74" s="6" t="s">
        <v>106</v>
      </c>
      <c r="H74" s="2" t="s">
        <v>16</v>
      </c>
      <c r="I74" s="26">
        <v>5</v>
      </c>
      <c r="J74" s="7">
        <v>65.84</v>
      </c>
      <c r="K74" s="8">
        <v>329.20000000000005</v>
      </c>
      <c r="L74" s="11">
        <v>59</v>
      </c>
      <c r="M74" s="11" t="s">
        <v>356</v>
      </c>
      <c r="N74" s="11">
        <f>1/COUNTIF($O:$O,O74)</f>
        <v>0.33333333333333331</v>
      </c>
      <c r="O74" s="1" t="str">
        <f t="shared" si="1"/>
        <v>5910262047</v>
      </c>
    </row>
    <row r="75" spans="1:15" hidden="1" x14ac:dyDescent="0.2">
      <c r="A75" s="2">
        <v>10262047</v>
      </c>
      <c r="B75" s="6" t="s">
        <v>175</v>
      </c>
      <c r="C75" s="24">
        <v>94051093</v>
      </c>
      <c r="D75" s="24" t="s">
        <v>85</v>
      </c>
      <c r="E75" s="6" t="s">
        <v>98</v>
      </c>
      <c r="F75" s="2" t="s">
        <v>13</v>
      </c>
      <c r="G75" s="6" t="s">
        <v>106</v>
      </c>
      <c r="H75" s="2" t="s">
        <v>16</v>
      </c>
      <c r="I75" s="26">
        <v>55</v>
      </c>
      <c r="J75" s="7">
        <v>303.7552</v>
      </c>
      <c r="K75" s="8">
        <v>16706.536</v>
      </c>
      <c r="L75" s="11">
        <v>59</v>
      </c>
      <c r="M75" s="11" t="s">
        <v>356</v>
      </c>
      <c r="N75" s="11">
        <f>1/COUNTIF($O:$O,O75)</f>
        <v>0.33333333333333331</v>
      </c>
      <c r="O75" s="1" t="str">
        <f t="shared" si="1"/>
        <v>5910262047</v>
      </c>
    </row>
    <row r="76" spans="1:15" ht="22.5" hidden="1" x14ac:dyDescent="0.2">
      <c r="A76" s="2">
        <v>10280383</v>
      </c>
      <c r="B76" s="6" t="s">
        <v>176</v>
      </c>
      <c r="C76" s="24">
        <v>73269090</v>
      </c>
      <c r="D76" s="24">
        <v>39121717</v>
      </c>
      <c r="E76" s="6" t="s">
        <v>95</v>
      </c>
      <c r="F76" s="2" t="s">
        <v>11</v>
      </c>
      <c r="G76" s="6" t="s">
        <v>324</v>
      </c>
      <c r="H76" s="2" t="s">
        <v>16</v>
      </c>
      <c r="I76" s="26">
        <v>11</v>
      </c>
      <c r="J76" s="7">
        <v>1984.97</v>
      </c>
      <c r="K76" s="8">
        <v>21834.670000000002</v>
      </c>
      <c r="L76" s="11">
        <v>63</v>
      </c>
      <c r="M76" s="11" t="s">
        <v>360</v>
      </c>
      <c r="N76" s="11">
        <f>1/COUNTIF($O:$O,O76)</f>
        <v>1</v>
      </c>
      <c r="O76" s="1" t="str">
        <f t="shared" si="1"/>
        <v>6310280383</v>
      </c>
    </row>
    <row r="77" spans="1:15" hidden="1" x14ac:dyDescent="0.2">
      <c r="A77" s="2">
        <v>10280847</v>
      </c>
      <c r="B77" s="6" t="s">
        <v>177</v>
      </c>
      <c r="C77" s="24">
        <v>68069090</v>
      </c>
      <c r="D77" s="24">
        <v>30141507</v>
      </c>
      <c r="E77" s="6" t="s">
        <v>304</v>
      </c>
      <c r="F77" s="2" t="s">
        <v>13</v>
      </c>
      <c r="G77" s="6" t="s">
        <v>325</v>
      </c>
      <c r="H77" s="2" t="s">
        <v>16</v>
      </c>
      <c r="I77" s="26">
        <v>10</v>
      </c>
      <c r="J77" s="7">
        <v>32.189</v>
      </c>
      <c r="K77" s="8">
        <v>321.89</v>
      </c>
      <c r="L77" s="11">
        <v>55</v>
      </c>
      <c r="M77" s="11" t="s">
        <v>353</v>
      </c>
      <c r="N77" s="11">
        <f>1/COUNTIF($O:$O,O77)</f>
        <v>0.5</v>
      </c>
      <c r="O77" s="1" t="str">
        <f t="shared" si="1"/>
        <v>5510280847</v>
      </c>
    </row>
    <row r="78" spans="1:15" hidden="1" x14ac:dyDescent="0.2">
      <c r="A78" s="2">
        <v>10280847</v>
      </c>
      <c r="B78" s="6" t="s">
        <v>177</v>
      </c>
      <c r="C78" s="24">
        <v>68069090</v>
      </c>
      <c r="D78" s="24">
        <v>30141507</v>
      </c>
      <c r="E78" s="6" t="s">
        <v>304</v>
      </c>
      <c r="F78" s="2" t="s">
        <v>13</v>
      </c>
      <c r="G78" s="6" t="s">
        <v>325</v>
      </c>
      <c r="H78" s="2" t="s">
        <v>16</v>
      </c>
      <c r="I78" s="26">
        <v>428</v>
      </c>
      <c r="J78" s="7">
        <v>32.189500000000002</v>
      </c>
      <c r="K78" s="8">
        <v>13777.106000000002</v>
      </c>
      <c r="L78" s="11">
        <v>55</v>
      </c>
      <c r="M78" s="11" t="s">
        <v>353</v>
      </c>
      <c r="N78" s="11">
        <f>1/COUNTIF($O:$O,O78)</f>
        <v>0.5</v>
      </c>
      <c r="O78" s="1" t="str">
        <f t="shared" si="1"/>
        <v>5510280847</v>
      </c>
    </row>
    <row r="79" spans="1:15" hidden="1" x14ac:dyDescent="0.2">
      <c r="A79" s="2">
        <v>10282488</v>
      </c>
      <c r="B79" s="6" t="s">
        <v>178</v>
      </c>
      <c r="C79" s="24">
        <v>73181500</v>
      </c>
      <c r="D79" s="2" t="s">
        <v>158</v>
      </c>
      <c r="E79" s="6" t="s">
        <v>282</v>
      </c>
      <c r="F79" s="2" t="s">
        <v>13</v>
      </c>
      <c r="G79" s="6" t="s">
        <v>102</v>
      </c>
      <c r="H79" s="2" t="s">
        <v>16</v>
      </c>
      <c r="I79" s="26">
        <v>1050</v>
      </c>
      <c r="J79" s="7">
        <v>1.02</v>
      </c>
      <c r="K79" s="8">
        <v>1071</v>
      </c>
      <c r="L79" s="11">
        <v>50</v>
      </c>
      <c r="M79" s="11" t="s">
        <v>348</v>
      </c>
      <c r="N79" s="11">
        <f>1/COUNTIF($O:$O,O79)</f>
        <v>0.25</v>
      </c>
      <c r="O79" s="1" t="str">
        <f t="shared" si="1"/>
        <v>5010282488</v>
      </c>
    </row>
    <row r="80" spans="1:15" hidden="1" x14ac:dyDescent="0.2">
      <c r="A80" s="2">
        <v>10282488</v>
      </c>
      <c r="B80" s="6" t="s">
        <v>178</v>
      </c>
      <c r="C80" s="24">
        <v>73181500</v>
      </c>
      <c r="D80" s="2" t="s">
        <v>158</v>
      </c>
      <c r="E80" s="6" t="s">
        <v>282</v>
      </c>
      <c r="F80" s="2" t="s">
        <v>13</v>
      </c>
      <c r="G80" s="6" t="s">
        <v>102</v>
      </c>
      <c r="H80" s="2" t="s">
        <v>16</v>
      </c>
      <c r="I80" s="26">
        <v>4000</v>
      </c>
      <c r="J80" s="7">
        <v>2.38</v>
      </c>
      <c r="K80" s="8">
        <v>9520</v>
      </c>
      <c r="L80" s="11">
        <v>50</v>
      </c>
      <c r="M80" s="11" t="s">
        <v>348</v>
      </c>
      <c r="N80" s="11">
        <f>1/COUNTIF($O:$O,O80)</f>
        <v>0.25</v>
      </c>
      <c r="O80" s="1" t="str">
        <f t="shared" si="1"/>
        <v>5010282488</v>
      </c>
    </row>
    <row r="81" spans="1:15" hidden="1" x14ac:dyDescent="0.2">
      <c r="A81" s="2">
        <v>10282488</v>
      </c>
      <c r="B81" s="6" t="s">
        <v>178</v>
      </c>
      <c r="C81" s="24">
        <v>73181500</v>
      </c>
      <c r="D81" s="2" t="s">
        <v>158</v>
      </c>
      <c r="E81" s="6" t="s">
        <v>282</v>
      </c>
      <c r="F81" s="2" t="s">
        <v>13</v>
      </c>
      <c r="G81" s="6" t="s">
        <v>102</v>
      </c>
      <c r="H81" s="2" t="s">
        <v>16</v>
      </c>
      <c r="I81" s="26">
        <v>2000</v>
      </c>
      <c r="J81" s="7">
        <v>2.38</v>
      </c>
      <c r="K81" s="8">
        <v>4760</v>
      </c>
      <c r="L81" s="11">
        <v>50</v>
      </c>
      <c r="M81" s="11" t="s">
        <v>348</v>
      </c>
      <c r="N81" s="11">
        <f>1/COUNTIF($O:$O,O81)</f>
        <v>0.25</v>
      </c>
      <c r="O81" s="1" t="str">
        <f t="shared" si="1"/>
        <v>5010282488</v>
      </c>
    </row>
    <row r="82" spans="1:15" hidden="1" x14ac:dyDescent="0.2">
      <c r="A82" s="34">
        <v>10282488</v>
      </c>
      <c r="B82" s="6" t="s">
        <v>178</v>
      </c>
      <c r="C82" s="24">
        <v>73181500</v>
      </c>
      <c r="D82" s="24" t="s">
        <v>158</v>
      </c>
      <c r="E82" s="6" t="s">
        <v>282</v>
      </c>
      <c r="F82" s="2" t="s">
        <v>13</v>
      </c>
      <c r="G82" s="6" t="s">
        <v>102</v>
      </c>
      <c r="H82" s="2" t="s">
        <v>16</v>
      </c>
      <c r="I82" s="35">
        <v>1300</v>
      </c>
      <c r="J82" s="7">
        <v>2.38</v>
      </c>
      <c r="K82" s="8">
        <v>3094</v>
      </c>
      <c r="L82" s="11">
        <v>50</v>
      </c>
      <c r="M82" s="11" t="s">
        <v>348</v>
      </c>
      <c r="N82" s="11">
        <f>1/COUNTIF($O:$O,O82)</f>
        <v>0.25</v>
      </c>
      <c r="O82" s="1" t="str">
        <f t="shared" si="1"/>
        <v>5010282488</v>
      </c>
    </row>
    <row r="83" spans="1:15" hidden="1" x14ac:dyDescent="0.2">
      <c r="A83" s="2">
        <v>10282801</v>
      </c>
      <c r="B83" s="6" t="s">
        <v>179</v>
      </c>
      <c r="C83" s="24">
        <v>84139190</v>
      </c>
      <c r="D83" s="24" t="s">
        <v>23</v>
      </c>
      <c r="E83" s="6" t="s">
        <v>278</v>
      </c>
      <c r="F83" s="2" t="s">
        <v>9</v>
      </c>
      <c r="G83" s="6" t="s">
        <v>100</v>
      </c>
      <c r="H83" s="2" t="s">
        <v>16</v>
      </c>
      <c r="I83" s="26">
        <v>1</v>
      </c>
      <c r="J83" s="7">
        <v>21963.360000000001</v>
      </c>
      <c r="K83" s="8">
        <v>21963.360000000001</v>
      </c>
      <c r="L83" s="11">
        <v>50</v>
      </c>
      <c r="M83" s="11" t="s">
        <v>348</v>
      </c>
      <c r="N83" s="11">
        <f>1/COUNTIF($O:$O,O83)</f>
        <v>1</v>
      </c>
      <c r="O83" s="1" t="str">
        <f t="shared" si="1"/>
        <v>5010282801</v>
      </c>
    </row>
    <row r="84" spans="1:15" ht="22.5" hidden="1" x14ac:dyDescent="0.2">
      <c r="A84" s="2">
        <v>10306215</v>
      </c>
      <c r="B84" s="6" t="s">
        <v>180</v>
      </c>
      <c r="C84" s="24">
        <v>72085200</v>
      </c>
      <c r="D84" s="24">
        <v>30102204</v>
      </c>
      <c r="E84" s="6" t="s">
        <v>79</v>
      </c>
      <c r="F84" s="2" t="s">
        <v>14</v>
      </c>
      <c r="G84" s="6" t="s">
        <v>102</v>
      </c>
      <c r="H84" s="2" t="s">
        <v>89</v>
      </c>
      <c r="I84" s="26">
        <v>3</v>
      </c>
      <c r="J84" s="7">
        <v>0.1</v>
      </c>
      <c r="K84" s="8">
        <v>0.30000000000000004</v>
      </c>
      <c r="L84" s="11">
        <v>56</v>
      </c>
      <c r="M84" s="11" t="s">
        <v>354</v>
      </c>
      <c r="N84" s="11">
        <f>1/COUNTIF($O:$O,O84)</f>
        <v>0.5</v>
      </c>
      <c r="O84" s="1" t="str">
        <f t="shared" si="1"/>
        <v>5610306215</v>
      </c>
    </row>
    <row r="85" spans="1:15" ht="22.5" hidden="1" x14ac:dyDescent="0.2">
      <c r="A85" s="2">
        <v>10306215</v>
      </c>
      <c r="B85" s="6" t="s">
        <v>180</v>
      </c>
      <c r="C85" s="24">
        <v>72085200</v>
      </c>
      <c r="D85" s="24">
        <v>30102204</v>
      </c>
      <c r="E85" s="6" t="s">
        <v>79</v>
      </c>
      <c r="F85" s="2" t="s">
        <v>11</v>
      </c>
      <c r="G85" s="6" t="s">
        <v>102</v>
      </c>
      <c r="H85" s="2" t="s">
        <v>89</v>
      </c>
      <c r="I85" s="26">
        <v>1865.84</v>
      </c>
      <c r="J85" s="7">
        <v>295.54300000000001</v>
      </c>
      <c r="K85" s="8">
        <v>551435.95111999998</v>
      </c>
      <c r="L85" s="11">
        <v>56</v>
      </c>
      <c r="M85" s="11" t="s">
        <v>354</v>
      </c>
      <c r="N85" s="11">
        <f>1/COUNTIF($O:$O,O85)</f>
        <v>0.5</v>
      </c>
      <c r="O85" s="1" t="str">
        <f t="shared" si="1"/>
        <v>5610306215</v>
      </c>
    </row>
    <row r="86" spans="1:15" hidden="1" x14ac:dyDescent="0.2">
      <c r="A86" s="2">
        <v>10324110</v>
      </c>
      <c r="B86" s="6" t="s">
        <v>181</v>
      </c>
      <c r="C86" s="24">
        <v>73182900</v>
      </c>
      <c r="D86" s="24">
        <v>40141616</v>
      </c>
      <c r="E86" s="6" t="s">
        <v>62</v>
      </c>
      <c r="F86" s="2" t="s">
        <v>15</v>
      </c>
      <c r="G86" s="6" t="s">
        <v>326</v>
      </c>
      <c r="H86" s="2" t="s">
        <v>16</v>
      </c>
      <c r="I86" s="26">
        <v>10</v>
      </c>
      <c r="J86" s="7">
        <v>3429.1025</v>
      </c>
      <c r="K86" s="8">
        <v>34291.025000000001</v>
      </c>
      <c r="L86" s="11">
        <v>54</v>
      </c>
      <c r="M86" s="11" t="s">
        <v>349</v>
      </c>
      <c r="N86" s="11">
        <f>1/COUNTIF($O:$O,O86)</f>
        <v>1</v>
      </c>
      <c r="O86" s="1" t="str">
        <f t="shared" si="1"/>
        <v>5410324110</v>
      </c>
    </row>
    <row r="87" spans="1:15" hidden="1" x14ac:dyDescent="0.2">
      <c r="A87" s="2">
        <v>10331491</v>
      </c>
      <c r="B87" s="6" t="s">
        <v>182</v>
      </c>
      <c r="C87" s="24">
        <v>35069190</v>
      </c>
      <c r="D87" s="24" t="s">
        <v>158</v>
      </c>
      <c r="E87" s="6" t="s">
        <v>282</v>
      </c>
      <c r="F87" s="2" t="s">
        <v>13</v>
      </c>
      <c r="G87" s="6" t="s">
        <v>102</v>
      </c>
      <c r="H87" s="2" t="s">
        <v>89</v>
      </c>
      <c r="I87" s="26">
        <v>53</v>
      </c>
      <c r="J87" s="7">
        <v>633.66</v>
      </c>
      <c r="K87" s="8">
        <v>33583.979999999996</v>
      </c>
      <c r="L87" s="11">
        <v>55</v>
      </c>
      <c r="M87" s="11" t="s">
        <v>353</v>
      </c>
      <c r="N87" s="11">
        <f>1/COUNTIF($O:$O,O87)</f>
        <v>1</v>
      </c>
      <c r="O87" s="1" t="str">
        <f t="shared" si="1"/>
        <v>5510331491</v>
      </c>
    </row>
    <row r="88" spans="1:15" hidden="1" x14ac:dyDescent="0.2">
      <c r="A88" s="2">
        <v>10335369</v>
      </c>
      <c r="B88" s="6" t="s">
        <v>183</v>
      </c>
      <c r="C88" s="24">
        <v>84179000</v>
      </c>
      <c r="D88" s="24" t="s">
        <v>158</v>
      </c>
      <c r="E88" s="6" t="s">
        <v>282</v>
      </c>
      <c r="F88" s="2" t="s">
        <v>13</v>
      </c>
      <c r="G88" s="6" t="s">
        <v>102</v>
      </c>
      <c r="H88" s="2" t="s">
        <v>89</v>
      </c>
      <c r="I88" s="26">
        <v>20</v>
      </c>
      <c r="J88" s="7">
        <v>505.28550000000001</v>
      </c>
      <c r="K88" s="8">
        <v>10105.710000000001</v>
      </c>
      <c r="L88" s="11">
        <v>55</v>
      </c>
      <c r="M88" s="11" t="s">
        <v>353</v>
      </c>
      <c r="N88" s="11">
        <f>1/COUNTIF($O:$O,O88)</f>
        <v>1</v>
      </c>
      <c r="O88" s="1" t="str">
        <f t="shared" si="1"/>
        <v>5510335369</v>
      </c>
    </row>
    <row r="89" spans="1:15" ht="22.5" hidden="1" x14ac:dyDescent="0.2">
      <c r="A89" s="2">
        <v>10337207</v>
      </c>
      <c r="B89" s="6" t="s">
        <v>184</v>
      </c>
      <c r="C89" s="24">
        <v>73064000</v>
      </c>
      <c r="D89" s="24">
        <v>40142117</v>
      </c>
      <c r="E89" s="6" t="s">
        <v>77</v>
      </c>
      <c r="F89" s="2" t="s">
        <v>9</v>
      </c>
      <c r="G89" s="6" t="s">
        <v>102</v>
      </c>
      <c r="H89" s="2" t="s">
        <v>10</v>
      </c>
      <c r="I89" s="26">
        <v>148.70000000000002</v>
      </c>
      <c r="J89" s="7">
        <v>269.73399999999998</v>
      </c>
      <c r="K89" s="8">
        <v>40109.445800000001</v>
      </c>
      <c r="L89" s="11">
        <v>51</v>
      </c>
      <c r="M89" s="11" t="s">
        <v>347</v>
      </c>
      <c r="N89" s="11">
        <f>1/COUNTIF($O:$O,O89)</f>
        <v>1</v>
      </c>
      <c r="O89" s="1" t="str">
        <f t="shared" si="1"/>
        <v>5110337207</v>
      </c>
    </row>
    <row r="90" spans="1:15" hidden="1" x14ac:dyDescent="0.2">
      <c r="A90" s="2">
        <v>10344658</v>
      </c>
      <c r="B90" s="6" t="s">
        <v>185</v>
      </c>
      <c r="C90" s="24">
        <v>74111010</v>
      </c>
      <c r="D90" s="24">
        <v>31231302</v>
      </c>
      <c r="E90" s="6" t="s">
        <v>305</v>
      </c>
      <c r="F90" s="2" t="s">
        <v>13</v>
      </c>
      <c r="G90" s="6" t="s">
        <v>102</v>
      </c>
      <c r="H90" s="2" t="s">
        <v>10</v>
      </c>
      <c r="I90" s="26">
        <v>753.32499999999959</v>
      </c>
      <c r="J90" s="7">
        <v>3.9201000000000001</v>
      </c>
      <c r="K90" s="8">
        <v>2953.1093324999983</v>
      </c>
      <c r="L90" s="11">
        <v>52</v>
      </c>
      <c r="M90" s="11" t="s">
        <v>352</v>
      </c>
      <c r="N90" s="11">
        <f>1/COUNTIF($O:$O,O90)</f>
        <v>0.5</v>
      </c>
      <c r="O90" s="1" t="str">
        <f t="shared" si="1"/>
        <v>5210344658</v>
      </c>
    </row>
    <row r="91" spans="1:15" hidden="1" x14ac:dyDescent="0.2">
      <c r="A91" s="2">
        <v>10344658</v>
      </c>
      <c r="B91" s="6" t="s">
        <v>185</v>
      </c>
      <c r="C91" s="24">
        <v>74111010</v>
      </c>
      <c r="D91" s="24">
        <v>31231302</v>
      </c>
      <c r="E91" s="6" t="s">
        <v>305</v>
      </c>
      <c r="F91" s="2" t="s">
        <v>11</v>
      </c>
      <c r="G91" s="6" t="s">
        <v>102</v>
      </c>
      <c r="H91" s="2" t="s">
        <v>10</v>
      </c>
      <c r="I91" s="26">
        <v>5175.7910000000002</v>
      </c>
      <c r="J91" s="7">
        <v>4.1680999999999999</v>
      </c>
      <c r="K91" s="8">
        <v>21573.214467099999</v>
      </c>
      <c r="L91" s="11">
        <v>52</v>
      </c>
      <c r="M91" s="11" t="s">
        <v>352</v>
      </c>
      <c r="N91" s="11">
        <f>1/COUNTIF($O:$O,O91)</f>
        <v>0.5</v>
      </c>
      <c r="O91" s="1" t="str">
        <f t="shared" si="1"/>
        <v>5210344658</v>
      </c>
    </row>
    <row r="92" spans="1:15" ht="22.5" hidden="1" x14ac:dyDescent="0.2">
      <c r="A92" s="2">
        <v>10355556</v>
      </c>
      <c r="B92" s="6" t="s">
        <v>186</v>
      </c>
      <c r="C92" s="24">
        <v>73044900</v>
      </c>
      <c r="D92" s="24">
        <v>40142117</v>
      </c>
      <c r="E92" s="6" t="s">
        <v>77</v>
      </c>
      <c r="F92" s="2" t="s">
        <v>14</v>
      </c>
      <c r="G92" s="6" t="s">
        <v>102</v>
      </c>
      <c r="H92" s="2" t="s">
        <v>10</v>
      </c>
      <c r="I92" s="26">
        <v>36</v>
      </c>
      <c r="J92" s="7">
        <v>317.17</v>
      </c>
      <c r="K92" s="8">
        <v>11418.12</v>
      </c>
      <c r="L92" s="11">
        <v>51</v>
      </c>
      <c r="M92" s="11" t="s">
        <v>347</v>
      </c>
      <c r="N92" s="11">
        <f>1/COUNTIF($O:$O,O92)</f>
        <v>0.33333333333333331</v>
      </c>
      <c r="O92" s="1" t="str">
        <f t="shared" si="1"/>
        <v>5110355556</v>
      </c>
    </row>
    <row r="93" spans="1:15" ht="22.5" hidden="1" x14ac:dyDescent="0.2">
      <c r="A93" s="2">
        <v>10355556</v>
      </c>
      <c r="B93" s="6" t="s">
        <v>186</v>
      </c>
      <c r="C93" s="24">
        <v>73044900</v>
      </c>
      <c r="D93" s="24">
        <v>40142117</v>
      </c>
      <c r="E93" s="6" t="s">
        <v>77</v>
      </c>
      <c r="F93" s="2" t="s">
        <v>9</v>
      </c>
      <c r="G93" s="6" t="s">
        <v>102</v>
      </c>
      <c r="H93" s="2" t="s">
        <v>10</v>
      </c>
      <c r="I93" s="26">
        <v>32.229999999999997</v>
      </c>
      <c r="J93" s="7">
        <v>1131.0006000000001</v>
      </c>
      <c r="K93" s="8">
        <v>36452.149337999996</v>
      </c>
      <c r="L93" s="11">
        <v>51</v>
      </c>
      <c r="M93" s="11" t="s">
        <v>347</v>
      </c>
      <c r="N93" s="11">
        <f>1/COUNTIF($O:$O,O93)</f>
        <v>0.33333333333333331</v>
      </c>
      <c r="O93" s="1" t="str">
        <f t="shared" si="1"/>
        <v>5110355556</v>
      </c>
    </row>
    <row r="94" spans="1:15" ht="22.5" hidden="1" x14ac:dyDescent="0.2">
      <c r="A94" s="2">
        <v>10355556</v>
      </c>
      <c r="B94" s="6" t="s">
        <v>186</v>
      </c>
      <c r="C94" s="24">
        <v>73044900</v>
      </c>
      <c r="D94" s="24">
        <v>40142117</v>
      </c>
      <c r="E94" s="6" t="s">
        <v>77</v>
      </c>
      <c r="F94" s="2" t="s">
        <v>11</v>
      </c>
      <c r="G94" s="6" t="s">
        <v>102</v>
      </c>
      <c r="H94" s="2" t="s">
        <v>10</v>
      </c>
      <c r="I94" s="26">
        <v>4.3899999999999997</v>
      </c>
      <c r="J94" s="7">
        <v>1585.8720000000001</v>
      </c>
      <c r="K94" s="8">
        <v>6961.9780799999999</v>
      </c>
      <c r="L94" s="11">
        <v>51</v>
      </c>
      <c r="M94" s="11" t="s">
        <v>347</v>
      </c>
      <c r="N94" s="11">
        <f>1/COUNTIF($O:$O,O94)</f>
        <v>0.33333333333333331</v>
      </c>
      <c r="O94" s="1" t="str">
        <f t="shared" si="1"/>
        <v>5110355556</v>
      </c>
    </row>
    <row r="95" spans="1:15" ht="22.5" hidden="1" x14ac:dyDescent="0.2">
      <c r="A95" s="2">
        <v>10369047</v>
      </c>
      <c r="B95" s="6" t="s">
        <v>187</v>
      </c>
      <c r="C95" s="24">
        <v>74122000</v>
      </c>
      <c r="D95" s="2" t="s">
        <v>25</v>
      </c>
      <c r="E95" s="6" t="s">
        <v>284</v>
      </c>
      <c r="F95" s="2" t="s">
        <v>11</v>
      </c>
      <c r="G95" s="6" t="s">
        <v>107</v>
      </c>
      <c r="H95" s="2" t="s">
        <v>16</v>
      </c>
      <c r="I95" s="26">
        <v>415</v>
      </c>
      <c r="J95" s="7">
        <v>41.771700000000003</v>
      </c>
      <c r="K95" s="8">
        <v>17335.255500000003</v>
      </c>
      <c r="L95" s="11">
        <v>51</v>
      </c>
      <c r="M95" s="11" t="s">
        <v>347</v>
      </c>
      <c r="N95" s="11">
        <f>1/COUNTIF($O:$O,O95)</f>
        <v>1</v>
      </c>
      <c r="O95" s="1" t="str">
        <f t="shared" si="1"/>
        <v>5110369047</v>
      </c>
    </row>
    <row r="96" spans="1:15" hidden="1" x14ac:dyDescent="0.2">
      <c r="A96" s="2">
        <v>10371784</v>
      </c>
      <c r="B96" s="6" t="s">
        <v>182</v>
      </c>
      <c r="C96" s="24">
        <v>84179000</v>
      </c>
      <c r="D96" s="2" t="s">
        <v>158</v>
      </c>
      <c r="E96" s="6" t="s">
        <v>282</v>
      </c>
      <c r="F96" s="2" t="s">
        <v>11</v>
      </c>
      <c r="G96" s="6" t="s">
        <v>102</v>
      </c>
      <c r="H96" s="2" t="s">
        <v>89</v>
      </c>
      <c r="I96" s="26">
        <v>26</v>
      </c>
      <c r="J96" s="7">
        <v>1171.58</v>
      </c>
      <c r="K96" s="8">
        <v>30461.079999999998</v>
      </c>
      <c r="L96" s="11">
        <v>55</v>
      </c>
      <c r="M96" s="11" t="s">
        <v>353</v>
      </c>
      <c r="N96" s="11">
        <f>1/COUNTIF($O:$O,O96)</f>
        <v>1</v>
      </c>
      <c r="O96" s="1" t="str">
        <f t="shared" si="1"/>
        <v>5510371784</v>
      </c>
    </row>
    <row r="97" spans="1:15" ht="22.5" hidden="1" x14ac:dyDescent="0.2">
      <c r="A97" s="2">
        <v>10391724</v>
      </c>
      <c r="B97" s="6" t="s">
        <v>189</v>
      </c>
      <c r="C97" s="24">
        <v>73043110</v>
      </c>
      <c r="D97" s="24">
        <v>40142101</v>
      </c>
      <c r="E97" s="6" t="s">
        <v>72</v>
      </c>
      <c r="F97" s="2" t="s">
        <v>13</v>
      </c>
      <c r="G97" s="6" t="s">
        <v>102</v>
      </c>
      <c r="H97" s="2" t="s">
        <v>10</v>
      </c>
      <c r="I97" s="26">
        <v>23.13</v>
      </c>
      <c r="J97" s="7">
        <v>1267.8200999999999</v>
      </c>
      <c r="K97" s="8">
        <v>29324.678912999996</v>
      </c>
      <c r="L97" s="11">
        <v>51</v>
      </c>
      <c r="M97" s="11" t="s">
        <v>347</v>
      </c>
      <c r="N97" s="11">
        <f>1/COUNTIF($O:$O,O97)</f>
        <v>1</v>
      </c>
      <c r="O97" s="1" t="str">
        <f t="shared" si="1"/>
        <v>5110391724</v>
      </c>
    </row>
    <row r="98" spans="1:15" ht="22.5" hidden="1" x14ac:dyDescent="0.2">
      <c r="A98" s="2">
        <v>10484792</v>
      </c>
      <c r="B98" s="6" t="s">
        <v>82</v>
      </c>
      <c r="C98" s="24">
        <v>90319090</v>
      </c>
      <c r="D98" s="24" t="s">
        <v>87</v>
      </c>
      <c r="E98" s="6" t="s">
        <v>273</v>
      </c>
      <c r="F98" s="2" t="s">
        <v>9</v>
      </c>
      <c r="G98" s="6" t="s">
        <v>110</v>
      </c>
      <c r="H98" s="2" t="s">
        <v>16</v>
      </c>
      <c r="I98" s="26">
        <v>1</v>
      </c>
      <c r="J98" s="7">
        <v>10221.799999999999</v>
      </c>
      <c r="K98" s="8">
        <v>10221.799999999999</v>
      </c>
      <c r="L98" s="11">
        <v>57</v>
      </c>
      <c r="M98" s="11" t="s">
        <v>357</v>
      </c>
      <c r="N98" s="11">
        <f>1/COUNTIF($O:$O,O98)</f>
        <v>1</v>
      </c>
      <c r="O98" s="1" t="str">
        <f t="shared" si="1"/>
        <v>5710484792</v>
      </c>
    </row>
    <row r="99" spans="1:15" ht="22.5" hidden="1" x14ac:dyDescent="0.2">
      <c r="A99" s="2">
        <v>10540451</v>
      </c>
      <c r="B99" s="6" t="s">
        <v>190</v>
      </c>
      <c r="C99" s="24">
        <v>84199090</v>
      </c>
      <c r="D99" s="24" t="s">
        <v>130</v>
      </c>
      <c r="E99" s="6" t="s">
        <v>279</v>
      </c>
      <c r="F99" s="2" t="s">
        <v>11</v>
      </c>
      <c r="G99" s="6" t="s">
        <v>109</v>
      </c>
      <c r="H99" s="2" t="s">
        <v>16</v>
      </c>
      <c r="I99" s="26">
        <v>1</v>
      </c>
      <c r="J99" s="7">
        <v>10448.549999999999</v>
      </c>
      <c r="K99" s="8">
        <v>10448.549999999999</v>
      </c>
      <c r="L99" s="11">
        <v>58</v>
      </c>
      <c r="M99" s="11" t="s">
        <v>355</v>
      </c>
      <c r="N99" s="11">
        <f>1/COUNTIF($O:$O,O99)</f>
        <v>1</v>
      </c>
      <c r="O99" s="1" t="str">
        <f t="shared" si="1"/>
        <v>5810540451</v>
      </c>
    </row>
    <row r="100" spans="1:15" ht="22.5" hidden="1" x14ac:dyDescent="0.2">
      <c r="A100" s="2">
        <v>10550969</v>
      </c>
      <c r="B100" s="6" t="s">
        <v>191</v>
      </c>
      <c r="C100" s="24">
        <v>39172300</v>
      </c>
      <c r="D100" s="24">
        <v>40142115</v>
      </c>
      <c r="E100" s="6" t="s">
        <v>69</v>
      </c>
      <c r="F100" s="2" t="s">
        <v>11</v>
      </c>
      <c r="G100" s="6" t="s">
        <v>102</v>
      </c>
      <c r="H100" s="2" t="s">
        <v>16</v>
      </c>
      <c r="I100" s="26">
        <v>80</v>
      </c>
      <c r="J100" s="7">
        <v>321.85000000000002</v>
      </c>
      <c r="K100" s="8">
        <v>25748</v>
      </c>
      <c r="L100" s="11">
        <v>51</v>
      </c>
      <c r="M100" s="11" t="s">
        <v>347</v>
      </c>
      <c r="N100" s="11">
        <f>1/COUNTIF($O:$O,O100)</f>
        <v>1</v>
      </c>
      <c r="O100" s="1" t="str">
        <f t="shared" si="1"/>
        <v>5110550969</v>
      </c>
    </row>
    <row r="101" spans="1:15" ht="22.5" hidden="1" x14ac:dyDescent="0.2">
      <c r="A101" s="2">
        <v>10559026</v>
      </c>
      <c r="B101" s="6" t="s">
        <v>192</v>
      </c>
      <c r="C101" s="24">
        <v>90259090</v>
      </c>
      <c r="D101" s="24">
        <v>41112217</v>
      </c>
      <c r="E101" s="6" t="s">
        <v>306</v>
      </c>
      <c r="F101" s="2" t="s">
        <v>13</v>
      </c>
      <c r="G101" s="6" t="s">
        <v>118</v>
      </c>
      <c r="H101" s="2" t="s">
        <v>16</v>
      </c>
      <c r="I101" s="26">
        <v>220</v>
      </c>
      <c r="J101" s="7">
        <v>17.010000000000002</v>
      </c>
      <c r="K101" s="8">
        <v>3742.2000000000003</v>
      </c>
      <c r="L101" s="11">
        <v>57</v>
      </c>
      <c r="M101" s="11" t="s">
        <v>357</v>
      </c>
      <c r="N101" s="11">
        <f>1/COUNTIF($O:$O,O101)</f>
        <v>0.5</v>
      </c>
      <c r="O101" s="1" t="str">
        <f t="shared" si="1"/>
        <v>5710559026</v>
      </c>
    </row>
    <row r="102" spans="1:15" ht="22.5" hidden="1" x14ac:dyDescent="0.2">
      <c r="A102" s="2">
        <v>10559026</v>
      </c>
      <c r="B102" s="6" t="s">
        <v>192</v>
      </c>
      <c r="C102" s="24">
        <v>90259090</v>
      </c>
      <c r="D102" s="24">
        <v>41112217</v>
      </c>
      <c r="E102" s="6" t="s">
        <v>306</v>
      </c>
      <c r="F102" s="2" t="s">
        <v>11</v>
      </c>
      <c r="G102" s="6" t="s">
        <v>118</v>
      </c>
      <c r="H102" s="2" t="s">
        <v>16</v>
      </c>
      <c r="I102" s="26">
        <v>250</v>
      </c>
      <c r="J102" s="7">
        <v>61</v>
      </c>
      <c r="K102" s="8">
        <v>15250</v>
      </c>
      <c r="L102" s="11">
        <v>57</v>
      </c>
      <c r="M102" s="11" t="s">
        <v>357</v>
      </c>
      <c r="N102" s="11">
        <f>1/COUNTIF($O:$O,O102)</f>
        <v>0.5</v>
      </c>
      <c r="O102" s="1" t="str">
        <f t="shared" si="1"/>
        <v>5710559026</v>
      </c>
    </row>
    <row r="103" spans="1:15" ht="22.5" hidden="1" x14ac:dyDescent="0.2">
      <c r="A103" s="2">
        <v>10562737</v>
      </c>
      <c r="B103" s="6" t="s">
        <v>193</v>
      </c>
      <c r="C103" s="24">
        <v>85049090</v>
      </c>
      <c r="D103" s="24" t="s">
        <v>31</v>
      </c>
      <c r="E103" s="6" t="s">
        <v>75</v>
      </c>
      <c r="F103" s="2" t="s">
        <v>11</v>
      </c>
      <c r="G103" s="6" t="s">
        <v>119</v>
      </c>
      <c r="H103" s="2" t="s">
        <v>16</v>
      </c>
      <c r="I103" s="26">
        <v>6</v>
      </c>
      <c r="J103" s="7">
        <v>8754.2670999999991</v>
      </c>
      <c r="K103" s="8">
        <v>52525.602599999998</v>
      </c>
      <c r="L103" s="11">
        <v>63</v>
      </c>
      <c r="M103" s="11" t="s">
        <v>360</v>
      </c>
      <c r="N103" s="11">
        <f>1/COUNTIF($O:$O,O103)</f>
        <v>1</v>
      </c>
      <c r="O103" s="1" t="str">
        <f t="shared" si="1"/>
        <v>6310562737</v>
      </c>
    </row>
    <row r="104" spans="1:15" hidden="1" x14ac:dyDescent="0.2">
      <c r="A104" s="2">
        <v>10575526</v>
      </c>
      <c r="B104" s="6" t="s">
        <v>194</v>
      </c>
      <c r="C104" s="24">
        <v>73269090</v>
      </c>
      <c r="D104" s="24" t="s">
        <v>24</v>
      </c>
      <c r="E104" s="6" t="s">
        <v>286</v>
      </c>
      <c r="F104" s="2" t="s">
        <v>13</v>
      </c>
      <c r="G104" s="6" t="s">
        <v>102</v>
      </c>
      <c r="H104" s="2" t="s">
        <v>16</v>
      </c>
      <c r="I104" s="26">
        <v>247</v>
      </c>
      <c r="J104" s="7">
        <v>43.4146</v>
      </c>
      <c r="K104" s="8">
        <v>10723.406199999999</v>
      </c>
      <c r="L104" s="11">
        <v>52</v>
      </c>
      <c r="M104" s="11" t="s">
        <v>352</v>
      </c>
      <c r="N104" s="11">
        <f>1/COUNTIF($O:$O,O104)</f>
        <v>1</v>
      </c>
      <c r="O104" s="1" t="str">
        <f t="shared" si="1"/>
        <v>5210575526</v>
      </c>
    </row>
    <row r="105" spans="1:15" ht="22.5" hidden="1" x14ac:dyDescent="0.2">
      <c r="A105" s="2">
        <v>10575874</v>
      </c>
      <c r="B105" s="6" t="s">
        <v>195</v>
      </c>
      <c r="C105" s="24">
        <v>39172300</v>
      </c>
      <c r="D105" s="24">
        <v>40142115</v>
      </c>
      <c r="E105" s="6" t="s">
        <v>69</v>
      </c>
      <c r="F105" s="2" t="s">
        <v>11</v>
      </c>
      <c r="G105" s="6" t="s">
        <v>102</v>
      </c>
      <c r="H105" s="2" t="s">
        <v>10</v>
      </c>
      <c r="I105" s="26">
        <v>114</v>
      </c>
      <c r="J105" s="7">
        <v>268.77</v>
      </c>
      <c r="K105" s="8">
        <v>30639.78</v>
      </c>
      <c r="L105" s="11">
        <v>51</v>
      </c>
      <c r="M105" s="11" t="s">
        <v>347</v>
      </c>
      <c r="N105" s="11">
        <f>1/COUNTIF($O:$O,O105)</f>
        <v>1</v>
      </c>
      <c r="O105" s="1" t="str">
        <f t="shared" si="1"/>
        <v>5110575874</v>
      </c>
    </row>
    <row r="106" spans="1:15" hidden="1" x14ac:dyDescent="0.2">
      <c r="A106" s="2">
        <v>10579429</v>
      </c>
      <c r="B106" s="6" t="s">
        <v>196</v>
      </c>
      <c r="C106" s="24">
        <v>85369090</v>
      </c>
      <c r="D106" s="24" t="s">
        <v>84</v>
      </c>
      <c r="E106" s="6" t="s">
        <v>96</v>
      </c>
      <c r="F106" s="2" t="s">
        <v>9</v>
      </c>
      <c r="G106" s="6" t="s">
        <v>327</v>
      </c>
      <c r="H106" s="2" t="s">
        <v>16</v>
      </c>
      <c r="I106" s="26">
        <v>69</v>
      </c>
      <c r="J106" s="7">
        <v>153.66</v>
      </c>
      <c r="K106" s="8">
        <v>10602.539999999999</v>
      </c>
      <c r="L106" s="11">
        <v>52</v>
      </c>
      <c r="M106" s="11" t="s">
        <v>352</v>
      </c>
      <c r="N106" s="11">
        <f>1/COUNTIF($O:$O,O106)</f>
        <v>1</v>
      </c>
      <c r="O106" s="1" t="str">
        <f t="shared" si="1"/>
        <v>5210579429</v>
      </c>
    </row>
    <row r="107" spans="1:15" hidden="1" x14ac:dyDescent="0.2">
      <c r="A107" s="2">
        <v>10579664</v>
      </c>
      <c r="B107" s="6" t="s">
        <v>197</v>
      </c>
      <c r="C107" s="24">
        <v>85366990</v>
      </c>
      <c r="D107" s="24" t="s">
        <v>84</v>
      </c>
      <c r="E107" s="6" t="s">
        <v>96</v>
      </c>
      <c r="F107" s="2" t="s">
        <v>9</v>
      </c>
      <c r="G107" s="6" t="s">
        <v>327</v>
      </c>
      <c r="H107" s="2" t="s">
        <v>16</v>
      </c>
      <c r="I107" s="26">
        <v>369</v>
      </c>
      <c r="J107" s="7">
        <v>84.231399999999994</v>
      </c>
      <c r="K107" s="8">
        <v>31081.386599999998</v>
      </c>
      <c r="L107" s="11">
        <v>52</v>
      </c>
      <c r="M107" s="11" t="s">
        <v>352</v>
      </c>
      <c r="N107" s="11">
        <f>1/COUNTIF($O:$O,O107)</f>
        <v>1</v>
      </c>
      <c r="O107" s="1" t="str">
        <f t="shared" si="1"/>
        <v>5210579664</v>
      </c>
    </row>
    <row r="108" spans="1:15" ht="22.5" hidden="1" x14ac:dyDescent="0.2">
      <c r="A108" s="2">
        <v>10588197</v>
      </c>
      <c r="B108" s="6" t="s">
        <v>198</v>
      </c>
      <c r="C108" s="24">
        <v>85369090</v>
      </c>
      <c r="D108" s="24" t="s">
        <v>199</v>
      </c>
      <c r="E108" s="6" t="s">
        <v>287</v>
      </c>
      <c r="F108" s="2" t="s">
        <v>27</v>
      </c>
      <c r="G108" s="6" t="s">
        <v>328</v>
      </c>
      <c r="H108" s="2" t="s">
        <v>16</v>
      </c>
      <c r="I108" s="26">
        <v>5</v>
      </c>
      <c r="J108" s="7">
        <v>1</v>
      </c>
      <c r="K108" s="8">
        <v>5</v>
      </c>
      <c r="L108" s="11">
        <v>63</v>
      </c>
      <c r="M108" s="11" t="s">
        <v>360</v>
      </c>
      <c r="N108" s="11">
        <f>1/COUNTIF($O:$O,O108)</f>
        <v>0.5</v>
      </c>
      <c r="O108" s="1" t="str">
        <f t="shared" si="1"/>
        <v>6310588197</v>
      </c>
    </row>
    <row r="109" spans="1:15" ht="22.5" hidden="1" x14ac:dyDescent="0.2">
      <c r="A109" s="2">
        <v>10588197</v>
      </c>
      <c r="B109" s="6" t="s">
        <v>198</v>
      </c>
      <c r="C109" s="24">
        <v>85369090</v>
      </c>
      <c r="D109" s="2" t="s">
        <v>199</v>
      </c>
      <c r="E109" s="6" t="s">
        <v>287</v>
      </c>
      <c r="F109" s="2" t="s">
        <v>11</v>
      </c>
      <c r="G109" s="6" t="s">
        <v>328</v>
      </c>
      <c r="H109" s="2" t="s">
        <v>16</v>
      </c>
      <c r="I109" s="26">
        <v>2</v>
      </c>
      <c r="J109" s="7">
        <v>5548.4174999999996</v>
      </c>
      <c r="K109" s="8">
        <v>11096.834999999999</v>
      </c>
      <c r="L109" s="11">
        <v>63</v>
      </c>
      <c r="M109" s="11" t="s">
        <v>360</v>
      </c>
      <c r="N109" s="11">
        <f>1/COUNTIF($O:$O,O109)</f>
        <v>0.5</v>
      </c>
      <c r="O109" s="1" t="str">
        <f t="shared" si="1"/>
        <v>6310588197</v>
      </c>
    </row>
    <row r="110" spans="1:15" ht="22.5" hidden="1" x14ac:dyDescent="0.2">
      <c r="A110" s="2">
        <v>10595367</v>
      </c>
      <c r="B110" s="6" t="s">
        <v>126</v>
      </c>
      <c r="C110" s="24">
        <v>69149000</v>
      </c>
      <c r="D110" s="24">
        <v>31371106</v>
      </c>
      <c r="E110" s="6" t="s">
        <v>299</v>
      </c>
      <c r="F110" s="2" t="s">
        <v>13</v>
      </c>
      <c r="G110" s="6" t="s">
        <v>114</v>
      </c>
      <c r="H110" s="2" t="s">
        <v>16</v>
      </c>
      <c r="I110" s="26">
        <v>200</v>
      </c>
      <c r="J110" s="7">
        <v>62.338500000000003</v>
      </c>
      <c r="K110" s="8">
        <v>12467.7</v>
      </c>
      <c r="L110" s="11">
        <v>57</v>
      </c>
      <c r="M110" s="11" t="s">
        <v>357</v>
      </c>
      <c r="N110" s="11">
        <f>1/COUNTIF($O:$O,O110)</f>
        <v>1</v>
      </c>
      <c r="O110" s="1" t="str">
        <f t="shared" si="1"/>
        <v>5710595367</v>
      </c>
    </row>
    <row r="111" spans="1:15" hidden="1" x14ac:dyDescent="0.2">
      <c r="A111" s="2">
        <v>10602917</v>
      </c>
      <c r="B111" s="6" t="s">
        <v>200</v>
      </c>
      <c r="C111" s="24">
        <v>73079900</v>
      </c>
      <c r="D111" s="24" t="s">
        <v>28</v>
      </c>
      <c r="E111" s="6" t="s">
        <v>288</v>
      </c>
      <c r="F111" s="2" t="s">
        <v>9</v>
      </c>
      <c r="G111" s="6" t="s">
        <v>102</v>
      </c>
      <c r="H111" s="2" t="s">
        <v>16</v>
      </c>
      <c r="I111" s="26">
        <v>57</v>
      </c>
      <c r="J111" s="7">
        <v>167.88749999999999</v>
      </c>
      <c r="K111" s="8">
        <v>9569.5874999999996</v>
      </c>
      <c r="L111" s="11">
        <v>52</v>
      </c>
      <c r="M111" s="11" t="s">
        <v>352</v>
      </c>
      <c r="N111" s="11">
        <f>1/COUNTIF($O:$O,O111)</f>
        <v>0.5</v>
      </c>
      <c r="O111" s="1" t="str">
        <f t="shared" si="1"/>
        <v>5210602917</v>
      </c>
    </row>
    <row r="112" spans="1:15" hidden="1" x14ac:dyDescent="0.2">
      <c r="A112" s="2">
        <v>10602917</v>
      </c>
      <c r="B112" s="6" t="s">
        <v>200</v>
      </c>
      <c r="C112" s="24">
        <v>73079900</v>
      </c>
      <c r="D112" s="24" t="s">
        <v>28</v>
      </c>
      <c r="E112" s="6" t="s">
        <v>288</v>
      </c>
      <c r="F112" s="2" t="s">
        <v>20</v>
      </c>
      <c r="G112" s="6" t="s">
        <v>102</v>
      </c>
      <c r="H112" s="2" t="s">
        <v>16</v>
      </c>
      <c r="I112" s="26">
        <v>1</v>
      </c>
      <c r="J112" s="7">
        <v>1183.67</v>
      </c>
      <c r="K112" s="8">
        <v>1183.67</v>
      </c>
      <c r="L112" s="11">
        <v>52</v>
      </c>
      <c r="M112" s="11" t="s">
        <v>352</v>
      </c>
      <c r="N112" s="11">
        <f>1/COUNTIF($O:$O,O112)</f>
        <v>0.5</v>
      </c>
      <c r="O112" s="1" t="str">
        <f t="shared" si="1"/>
        <v>5210602917</v>
      </c>
    </row>
    <row r="113" spans="1:15" hidden="1" x14ac:dyDescent="0.2">
      <c r="A113" s="2">
        <v>10614895</v>
      </c>
      <c r="B113" s="6" t="s">
        <v>201</v>
      </c>
      <c r="C113" s="24">
        <v>73269090</v>
      </c>
      <c r="D113" s="24" t="s">
        <v>24</v>
      </c>
      <c r="E113" s="6" t="s">
        <v>286</v>
      </c>
      <c r="F113" s="2" t="s">
        <v>13</v>
      </c>
      <c r="G113" s="6" t="s">
        <v>102</v>
      </c>
      <c r="H113" s="2" t="s">
        <v>16</v>
      </c>
      <c r="I113" s="26">
        <v>68</v>
      </c>
      <c r="J113" s="7">
        <v>244.5829</v>
      </c>
      <c r="K113" s="8">
        <v>16631.637200000001</v>
      </c>
      <c r="L113" s="11">
        <v>52</v>
      </c>
      <c r="M113" s="11" t="s">
        <v>352</v>
      </c>
      <c r="N113" s="11">
        <f>1/COUNTIF($O:$O,O113)</f>
        <v>1</v>
      </c>
      <c r="O113" s="1" t="str">
        <f t="shared" si="1"/>
        <v>5210614895</v>
      </c>
    </row>
    <row r="114" spans="1:15" hidden="1" x14ac:dyDescent="0.2">
      <c r="A114" s="2">
        <v>10615472</v>
      </c>
      <c r="B114" s="6" t="s">
        <v>202</v>
      </c>
      <c r="C114" s="24">
        <v>38160019</v>
      </c>
      <c r="D114" s="24">
        <v>30111503</v>
      </c>
      <c r="E114" s="6" t="s">
        <v>307</v>
      </c>
      <c r="F114" s="2" t="s">
        <v>13</v>
      </c>
      <c r="G114" s="6" t="s">
        <v>329</v>
      </c>
      <c r="H114" s="2" t="s">
        <v>30</v>
      </c>
      <c r="I114" s="26">
        <v>2180</v>
      </c>
      <c r="J114" s="7">
        <v>6.8137999999999996</v>
      </c>
      <c r="K114" s="8">
        <v>14854.083999999999</v>
      </c>
      <c r="L114" s="11">
        <v>55</v>
      </c>
      <c r="M114" s="11" t="s">
        <v>353</v>
      </c>
      <c r="N114" s="11">
        <f>1/COUNTIF($O:$O,O114)</f>
        <v>1</v>
      </c>
      <c r="O114" s="1" t="str">
        <f t="shared" si="1"/>
        <v>5510615472</v>
      </c>
    </row>
    <row r="115" spans="1:15" ht="22.5" hidden="1" x14ac:dyDescent="0.2">
      <c r="A115" s="2">
        <v>10626756</v>
      </c>
      <c r="B115" s="6" t="s">
        <v>203</v>
      </c>
      <c r="C115" s="24">
        <v>72254090</v>
      </c>
      <c r="D115" s="24">
        <v>30102201</v>
      </c>
      <c r="E115" s="6" t="s">
        <v>308</v>
      </c>
      <c r="F115" s="2" t="s">
        <v>9</v>
      </c>
      <c r="G115" s="6" t="s">
        <v>330</v>
      </c>
      <c r="H115" s="2" t="s">
        <v>16</v>
      </c>
      <c r="I115" s="26">
        <v>35</v>
      </c>
      <c r="J115" s="7">
        <v>4104.6000000000004</v>
      </c>
      <c r="K115" s="8">
        <v>143661</v>
      </c>
      <c r="L115" s="11">
        <v>56</v>
      </c>
      <c r="M115" s="11" t="s">
        <v>354</v>
      </c>
      <c r="N115" s="11">
        <f>1/COUNTIF($O:$O,O115)</f>
        <v>1</v>
      </c>
      <c r="O115" s="1" t="str">
        <f t="shared" si="1"/>
        <v>5610626756</v>
      </c>
    </row>
    <row r="116" spans="1:15" hidden="1" x14ac:dyDescent="0.2">
      <c r="A116" s="2">
        <v>10630386</v>
      </c>
      <c r="B116" s="6" t="s">
        <v>204</v>
      </c>
      <c r="C116" s="24">
        <v>73269090</v>
      </c>
      <c r="D116" s="24" t="s">
        <v>35</v>
      </c>
      <c r="E116" s="6" t="s">
        <v>272</v>
      </c>
      <c r="F116" s="2" t="s">
        <v>15</v>
      </c>
      <c r="G116" s="6" t="s">
        <v>117</v>
      </c>
      <c r="H116" s="2" t="s">
        <v>16</v>
      </c>
      <c r="I116" s="26">
        <v>2</v>
      </c>
      <c r="J116" s="7">
        <v>16234.513300000001</v>
      </c>
      <c r="K116" s="8">
        <v>32469.026600000001</v>
      </c>
      <c r="L116" s="11">
        <v>49</v>
      </c>
      <c r="M116" s="11" t="s">
        <v>351</v>
      </c>
      <c r="N116" s="11">
        <f>1/COUNTIF($O:$O,O116)</f>
        <v>1</v>
      </c>
      <c r="O116" s="1" t="str">
        <f t="shared" si="1"/>
        <v>4910630386</v>
      </c>
    </row>
    <row r="117" spans="1:15" ht="22.5" hidden="1" x14ac:dyDescent="0.2">
      <c r="A117" s="2">
        <v>10639321</v>
      </c>
      <c r="B117" s="6" t="s">
        <v>205</v>
      </c>
      <c r="C117" s="24">
        <v>85044050</v>
      </c>
      <c r="D117" s="24">
        <v>39121007</v>
      </c>
      <c r="E117" s="6" t="s">
        <v>309</v>
      </c>
      <c r="F117" s="2" t="s">
        <v>9</v>
      </c>
      <c r="G117" s="6" t="s">
        <v>113</v>
      </c>
      <c r="H117" s="2" t="s">
        <v>16</v>
      </c>
      <c r="I117" s="26">
        <v>1</v>
      </c>
      <c r="J117" s="7">
        <v>21624.235000000001</v>
      </c>
      <c r="K117" s="8">
        <v>21624.235000000001</v>
      </c>
      <c r="L117" s="11">
        <v>57</v>
      </c>
      <c r="M117" s="11" t="s">
        <v>357</v>
      </c>
      <c r="N117" s="11">
        <f>1/COUNTIF($O:$O,O117)</f>
        <v>1</v>
      </c>
      <c r="O117" s="1" t="str">
        <f t="shared" si="1"/>
        <v>5710639321</v>
      </c>
    </row>
    <row r="118" spans="1:15" hidden="1" x14ac:dyDescent="0.2">
      <c r="A118" s="2">
        <v>10649980</v>
      </c>
      <c r="B118" s="6" t="s">
        <v>206</v>
      </c>
      <c r="C118" s="24">
        <v>68069090</v>
      </c>
      <c r="D118" s="24">
        <v>30141505</v>
      </c>
      <c r="E118" s="6" t="s">
        <v>303</v>
      </c>
      <c r="F118" s="2" t="s">
        <v>9</v>
      </c>
      <c r="G118" s="6" t="s">
        <v>102</v>
      </c>
      <c r="H118" s="2" t="s">
        <v>16</v>
      </c>
      <c r="I118" s="26">
        <v>62</v>
      </c>
      <c r="J118" s="7">
        <v>10.5</v>
      </c>
      <c r="K118" s="8">
        <v>651</v>
      </c>
      <c r="L118" s="11">
        <v>55</v>
      </c>
      <c r="M118" s="11" t="s">
        <v>353</v>
      </c>
      <c r="N118" s="11">
        <f>1/COUNTIF($O:$O,O118)</f>
        <v>0.25</v>
      </c>
      <c r="O118" s="1" t="str">
        <f t="shared" si="1"/>
        <v>5510649980</v>
      </c>
    </row>
    <row r="119" spans="1:15" hidden="1" x14ac:dyDescent="0.2">
      <c r="A119" s="2">
        <v>10649980</v>
      </c>
      <c r="B119" s="6" t="s">
        <v>206</v>
      </c>
      <c r="C119" s="24">
        <v>68069090</v>
      </c>
      <c r="D119" s="24">
        <v>30141505</v>
      </c>
      <c r="E119" s="6" t="s">
        <v>303</v>
      </c>
      <c r="F119" s="2" t="s">
        <v>9</v>
      </c>
      <c r="G119" s="6" t="s">
        <v>102</v>
      </c>
      <c r="H119" s="2" t="s">
        <v>16</v>
      </c>
      <c r="I119" s="26">
        <v>4</v>
      </c>
      <c r="J119" s="7">
        <v>10.5</v>
      </c>
      <c r="K119" s="8">
        <v>42</v>
      </c>
      <c r="L119" s="11">
        <v>55</v>
      </c>
      <c r="M119" s="11" t="s">
        <v>353</v>
      </c>
      <c r="N119" s="11">
        <f>1/COUNTIF($O:$O,O119)</f>
        <v>0.25</v>
      </c>
      <c r="O119" s="1" t="str">
        <f t="shared" si="1"/>
        <v>5510649980</v>
      </c>
    </row>
    <row r="120" spans="1:15" hidden="1" x14ac:dyDescent="0.2">
      <c r="A120" s="2">
        <v>10649980</v>
      </c>
      <c r="B120" s="6" t="s">
        <v>206</v>
      </c>
      <c r="C120" s="24">
        <v>68069090</v>
      </c>
      <c r="D120" s="24">
        <v>30141505</v>
      </c>
      <c r="E120" s="6" t="s">
        <v>303</v>
      </c>
      <c r="F120" s="2" t="s">
        <v>13</v>
      </c>
      <c r="G120" s="6" t="s">
        <v>102</v>
      </c>
      <c r="H120" s="2" t="s">
        <v>16</v>
      </c>
      <c r="I120" s="26">
        <v>800</v>
      </c>
      <c r="J120" s="7">
        <v>11.16</v>
      </c>
      <c r="K120" s="8">
        <v>8928</v>
      </c>
      <c r="L120" s="11">
        <v>55</v>
      </c>
      <c r="M120" s="11" t="s">
        <v>353</v>
      </c>
      <c r="N120" s="11">
        <f>1/COUNTIF($O:$O,O120)</f>
        <v>0.25</v>
      </c>
      <c r="O120" s="1" t="str">
        <f t="shared" si="1"/>
        <v>5510649980</v>
      </c>
    </row>
    <row r="121" spans="1:15" hidden="1" x14ac:dyDescent="0.2">
      <c r="A121" s="2">
        <v>10649980</v>
      </c>
      <c r="B121" s="6" t="s">
        <v>206</v>
      </c>
      <c r="C121" s="24">
        <v>68069090</v>
      </c>
      <c r="D121" s="24">
        <v>30141505</v>
      </c>
      <c r="E121" s="6" t="s">
        <v>303</v>
      </c>
      <c r="F121" s="2" t="s">
        <v>13</v>
      </c>
      <c r="G121" s="6" t="s">
        <v>102</v>
      </c>
      <c r="H121" s="2" t="s">
        <v>16</v>
      </c>
      <c r="I121" s="26">
        <v>66</v>
      </c>
      <c r="J121" s="7">
        <v>13.12</v>
      </c>
      <c r="K121" s="8">
        <v>865.92</v>
      </c>
      <c r="L121" s="11">
        <v>55</v>
      </c>
      <c r="M121" s="11" t="s">
        <v>353</v>
      </c>
      <c r="N121" s="11">
        <f>1/COUNTIF($O:$O,O121)</f>
        <v>0.25</v>
      </c>
      <c r="O121" s="1" t="str">
        <f t="shared" si="1"/>
        <v>5510649980</v>
      </c>
    </row>
    <row r="122" spans="1:15" hidden="1" x14ac:dyDescent="0.2">
      <c r="A122" s="2">
        <v>10651192</v>
      </c>
      <c r="B122" s="6" t="s">
        <v>207</v>
      </c>
      <c r="C122" s="24">
        <v>73269090</v>
      </c>
      <c r="D122" s="2" t="s">
        <v>158</v>
      </c>
      <c r="E122" s="6" t="s">
        <v>282</v>
      </c>
      <c r="F122" s="2" t="s">
        <v>13</v>
      </c>
      <c r="G122" s="6" t="s">
        <v>102</v>
      </c>
      <c r="H122" s="2" t="s">
        <v>16</v>
      </c>
      <c r="I122" s="26">
        <v>12500</v>
      </c>
      <c r="J122" s="7">
        <v>0.68200000000000005</v>
      </c>
      <c r="K122" s="8">
        <v>8525</v>
      </c>
      <c r="L122" s="11">
        <v>55</v>
      </c>
      <c r="M122" s="11" t="s">
        <v>353</v>
      </c>
      <c r="N122" s="11">
        <f>1/COUNTIF($O:$O,O122)</f>
        <v>0.33333333333333331</v>
      </c>
      <c r="O122" s="1" t="str">
        <f t="shared" si="1"/>
        <v>5510651192</v>
      </c>
    </row>
    <row r="123" spans="1:15" hidden="1" x14ac:dyDescent="0.2">
      <c r="A123" s="2">
        <v>10651192</v>
      </c>
      <c r="B123" s="6" t="s">
        <v>207</v>
      </c>
      <c r="C123" s="24">
        <v>73269090</v>
      </c>
      <c r="D123" s="24" t="s">
        <v>158</v>
      </c>
      <c r="E123" s="6" t="s">
        <v>282</v>
      </c>
      <c r="F123" s="2" t="s">
        <v>13</v>
      </c>
      <c r="G123" s="6" t="s">
        <v>102</v>
      </c>
      <c r="H123" s="2" t="s">
        <v>16</v>
      </c>
      <c r="I123" s="26">
        <v>2000</v>
      </c>
      <c r="J123" s="7">
        <v>0.89</v>
      </c>
      <c r="K123" s="8">
        <v>1780</v>
      </c>
      <c r="L123" s="11">
        <v>55</v>
      </c>
      <c r="M123" s="11" t="s">
        <v>353</v>
      </c>
      <c r="N123" s="11">
        <f>1/COUNTIF($O:$O,O123)</f>
        <v>0.33333333333333331</v>
      </c>
      <c r="O123" s="1" t="str">
        <f t="shared" si="1"/>
        <v>5510651192</v>
      </c>
    </row>
    <row r="124" spans="1:15" hidden="1" x14ac:dyDescent="0.2">
      <c r="A124" s="2">
        <v>10651192</v>
      </c>
      <c r="B124" s="6" t="s">
        <v>207</v>
      </c>
      <c r="C124" s="24">
        <v>73269090</v>
      </c>
      <c r="D124" s="2" t="s">
        <v>158</v>
      </c>
      <c r="E124" s="6" t="s">
        <v>282</v>
      </c>
      <c r="F124" s="2" t="s">
        <v>13</v>
      </c>
      <c r="G124" s="6" t="s">
        <v>102</v>
      </c>
      <c r="H124" s="2" t="s">
        <v>16</v>
      </c>
      <c r="I124" s="26">
        <v>500</v>
      </c>
      <c r="J124" s="7">
        <v>0.89</v>
      </c>
      <c r="K124" s="8">
        <v>445</v>
      </c>
      <c r="L124" s="11">
        <v>55</v>
      </c>
      <c r="M124" s="11" t="s">
        <v>353</v>
      </c>
      <c r="N124" s="11">
        <f>1/COUNTIF($O:$O,O124)</f>
        <v>0.33333333333333331</v>
      </c>
      <c r="O124" s="1" t="str">
        <f t="shared" si="1"/>
        <v>5510651192</v>
      </c>
    </row>
    <row r="125" spans="1:15" hidden="1" x14ac:dyDescent="0.2">
      <c r="A125" s="2">
        <v>10652948</v>
      </c>
      <c r="B125" s="6" t="s">
        <v>208</v>
      </c>
      <c r="C125" s="24">
        <v>35069190</v>
      </c>
      <c r="D125" s="24" t="s">
        <v>158</v>
      </c>
      <c r="E125" s="6" t="s">
        <v>282</v>
      </c>
      <c r="F125" s="2" t="s">
        <v>13</v>
      </c>
      <c r="G125" s="6" t="s">
        <v>102</v>
      </c>
      <c r="H125" s="2" t="s">
        <v>89</v>
      </c>
      <c r="I125" s="26">
        <v>62</v>
      </c>
      <c r="J125" s="7">
        <v>377.42</v>
      </c>
      <c r="K125" s="8">
        <v>23400.04</v>
      </c>
      <c r="L125" s="11">
        <v>55</v>
      </c>
      <c r="M125" s="11" t="s">
        <v>353</v>
      </c>
      <c r="N125" s="11">
        <f>1/COUNTIF($O:$O,O125)</f>
        <v>1</v>
      </c>
      <c r="O125" s="1" t="str">
        <f t="shared" si="1"/>
        <v>5510652948</v>
      </c>
    </row>
    <row r="126" spans="1:15" hidden="1" x14ac:dyDescent="0.2">
      <c r="A126" s="2">
        <v>10659267</v>
      </c>
      <c r="B126" s="6" t="s">
        <v>209</v>
      </c>
      <c r="C126" s="24">
        <v>84818095</v>
      </c>
      <c r="D126" s="24">
        <v>40141607</v>
      </c>
      <c r="E126" s="6" t="s">
        <v>63</v>
      </c>
      <c r="F126" s="2" t="s">
        <v>14</v>
      </c>
      <c r="G126" s="6" t="s">
        <v>102</v>
      </c>
      <c r="H126" s="2" t="s">
        <v>16</v>
      </c>
      <c r="I126" s="26">
        <v>8</v>
      </c>
      <c r="J126" s="7">
        <v>80</v>
      </c>
      <c r="K126" s="8">
        <v>640</v>
      </c>
      <c r="L126" s="11">
        <v>53</v>
      </c>
      <c r="M126" s="11" t="s">
        <v>350</v>
      </c>
      <c r="N126" s="11">
        <f>1/COUNTIF($O:$O,O126)</f>
        <v>0.5</v>
      </c>
      <c r="O126" s="1" t="str">
        <f t="shared" si="1"/>
        <v>5310659267</v>
      </c>
    </row>
    <row r="127" spans="1:15" hidden="1" x14ac:dyDescent="0.2">
      <c r="A127" s="2">
        <v>10659267</v>
      </c>
      <c r="B127" s="6" t="s">
        <v>209</v>
      </c>
      <c r="C127" s="24">
        <v>84818095</v>
      </c>
      <c r="D127" s="24">
        <v>40141607</v>
      </c>
      <c r="E127" s="6" t="s">
        <v>63</v>
      </c>
      <c r="F127" s="2" t="s">
        <v>13</v>
      </c>
      <c r="G127" s="6" t="s">
        <v>102</v>
      </c>
      <c r="H127" s="2" t="s">
        <v>16</v>
      </c>
      <c r="I127" s="26">
        <v>29</v>
      </c>
      <c r="J127" s="7">
        <v>374.34370000000001</v>
      </c>
      <c r="K127" s="8">
        <v>10855.9673</v>
      </c>
      <c r="L127" s="11">
        <v>53</v>
      </c>
      <c r="M127" s="11" t="s">
        <v>350</v>
      </c>
      <c r="N127" s="11">
        <f>1/COUNTIF($O:$O,O127)</f>
        <v>0.5</v>
      </c>
      <c r="O127" s="1" t="str">
        <f t="shared" si="1"/>
        <v>5310659267</v>
      </c>
    </row>
    <row r="128" spans="1:15" hidden="1" x14ac:dyDescent="0.2">
      <c r="A128" s="2">
        <v>10669886</v>
      </c>
      <c r="B128" s="6" t="s">
        <v>210</v>
      </c>
      <c r="C128" s="24">
        <v>85381000</v>
      </c>
      <c r="D128" s="24" t="s">
        <v>211</v>
      </c>
      <c r="E128" s="6" t="s">
        <v>289</v>
      </c>
      <c r="F128" s="2" t="s">
        <v>9</v>
      </c>
      <c r="G128" s="6" t="s">
        <v>121</v>
      </c>
      <c r="H128" s="2" t="s">
        <v>16</v>
      </c>
      <c r="I128" s="26">
        <v>122</v>
      </c>
      <c r="J128" s="7">
        <v>421.07760000000002</v>
      </c>
      <c r="K128" s="8">
        <v>51371.467199999999</v>
      </c>
      <c r="L128" s="11">
        <v>59</v>
      </c>
      <c r="M128" s="11" t="s">
        <v>356</v>
      </c>
      <c r="N128" s="11">
        <f>1/COUNTIF($O:$O,O128)</f>
        <v>1</v>
      </c>
      <c r="O128" s="1" t="str">
        <f t="shared" si="1"/>
        <v>5910669886</v>
      </c>
    </row>
    <row r="129" spans="1:15" hidden="1" x14ac:dyDescent="0.2">
      <c r="A129" s="2">
        <v>10673188</v>
      </c>
      <c r="B129" s="6" t="s">
        <v>83</v>
      </c>
      <c r="C129" s="24">
        <v>84831090</v>
      </c>
      <c r="D129" s="24" t="s">
        <v>23</v>
      </c>
      <c r="E129" s="6" t="s">
        <v>278</v>
      </c>
      <c r="F129" s="2" t="s">
        <v>13</v>
      </c>
      <c r="G129" s="6" t="s">
        <v>117</v>
      </c>
      <c r="H129" s="2" t="s">
        <v>16</v>
      </c>
      <c r="I129" s="26">
        <v>5</v>
      </c>
      <c r="J129" s="7">
        <v>3742.92</v>
      </c>
      <c r="K129" s="8">
        <v>18714.599999999999</v>
      </c>
      <c r="L129" s="11">
        <v>49</v>
      </c>
      <c r="M129" s="11" t="s">
        <v>351</v>
      </c>
      <c r="N129" s="11">
        <f>1/COUNTIF($O:$O,O129)</f>
        <v>1</v>
      </c>
      <c r="O129" s="1" t="str">
        <f t="shared" si="1"/>
        <v>4910673188</v>
      </c>
    </row>
    <row r="130" spans="1:15" hidden="1" x14ac:dyDescent="0.2">
      <c r="A130" s="2">
        <v>10674466</v>
      </c>
      <c r="B130" s="6" t="s">
        <v>212</v>
      </c>
      <c r="C130" s="24">
        <v>73269090</v>
      </c>
      <c r="D130" s="24">
        <v>39121613</v>
      </c>
      <c r="E130" s="6" t="s">
        <v>66</v>
      </c>
      <c r="F130" s="2" t="s">
        <v>9</v>
      </c>
      <c r="G130" s="6" t="s">
        <v>331</v>
      </c>
      <c r="H130" s="2" t="s">
        <v>16</v>
      </c>
      <c r="I130" s="26">
        <v>223</v>
      </c>
      <c r="J130" s="7">
        <v>71.602599999999995</v>
      </c>
      <c r="K130" s="8">
        <v>15967.379799999999</v>
      </c>
      <c r="L130" s="11">
        <v>59</v>
      </c>
      <c r="M130" s="11" t="s">
        <v>356</v>
      </c>
      <c r="N130" s="11">
        <f>1/COUNTIF($O:$O,O130)</f>
        <v>1</v>
      </c>
      <c r="O130" s="1" t="str">
        <f t="shared" si="1"/>
        <v>5910674466</v>
      </c>
    </row>
    <row r="131" spans="1:15" hidden="1" x14ac:dyDescent="0.2">
      <c r="A131" s="2">
        <v>10683747</v>
      </c>
      <c r="B131" s="6" t="s">
        <v>213</v>
      </c>
      <c r="C131" s="24">
        <v>85364900</v>
      </c>
      <c r="D131" s="24">
        <v>39122301</v>
      </c>
      <c r="E131" s="6" t="s">
        <v>310</v>
      </c>
      <c r="F131" s="2" t="s">
        <v>13</v>
      </c>
      <c r="G131" s="6" t="s">
        <v>332</v>
      </c>
      <c r="H131" s="2" t="s">
        <v>16</v>
      </c>
      <c r="I131" s="26">
        <v>32</v>
      </c>
      <c r="J131" s="7">
        <v>1220.5899999999999</v>
      </c>
      <c r="K131" s="8">
        <v>39058.879999999997</v>
      </c>
      <c r="L131" s="11">
        <v>59</v>
      </c>
      <c r="M131" s="11" t="s">
        <v>356</v>
      </c>
      <c r="N131" s="11">
        <f>1/COUNTIF($O:$O,O131)</f>
        <v>1</v>
      </c>
      <c r="O131" s="1" t="str">
        <f t="shared" ref="O131:O190" si="2">L131&amp;A131</f>
        <v>5910683747</v>
      </c>
    </row>
    <row r="132" spans="1:15" ht="22.5" hidden="1" x14ac:dyDescent="0.2">
      <c r="A132" s="2">
        <v>10700079</v>
      </c>
      <c r="B132" s="6" t="s">
        <v>214</v>
      </c>
      <c r="C132" s="24">
        <v>84314910</v>
      </c>
      <c r="D132" s="2" t="s">
        <v>35</v>
      </c>
      <c r="E132" s="6" t="s">
        <v>272</v>
      </c>
      <c r="F132" s="2" t="s">
        <v>13</v>
      </c>
      <c r="G132" s="6" t="s">
        <v>109</v>
      </c>
      <c r="H132" s="2" t="s">
        <v>16</v>
      </c>
      <c r="I132" s="26">
        <v>70</v>
      </c>
      <c r="J132" s="7">
        <v>153.506</v>
      </c>
      <c r="K132" s="8">
        <v>10745.42</v>
      </c>
      <c r="L132" s="11">
        <v>58</v>
      </c>
      <c r="M132" s="11" t="s">
        <v>355</v>
      </c>
      <c r="N132" s="11">
        <f>1/COUNTIF($O:$O,O132)</f>
        <v>1</v>
      </c>
      <c r="O132" s="1" t="str">
        <f t="shared" si="2"/>
        <v>5810700079</v>
      </c>
    </row>
    <row r="133" spans="1:15" hidden="1" x14ac:dyDescent="0.2">
      <c r="A133" s="2">
        <v>10704858</v>
      </c>
      <c r="B133" s="6" t="s">
        <v>215</v>
      </c>
      <c r="C133" s="24">
        <v>84819090</v>
      </c>
      <c r="D133" s="24">
        <v>40141616</v>
      </c>
      <c r="E133" s="6" t="s">
        <v>62</v>
      </c>
      <c r="F133" s="2" t="s">
        <v>9</v>
      </c>
      <c r="G133" s="6" t="s">
        <v>326</v>
      </c>
      <c r="H133" s="2" t="s">
        <v>16</v>
      </c>
      <c r="I133" s="26">
        <v>1</v>
      </c>
      <c r="J133" s="7">
        <v>17027.86</v>
      </c>
      <c r="K133" s="8">
        <v>17027.86</v>
      </c>
      <c r="L133" s="11">
        <v>54</v>
      </c>
      <c r="M133" s="11" t="s">
        <v>349</v>
      </c>
      <c r="N133" s="11">
        <f>1/COUNTIF($O:$O,O133)</f>
        <v>1</v>
      </c>
      <c r="O133" s="1" t="str">
        <f t="shared" si="2"/>
        <v>5410704858</v>
      </c>
    </row>
    <row r="134" spans="1:15" hidden="1" x14ac:dyDescent="0.2">
      <c r="A134" s="2">
        <v>10704919</v>
      </c>
      <c r="B134" s="6" t="s">
        <v>215</v>
      </c>
      <c r="C134" s="24">
        <v>84798999</v>
      </c>
      <c r="D134" s="24">
        <v>40141616</v>
      </c>
      <c r="E134" s="6" t="s">
        <v>62</v>
      </c>
      <c r="F134" s="2" t="s">
        <v>13</v>
      </c>
      <c r="G134" s="6" t="s">
        <v>326</v>
      </c>
      <c r="H134" s="2" t="s">
        <v>16</v>
      </c>
      <c r="I134" s="26">
        <v>2</v>
      </c>
      <c r="J134" s="7">
        <v>18159.625</v>
      </c>
      <c r="K134" s="8">
        <v>36319.25</v>
      </c>
      <c r="L134" s="11">
        <v>54</v>
      </c>
      <c r="M134" s="11" t="s">
        <v>349</v>
      </c>
      <c r="N134" s="11">
        <f>1/COUNTIF($O:$O,O134)</f>
        <v>1</v>
      </c>
      <c r="O134" s="1" t="str">
        <f t="shared" si="2"/>
        <v>5410704919</v>
      </c>
    </row>
    <row r="135" spans="1:15" hidden="1" x14ac:dyDescent="0.2">
      <c r="A135" s="2">
        <v>10720131</v>
      </c>
      <c r="B135" s="6" t="s">
        <v>216</v>
      </c>
      <c r="C135" s="24">
        <v>84842000</v>
      </c>
      <c r="D135" s="24">
        <v>31181604</v>
      </c>
      <c r="E135" s="6" t="s">
        <v>73</v>
      </c>
      <c r="F135" s="2" t="s">
        <v>12</v>
      </c>
      <c r="G135" s="6" t="s">
        <v>117</v>
      </c>
      <c r="H135" s="2" t="s">
        <v>16</v>
      </c>
      <c r="I135" s="26">
        <v>1</v>
      </c>
      <c r="J135" s="7">
        <v>0</v>
      </c>
      <c r="K135" s="8">
        <v>0</v>
      </c>
      <c r="L135" s="11">
        <v>49</v>
      </c>
      <c r="M135" s="11" t="s">
        <v>351</v>
      </c>
      <c r="N135" s="11">
        <f>1/COUNTIF($O:$O,O135)</f>
        <v>0.5</v>
      </c>
      <c r="O135" s="1" t="str">
        <f t="shared" si="2"/>
        <v>4910720131</v>
      </c>
    </row>
    <row r="136" spans="1:15" hidden="1" x14ac:dyDescent="0.2">
      <c r="A136" s="2">
        <v>10720131</v>
      </c>
      <c r="B136" s="6" t="s">
        <v>216</v>
      </c>
      <c r="C136" s="24">
        <v>84842000</v>
      </c>
      <c r="D136" s="24">
        <v>31181604</v>
      </c>
      <c r="E136" s="6" t="s">
        <v>73</v>
      </c>
      <c r="F136" s="2" t="s">
        <v>9</v>
      </c>
      <c r="G136" s="6" t="s">
        <v>117</v>
      </c>
      <c r="H136" s="2" t="s">
        <v>16</v>
      </c>
      <c r="I136" s="26">
        <v>1</v>
      </c>
      <c r="J136" s="7">
        <v>41102.769999999997</v>
      </c>
      <c r="K136" s="8">
        <v>41102.769999999997</v>
      </c>
      <c r="L136" s="11">
        <v>49</v>
      </c>
      <c r="M136" s="11" t="s">
        <v>351</v>
      </c>
      <c r="N136" s="11">
        <f>1/COUNTIF($O:$O,O136)</f>
        <v>0.5</v>
      </c>
      <c r="O136" s="1" t="str">
        <f t="shared" si="2"/>
        <v>4910720131</v>
      </c>
    </row>
    <row r="137" spans="1:15" hidden="1" x14ac:dyDescent="0.2">
      <c r="A137" s="2">
        <v>10739403</v>
      </c>
      <c r="B137" s="6" t="s">
        <v>217</v>
      </c>
      <c r="C137" s="24">
        <v>84836090</v>
      </c>
      <c r="D137" s="24" t="s">
        <v>23</v>
      </c>
      <c r="E137" s="6" t="s">
        <v>278</v>
      </c>
      <c r="F137" s="2" t="s">
        <v>11</v>
      </c>
      <c r="G137" s="6" t="s">
        <v>117</v>
      </c>
      <c r="H137" s="2" t="s">
        <v>16</v>
      </c>
      <c r="I137" s="26">
        <v>6</v>
      </c>
      <c r="J137" s="7">
        <v>8573.5727999999999</v>
      </c>
      <c r="K137" s="8">
        <v>51441.436799999996</v>
      </c>
      <c r="L137" s="11">
        <v>49</v>
      </c>
      <c r="M137" s="11" t="s">
        <v>351</v>
      </c>
      <c r="N137" s="11">
        <f>1/COUNTIF($O:$O,O137)</f>
        <v>1</v>
      </c>
      <c r="O137" s="1" t="str">
        <f t="shared" si="2"/>
        <v>4910739403</v>
      </c>
    </row>
    <row r="138" spans="1:15" hidden="1" x14ac:dyDescent="0.2">
      <c r="A138" s="2">
        <v>10810783</v>
      </c>
      <c r="B138" s="6" t="s">
        <v>218</v>
      </c>
      <c r="C138" s="24">
        <v>76169900</v>
      </c>
      <c r="D138" s="24">
        <v>39131704</v>
      </c>
      <c r="E138" s="6" t="s">
        <v>311</v>
      </c>
      <c r="F138" s="2" t="s">
        <v>9</v>
      </c>
      <c r="G138" s="6" t="s">
        <v>334</v>
      </c>
      <c r="H138" s="2" t="s">
        <v>16</v>
      </c>
      <c r="I138" s="26">
        <v>944</v>
      </c>
      <c r="J138" s="7">
        <v>82.649900000000002</v>
      </c>
      <c r="K138" s="8">
        <v>78021.505600000004</v>
      </c>
      <c r="L138" s="11">
        <v>59</v>
      </c>
      <c r="M138" s="11" t="s">
        <v>356</v>
      </c>
      <c r="N138" s="11">
        <f>1/COUNTIF($O:$O,O138)</f>
        <v>1</v>
      </c>
      <c r="O138" s="1" t="str">
        <f t="shared" si="2"/>
        <v>5910810783</v>
      </c>
    </row>
    <row r="139" spans="1:15" hidden="1" x14ac:dyDescent="0.2">
      <c r="A139" s="2">
        <v>10826942</v>
      </c>
      <c r="B139" s="6" t="s">
        <v>219</v>
      </c>
      <c r="C139" s="24">
        <v>73079200</v>
      </c>
      <c r="D139" s="24" t="s">
        <v>21</v>
      </c>
      <c r="E139" s="6" t="s">
        <v>290</v>
      </c>
      <c r="F139" s="2" t="s">
        <v>9</v>
      </c>
      <c r="G139" s="6" t="s">
        <v>102</v>
      </c>
      <c r="H139" s="2" t="s">
        <v>16</v>
      </c>
      <c r="I139" s="26">
        <v>2</v>
      </c>
      <c r="J139" s="7">
        <v>9496.2800000000007</v>
      </c>
      <c r="K139" s="8">
        <v>18992.560000000001</v>
      </c>
      <c r="L139" s="11">
        <v>52</v>
      </c>
      <c r="M139" s="11" t="s">
        <v>352</v>
      </c>
      <c r="N139" s="11">
        <f>1/COUNTIF($O:$O,O139)</f>
        <v>1</v>
      </c>
      <c r="O139" s="1" t="str">
        <f t="shared" si="2"/>
        <v>5210826942</v>
      </c>
    </row>
    <row r="140" spans="1:15" hidden="1" x14ac:dyDescent="0.2">
      <c r="A140" s="2">
        <v>10856460</v>
      </c>
      <c r="B140" s="6" t="s">
        <v>220</v>
      </c>
      <c r="C140" s="24">
        <v>84819090</v>
      </c>
      <c r="D140" s="24">
        <v>40141616</v>
      </c>
      <c r="E140" s="6" t="s">
        <v>62</v>
      </c>
      <c r="F140" s="2" t="s">
        <v>13</v>
      </c>
      <c r="G140" s="6" t="s">
        <v>336</v>
      </c>
      <c r="H140" s="2" t="s">
        <v>16</v>
      </c>
      <c r="I140" s="26">
        <v>19</v>
      </c>
      <c r="J140" s="7">
        <v>784.9</v>
      </c>
      <c r="K140" s="8">
        <v>14913.1</v>
      </c>
      <c r="L140" s="11">
        <v>54</v>
      </c>
      <c r="M140" s="11" t="s">
        <v>349</v>
      </c>
      <c r="N140" s="11">
        <f>1/COUNTIF($O:$O,O140)</f>
        <v>1</v>
      </c>
      <c r="O140" s="1" t="str">
        <f t="shared" si="2"/>
        <v>5410856460</v>
      </c>
    </row>
    <row r="141" spans="1:15" hidden="1" x14ac:dyDescent="0.2">
      <c r="A141" s="2">
        <v>10864879</v>
      </c>
      <c r="B141" s="6" t="s">
        <v>221</v>
      </c>
      <c r="C141" s="24">
        <v>73269090</v>
      </c>
      <c r="D141" s="24">
        <v>40141616</v>
      </c>
      <c r="E141" s="6" t="s">
        <v>62</v>
      </c>
      <c r="F141" s="2" t="s">
        <v>15</v>
      </c>
      <c r="G141" s="6" t="s">
        <v>337</v>
      </c>
      <c r="H141" s="2" t="s">
        <v>16</v>
      </c>
      <c r="I141" s="26">
        <v>1</v>
      </c>
      <c r="J141" s="7">
        <v>26617.200000000001</v>
      </c>
      <c r="K141" s="8">
        <v>26617.200000000001</v>
      </c>
      <c r="L141" s="11">
        <v>53</v>
      </c>
      <c r="M141" s="11" t="s">
        <v>350</v>
      </c>
      <c r="N141" s="11">
        <f>1/COUNTIF($O:$O,O141)</f>
        <v>1</v>
      </c>
      <c r="O141" s="1" t="str">
        <f t="shared" si="2"/>
        <v>5310864879</v>
      </c>
    </row>
    <row r="142" spans="1:15" x14ac:dyDescent="0.2">
      <c r="A142" s="2">
        <v>10901166</v>
      </c>
      <c r="B142" s="6" t="s">
        <v>81</v>
      </c>
      <c r="C142" s="24">
        <v>62034300</v>
      </c>
      <c r="D142" s="24">
        <v>46181508</v>
      </c>
      <c r="E142" s="6" t="s">
        <v>74</v>
      </c>
      <c r="F142" s="2" t="s">
        <v>36</v>
      </c>
      <c r="G142" s="6" t="s">
        <v>109</v>
      </c>
      <c r="H142" s="2" t="s">
        <v>16</v>
      </c>
      <c r="I142" s="26">
        <v>115</v>
      </c>
      <c r="J142" s="7">
        <v>287.57909999999998</v>
      </c>
      <c r="K142" s="8">
        <v>33071.5965</v>
      </c>
      <c r="L142" s="11">
        <v>60</v>
      </c>
      <c r="M142" s="11" t="s">
        <v>358</v>
      </c>
      <c r="N142" s="11">
        <f>1/COUNTIF($O:$O,O142)</f>
        <v>1</v>
      </c>
      <c r="O142" s="1" t="str">
        <f t="shared" si="2"/>
        <v>6010901166</v>
      </c>
    </row>
    <row r="143" spans="1:15" ht="22.5" hidden="1" x14ac:dyDescent="0.2">
      <c r="A143" s="2">
        <v>10907664</v>
      </c>
      <c r="B143" s="6" t="s">
        <v>222</v>
      </c>
      <c r="C143" s="24">
        <v>90329010</v>
      </c>
      <c r="D143" s="24" t="s">
        <v>32</v>
      </c>
      <c r="E143" s="6" t="s">
        <v>271</v>
      </c>
      <c r="F143" s="2" t="s">
        <v>14</v>
      </c>
      <c r="G143" s="6" t="s">
        <v>335</v>
      </c>
      <c r="H143" s="2" t="s">
        <v>16</v>
      </c>
      <c r="I143" s="26">
        <v>1</v>
      </c>
      <c r="J143" s="7">
        <v>1447.27</v>
      </c>
      <c r="K143" s="8">
        <v>1447.27</v>
      </c>
      <c r="L143" s="11">
        <v>57</v>
      </c>
      <c r="M143" s="11" t="s">
        <v>357</v>
      </c>
      <c r="N143" s="11">
        <f>1/COUNTIF($O:$O,O143)</f>
        <v>1</v>
      </c>
      <c r="O143" s="1" t="str">
        <f t="shared" si="2"/>
        <v>5710907664</v>
      </c>
    </row>
    <row r="144" spans="1:15" ht="22.5" hidden="1" x14ac:dyDescent="0.2">
      <c r="A144" s="2">
        <v>10907668</v>
      </c>
      <c r="B144" s="6" t="s">
        <v>222</v>
      </c>
      <c r="C144" s="24">
        <v>90329010</v>
      </c>
      <c r="D144" s="24" t="s">
        <v>32</v>
      </c>
      <c r="E144" s="6" t="s">
        <v>271</v>
      </c>
      <c r="F144" s="2" t="s">
        <v>14</v>
      </c>
      <c r="G144" s="6" t="s">
        <v>335</v>
      </c>
      <c r="H144" s="2" t="s">
        <v>16</v>
      </c>
      <c r="I144" s="26">
        <v>4</v>
      </c>
      <c r="J144" s="7">
        <v>1305.8499999999999</v>
      </c>
      <c r="K144" s="8">
        <v>5223.3999999999996</v>
      </c>
      <c r="L144" s="11">
        <v>57</v>
      </c>
      <c r="M144" s="11" t="s">
        <v>357</v>
      </c>
      <c r="N144" s="11">
        <f>1/COUNTIF($O:$O,O144)</f>
        <v>1</v>
      </c>
      <c r="O144" s="1" t="str">
        <f t="shared" si="2"/>
        <v>5710907668</v>
      </c>
    </row>
    <row r="145" spans="1:15" ht="22.5" hidden="1" x14ac:dyDescent="0.2">
      <c r="A145" s="2">
        <v>10912317</v>
      </c>
      <c r="B145" s="6" t="s">
        <v>223</v>
      </c>
      <c r="C145" s="24">
        <v>73072900</v>
      </c>
      <c r="D145" s="24" t="s">
        <v>224</v>
      </c>
      <c r="E145" s="6" t="s">
        <v>291</v>
      </c>
      <c r="F145" s="2" t="s">
        <v>9</v>
      </c>
      <c r="G145" s="6" t="s">
        <v>102</v>
      </c>
      <c r="H145" s="2" t="s">
        <v>16</v>
      </c>
      <c r="I145" s="26">
        <v>13</v>
      </c>
      <c r="J145" s="7">
        <v>2131.8000000000002</v>
      </c>
      <c r="K145" s="8">
        <v>27713.4</v>
      </c>
      <c r="L145" s="11">
        <v>51</v>
      </c>
      <c r="M145" s="11" t="s">
        <v>347</v>
      </c>
      <c r="N145" s="11">
        <f>1/COUNTIF($O:$O,O145)</f>
        <v>1</v>
      </c>
      <c r="O145" s="1" t="str">
        <f t="shared" si="2"/>
        <v>5110912317</v>
      </c>
    </row>
    <row r="146" spans="1:15" ht="22.5" hidden="1" x14ac:dyDescent="0.2">
      <c r="A146" s="2">
        <v>10935370</v>
      </c>
      <c r="B146" s="6" t="s">
        <v>129</v>
      </c>
      <c r="C146" s="24">
        <v>85437099</v>
      </c>
      <c r="D146" s="2" t="s">
        <v>32</v>
      </c>
      <c r="E146" s="6" t="s">
        <v>271</v>
      </c>
      <c r="F146" s="2" t="s">
        <v>27</v>
      </c>
      <c r="G146" s="6" t="s">
        <v>112</v>
      </c>
      <c r="H146" s="2" t="s">
        <v>16</v>
      </c>
      <c r="I146" s="26">
        <v>2</v>
      </c>
      <c r="J146" s="7">
        <v>7.4999999999999997E-3</v>
      </c>
      <c r="K146" s="8">
        <v>1.4999999999999999E-2</v>
      </c>
      <c r="L146" s="11">
        <v>57</v>
      </c>
      <c r="M146" s="11" t="s">
        <v>357</v>
      </c>
      <c r="N146" s="11">
        <f>1/COUNTIF($O:$O,O146)</f>
        <v>1</v>
      </c>
      <c r="O146" s="1" t="str">
        <f t="shared" si="2"/>
        <v>5710935370</v>
      </c>
    </row>
    <row r="147" spans="1:15" hidden="1" x14ac:dyDescent="0.2">
      <c r="A147" s="2">
        <v>10948518</v>
      </c>
      <c r="B147" s="6" t="s">
        <v>225</v>
      </c>
      <c r="C147" s="24">
        <v>84818096</v>
      </c>
      <c r="D147" s="24">
        <v>40141624</v>
      </c>
      <c r="E147" s="6" t="s">
        <v>312</v>
      </c>
      <c r="F147" s="2" t="s">
        <v>14</v>
      </c>
      <c r="G147" s="6" t="s">
        <v>102</v>
      </c>
      <c r="H147" s="2" t="s">
        <v>16</v>
      </c>
      <c r="I147" s="26">
        <v>9</v>
      </c>
      <c r="J147" s="7">
        <v>300</v>
      </c>
      <c r="K147" s="8">
        <v>2700</v>
      </c>
      <c r="L147" s="11">
        <v>53</v>
      </c>
      <c r="M147" s="11" t="s">
        <v>350</v>
      </c>
      <c r="N147" s="11">
        <f>1/COUNTIF($O:$O,O147)</f>
        <v>0.5</v>
      </c>
      <c r="O147" s="1" t="str">
        <f t="shared" si="2"/>
        <v>5310948518</v>
      </c>
    </row>
    <row r="148" spans="1:15" hidden="1" x14ac:dyDescent="0.2">
      <c r="A148" s="2">
        <v>10948518</v>
      </c>
      <c r="B148" s="6" t="s">
        <v>225</v>
      </c>
      <c r="C148" s="24">
        <v>84818096</v>
      </c>
      <c r="D148" s="24">
        <v>40141624</v>
      </c>
      <c r="E148" s="6" t="s">
        <v>312</v>
      </c>
      <c r="F148" s="2" t="s">
        <v>13</v>
      </c>
      <c r="G148" s="6" t="s">
        <v>102</v>
      </c>
      <c r="H148" s="2" t="s">
        <v>16</v>
      </c>
      <c r="I148" s="26">
        <v>96</v>
      </c>
      <c r="J148" s="7">
        <v>666.74</v>
      </c>
      <c r="K148" s="8">
        <v>64007.040000000001</v>
      </c>
      <c r="L148" s="11">
        <v>53</v>
      </c>
      <c r="M148" s="11" t="s">
        <v>350</v>
      </c>
      <c r="N148" s="11">
        <f>1/COUNTIF($O:$O,O148)</f>
        <v>0.5</v>
      </c>
      <c r="O148" s="1" t="str">
        <f t="shared" si="2"/>
        <v>5310948518</v>
      </c>
    </row>
    <row r="149" spans="1:15" hidden="1" x14ac:dyDescent="0.2">
      <c r="A149" s="2">
        <v>10960787</v>
      </c>
      <c r="B149" s="6" t="s">
        <v>226</v>
      </c>
      <c r="C149" s="24">
        <v>38160090</v>
      </c>
      <c r="D149" s="24">
        <v>30111503</v>
      </c>
      <c r="E149" s="6" t="s">
        <v>307</v>
      </c>
      <c r="F149" s="2" t="s">
        <v>13</v>
      </c>
      <c r="G149" s="6" t="s">
        <v>329</v>
      </c>
      <c r="H149" s="2" t="s">
        <v>30</v>
      </c>
      <c r="I149" s="26">
        <v>2670</v>
      </c>
      <c r="J149" s="7">
        <v>3.5</v>
      </c>
      <c r="K149" s="8">
        <v>9345</v>
      </c>
      <c r="L149" s="11">
        <v>55</v>
      </c>
      <c r="M149" s="11" t="s">
        <v>353</v>
      </c>
      <c r="N149" s="11">
        <f>1/COUNTIF($O:$O,O149)</f>
        <v>1</v>
      </c>
      <c r="O149" s="1" t="str">
        <f t="shared" si="2"/>
        <v>5510960787</v>
      </c>
    </row>
    <row r="150" spans="1:15" hidden="1" x14ac:dyDescent="0.2">
      <c r="A150" s="2">
        <v>10961679</v>
      </c>
      <c r="B150" s="6" t="s">
        <v>227</v>
      </c>
      <c r="C150" s="24">
        <v>84842000</v>
      </c>
      <c r="D150" s="24">
        <v>31181604</v>
      </c>
      <c r="E150" s="6" t="s">
        <v>73</v>
      </c>
      <c r="F150" s="2" t="s">
        <v>14</v>
      </c>
      <c r="G150" s="6" t="s">
        <v>117</v>
      </c>
      <c r="H150" s="2" t="s">
        <v>16</v>
      </c>
      <c r="I150" s="26">
        <v>1</v>
      </c>
      <c r="J150" s="7">
        <v>10000.43</v>
      </c>
      <c r="K150" s="8">
        <v>10000.43</v>
      </c>
      <c r="L150" s="11">
        <v>49</v>
      </c>
      <c r="M150" s="11" t="s">
        <v>351</v>
      </c>
      <c r="N150" s="11">
        <f>1/COUNTIF($O:$O,O150)</f>
        <v>1</v>
      </c>
      <c r="O150" s="1" t="str">
        <f t="shared" si="2"/>
        <v>4910961679</v>
      </c>
    </row>
    <row r="151" spans="1:15" ht="22.5" hidden="1" x14ac:dyDescent="0.2">
      <c r="A151" s="2">
        <v>10972823</v>
      </c>
      <c r="B151" s="6" t="s">
        <v>228</v>
      </c>
      <c r="C151" s="24">
        <v>84839000</v>
      </c>
      <c r="D151" s="2" t="s">
        <v>33</v>
      </c>
      <c r="E151" s="6" t="s">
        <v>292</v>
      </c>
      <c r="F151" s="2" t="s">
        <v>11</v>
      </c>
      <c r="G151" s="6" t="s">
        <v>120</v>
      </c>
      <c r="H151" s="2" t="s">
        <v>16</v>
      </c>
      <c r="I151" s="26">
        <v>5</v>
      </c>
      <c r="J151" s="7">
        <v>5567.2150000000001</v>
      </c>
      <c r="K151" s="8">
        <v>27836.075000000001</v>
      </c>
      <c r="L151" s="11">
        <v>63</v>
      </c>
      <c r="M151" s="11" t="s">
        <v>360</v>
      </c>
      <c r="N151" s="11">
        <f>1/COUNTIF($O:$O,O151)</f>
        <v>1</v>
      </c>
      <c r="O151" s="1" t="str">
        <f t="shared" si="2"/>
        <v>6310972823</v>
      </c>
    </row>
    <row r="152" spans="1:15" hidden="1" x14ac:dyDescent="0.2">
      <c r="A152" s="2">
        <v>10975172</v>
      </c>
      <c r="B152" s="6" t="s">
        <v>229</v>
      </c>
      <c r="C152" s="24">
        <v>73079100</v>
      </c>
      <c r="D152" s="24" t="s">
        <v>19</v>
      </c>
      <c r="E152" s="6" t="s">
        <v>293</v>
      </c>
      <c r="F152" s="2" t="s">
        <v>9</v>
      </c>
      <c r="G152" s="6" t="s">
        <v>102</v>
      </c>
      <c r="H152" s="2" t="s">
        <v>16</v>
      </c>
      <c r="I152" s="26">
        <v>4</v>
      </c>
      <c r="J152" s="7">
        <v>180.66</v>
      </c>
      <c r="K152" s="8">
        <v>722.64</v>
      </c>
      <c r="L152" s="11">
        <v>52</v>
      </c>
      <c r="M152" s="11" t="s">
        <v>352</v>
      </c>
      <c r="N152" s="11">
        <f>1/COUNTIF($O:$O,O152)</f>
        <v>0.33333333333333331</v>
      </c>
      <c r="O152" s="1" t="str">
        <f t="shared" si="2"/>
        <v>5210975172</v>
      </c>
    </row>
    <row r="153" spans="1:15" hidden="1" x14ac:dyDescent="0.2">
      <c r="A153" s="2">
        <v>10975172</v>
      </c>
      <c r="B153" s="6" t="s">
        <v>229</v>
      </c>
      <c r="C153" s="24">
        <v>73079100</v>
      </c>
      <c r="D153" s="2" t="s">
        <v>19</v>
      </c>
      <c r="E153" s="6" t="s">
        <v>293</v>
      </c>
      <c r="F153" s="2" t="s">
        <v>9</v>
      </c>
      <c r="G153" s="6" t="s">
        <v>102</v>
      </c>
      <c r="H153" s="2" t="s">
        <v>16</v>
      </c>
      <c r="I153" s="26">
        <v>3</v>
      </c>
      <c r="J153" s="7">
        <v>180.66</v>
      </c>
      <c r="K153" s="8">
        <v>541.98</v>
      </c>
      <c r="L153" s="11">
        <v>52</v>
      </c>
      <c r="M153" s="11" t="s">
        <v>352</v>
      </c>
      <c r="N153" s="11">
        <f>1/COUNTIF($O:$O,O153)</f>
        <v>0.33333333333333331</v>
      </c>
      <c r="O153" s="1" t="str">
        <f t="shared" si="2"/>
        <v>5210975172</v>
      </c>
    </row>
    <row r="154" spans="1:15" hidden="1" x14ac:dyDescent="0.2">
      <c r="A154" s="2">
        <v>10975172</v>
      </c>
      <c r="B154" s="6" t="s">
        <v>229</v>
      </c>
      <c r="C154" s="24">
        <v>73079100</v>
      </c>
      <c r="D154" s="24" t="s">
        <v>19</v>
      </c>
      <c r="E154" s="6" t="s">
        <v>293</v>
      </c>
      <c r="F154" s="2" t="s">
        <v>13</v>
      </c>
      <c r="G154" s="6" t="s">
        <v>102</v>
      </c>
      <c r="H154" s="2" t="s">
        <v>16</v>
      </c>
      <c r="I154" s="26">
        <v>9</v>
      </c>
      <c r="J154" s="7">
        <v>1425.55</v>
      </c>
      <c r="K154" s="8">
        <v>12829.949999999999</v>
      </c>
      <c r="L154" s="11">
        <v>52</v>
      </c>
      <c r="M154" s="11" t="s">
        <v>352</v>
      </c>
      <c r="N154" s="11">
        <f>1/COUNTIF($O:$O,O154)</f>
        <v>0.33333333333333331</v>
      </c>
      <c r="O154" s="1" t="str">
        <f t="shared" si="2"/>
        <v>5210975172</v>
      </c>
    </row>
    <row r="155" spans="1:15" hidden="1" x14ac:dyDescent="0.2">
      <c r="A155" s="2">
        <v>10981323</v>
      </c>
      <c r="B155" s="6" t="s">
        <v>230</v>
      </c>
      <c r="C155" s="24">
        <v>85162900</v>
      </c>
      <c r="D155" s="2" t="s">
        <v>231</v>
      </c>
      <c r="E155" s="6" t="s">
        <v>294</v>
      </c>
      <c r="F155" s="2" t="s">
        <v>11</v>
      </c>
      <c r="G155" s="6" t="s">
        <v>109</v>
      </c>
      <c r="H155" s="2" t="s">
        <v>16</v>
      </c>
      <c r="I155" s="26">
        <v>16</v>
      </c>
      <c r="J155" s="7">
        <v>6054.56</v>
      </c>
      <c r="K155" s="8">
        <v>96872.960000000006</v>
      </c>
      <c r="L155" s="11">
        <v>55</v>
      </c>
      <c r="M155" s="11" t="s">
        <v>353</v>
      </c>
      <c r="N155" s="11">
        <f>1/COUNTIF($O:$O,O155)</f>
        <v>1</v>
      </c>
      <c r="O155" s="1" t="str">
        <f t="shared" si="2"/>
        <v>5510981323</v>
      </c>
    </row>
    <row r="156" spans="1:15" hidden="1" x14ac:dyDescent="0.2">
      <c r="A156" s="2">
        <v>11014366</v>
      </c>
      <c r="B156" s="6" t="s">
        <v>127</v>
      </c>
      <c r="C156" s="24">
        <v>84136090</v>
      </c>
      <c r="D156" s="24">
        <v>40151521</v>
      </c>
      <c r="E156" s="6" t="s">
        <v>64</v>
      </c>
      <c r="F156" s="2" t="s">
        <v>11</v>
      </c>
      <c r="G156" s="6" t="s">
        <v>111</v>
      </c>
      <c r="H156" s="2" t="s">
        <v>16</v>
      </c>
      <c r="I156" s="26">
        <v>1</v>
      </c>
      <c r="J156" s="7">
        <v>13601.87</v>
      </c>
      <c r="K156" s="8">
        <v>13601.87</v>
      </c>
      <c r="L156" s="11">
        <v>49</v>
      </c>
      <c r="M156" s="11" t="s">
        <v>351</v>
      </c>
      <c r="N156" s="11">
        <f>1/COUNTIF($O:$O,O156)</f>
        <v>1</v>
      </c>
      <c r="O156" s="1" t="str">
        <f t="shared" si="2"/>
        <v>4911014366</v>
      </c>
    </row>
    <row r="157" spans="1:15" hidden="1" x14ac:dyDescent="0.2">
      <c r="A157" s="2">
        <v>11024029</v>
      </c>
      <c r="B157" s="6" t="s">
        <v>232</v>
      </c>
      <c r="C157" s="24">
        <v>85365090</v>
      </c>
      <c r="D157" s="24">
        <v>39122213</v>
      </c>
      <c r="E157" s="6" t="s">
        <v>78</v>
      </c>
      <c r="F157" s="2" t="s">
        <v>11</v>
      </c>
      <c r="G157" s="6" t="s">
        <v>108</v>
      </c>
      <c r="H157" s="2" t="s">
        <v>16</v>
      </c>
      <c r="I157" s="26">
        <v>5</v>
      </c>
      <c r="J157" s="7">
        <v>2279.9758000000002</v>
      </c>
      <c r="K157" s="8">
        <v>11399.879000000001</v>
      </c>
      <c r="L157" s="11">
        <v>59</v>
      </c>
      <c r="M157" s="11" t="s">
        <v>356</v>
      </c>
      <c r="N157" s="11">
        <f>1/COUNTIF($O:$O,O157)</f>
        <v>1</v>
      </c>
      <c r="O157" s="1" t="str">
        <f t="shared" si="2"/>
        <v>5911024029</v>
      </c>
    </row>
    <row r="158" spans="1:15" hidden="1" x14ac:dyDescent="0.2">
      <c r="A158" s="2">
        <v>11099872</v>
      </c>
      <c r="B158" s="6" t="s">
        <v>233</v>
      </c>
      <c r="C158" s="24">
        <v>84169000</v>
      </c>
      <c r="D158" s="24" t="s">
        <v>188</v>
      </c>
      <c r="E158" s="6" t="s">
        <v>285</v>
      </c>
      <c r="F158" s="2" t="s">
        <v>11</v>
      </c>
      <c r="G158" s="6" t="s">
        <v>333</v>
      </c>
      <c r="H158" s="2" t="s">
        <v>16</v>
      </c>
      <c r="I158" s="26">
        <v>14</v>
      </c>
      <c r="J158" s="7">
        <v>10918.7279</v>
      </c>
      <c r="K158" s="8">
        <v>152862.1906</v>
      </c>
      <c r="L158" s="11">
        <v>59</v>
      </c>
      <c r="M158" s="11" t="s">
        <v>356</v>
      </c>
      <c r="N158" s="11">
        <f>1/COUNTIF($O:$O,O158)</f>
        <v>1</v>
      </c>
      <c r="O158" s="1" t="str">
        <f t="shared" si="2"/>
        <v>5911099872</v>
      </c>
    </row>
    <row r="159" spans="1:15" hidden="1" x14ac:dyDescent="0.2">
      <c r="A159" s="2">
        <v>11262155</v>
      </c>
      <c r="B159" s="6" t="s">
        <v>234</v>
      </c>
      <c r="C159" s="24">
        <v>73181500</v>
      </c>
      <c r="D159" s="24">
        <v>31161618</v>
      </c>
      <c r="E159" s="6" t="s">
        <v>68</v>
      </c>
      <c r="F159" s="2" t="s">
        <v>13</v>
      </c>
      <c r="G159" s="6" t="s">
        <v>102</v>
      </c>
      <c r="H159" s="2" t="s">
        <v>16</v>
      </c>
      <c r="I159" s="26">
        <v>326</v>
      </c>
      <c r="J159" s="7">
        <v>43.89</v>
      </c>
      <c r="K159" s="8">
        <v>14308.14</v>
      </c>
      <c r="L159" s="11">
        <v>52</v>
      </c>
      <c r="M159" s="11" t="s">
        <v>352</v>
      </c>
      <c r="N159" s="11">
        <f>1/COUNTIF($O:$O,O159)</f>
        <v>0.5</v>
      </c>
      <c r="O159" s="1" t="str">
        <f t="shared" si="2"/>
        <v>5211262155</v>
      </c>
    </row>
    <row r="160" spans="1:15" hidden="1" x14ac:dyDescent="0.2">
      <c r="A160" s="2">
        <v>11262155</v>
      </c>
      <c r="B160" s="6" t="s">
        <v>234</v>
      </c>
      <c r="C160" s="24">
        <v>73181500</v>
      </c>
      <c r="D160" s="24">
        <v>31161618</v>
      </c>
      <c r="E160" s="6" t="s">
        <v>68</v>
      </c>
      <c r="F160" s="2" t="s">
        <v>270</v>
      </c>
      <c r="G160" s="6" t="s">
        <v>102</v>
      </c>
      <c r="H160" s="2" t="s">
        <v>16</v>
      </c>
      <c r="I160" s="26">
        <v>441</v>
      </c>
      <c r="J160" s="7">
        <v>62.54</v>
      </c>
      <c r="K160" s="8">
        <v>27580.14</v>
      </c>
      <c r="L160" s="11">
        <v>52</v>
      </c>
      <c r="M160" s="11" t="s">
        <v>352</v>
      </c>
      <c r="N160" s="11">
        <f>1/COUNTIF($O:$O,O160)</f>
        <v>0.5</v>
      </c>
      <c r="O160" s="1" t="str">
        <f t="shared" si="2"/>
        <v>5211262155</v>
      </c>
    </row>
    <row r="161" spans="1:15" hidden="1" x14ac:dyDescent="0.2">
      <c r="A161" s="2">
        <v>11262159</v>
      </c>
      <c r="B161" s="6" t="s">
        <v>235</v>
      </c>
      <c r="C161" s="24">
        <v>73181500</v>
      </c>
      <c r="D161" s="24">
        <v>31161618</v>
      </c>
      <c r="E161" s="6" t="s">
        <v>68</v>
      </c>
      <c r="F161" s="2" t="s">
        <v>99</v>
      </c>
      <c r="G161" s="6" t="s">
        <v>102</v>
      </c>
      <c r="H161" s="2" t="s">
        <v>16</v>
      </c>
      <c r="I161" s="26">
        <v>28</v>
      </c>
      <c r="J161" s="7">
        <v>101.7509</v>
      </c>
      <c r="K161" s="8">
        <v>2849.0252</v>
      </c>
      <c r="L161" s="11">
        <v>52</v>
      </c>
      <c r="M161" s="11" t="s">
        <v>352</v>
      </c>
      <c r="N161" s="11">
        <f>1/COUNTIF($O:$O,O161)</f>
        <v>0.5</v>
      </c>
      <c r="O161" s="1" t="str">
        <f t="shared" si="2"/>
        <v>5211262159</v>
      </c>
    </row>
    <row r="162" spans="1:15" hidden="1" x14ac:dyDescent="0.2">
      <c r="A162" s="2">
        <v>11262159</v>
      </c>
      <c r="B162" s="6" t="s">
        <v>235</v>
      </c>
      <c r="C162" s="24">
        <v>73181500</v>
      </c>
      <c r="D162" s="24">
        <v>31161618</v>
      </c>
      <c r="E162" s="6" t="s">
        <v>68</v>
      </c>
      <c r="F162" s="2" t="s">
        <v>13</v>
      </c>
      <c r="G162" s="6" t="s">
        <v>102</v>
      </c>
      <c r="H162" s="2" t="s">
        <v>16</v>
      </c>
      <c r="I162" s="26">
        <v>58</v>
      </c>
      <c r="J162" s="7">
        <v>190.92760000000001</v>
      </c>
      <c r="K162" s="8">
        <v>11073.800800000001</v>
      </c>
      <c r="L162" s="11">
        <v>52</v>
      </c>
      <c r="M162" s="11" t="s">
        <v>352</v>
      </c>
      <c r="N162" s="11">
        <f>1/COUNTIF($O:$O,O162)</f>
        <v>0.5</v>
      </c>
      <c r="O162" s="1" t="str">
        <f t="shared" si="2"/>
        <v>5211262159</v>
      </c>
    </row>
    <row r="163" spans="1:15" hidden="1" x14ac:dyDescent="0.2">
      <c r="A163" s="2">
        <v>11262174</v>
      </c>
      <c r="B163" s="6" t="s">
        <v>236</v>
      </c>
      <c r="C163" s="24">
        <v>73181500</v>
      </c>
      <c r="D163" s="24">
        <v>31161618</v>
      </c>
      <c r="E163" s="6" t="s">
        <v>68</v>
      </c>
      <c r="F163" s="2" t="s">
        <v>13</v>
      </c>
      <c r="G163" s="6" t="s">
        <v>102</v>
      </c>
      <c r="H163" s="2" t="s">
        <v>16</v>
      </c>
      <c r="I163" s="26">
        <v>86</v>
      </c>
      <c r="J163" s="7">
        <v>224.821</v>
      </c>
      <c r="K163" s="8">
        <v>19334.606</v>
      </c>
      <c r="L163" s="11">
        <v>52</v>
      </c>
      <c r="M163" s="11" t="s">
        <v>352</v>
      </c>
      <c r="N163" s="11">
        <f>1/COUNTIF($O:$O,O163)</f>
        <v>1</v>
      </c>
      <c r="O163" s="1" t="str">
        <f t="shared" si="2"/>
        <v>5211262174</v>
      </c>
    </row>
    <row r="164" spans="1:15" ht="22.5" hidden="1" x14ac:dyDescent="0.2">
      <c r="A164" s="2">
        <v>11291997</v>
      </c>
      <c r="B164" s="6" t="s">
        <v>237</v>
      </c>
      <c r="C164" s="24">
        <v>84199090</v>
      </c>
      <c r="D164" s="2" t="s">
        <v>130</v>
      </c>
      <c r="E164" s="6" t="s">
        <v>279</v>
      </c>
      <c r="F164" s="2" t="s">
        <v>27</v>
      </c>
      <c r="G164" s="6" t="s">
        <v>338</v>
      </c>
      <c r="H164" s="2" t="s">
        <v>16</v>
      </c>
      <c r="I164" s="26">
        <v>8</v>
      </c>
      <c r="J164" s="7">
        <v>1</v>
      </c>
      <c r="K164" s="8">
        <v>8</v>
      </c>
      <c r="L164" s="11">
        <v>58</v>
      </c>
      <c r="M164" s="11" t="s">
        <v>355</v>
      </c>
      <c r="N164" s="11">
        <f>1/COUNTIF($O:$O,O164)</f>
        <v>0.5</v>
      </c>
      <c r="O164" s="1" t="str">
        <f t="shared" si="2"/>
        <v>5811291997</v>
      </c>
    </row>
    <row r="165" spans="1:15" ht="22.5" hidden="1" x14ac:dyDescent="0.2">
      <c r="A165" s="2">
        <v>11291997</v>
      </c>
      <c r="B165" s="6" t="s">
        <v>237</v>
      </c>
      <c r="C165" s="24">
        <v>84199090</v>
      </c>
      <c r="D165" s="2" t="s">
        <v>130</v>
      </c>
      <c r="E165" s="6" t="s">
        <v>279</v>
      </c>
      <c r="F165" s="2" t="s">
        <v>13</v>
      </c>
      <c r="G165" s="6" t="s">
        <v>338</v>
      </c>
      <c r="H165" s="2" t="s">
        <v>16</v>
      </c>
      <c r="I165" s="26">
        <v>7</v>
      </c>
      <c r="J165" s="7">
        <v>8888.0342999999993</v>
      </c>
      <c r="K165" s="8">
        <v>62216.240099999995</v>
      </c>
      <c r="L165" s="11">
        <v>58</v>
      </c>
      <c r="M165" s="11" t="s">
        <v>355</v>
      </c>
      <c r="N165" s="11">
        <f>1/COUNTIF($O:$O,O165)</f>
        <v>0.5</v>
      </c>
      <c r="O165" s="1" t="str">
        <f t="shared" si="2"/>
        <v>5811291997</v>
      </c>
    </row>
    <row r="166" spans="1:15" ht="22.5" hidden="1" x14ac:dyDescent="0.2">
      <c r="A166" s="2">
        <v>11352775</v>
      </c>
      <c r="B166" s="6" t="s">
        <v>238</v>
      </c>
      <c r="C166" s="24">
        <v>73269090</v>
      </c>
      <c r="D166" s="24" t="s">
        <v>239</v>
      </c>
      <c r="E166" s="6" t="s">
        <v>295</v>
      </c>
      <c r="F166" s="2" t="s">
        <v>13</v>
      </c>
      <c r="G166" s="6" t="s">
        <v>109</v>
      </c>
      <c r="H166" s="2" t="s">
        <v>16</v>
      </c>
      <c r="I166" s="26">
        <v>581</v>
      </c>
      <c r="J166" s="7">
        <v>32.57</v>
      </c>
      <c r="K166" s="8">
        <v>18923.170000000002</v>
      </c>
      <c r="L166" s="11">
        <v>63</v>
      </c>
      <c r="M166" s="11" t="s">
        <v>360</v>
      </c>
      <c r="N166" s="11">
        <f>1/COUNTIF($O:$O,O166)</f>
        <v>1</v>
      </c>
      <c r="O166" s="1" t="str">
        <f t="shared" si="2"/>
        <v>6311352775</v>
      </c>
    </row>
    <row r="167" spans="1:15" ht="22.5" hidden="1" x14ac:dyDescent="0.2">
      <c r="A167" s="2">
        <v>11352858</v>
      </c>
      <c r="B167" s="6" t="s">
        <v>240</v>
      </c>
      <c r="C167" s="24">
        <v>73269090</v>
      </c>
      <c r="D167" s="2" t="s">
        <v>239</v>
      </c>
      <c r="E167" s="6" t="s">
        <v>295</v>
      </c>
      <c r="F167" s="2" t="s">
        <v>13</v>
      </c>
      <c r="G167" s="6" t="s">
        <v>109</v>
      </c>
      <c r="H167" s="2" t="s">
        <v>16</v>
      </c>
      <c r="I167" s="26">
        <v>352</v>
      </c>
      <c r="J167" s="7">
        <v>39.08</v>
      </c>
      <c r="K167" s="8">
        <v>13756.16</v>
      </c>
      <c r="L167" s="11">
        <v>63</v>
      </c>
      <c r="M167" s="11" t="s">
        <v>360</v>
      </c>
      <c r="N167" s="11">
        <f>1/COUNTIF($O:$O,O167)</f>
        <v>1</v>
      </c>
      <c r="O167" s="1" t="str">
        <f t="shared" si="2"/>
        <v>6311352858</v>
      </c>
    </row>
    <row r="168" spans="1:15" hidden="1" x14ac:dyDescent="0.2">
      <c r="A168" s="2">
        <v>11371778</v>
      </c>
      <c r="B168" s="6" t="s">
        <v>241</v>
      </c>
      <c r="C168" s="24">
        <v>85446000</v>
      </c>
      <c r="D168" s="24">
        <v>26121629</v>
      </c>
      <c r="E168" s="6" t="s">
        <v>92</v>
      </c>
      <c r="F168" s="2" t="s">
        <v>11</v>
      </c>
      <c r="G168" s="6" t="s">
        <v>102</v>
      </c>
      <c r="H168" s="2" t="s">
        <v>10</v>
      </c>
      <c r="I168" s="26">
        <v>226</v>
      </c>
      <c r="J168" s="7">
        <v>106.70399999999999</v>
      </c>
      <c r="K168" s="8">
        <v>24115.103999999999</v>
      </c>
      <c r="L168" s="11">
        <v>59</v>
      </c>
      <c r="M168" s="11" t="s">
        <v>356</v>
      </c>
      <c r="N168" s="11">
        <f>1/COUNTIF($O:$O,O168)</f>
        <v>1</v>
      </c>
      <c r="O168" s="1" t="str">
        <f t="shared" si="2"/>
        <v>5911371778</v>
      </c>
    </row>
    <row r="169" spans="1:15" hidden="1" x14ac:dyDescent="0.2">
      <c r="A169" s="2">
        <v>11447989</v>
      </c>
      <c r="B169" s="6" t="s">
        <v>242</v>
      </c>
      <c r="C169" s="24">
        <v>84842000</v>
      </c>
      <c r="D169" s="24">
        <v>31181604</v>
      </c>
      <c r="E169" s="6" t="s">
        <v>73</v>
      </c>
      <c r="F169" s="2" t="s">
        <v>27</v>
      </c>
      <c r="G169" s="6" t="s">
        <v>105</v>
      </c>
      <c r="H169" s="2" t="s">
        <v>16</v>
      </c>
      <c r="I169" s="26">
        <v>2</v>
      </c>
      <c r="J169" s="7">
        <v>1</v>
      </c>
      <c r="K169" s="8">
        <v>2</v>
      </c>
      <c r="L169" s="11">
        <v>49</v>
      </c>
      <c r="M169" s="11" t="s">
        <v>351</v>
      </c>
      <c r="N169" s="11">
        <f>1/COUNTIF($O:$O,O169)</f>
        <v>1</v>
      </c>
      <c r="O169" s="1" t="str">
        <f t="shared" si="2"/>
        <v>4911447989</v>
      </c>
    </row>
    <row r="170" spans="1:15" ht="22.5" hidden="1" x14ac:dyDescent="0.2">
      <c r="A170" s="2">
        <v>11493521</v>
      </c>
      <c r="B170" s="6" t="s">
        <v>243</v>
      </c>
      <c r="C170" s="24">
        <v>85437099</v>
      </c>
      <c r="D170" s="2" t="s">
        <v>125</v>
      </c>
      <c r="E170" s="6" t="s">
        <v>274</v>
      </c>
      <c r="F170" s="2" t="s">
        <v>11</v>
      </c>
      <c r="G170" s="6" t="s">
        <v>339</v>
      </c>
      <c r="H170" s="2" t="s">
        <v>16</v>
      </c>
      <c r="I170" s="26">
        <v>2</v>
      </c>
      <c r="J170" s="7">
        <v>25486.23</v>
      </c>
      <c r="K170" s="8">
        <v>50972.46</v>
      </c>
      <c r="L170" s="11">
        <v>57</v>
      </c>
      <c r="M170" s="11" t="s">
        <v>357</v>
      </c>
      <c r="N170" s="11">
        <f>1/COUNTIF($O:$O,O170)</f>
        <v>1</v>
      </c>
      <c r="O170" s="1" t="str">
        <f t="shared" si="2"/>
        <v>5711493521</v>
      </c>
    </row>
    <row r="171" spans="1:15" hidden="1" x14ac:dyDescent="0.2">
      <c r="A171" s="2">
        <v>11509033</v>
      </c>
      <c r="B171" s="6" t="s">
        <v>244</v>
      </c>
      <c r="C171" s="24">
        <v>38160019</v>
      </c>
      <c r="D171" s="24">
        <v>30111503</v>
      </c>
      <c r="E171" s="6" t="s">
        <v>307</v>
      </c>
      <c r="F171" s="2" t="s">
        <v>13</v>
      </c>
      <c r="G171" s="6" t="s">
        <v>329</v>
      </c>
      <c r="H171" s="2" t="s">
        <v>30</v>
      </c>
      <c r="I171" s="26">
        <v>2565</v>
      </c>
      <c r="J171" s="7">
        <v>5.2896000000000001</v>
      </c>
      <c r="K171" s="8">
        <v>13567.824000000001</v>
      </c>
      <c r="L171" s="11">
        <v>55</v>
      </c>
      <c r="M171" s="11" t="s">
        <v>353</v>
      </c>
      <c r="N171" s="11">
        <f>1/COUNTIF($O:$O,O171)</f>
        <v>1</v>
      </c>
      <c r="O171" s="1" t="str">
        <f t="shared" si="2"/>
        <v>5511509033</v>
      </c>
    </row>
    <row r="172" spans="1:15" hidden="1" x14ac:dyDescent="0.2">
      <c r="A172" s="2">
        <v>11515504</v>
      </c>
      <c r="B172" s="6" t="s">
        <v>245</v>
      </c>
      <c r="C172" s="24">
        <v>84819090</v>
      </c>
      <c r="D172" s="24">
        <v>40141616</v>
      </c>
      <c r="E172" s="6" t="s">
        <v>62</v>
      </c>
      <c r="F172" s="2" t="s">
        <v>39</v>
      </c>
      <c r="G172" s="6" t="s">
        <v>326</v>
      </c>
      <c r="H172" s="2" t="s">
        <v>16</v>
      </c>
      <c r="I172" s="26">
        <v>5</v>
      </c>
      <c r="J172" s="7">
        <v>5243.2</v>
      </c>
      <c r="K172" s="8">
        <v>26216</v>
      </c>
      <c r="L172" s="11">
        <v>54</v>
      </c>
      <c r="M172" s="11" t="s">
        <v>349</v>
      </c>
      <c r="N172" s="11">
        <f>1/COUNTIF($O:$O,O172)</f>
        <v>1</v>
      </c>
      <c r="O172" s="1" t="str">
        <f t="shared" si="2"/>
        <v>5411515504</v>
      </c>
    </row>
    <row r="173" spans="1:15" hidden="1" x14ac:dyDescent="0.2">
      <c r="A173" s="34">
        <v>11540439</v>
      </c>
      <c r="B173" s="6" t="s">
        <v>246</v>
      </c>
      <c r="C173" s="24">
        <v>39269090</v>
      </c>
      <c r="D173" s="24">
        <v>39121703</v>
      </c>
      <c r="E173" s="6" t="s">
        <v>94</v>
      </c>
      <c r="F173" s="2" t="s">
        <v>9</v>
      </c>
      <c r="G173" s="6" t="s">
        <v>109</v>
      </c>
      <c r="H173" s="2" t="s">
        <v>16</v>
      </c>
      <c r="I173" s="35">
        <v>61420</v>
      </c>
      <c r="J173" s="7">
        <v>0.5</v>
      </c>
      <c r="K173" s="8">
        <v>30710</v>
      </c>
      <c r="L173" s="11">
        <v>52</v>
      </c>
      <c r="M173" s="11" t="s">
        <v>352</v>
      </c>
      <c r="N173" s="11">
        <f>1/COUNTIF($O:$O,O173)</f>
        <v>1</v>
      </c>
      <c r="O173" s="1" t="str">
        <f t="shared" si="2"/>
        <v>5211540439</v>
      </c>
    </row>
    <row r="174" spans="1:15" hidden="1" x14ac:dyDescent="0.2">
      <c r="A174" s="2">
        <v>11542777</v>
      </c>
      <c r="B174" s="6" t="s">
        <v>247</v>
      </c>
      <c r="C174" s="24">
        <v>68069090</v>
      </c>
      <c r="D174" s="24">
        <v>30141505</v>
      </c>
      <c r="E174" s="6" t="s">
        <v>303</v>
      </c>
      <c r="F174" s="2" t="s">
        <v>13</v>
      </c>
      <c r="G174" s="6" t="s">
        <v>102</v>
      </c>
      <c r="H174" s="2" t="s">
        <v>16</v>
      </c>
      <c r="I174" s="26">
        <v>304</v>
      </c>
      <c r="J174" s="7">
        <v>10.7012</v>
      </c>
      <c r="K174" s="8">
        <v>3253.1648</v>
      </c>
      <c r="L174" s="11">
        <v>55</v>
      </c>
      <c r="M174" s="11" t="s">
        <v>353</v>
      </c>
      <c r="N174" s="11">
        <f>1/COUNTIF($O:$O,O174)</f>
        <v>0.5</v>
      </c>
      <c r="O174" s="1" t="str">
        <f t="shared" si="2"/>
        <v>5511542777</v>
      </c>
    </row>
    <row r="175" spans="1:15" hidden="1" x14ac:dyDescent="0.2">
      <c r="A175" s="2">
        <v>11542777</v>
      </c>
      <c r="B175" s="6" t="s">
        <v>247</v>
      </c>
      <c r="C175" s="24">
        <v>68069090</v>
      </c>
      <c r="D175" s="24">
        <v>30141505</v>
      </c>
      <c r="E175" s="6" t="s">
        <v>303</v>
      </c>
      <c r="F175" s="2" t="s">
        <v>13</v>
      </c>
      <c r="G175" s="6" t="s">
        <v>102</v>
      </c>
      <c r="H175" s="2" t="s">
        <v>16</v>
      </c>
      <c r="I175" s="26">
        <v>896</v>
      </c>
      <c r="J175" s="7">
        <v>10.7013</v>
      </c>
      <c r="K175" s="8">
        <v>9588.3647999999994</v>
      </c>
      <c r="L175" s="11">
        <v>55</v>
      </c>
      <c r="M175" s="11" t="s">
        <v>353</v>
      </c>
      <c r="N175" s="11">
        <f>1/COUNTIF($O:$O,O175)</f>
        <v>0.5</v>
      </c>
      <c r="O175" s="1" t="str">
        <f t="shared" si="2"/>
        <v>5511542777</v>
      </c>
    </row>
    <row r="176" spans="1:15" ht="22.5" hidden="1" x14ac:dyDescent="0.2">
      <c r="A176" s="2">
        <v>11621309</v>
      </c>
      <c r="B176" s="6" t="s">
        <v>248</v>
      </c>
      <c r="C176" s="24">
        <v>74111010</v>
      </c>
      <c r="D176" s="2" t="s">
        <v>162</v>
      </c>
      <c r="E176" s="6" t="s">
        <v>283</v>
      </c>
      <c r="F176" s="2" t="s">
        <v>13</v>
      </c>
      <c r="G176" s="6" t="s">
        <v>102</v>
      </c>
      <c r="H176" s="2" t="s">
        <v>16</v>
      </c>
      <c r="I176" s="26">
        <v>563</v>
      </c>
      <c r="J176" s="7">
        <v>19.093900000000001</v>
      </c>
      <c r="K176" s="8">
        <v>10749.8657</v>
      </c>
      <c r="L176" s="11">
        <v>51</v>
      </c>
      <c r="M176" s="11" t="s">
        <v>347</v>
      </c>
      <c r="N176" s="11">
        <f>1/COUNTIF($O:$O,O176)</f>
        <v>1</v>
      </c>
      <c r="O176" s="1" t="str">
        <f t="shared" si="2"/>
        <v>5111621309</v>
      </c>
    </row>
    <row r="177" spans="1:15" hidden="1" x14ac:dyDescent="0.2">
      <c r="A177" s="2">
        <v>11646723</v>
      </c>
      <c r="B177" s="6" t="s">
        <v>249</v>
      </c>
      <c r="C177" s="24">
        <v>73269090</v>
      </c>
      <c r="D177" s="24" t="s">
        <v>22</v>
      </c>
      <c r="E177" s="6" t="s">
        <v>61</v>
      </c>
      <c r="F177" s="2" t="s">
        <v>9</v>
      </c>
      <c r="G177" s="6" t="s">
        <v>101</v>
      </c>
      <c r="H177" s="2" t="s">
        <v>16</v>
      </c>
      <c r="I177" s="26">
        <v>2</v>
      </c>
      <c r="J177" s="7">
        <v>13207.11</v>
      </c>
      <c r="K177" s="8">
        <v>26414.22</v>
      </c>
      <c r="L177" s="11">
        <v>49</v>
      </c>
      <c r="M177" s="11" t="s">
        <v>351</v>
      </c>
      <c r="N177" s="11">
        <f>1/COUNTIF($O:$O,O177)</f>
        <v>1</v>
      </c>
      <c r="O177" s="1" t="str">
        <f t="shared" si="2"/>
        <v>4911646723</v>
      </c>
    </row>
    <row r="178" spans="1:15" ht="22.5" hidden="1" x14ac:dyDescent="0.2">
      <c r="A178" s="2">
        <v>11653122</v>
      </c>
      <c r="B178" s="6" t="s">
        <v>250</v>
      </c>
      <c r="C178" s="24">
        <v>73044900</v>
      </c>
      <c r="D178" s="24" t="s">
        <v>162</v>
      </c>
      <c r="E178" s="6" t="s">
        <v>283</v>
      </c>
      <c r="F178" s="2" t="s">
        <v>13</v>
      </c>
      <c r="G178" s="6" t="s">
        <v>102</v>
      </c>
      <c r="H178" s="2" t="s">
        <v>16</v>
      </c>
      <c r="I178" s="26">
        <v>160</v>
      </c>
      <c r="J178" s="7">
        <v>99.463300000000004</v>
      </c>
      <c r="K178" s="8">
        <v>15914.128000000001</v>
      </c>
      <c r="L178" s="11">
        <v>51</v>
      </c>
      <c r="M178" s="11" t="s">
        <v>347</v>
      </c>
      <c r="N178" s="11">
        <f>1/COUNTIF($O:$O,O178)</f>
        <v>1</v>
      </c>
      <c r="O178" s="1" t="str">
        <f t="shared" si="2"/>
        <v>5111653122</v>
      </c>
    </row>
    <row r="179" spans="1:15" hidden="1" x14ac:dyDescent="0.2">
      <c r="A179" s="2">
        <v>11672395</v>
      </c>
      <c r="B179" s="6" t="s">
        <v>251</v>
      </c>
      <c r="C179" s="24">
        <v>84179000</v>
      </c>
      <c r="D179" s="24" t="s">
        <v>188</v>
      </c>
      <c r="E179" s="6" t="s">
        <v>285</v>
      </c>
      <c r="F179" s="2" t="s">
        <v>13</v>
      </c>
      <c r="G179" s="6" t="s">
        <v>340</v>
      </c>
      <c r="H179" s="2" t="s">
        <v>16</v>
      </c>
      <c r="I179" s="26">
        <v>5</v>
      </c>
      <c r="J179" s="7">
        <v>19000</v>
      </c>
      <c r="K179" s="8">
        <v>95000</v>
      </c>
      <c r="L179" s="11">
        <v>62</v>
      </c>
      <c r="M179" s="6" t="s">
        <v>272</v>
      </c>
      <c r="N179" s="11">
        <f>1/COUNTIF($O:$O,O179)</f>
        <v>1</v>
      </c>
      <c r="O179" s="1" t="str">
        <f t="shared" si="2"/>
        <v>6211672395</v>
      </c>
    </row>
    <row r="180" spans="1:15" hidden="1" x14ac:dyDescent="0.2">
      <c r="A180" s="2">
        <v>11719158</v>
      </c>
      <c r="B180" s="6" t="s">
        <v>252</v>
      </c>
      <c r="C180" s="24">
        <v>73182200</v>
      </c>
      <c r="D180" s="24" t="s">
        <v>158</v>
      </c>
      <c r="E180" s="6" t="s">
        <v>282</v>
      </c>
      <c r="F180" s="2" t="s">
        <v>13</v>
      </c>
      <c r="G180" s="6" t="s">
        <v>109</v>
      </c>
      <c r="H180" s="2" t="s">
        <v>16</v>
      </c>
      <c r="I180" s="26">
        <v>2600</v>
      </c>
      <c r="J180" s="7">
        <v>7.68</v>
      </c>
      <c r="K180" s="8">
        <v>19968</v>
      </c>
      <c r="L180" s="11">
        <v>50</v>
      </c>
      <c r="M180" s="11" t="s">
        <v>348</v>
      </c>
      <c r="N180" s="11">
        <f>1/COUNTIF($O:$O,O180)</f>
        <v>1</v>
      </c>
      <c r="O180" s="1" t="str">
        <f t="shared" si="2"/>
        <v>5011719158</v>
      </c>
    </row>
    <row r="181" spans="1:15" hidden="1" x14ac:dyDescent="0.2">
      <c r="A181" s="2">
        <v>11743037</v>
      </c>
      <c r="B181" s="6" t="s">
        <v>253</v>
      </c>
      <c r="C181" s="24">
        <v>73181500</v>
      </c>
      <c r="D181" s="24">
        <v>31161507</v>
      </c>
      <c r="E181" s="6" t="s">
        <v>313</v>
      </c>
      <c r="F181" s="2" t="s">
        <v>13</v>
      </c>
      <c r="G181" s="6" t="s">
        <v>102</v>
      </c>
      <c r="H181" s="2" t="s">
        <v>16</v>
      </c>
      <c r="I181" s="26">
        <v>10500</v>
      </c>
      <c r="J181" s="7">
        <v>0.52</v>
      </c>
      <c r="K181" s="8">
        <v>5460</v>
      </c>
      <c r="L181" s="11">
        <v>50</v>
      </c>
      <c r="M181" s="11" t="s">
        <v>348</v>
      </c>
      <c r="N181" s="11">
        <f>1/COUNTIF($O:$O,O181)</f>
        <v>0.33333333333333331</v>
      </c>
      <c r="O181" s="1" t="str">
        <f t="shared" si="2"/>
        <v>5011743037</v>
      </c>
    </row>
    <row r="182" spans="1:15" hidden="1" x14ac:dyDescent="0.2">
      <c r="A182" s="2">
        <v>11743037</v>
      </c>
      <c r="B182" s="6" t="s">
        <v>253</v>
      </c>
      <c r="C182" s="24">
        <v>73181500</v>
      </c>
      <c r="D182" s="24">
        <v>31161507</v>
      </c>
      <c r="E182" s="6" t="s">
        <v>313</v>
      </c>
      <c r="F182" s="2" t="s">
        <v>13</v>
      </c>
      <c r="G182" s="6" t="s">
        <v>102</v>
      </c>
      <c r="H182" s="2" t="s">
        <v>16</v>
      </c>
      <c r="I182" s="26">
        <v>2000</v>
      </c>
      <c r="J182" s="7">
        <v>0.52</v>
      </c>
      <c r="K182" s="8">
        <v>1040</v>
      </c>
      <c r="L182" s="11">
        <v>50</v>
      </c>
      <c r="M182" s="11" t="s">
        <v>348</v>
      </c>
      <c r="N182" s="11">
        <f>1/COUNTIF($O:$O,O182)</f>
        <v>0.33333333333333331</v>
      </c>
      <c r="O182" s="1" t="str">
        <f t="shared" si="2"/>
        <v>5011743037</v>
      </c>
    </row>
    <row r="183" spans="1:15" hidden="1" x14ac:dyDescent="0.2">
      <c r="A183" s="2">
        <v>11743037</v>
      </c>
      <c r="B183" s="6" t="s">
        <v>253</v>
      </c>
      <c r="C183" s="24">
        <v>73181500</v>
      </c>
      <c r="D183" s="24">
        <v>31161507</v>
      </c>
      <c r="E183" s="6" t="s">
        <v>313</v>
      </c>
      <c r="F183" s="2" t="s">
        <v>11</v>
      </c>
      <c r="G183" s="6" t="s">
        <v>102</v>
      </c>
      <c r="H183" s="2" t="s">
        <v>16</v>
      </c>
      <c r="I183" s="26">
        <v>7500</v>
      </c>
      <c r="J183" s="7">
        <v>0.5867</v>
      </c>
      <c r="K183" s="8">
        <v>4400.25</v>
      </c>
      <c r="L183" s="11">
        <v>50</v>
      </c>
      <c r="M183" s="11" t="s">
        <v>348</v>
      </c>
      <c r="N183" s="11">
        <f>1/COUNTIF($O:$O,O183)</f>
        <v>0.33333333333333331</v>
      </c>
      <c r="O183" s="1" t="str">
        <f t="shared" si="2"/>
        <v>5011743037</v>
      </c>
    </row>
    <row r="184" spans="1:15" hidden="1" x14ac:dyDescent="0.2">
      <c r="A184" s="2">
        <v>11743039</v>
      </c>
      <c r="B184" s="6" t="s">
        <v>254</v>
      </c>
      <c r="C184" s="24">
        <v>73181500</v>
      </c>
      <c r="D184" s="24">
        <v>31161507</v>
      </c>
      <c r="E184" s="6" t="s">
        <v>313</v>
      </c>
      <c r="F184" s="2" t="s">
        <v>13</v>
      </c>
      <c r="G184" s="6" t="s">
        <v>102</v>
      </c>
      <c r="H184" s="2" t="s">
        <v>16</v>
      </c>
      <c r="I184" s="26">
        <v>12000</v>
      </c>
      <c r="J184" s="7">
        <v>1.39</v>
      </c>
      <c r="K184" s="8">
        <v>16680</v>
      </c>
      <c r="L184" s="11">
        <v>50</v>
      </c>
      <c r="M184" s="11" t="s">
        <v>348</v>
      </c>
      <c r="N184" s="11">
        <f>1/COUNTIF($O:$O,O184)</f>
        <v>0.5</v>
      </c>
      <c r="O184" s="1" t="str">
        <f t="shared" si="2"/>
        <v>5011743039</v>
      </c>
    </row>
    <row r="185" spans="1:15" hidden="1" x14ac:dyDescent="0.2">
      <c r="A185" s="2">
        <v>11743039</v>
      </c>
      <c r="B185" s="6" t="s">
        <v>254</v>
      </c>
      <c r="C185" s="24">
        <v>73181500</v>
      </c>
      <c r="D185" s="24">
        <v>31161507</v>
      </c>
      <c r="E185" s="6" t="s">
        <v>313</v>
      </c>
      <c r="F185" s="2" t="s">
        <v>11</v>
      </c>
      <c r="G185" s="6" t="s">
        <v>102</v>
      </c>
      <c r="H185" s="2" t="s">
        <v>16</v>
      </c>
      <c r="I185" s="26">
        <v>2000</v>
      </c>
      <c r="J185" s="7">
        <v>1.53</v>
      </c>
      <c r="K185" s="8">
        <v>3060</v>
      </c>
      <c r="L185" s="11">
        <v>50</v>
      </c>
      <c r="M185" s="11" t="s">
        <v>348</v>
      </c>
      <c r="N185" s="11">
        <f>1/COUNTIF($O:$O,O185)</f>
        <v>0.5</v>
      </c>
      <c r="O185" s="1" t="str">
        <f t="shared" si="2"/>
        <v>5011743039</v>
      </c>
    </row>
    <row r="186" spans="1:15" hidden="1" x14ac:dyDescent="0.2">
      <c r="A186" s="2">
        <v>11744643</v>
      </c>
      <c r="B186" s="6" t="s">
        <v>255</v>
      </c>
      <c r="C186" s="24">
        <v>73181400</v>
      </c>
      <c r="D186" s="24">
        <v>31161507</v>
      </c>
      <c r="E186" s="6" t="s">
        <v>313</v>
      </c>
      <c r="F186" s="2" t="s">
        <v>13</v>
      </c>
      <c r="G186" s="6" t="s">
        <v>102</v>
      </c>
      <c r="H186" s="2" t="s">
        <v>16</v>
      </c>
      <c r="I186" s="26">
        <v>4000</v>
      </c>
      <c r="J186" s="7">
        <v>0.20269999999999999</v>
      </c>
      <c r="K186" s="8">
        <v>810.8</v>
      </c>
      <c r="L186" s="11">
        <v>50</v>
      </c>
      <c r="M186" s="11" t="s">
        <v>348</v>
      </c>
      <c r="N186" s="11">
        <f>1/COUNTIF($O:$O,O186)</f>
        <v>0.33333333333333331</v>
      </c>
      <c r="O186" s="1" t="str">
        <f t="shared" si="2"/>
        <v>5011744643</v>
      </c>
    </row>
    <row r="187" spans="1:15" hidden="1" x14ac:dyDescent="0.2">
      <c r="A187" s="2">
        <v>11744643</v>
      </c>
      <c r="B187" s="6" t="s">
        <v>255</v>
      </c>
      <c r="C187" s="24">
        <v>73181400</v>
      </c>
      <c r="D187" s="24">
        <v>31161507</v>
      </c>
      <c r="E187" s="6" t="s">
        <v>313</v>
      </c>
      <c r="F187" s="2" t="s">
        <v>13</v>
      </c>
      <c r="G187" s="6" t="s">
        <v>102</v>
      </c>
      <c r="H187" s="2" t="s">
        <v>16</v>
      </c>
      <c r="I187" s="26">
        <v>2000</v>
      </c>
      <c r="J187" s="7">
        <v>1.3252999999999999</v>
      </c>
      <c r="K187" s="8">
        <v>2650.6</v>
      </c>
      <c r="L187" s="11">
        <v>50</v>
      </c>
      <c r="M187" s="11" t="s">
        <v>348</v>
      </c>
      <c r="N187" s="11">
        <f>1/COUNTIF($O:$O,O187)</f>
        <v>0.33333333333333331</v>
      </c>
      <c r="O187" s="1" t="str">
        <f t="shared" si="2"/>
        <v>5011744643</v>
      </c>
    </row>
    <row r="188" spans="1:15" hidden="1" x14ac:dyDescent="0.2">
      <c r="A188" s="2">
        <v>11744643</v>
      </c>
      <c r="B188" s="6" t="s">
        <v>255</v>
      </c>
      <c r="C188" s="24">
        <v>73181400</v>
      </c>
      <c r="D188" s="24">
        <v>31161507</v>
      </c>
      <c r="E188" s="6" t="s">
        <v>313</v>
      </c>
      <c r="F188" s="2" t="s">
        <v>11</v>
      </c>
      <c r="G188" s="6" t="s">
        <v>102</v>
      </c>
      <c r="H188" s="2" t="s">
        <v>16</v>
      </c>
      <c r="I188" s="26">
        <v>8200</v>
      </c>
      <c r="J188" s="7">
        <v>1.5202</v>
      </c>
      <c r="K188" s="8">
        <v>12465.64</v>
      </c>
      <c r="L188" s="11">
        <v>50</v>
      </c>
      <c r="M188" s="11" t="s">
        <v>348</v>
      </c>
      <c r="N188" s="11">
        <f>1/COUNTIF($O:$O,O188)</f>
        <v>0.33333333333333331</v>
      </c>
      <c r="O188" s="1" t="str">
        <f t="shared" si="2"/>
        <v>5011744643</v>
      </c>
    </row>
    <row r="189" spans="1:15" ht="22.5" hidden="1" x14ac:dyDescent="0.2">
      <c r="A189" s="2">
        <v>11774173</v>
      </c>
      <c r="B189" s="6" t="s">
        <v>256</v>
      </c>
      <c r="C189" s="24">
        <v>73043110</v>
      </c>
      <c r="D189" s="24" t="s">
        <v>162</v>
      </c>
      <c r="E189" s="6" t="s">
        <v>283</v>
      </c>
      <c r="F189" s="2" t="s">
        <v>13</v>
      </c>
      <c r="G189" s="6" t="s">
        <v>341</v>
      </c>
      <c r="H189" s="2" t="s">
        <v>16</v>
      </c>
      <c r="I189" s="26">
        <v>252</v>
      </c>
      <c r="J189" s="7">
        <v>120</v>
      </c>
      <c r="K189" s="8">
        <v>30240</v>
      </c>
      <c r="L189" s="11">
        <v>51</v>
      </c>
      <c r="M189" s="11" t="s">
        <v>347</v>
      </c>
      <c r="N189" s="11">
        <f>1/COUNTIF($O:$O,O189)</f>
        <v>1</v>
      </c>
      <c r="O189" s="1" t="str">
        <f t="shared" si="2"/>
        <v>5111774173</v>
      </c>
    </row>
    <row r="190" spans="1:15" hidden="1" x14ac:dyDescent="0.2">
      <c r="A190" s="2">
        <v>11775556</v>
      </c>
      <c r="B190" s="6" t="s">
        <v>257</v>
      </c>
      <c r="C190" s="24">
        <v>69091100</v>
      </c>
      <c r="D190" s="2" t="s">
        <v>258</v>
      </c>
      <c r="E190" s="6" t="s">
        <v>296</v>
      </c>
      <c r="F190" s="2" t="s">
        <v>20</v>
      </c>
      <c r="G190" s="6" t="s">
        <v>342</v>
      </c>
      <c r="H190" s="2" t="s">
        <v>90</v>
      </c>
      <c r="I190" s="26">
        <v>2.4500000000000002</v>
      </c>
      <c r="J190" s="7">
        <v>9161.8533000000007</v>
      </c>
      <c r="K190" s="8">
        <v>22446.540585000002</v>
      </c>
      <c r="L190" s="11">
        <v>61</v>
      </c>
      <c r="M190" s="11" t="s">
        <v>359</v>
      </c>
      <c r="N190" s="11">
        <f>1/COUNTIF($O:$O,O190)</f>
        <v>1</v>
      </c>
      <c r="O190" s="1" t="str">
        <f t="shared" si="2"/>
        <v>6111775556</v>
      </c>
    </row>
    <row r="191" spans="1:15" ht="22.5" hidden="1" x14ac:dyDescent="0.2">
      <c r="A191" s="2">
        <v>11806108</v>
      </c>
      <c r="B191" s="6" t="s">
        <v>259</v>
      </c>
      <c r="C191" s="24">
        <v>84199090</v>
      </c>
      <c r="D191" s="2" t="s">
        <v>130</v>
      </c>
      <c r="E191" s="6" t="s">
        <v>279</v>
      </c>
      <c r="F191" s="2" t="s">
        <v>13</v>
      </c>
      <c r="G191" s="6" t="s">
        <v>338</v>
      </c>
      <c r="H191" s="2" t="s">
        <v>16</v>
      </c>
      <c r="I191" s="26">
        <v>1</v>
      </c>
      <c r="J191" s="7">
        <v>26412.720000000001</v>
      </c>
      <c r="K191" s="8">
        <v>26412.720000000001</v>
      </c>
      <c r="L191" s="11">
        <v>58</v>
      </c>
      <c r="M191" s="11" t="s">
        <v>355</v>
      </c>
      <c r="N191" s="11">
        <f>1/COUNTIF($O:$O,O191)</f>
        <v>1</v>
      </c>
      <c r="O191" s="1" t="str">
        <f t="shared" ref="O191:O204" si="3">L191&amp;A191</f>
        <v>5811806108</v>
      </c>
    </row>
    <row r="192" spans="1:15" ht="22.5" hidden="1" x14ac:dyDescent="0.2">
      <c r="A192" s="2">
        <v>11818316</v>
      </c>
      <c r="B192" s="6" t="s">
        <v>161</v>
      </c>
      <c r="C192" s="24">
        <v>73043110</v>
      </c>
      <c r="D192" s="24" t="s">
        <v>162</v>
      </c>
      <c r="E192" s="6" t="s">
        <v>283</v>
      </c>
      <c r="F192" s="2" t="s">
        <v>13</v>
      </c>
      <c r="G192" s="6" t="s">
        <v>102</v>
      </c>
      <c r="H192" s="2" t="s">
        <v>16</v>
      </c>
      <c r="I192" s="26">
        <v>83</v>
      </c>
      <c r="J192" s="7">
        <v>153.50659999999999</v>
      </c>
      <c r="K192" s="8">
        <v>12741.047799999998</v>
      </c>
      <c r="L192" s="11">
        <v>51</v>
      </c>
      <c r="M192" s="11" t="s">
        <v>347</v>
      </c>
      <c r="N192" s="11">
        <f>1/COUNTIF($O:$O,O192)</f>
        <v>1</v>
      </c>
      <c r="O192" s="1" t="str">
        <f t="shared" si="3"/>
        <v>5111818316</v>
      </c>
    </row>
    <row r="193" spans="1:15" ht="22.5" hidden="1" x14ac:dyDescent="0.2">
      <c r="A193" s="2">
        <v>11820022</v>
      </c>
      <c r="B193" s="6" t="s">
        <v>260</v>
      </c>
      <c r="C193" s="24">
        <v>85235200</v>
      </c>
      <c r="D193" s="24">
        <v>43211710</v>
      </c>
      <c r="E193" s="6" t="s">
        <v>314</v>
      </c>
      <c r="F193" s="2" t="s">
        <v>11</v>
      </c>
      <c r="G193" s="6" t="s">
        <v>343</v>
      </c>
      <c r="H193" s="2" t="s">
        <v>16</v>
      </c>
      <c r="I193" s="26">
        <v>841</v>
      </c>
      <c r="J193" s="7">
        <v>13.5</v>
      </c>
      <c r="K193" s="8">
        <v>11353.5</v>
      </c>
      <c r="L193" s="11">
        <v>57</v>
      </c>
      <c r="M193" s="11" t="s">
        <v>357</v>
      </c>
      <c r="N193" s="11">
        <f>1/COUNTIF($O:$O,O193)</f>
        <v>1</v>
      </c>
      <c r="O193" s="1" t="str">
        <f t="shared" si="3"/>
        <v>5711820022</v>
      </c>
    </row>
    <row r="194" spans="1:15" hidden="1" x14ac:dyDescent="0.2">
      <c r="A194" s="2">
        <v>11846177</v>
      </c>
      <c r="B194" s="6" t="s">
        <v>261</v>
      </c>
      <c r="C194" s="24">
        <v>85059090</v>
      </c>
      <c r="D194" s="24">
        <v>40141616</v>
      </c>
      <c r="E194" s="6" t="s">
        <v>62</v>
      </c>
      <c r="F194" s="2" t="s">
        <v>13</v>
      </c>
      <c r="G194" s="6" t="s">
        <v>344</v>
      </c>
      <c r="H194" s="2" t="s">
        <v>16</v>
      </c>
      <c r="I194" s="26">
        <v>17</v>
      </c>
      <c r="J194" s="7">
        <v>682.8</v>
      </c>
      <c r="K194" s="8">
        <v>11607.599999999999</v>
      </c>
      <c r="L194" s="11">
        <v>53</v>
      </c>
      <c r="M194" s="11" t="s">
        <v>350</v>
      </c>
      <c r="N194" s="11">
        <f>1/COUNTIF($O:$O,O194)</f>
        <v>1</v>
      </c>
      <c r="O194" s="1" t="str">
        <f t="shared" si="3"/>
        <v>5311846177</v>
      </c>
    </row>
    <row r="195" spans="1:15" ht="2.25" hidden="1" customHeight="1" x14ac:dyDescent="0.2">
      <c r="A195" s="2">
        <v>11873932</v>
      </c>
      <c r="B195" s="6" t="s">
        <v>262</v>
      </c>
      <c r="C195" s="24">
        <v>84842000</v>
      </c>
      <c r="D195" s="24">
        <v>31181604</v>
      </c>
      <c r="E195" s="6" t="s">
        <v>73</v>
      </c>
      <c r="F195" s="2" t="s">
        <v>9</v>
      </c>
      <c r="G195" s="6" t="s">
        <v>123</v>
      </c>
      <c r="H195" s="2" t="s">
        <v>16</v>
      </c>
      <c r="I195" s="26">
        <v>2</v>
      </c>
      <c r="J195" s="7">
        <v>20527.014999999999</v>
      </c>
      <c r="K195" s="8">
        <v>41054.03</v>
      </c>
      <c r="L195" s="11">
        <v>49</v>
      </c>
      <c r="M195" s="11" t="s">
        <v>351</v>
      </c>
      <c r="N195" s="11">
        <f>1/COUNTIF($O:$O,O195)</f>
        <v>1</v>
      </c>
      <c r="O195" s="1" t="str">
        <f t="shared" si="3"/>
        <v>4911873932</v>
      </c>
    </row>
    <row r="196" spans="1:15" ht="22.5" hidden="1" x14ac:dyDescent="0.2">
      <c r="A196" s="2">
        <v>11896302</v>
      </c>
      <c r="B196" s="6" t="s">
        <v>263</v>
      </c>
      <c r="C196" s="24">
        <v>85043111</v>
      </c>
      <c r="D196" s="24" t="s">
        <v>264</v>
      </c>
      <c r="E196" s="6" t="s">
        <v>297</v>
      </c>
      <c r="F196" s="2" t="s">
        <v>11</v>
      </c>
      <c r="G196" s="6" t="s">
        <v>106</v>
      </c>
      <c r="H196" s="2" t="s">
        <v>16</v>
      </c>
      <c r="I196" s="26">
        <v>10</v>
      </c>
      <c r="J196" s="7">
        <v>2564</v>
      </c>
      <c r="K196" s="8">
        <v>25640</v>
      </c>
      <c r="L196" s="11">
        <v>57</v>
      </c>
      <c r="M196" s="11" t="s">
        <v>357</v>
      </c>
      <c r="N196" s="11">
        <f>1/COUNTIF($O:$O,O196)</f>
        <v>1</v>
      </c>
      <c r="O196" s="1" t="str">
        <f t="shared" si="3"/>
        <v>5711896302</v>
      </c>
    </row>
    <row r="197" spans="1:15" ht="22.5" hidden="1" x14ac:dyDescent="0.2">
      <c r="A197" s="2">
        <v>11910407</v>
      </c>
      <c r="B197" s="6" t="s">
        <v>265</v>
      </c>
      <c r="C197" s="24">
        <v>83071090</v>
      </c>
      <c r="D197" s="24">
        <v>40142312</v>
      </c>
      <c r="E197" s="6" t="s">
        <v>70</v>
      </c>
      <c r="F197" s="2" t="s">
        <v>13</v>
      </c>
      <c r="G197" s="6" t="s">
        <v>109</v>
      </c>
      <c r="H197" s="2" t="s">
        <v>16</v>
      </c>
      <c r="I197" s="26">
        <v>5</v>
      </c>
      <c r="J197" s="7">
        <v>13000</v>
      </c>
      <c r="K197" s="8">
        <v>65000</v>
      </c>
      <c r="L197" s="11">
        <v>58</v>
      </c>
      <c r="M197" s="11" t="s">
        <v>355</v>
      </c>
      <c r="N197" s="11">
        <f>1/COUNTIF($O:$O,O197)</f>
        <v>1</v>
      </c>
      <c r="O197" s="1" t="str">
        <f t="shared" si="3"/>
        <v>5811910407</v>
      </c>
    </row>
    <row r="198" spans="1:15" ht="22.5" hidden="1" x14ac:dyDescent="0.2">
      <c r="A198" s="2">
        <v>11911003</v>
      </c>
      <c r="B198" s="6" t="s">
        <v>266</v>
      </c>
      <c r="C198" s="24">
        <v>84029000</v>
      </c>
      <c r="D198" s="2" t="s">
        <v>86</v>
      </c>
      <c r="E198" s="6" t="s">
        <v>298</v>
      </c>
      <c r="F198" s="2" t="s">
        <v>11</v>
      </c>
      <c r="G198" s="6" t="s">
        <v>345</v>
      </c>
      <c r="H198" s="2" t="s">
        <v>16</v>
      </c>
      <c r="I198" s="26">
        <v>1</v>
      </c>
      <c r="J198" s="7">
        <v>40000</v>
      </c>
      <c r="K198" s="8">
        <v>40000</v>
      </c>
      <c r="L198" s="11">
        <v>57</v>
      </c>
      <c r="M198" s="11" t="s">
        <v>357</v>
      </c>
      <c r="N198" s="11">
        <f>1/COUNTIF($O:$O,O198)</f>
        <v>1</v>
      </c>
      <c r="O198" s="1" t="str">
        <f t="shared" si="3"/>
        <v>5711911003</v>
      </c>
    </row>
    <row r="199" spans="1:15" ht="22.5" hidden="1" x14ac:dyDescent="0.2">
      <c r="A199" s="2">
        <v>11911264</v>
      </c>
      <c r="B199" s="6" t="s">
        <v>266</v>
      </c>
      <c r="C199" s="24">
        <v>84029000</v>
      </c>
      <c r="D199" s="2" t="s">
        <v>86</v>
      </c>
      <c r="E199" s="6" t="s">
        <v>298</v>
      </c>
      <c r="F199" s="2" t="s">
        <v>11</v>
      </c>
      <c r="G199" s="6" t="s">
        <v>345</v>
      </c>
      <c r="H199" s="2" t="s">
        <v>16</v>
      </c>
      <c r="I199" s="26">
        <v>1</v>
      </c>
      <c r="J199" s="7">
        <v>40000</v>
      </c>
      <c r="K199" s="8">
        <v>40000</v>
      </c>
      <c r="L199" s="11">
        <v>57</v>
      </c>
      <c r="M199" s="11" t="s">
        <v>357</v>
      </c>
      <c r="N199" s="11">
        <f>1/COUNTIF($O:$O,O199)</f>
        <v>1</v>
      </c>
      <c r="O199" s="1" t="str">
        <f t="shared" si="3"/>
        <v>5711911264</v>
      </c>
    </row>
    <row r="200" spans="1:15" ht="22.5" hidden="1" x14ac:dyDescent="0.2">
      <c r="A200" s="2">
        <v>11911265</v>
      </c>
      <c r="B200" s="6" t="s">
        <v>266</v>
      </c>
      <c r="C200" s="24">
        <v>84029000</v>
      </c>
      <c r="D200" s="2" t="s">
        <v>86</v>
      </c>
      <c r="E200" s="6" t="s">
        <v>298</v>
      </c>
      <c r="F200" s="2" t="s">
        <v>11</v>
      </c>
      <c r="G200" s="6" t="s">
        <v>345</v>
      </c>
      <c r="H200" s="2" t="s">
        <v>16</v>
      </c>
      <c r="I200" s="26">
        <v>1</v>
      </c>
      <c r="J200" s="7">
        <v>30000</v>
      </c>
      <c r="K200" s="8">
        <v>30000</v>
      </c>
      <c r="L200" s="11">
        <v>57</v>
      </c>
      <c r="M200" s="11" t="s">
        <v>357</v>
      </c>
      <c r="N200" s="11">
        <f>1/COUNTIF($O:$O,O200)</f>
        <v>1</v>
      </c>
      <c r="O200" s="1" t="str">
        <f t="shared" si="3"/>
        <v>5711911265</v>
      </c>
    </row>
    <row r="201" spans="1:15" ht="22.5" hidden="1" x14ac:dyDescent="0.2">
      <c r="A201" s="2">
        <v>11948157</v>
      </c>
      <c r="B201" s="6" t="s">
        <v>267</v>
      </c>
      <c r="C201" s="24">
        <v>85389090</v>
      </c>
      <c r="D201" s="2" t="s">
        <v>38</v>
      </c>
      <c r="E201" s="6" t="s">
        <v>277</v>
      </c>
      <c r="F201" s="2" t="s">
        <v>18</v>
      </c>
      <c r="G201" s="6" t="s">
        <v>112</v>
      </c>
      <c r="H201" s="2" t="s">
        <v>16</v>
      </c>
      <c r="I201" s="26">
        <v>9</v>
      </c>
      <c r="J201" s="7">
        <v>3102.9589999999998</v>
      </c>
      <c r="K201" s="8">
        <v>27926.630999999998</v>
      </c>
      <c r="L201" s="11">
        <v>57</v>
      </c>
      <c r="M201" s="11" t="s">
        <v>357</v>
      </c>
      <c r="N201" s="11">
        <f>1/COUNTIF($O:$O,O201)</f>
        <v>1</v>
      </c>
      <c r="O201" s="1" t="str">
        <f t="shared" si="3"/>
        <v>5711948157</v>
      </c>
    </row>
    <row r="202" spans="1:15" hidden="1" x14ac:dyDescent="0.2">
      <c r="A202" s="2">
        <v>11971967</v>
      </c>
      <c r="B202" s="6" t="s">
        <v>268</v>
      </c>
      <c r="C202" s="24">
        <v>73181600</v>
      </c>
      <c r="D202" s="2" t="s">
        <v>37</v>
      </c>
      <c r="E202" s="6" t="s">
        <v>65</v>
      </c>
      <c r="F202" s="2" t="s">
        <v>11</v>
      </c>
      <c r="G202" s="6" t="s">
        <v>102</v>
      </c>
      <c r="H202" s="2" t="s">
        <v>16</v>
      </c>
      <c r="I202" s="26">
        <v>735</v>
      </c>
      <c r="J202" s="7">
        <v>23.132100000000001</v>
      </c>
      <c r="K202" s="8">
        <v>17002.093500000003</v>
      </c>
      <c r="L202" s="11">
        <v>50</v>
      </c>
      <c r="M202" s="11" t="s">
        <v>348</v>
      </c>
      <c r="N202" s="11">
        <f>1/COUNTIF($O:$O,O202)</f>
        <v>1</v>
      </c>
      <c r="O202" s="1" t="str">
        <f t="shared" si="3"/>
        <v>5011971967</v>
      </c>
    </row>
    <row r="203" spans="1:15" ht="9.75" hidden="1" customHeight="1" x14ac:dyDescent="0.2">
      <c r="A203" s="2">
        <v>12120231</v>
      </c>
      <c r="B203" s="6" t="s">
        <v>269</v>
      </c>
      <c r="C203" s="24">
        <v>85389090</v>
      </c>
      <c r="D203" s="24" t="s">
        <v>88</v>
      </c>
      <c r="E203" s="6" t="s">
        <v>97</v>
      </c>
      <c r="F203" s="2" t="s">
        <v>11</v>
      </c>
      <c r="G203" s="6" t="s">
        <v>346</v>
      </c>
      <c r="H203" s="2" t="s">
        <v>16</v>
      </c>
      <c r="I203" s="26">
        <v>29</v>
      </c>
      <c r="J203" s="7">
        <v>608.10720000000003</v>
      </c>
      <c r="K203" s="8">
        <v>17635.108800000002</v>
      </c>
      <c r="L203" s="11">
        <v>59</v>
      </c>
      <c r="M203" s="11" t="s">
        <v>356</v>
      </c>
      <c r="N203" s="11">
        <f>1/COUNTIF($O:$O,O203)</f>
        <v>1</v>
      </c>
      <c r="O203" s="1" t="str">
        <f t="shared" si="3"/>
        <v>5912120231</v>
      </c>
    </row>
    <row r="204" spans="1:15" ht="12.75" hidden="1" customHeight="1" x14ac:dyDescent="0.2">
      <c r="A204" s="34">
        <v>10214998</v>
      </c>
      <c r="B204" s="32" t="s">
        <v>361</v>
      </c>
      <c r="C204" s="31">
        <v>73079200</v>
      </c>
      <c r="D204" s="31" t="s">
        <v>21</v>
      </c>
      <c r="E204" s="31" t="s">
        <v>362</v>
      </c>
      <c r="F204" s="31" t="s">
        <v>99</v>
      </c>
      <c r="G204" s="32" t="s">
        <v>102</v>
      </c>
      <c r="H204" s="31" t="s">
        <v>16</v>
      </c>
      <c r="I204" s="36">
        <v>2</v>
      </c>
      <c r="J204" s="33">
        <v>2840.7266666666669</v>
      </c>
      <c r="K204" s="8">
        <v>5681.4533333333338</v>
      </c>
      <c r="L204" s="11">
        <v>53</v>
      </c>
      <c r="M204" s="11" t="s">
        <v>350</v>
      </c>
      <c r="N204" s="11" t="s">
        <v>363</v>
      </c>
      <c r="O204" s="1" t="str">
        <f t="shared" si="3"/>
        <v>5310214998</v>
      </c>
    </row>
    <row r="205" spans="1:15" x14ac:dyDescent="0.2">
      <c r="E205" s="31"/>
    </row>
  </sheetData>
  <autoFilter ref="A2:O204" xr:uid="{E5670752-D3AF-4619-AF95-39ABE244E29C}">
    <filterColumn colId="11">
      <filters>
        <filter val="60"/>
      </filters>
    </filterColumn>
  </autoFilter>
  <sortState xmlns:xlrd2="http://schemas.microsoft.com/office/spreadsheetml/2017/richdata2" ref="A3:M62">
    <sortCondition ref="G3:G62"/>
    <sortCondition ref="D3:D62"/>
    <sortCondition descending="1" ref="K3:K62"/>
  </sortState>
  <mergeCells count="2">
    <mergeCell ref="A1:K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9"/>
  <sheetViews>
    <sheetView tabSelected="1" workbookViewId="0">
      <pane ySplit="2" topLeftCell="A6" activePane="bottomLeft" state="frozen"/>
      <selection pane="bottomLeft" activeCell="F3" sqref="F3:F17"/>
    </sheetView>
  </sheetViews>
  <sheetFormatPr defaultRowHeight="15" x14ac:dyDescent="0.25"/>
  <cols>
    <col min="1" max="1" width="4" customWidth="1"/>
    <col min="2" max="2" width="18.85546875" style="5" customWidth="1"/>
    <col min="3" max="3" width="19.5703125" customWidth="1"/>
    <col min="4" max="4" width="10.42578125" style="5" bestFit="1" customWidth="1"/>
    <col min="5" max="5" width="42.140625" bestFit="1" customWidth="1"/>
    <col min="6" max="6" width="11" style="29" bestFit="1" customWidth="1"/>
    <col min="7" max="7" width="16.7109375" style="22" customWidth="1"/>
    <col min="8" max="8" width="13.85546875" style="22" bestFit="1" customWidth="1"/>
    <col min="9" max="10" width="17.42578125" customWidth="1"/>
  </cols>
  <sheetData>
    <row r="1" spans="2:10" x14ac:dyDescent="0.25">
      <c r="G1" s="13"/>
      <c r="H1" s="13"/>
    </row>
    <row r="2" spans="2:10" s="16" customFormat="1" ht="56.25" customHeight="1" x14ac:dyDescent="0.25">
      <c r="B2" s="14" t="s">
        <v>5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5" t="s">
        <v>55</v>
      </c>
      <c r="J2" s="15" t="s">
        <v>59</v>
      </c>
    </row>
    <row r="3" spans="2:10" x14ac:dyDescent="0.25">
      <c r="B3" s="17" t="s">
        <v>41</v>
      </c>
      <c r="C3" s="18" t="s">
        <v>91</v>
      </c>
      <c r="D3" s="17">
        <v>49</v>
      </c>
      <c r="E3" s="18" t="s">
        <v>351</v>
      </c>
      <c r="F3" s="30">
        <v>27</v>
      </c>
      <c r="G3" s="19">
        <v>767044.19090000005</v>
      </c>
      <c r="H3" s="19">
        <v>17187.939999999999</v>
      </c>
      <c r="I3" s="20">
        <f>IF(ISERR(H3/G3),"-",H3/G3)</f>
        <v>2.2408017952437371E-2</v>
      </c>
      <c r="J3" s="21">
        <f>IF(I3&gt;=0.4,0.05*G3,IF(I3&gt;=0.05,0.01*G3,0.01*G3))</f>
        <v>7670.441909000001</v>
      </c>
    </row>
    <row r="4" spans="2:10" x14ac:dyDescent="0.25">
      <c r="B4" s="17" t="s">
        <v>41</v>
      </c>
      <c r="C4" s="18" t="s">
        <v>91</v>
      </c>
      <c r="D4" s="17">
        <v>50</v>
      </c>
      <c r="E4" s="18" t="s">
        <v>348</v>
      </c>
      <c r="F4" s="30">
        <v>20</v>
      </c>
      <c r="G4" s="19">
        <v>132826.99</v>
      </c>
      <c r="H4" s="19">
        <v>159141.74</v>
      </c>
      <c r="I4" s="20">
        <f t="shared" ref="I4:I18" si="0">IF(ISERR(H4/G4),"-",H4/G4)</f>
        <v>1.1981129738767702</v>
      </c>
      <c r="J4" s="21">
        <f t="shared" ref="J4:J18" si="1">IF(I4&gt;=0.4,0.05*G4,IF(I4&gt;=0.05,0.01*G4,0.01*G4))</f>
        <v>6641.3495000000003</v>
      </c>
    </row>
    <row r="5" spans="2:10" ht="30" x14ac:dyDescent="0.25">
      <c r="B5" s="17" t="s">
        <v>41</v>
      </c>
      <c r="C5" s="18" t="s">
        <v>91</v>
      </c>
      <c r="D5" s="17">
        <v>51</v>
      </c>
      <c r="E5" s="28" t="s">
        <v>347</v>
      </c>
      <c r="F5" s="30">
        <v>17</v>
      </c>
      <c r="G5" s="19">
        <v>380988.71205620002</v>
      </c>
      <c r="H5" s="19">
        <v>113194.66495959637</v>
      </c>
      <c r="I5" s="20">
        <f t="shared" si="0"/>
        <v>0.29710766061462451</v>
      </c>
      <c r="J5" s="21">
        <f t="shared" si="1"/>
        <v>3809.8871205620003</v>
      </c>
    </row>
    <row r="6" spans="2:10" x14ac:dyDescent="0.25">
      <c r="B6" s="17" t="s">
        <v>41</v>
      </c>
      <c r="C6" s="18" t="s">
        <v>91</v>
      </c>
      <c r="D6" s="17">
        <v>52</v>
      </c>
      <c r="E6" s="18" t="s">
        <v>352</v>
      </c>
      <c r="F6" s="30">
        <v>23</v>
      </c>
      <c r="G6" s="19">
        <v>408794.2</v>
      </c>
      <c r="H6" s="19">
        <v>21955.24</v>
      </c>
      <c r="I6" s="20">
        <f t="shared" si="0"/>
        <v>5.3707317765271621E-2</v>
      </c>
      <c r="J6" s="21">
        <f t="shared" si="1"/>
        <v>4087.942</v>
      </c>
    </row>
    <row r="7" spans="2:10" x14ac:dyDescent="0.25">
      <c r="B7" s="17" t="s">
        <v>41</v>
      </c>
      <c r="C7" s="18" t="s">
        <v>91</v>
      </c>
      <c r="D7" s="17">
        <v>53</v>
      </c>
      <c r="E7" s="18" t="s">
        <v>350</v>
      </c>
      <c r="F7" s="30">
        <v>13</v>
      </c>
      <c r="G7" s="19">
        <v>326075.67</v>
      </c>
      <c r="H7" s="19">
        <v>10877.91</v>
      </c>
      <c r="I7" s="20">
        <f t="shared" si="0"/>
        <v>3.3360078659042551E-2</v>
      </c>
      <c r="J7" s="21">
        <f t="shared" si="1"/>
        <v>3260.7566999999999</v>
      </c>
    </row>
    <row r="8" spans="2:10" x14ac:dyDescent="0.25">
      <c r="B8" s="17" t="s">
        <v>41</v>
      </c>
      <c r="C8" s="18" t="s">
        <v>91</v>
      </c>
      <c r="D8" s="17">
        <v>54</v>
      </c>
      <c r="E8" s="18" t="s">
        <v>349</v>
      </c>
      <c r="F8" s="30">
        <v>7</v>
      </c>
      <c r="G8" s="19">
        <v>155033.89000000001</v>
      </c>
      <c r="H8" s="19">
        <v>1403.87</v>
      </c>
      <c r="I8" s="20">
        <f t="shared" si="0"/>
        <v>9.0552459207467462E-3</v>
      </c>
      <c r="J8" s="21">
        <f t="shared" si="1"/>
        <v>1550.3389000000002</v>
      </c>
    </row>
    <row r="9" spans="2:10" x14ac:dyDescent="0.25">
      <c r="B9" s="17" t="s">
        <v>41</v>
      </c>
      <c r="C9" s="18" t="s">
        <v>91</v>
      </c>
      <c r="D9" s="17">
        <v>55</v>
      </c>
      <c r="E9" s="18" t="s">
        <v>353</v>
      </c>
      <c r="F9" s="30">
        <v>41</v>
      </c>
      <c r="G9" s="19">
        <v>435294.62</v>
      </c>
      <c r="H9" s="19">
        <v>25736.880000000001</v>
      </c>
      <c r="I9" s="20">
        <f t="shared" si="0"/>
        <v>5.9125196631191999E-2</v>
      </c>
      <c r="J9" s="21">
        <f t="shared" si="1"/>
        <v>4352.9462000000003</v>
      </c>
    </row>
    <row r="10" spans="2:10" x14ac:dyDescent="0.25">
      <c r="B10" s="17" t="s">
        <v>41</v>
      </c>
      <c r="C10" s="18" t="s">
        <v>91</v>
      </c>
      <c r="D10" s="17">
        <v>56</v>
      </c>
      <c r="E10" s="18" t="s">
        <v>354</v>
      </c>
      <c r="F10" s="30">
        <v>3</v>
      </c>
      <c r="G10" s="19">
        <v>695097.25</v>
      </c>
      <c r="H10" s="19">
        <v>194900.87</v>
      </c>
      <c r="I10" s="20">
        <f t="shared" si="0"/>
        <v>0.28039367153301209</v>
      </c>
      <c r="J10" s="21">
        <f t="shared" si="1"/>
        <v>6950.9724999999999</v>
      </c>
    </row>
    <row r="11" spans="2:10" ht="30" x14ac:dyDescent="0.25">
      <c r="B11" s="17" t="s">
        <v>41</v>
      </c>
      <c r="C11" s="18" t="s">
        <v>91</v>
      </c>
      <c r="D11" s="17">
        <v>57</v>
      </c>
      <c r="E11" s="28" t="s">
        <v>357</v>
      </c>
      <c r="F11" s="30">
        <v>20</v>
      </c>
      <c r="G11" s="19">
        <v>339314.8</v>
      </c>
      <c r="H11" s="19">
        <v>27072.16</v>
      </c>
      <c r="I11" s="20">
        <f t="shared" si="0"/>
        <v>7.978478981759711E-2</v>
      </c>
      <c r="J11" s="21">
        <f t="shared" si="1"/>
        <v>3393.1480000000001</v>
      </c>
    </row>
    <row r="12" spans="2:10" x14ac:dyDescent="0.25">
      <c r="B12" s="17" t="s">
        <v>41</v>
      </c>
      <c r="C12" s="18" t="s">
        <v>91</v>
      </c>
      <c r="D12" s="17">
        <v>58</v>
      </c>
      <c r="E12" s="18" t="s">
        <v>355</v>
      </c>
      <c r="F12" s="30">
        <v>6</v>
      </c>
      <c r="G12" s="19">
        <v>174830.93</v>
      </c>
      <c r="H12" s="19">
        <v>5454.93</v>
      </c>
      <c r="I12" s="20">
        <f t="shared" si="0"/>
        <v>3.1201172469882764E-2</v>
      </c>
      <c r="J12" s="21">
        <f t="shared" si="1"/>
        <v>1748.3092999999999</v>
      </c>
    </row>
    <row r="13" spans="2:10" x14ac:dyDescent="0.25">
      <c r="B13" s="17" t="s">
        <v>41</v>
      </c>
      <c r="C13" s="18" t="s">
        <v>91</v>
      </c>
      <c r="D13" s="17">
        <v>59</v>
      </c>
      <c r="E13" s="18" t="s">
        <v>356</v>
      </c>
      <c r="F13" s="30">
        <v>13</v>
      </c>
      <c r="G13" s="19">
        <v>434025.78599999996</v>
      </c>
      <c r="H13" s="19">
        <v>11107.25815673758</v>
      </c>
      <c r="I13" s="20">
        <f t="shared" si="0"/>
        <v>2.5591240232757925E-2</v>
      </c>
      <c r="J13" s="21">
        <f t="shared" si="1"/>
        <v>4340.2578599999997</v>
      </c>
    </row>
    <row r="14" spans="2:10" x14ac:dyDescent="0.25">
      <c r="B14" s="17" t="s">
        <v>41</v>
      </c>
      <c r="C14" s="18" t="s">
        <v>91</v>
      </c>
      <c r="D14" s="17">
        <v>60</v>
      </c>
      <c r="E14" s="18" t="s">
        <v>358</v>
      </c>
      <c r="F14" s="30">
        <v>2</v>
      </c>
      <c r="G14" s="19">
        <v>45123.16</v>
      </c>
      <c r="H14" s="19">
        <v>2700.63</v>
      </c>
      <c r="I14" s="20">
        <f t="shared" si="0"/>
        <v>5.9850196661758615E-2</v>
      </c>
      <c r="J14" s="21">
        <f t="shared" si="1"/>
        <v>451.23160000000007</v>
      </c>
    </row>
    <row r="15" spans="2:10" x14ac:dyDescent="0.25">
      <c r="B15" s="17" t="s">
        <v>41</v>
      </c>
      <c r="C15" s="18" t="s">
        <v>91</v>
      </c>
      <c r="D15" s="17">
        <v>61</v>
      </c>
      <c r="E15" s="18" t="s">
        <v>359</v>
      </c>
      <c r="F15" s="30">
        <v>1</v>
      </c>
      <c r="G15" s="19">
        <v>22446.54</v>
      </c>
      <c r="H15" s="19">
        <v>1842.75</v>
      </c>
      <c r="I15" s="20">
        <f t="shared" si="0"/>
        <v>8.2095057857469345E-2</v>
      </c>
      <c r="J15" s="21">
        <f t="shared" si="1"/>
        <v>224.46540000000002</v>
      </c>
    </row>
    <row r="16" spans="2:10" x14ac:dyDescent="0.25">
      <c r="B16" s="17" t="s">
        <v>41</v>
      </c>
      <c r="C16" s="18" t="s">
        <v>91</v>
      </c>
      <c r="D16" s="17">
        <v>62</v>
      </c>
      <c r="E16" s="18" t="s">
        <v>272</v>
      </c>
      <c r="F16" s="30">
        <v>2</v>
      </c>
      <c r="G16" s="19">
        <v>120312.47</v>
      </c>
      <c r="H16" s="19">
        <v>1203.1099999999999</v>
      </c>
      <c r="I16" s="20">
        <f t="shared" si="0"/>
        <v>9.9998778181513513E-3</v>
      </c>
      <c r="J16" s="21">
        <f t="shared" si="1"/>
        <v>1203.1247000000001</v>
      </c>
    </row>
    <row r="17" spans="2:10" x14ac:dyDescent="0.25">
      <c r="B17" s="17" t="s">
        <v>41</v>
      </c>
      <c r="C17" s="18" t="s">
        <v>91</v>
      </c>
      <c r="D17" s="17">
        <v>63</v>
      </c>
      <c r="E17" s="18" t="s">
        <v>360</v>
      </c>
      <c r="F17" s="30">
        <v>7</v>
      </c>
      <c r="G17" s="19">
        <v>145977.51</v>
      </c>
      <c r="H17" s="19">
        <v>2374.69</v>
      </c>
      <c r="I17" s="20">
        <f t="shared" si="0"/>
        <v>1.6267505864430761E-2</v>
      </c>
      <c r="J17" s="21">
        <f t="shared" si="1"/>
        <v>1459.7751000000001</v>
      </c>
    </row>
    <row r="18" spans="2:10" x14ac:dyDescent="0.25">
      <c r="B18" s="17"/>
      <c r="C18" s="18"/>
      <c r="D18" s="17"/>
      <c r="E18" s="18"/>
      <c r="F18" s="30"/>
      <c r="G18" s="19"/>
      <c r="H18" s="19"/>
      <c r="I18" s="20" t="str">
        <f t="shared" si="0"/>
        <v>-</v>
      </c>
      <c r="J18" s="21">
        <f t="shared" si="1"/>
        <v>0</v>
      </c>
    </row>
    <row r="19" spans="2:10" x14ac:dyDescent="0.25">
      <c r="G19" s="22">
        <f>SUM(G3:G18)</f>
        <v>4583186.7189561995</v>
      </c>
    </row>
  </sheetData>
  <autoFilter ref="G2:H19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0"/>
  <sheetViews>
    <sheetView topLeftCell="E1" workbookViewId="0">
      <selection activeCell="F17" sqref="F17"/>
    </sheetView>
  </sheetViews>
  <sheetFormatPr defaultRowHeight="15" x14ac:dyDescent="0.25"/>
  <cols>
    <col min="1" max="1" width="13.7109375" customWidth="1"/>
    <col min="2" max="2" width="28.42578125" customWidth="1"/>
    <col min="3" max="3" width="17.140625" customWidth="1"/>
    <col min="4" max="4" width="77.28515625" bestFit="1" customWidth="1"/>
    <col min="5" max="5" width="20" bestFit="1" customWidth="1"/>
    <col min="6" max="6" width="31.28515625" bestFit="1" customWidth="1"/>
    <col min="7" max="7" width="19.7109375" bestFit="1" customWidth="1"/>
  </cols>
  <sheetData>
    <row r="3" spans="1:7" x14ac:dyDescent="0.25">
      <c r="E3" s="23" t="s">
        <v>58</v>
      </c>
    </row>
    <row r="4" spans="1:7" x14ac:dyDescent="0.25">
      <c r="A4" s="23" t="s">
        <v>5</v>
      </c>
      <c r="B4" s="23" t="s">
        <v>7</v>
      </c>
      <c r="C4" s="23" t="s">
        <v>44</v>
      </c>
      <c r="D4" s="23" t="s">
        <v>45</v>
      </c>
      <c r="E4" t="s">
        <v>365</v>
      </c>
      <c r="F4" t="s">
        <v>364</v>
      </c>
      <c r="G4" t="s">
        <v>366</v>
      </c>
    </row>
    <row r="5" spans="1:7" x14ac:dyDescent="0.25">
      <c r="A5" t="s">
        <v>41</v>
      </c>
      <c r="B5" t="s">
        <v>91</v>
      </c>
      <c r="C5">
        <v>49</v>
      </c>
      <c r="D5" t="s">
        <v>351</v>
      </c>
      <c r="E5" s="37">
        <v>25</v>
      </c>
      <c r="F5" s="37">
        <v>767044.19090000005</v>
      </c>
      <c r="G5" s="37">
        <v>17233.95309541043</v>
      </c>
    </row>
    <row r="6" spans="1:7" x14ac:dyDescent="0.25">
      <c r="A6" t="s">
        <v>41</v>
      </c>
      <c r="B6" t="s">
        <v>91</v>
      </c>
      <c r="C6">
        <v>50</v>
      </c>
      <c r="D6" t="s">
        <v>348</v>
      </c>
      <c r="E6" s="37">
        <v>17.999999999999996</v>
      </c>
      <c r="F6" s="37">
        <v>274724.7635</v>
      </c>
      <c r="G6" s="37">
        <v>163203.45980431495</v>
      </c>
    </row>
    <row r="7" spans="1:7" x14ac:dyDescent="0.25">
      <c r="A7" t="s">
        <v>41</v>
      </c>
      <c r="B7" t="s">
        <v>91</v>
      </c>
      <c r="C7">
        <v>51</v>
      </c>
      <c r="D7" t="s">
        <v>347</v>
      </c>
      <c r="E7" s="37">
        <v>14</v>
      </c>
      <c r="F7" s="37">
        <v>380988.71205620002</v>
      </c>
      <c r="G7" s="37">
        <v>113194.66495959637</v>
      </c>
    </row>
    <row r="8" spans="1:7" x14ac:dyDescent="0.25">
      <c r="A8" t="s">
        <v>41</v>
      </c>
      <c r="B8" t="s">
        <v>91</v>
      </c>
      <c r="C8">
        <v>52</v>
      </c>
      <c r="D8" t="s">
        <v>352</v>
      </c>
      <c r="E8" s="37">
        <v>17.000000000000004</v>
      </c>
      <c r="F8" s="37">
        <v>444093.0036996</v>
      </c>
      <c r="G8" s="37">
        <v>25261.744841237756</v>
      </c>
    </row>
    <row r="9" spans="1:7" x14ac:dyDescent="0.25">
      <c r="A9" t="s">
        <v>41</v>
      </c>
      <c r="B9" t="s">
        <v>91</v>
      </c>
      <c r="C9">
        <v>53</v>
      </c>
      <c r="D9" t="s">
        <v>350</v>
      </c>
      <c r="E9" s="37">
        <v>12</v>
      </c>
      <c r="F9" s="37">
        <v>374312.67663333326</v>
      </c>
      <c r="G9" s="37">
        <v>11752.431626768015</v>
      </c>
    </row>
    <row r="10" spans="1:7" x14ac:dyDescent="0.25">
      <c r="A10" t="s">
        <v>41</v>
      </c>
      <c r="B10" t="s">
        <v>91</v>
      </c>
      <c r="C10">
        <v>54</v>
      </c>
      <c r="D10" t="s">
        <v>349</v>
      </c>
      <c r="E10" s="37">
        <v>8</v>
      </c>
      <c r="F10" s="37">
        <v>166854.505</v>
      </c>
      <c r="G10" s="37">
        <v>1471.6825625890306</v>
      </c>
    </row>
    <row r="11" spans="1:7" x14ac:dyDescent="0.25">
      <c r="A11" t="s">
        <v>41</v>
      </c>
      <c r="B11" t="s">
        <v>91</v>
      </c>
      <c r="C11">
        <v>55</v>
      </c>
      <c r="D11" t="s">
        <v>353</v>
      </c>
      <c r="E11" s="37">
        <v>21</v>
      </c>
      <c r="F11" s="37">
        <v>449198.65590000001</v>
      </c>
      <c r="G11" s="37">
        <v>25923.163060283605</v>
      </c>
    </row>
    <row r="12" spans="1:7" x14ac:dyDescent="0.25">
      <c r="A12" t="s">
        <v>41</v>
      </c>
      <c r="B12" t="s">
        <v>91</v>
      </c>
      <c r="C12">
        <v>56</v>
      </c>
      <c r="D12" t="s">
        <v>354</v>
      </c>
      <c r="E12" s="37">
        <v>5</v>
      </c>
      <c r="F12" s="37">
        <v>788873.85291999998</v>
      </c>
      <c r="G12" s="37">
        <v>221497.39021755828</v>
      </c>
    </row>
    <row r="13" spans="1:7" x14ac:dyDescent="0.25">
      <c r="A13" t="s">
        <v>41</v>
      </c>
      <c r="B13" t="s">
        <v>91</v>
      </c>
      <c r="C13">
        <v>57</v>
      </c>
      <c r="D13" t="s">
        <v>357</v>
      </c>
      <c r="E13" s="37">
        <v>20</v>
      </c>
      <c r="F13" s="37">
        <v>400718.49499999994</v>
      </c>
      <c r="G13" s="37">
        <v>29426.169124969947</v>
      </c>
    </row>
    <row r="14" spans="1:7" x14ac:dyDescent="0.25">
      <c r="A14" t="s">
        <v>41</v>
      </c>
      <c r="B14" t="s">
        <v>91</v>
      </c>
      <c r="C14">
        <v>58</v>
      </c>
      <c r="D14" t="s">
        <v>355</v>
      </c>
      <c r="E14" s="37">
        <v>16</v>
      </c>
      <c r="F14" s="37">
        <v>646082.61769999994</v>
      </c>
      <c r="G14" s="37">
        <v>13844.874209948714</v>
      </c>
    </row>
    <row r="15" spans="1:7" x14ac:dyDescent="0.25">
      <c r="A15" t="s">
        <v>41</v>
      </c>
      <c r="B15" t="s">
        <v>91</v>
      </c>
      <c r="C15">
        <v>59</v>
      </c>
      <c r="D15" t="s">
        <v>356</v>
      </c>
      <c r="E15" s="37">
        <v>11</v>
      </c>
      <c r="F15" s="37">
        <v>434025.78599999996</v>
      </c>
      <c r="G15" s="37">
        <v>11107.25815673758</v>
      </c>
    </row>
    <row r="16" spans="1:7" x14ac:dyDescent="0.25">
      <c r="A16" t="s">
        <v>41</v>
      </c>
      <c r="B16" t="s">
        <v>91</v>
      </c>
      <c r="C16">
        <v>60</v>
      </c>
      <c r="D16" t="s">
        <v>358</v>
      </c>
      <c r="E16" s="37">
        <v>6</v>
      </c>
      <c r="F16" s="37">
        <v>158979.9186</v>
      </c>
      <c r="G16" s="37">
        <v>7697.9706327034028</v>
      </c>
    </row>
    <row r="17" spans="1:7" x14ac:dyDescent="0.25">
      <c r="A17" t="s">
        <v>41</v>
      </c>
      <c r="B17" t="s">
        <v>91</v>
      </c>
      <c r="C17">
        <v>61</v>
      </c>
      <c r="D17" t="s">
        <v>359</v>
      </c>
      <c r="E17" s="37">
        <v>3.0000000000000004</v>
      </c>
      <c r="F17" s="37">
        <v>60548.752585000002</v>
      </c>
      <c r="G17" s="37">
        <v>2836.7823889858723</v>
      </c>
    </row>
    <row r="18" spans="1:7" x14ac:dyDescent="0.25">
      <c r="A18" t="s">
        <v>41</v>
      </c>
      <c r="B18" t="s">
        <v>91</v>
      </c>
      <c r="C18">
        <v>62</v>
      </c>
      <c r="D18" t="s">
        <v>272</v>
      </c>
      <c r="E18" s="37">
        <v>3</v>
      </c>
      <c r="F18" s="37">
        <v>184397.26699999999</v>
      </c>
      <c r="G18" s="37">
        <v>1675.0893303736188</v>
      </c>
    </row>
    <row r="19" spans="1:7" x14ac:dyDescent="0.25">
      <c r="A19" t="s">
        <v>41</v>
      </c>
      <c r="B19" t="s">
        <v>91</v>
      </c>
      <c r="C19">
        <v>63</v>
      </c>
      <c r="D19" t="s">
        <v>360</v>
      </c>
      <c r="E19" s="37">
        <v>8</v>
      </c>
      <c r="F19" s="37">
        <v>257961.21509999997</v>
      </c>
      <c r="G19" s="37">
        <v>3152.0765050645546</v>
      </c>
    </row>
    <row r="20" spans="1:7" x14ac:dyDescent="0.25">
      <c r="A20" t="s">
        <v>56</v>
      </c>
      <c r="E20" s="37">
        <v>187</v>
      </c>
      <c r="F20" s="37">
        <v>5788804.412594134</v>
      </c>
      <c r="G20" s="37">
        <v>649278.71051654196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Materiais</vt:lpstr>
      <vt:lpstr>2. Lotes</vt:lpstr>
      <vt:lpstr>3. Dinâmica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Aline Iglesias Martins</cp:lastModifiedBy>
  <dcterms:created xsi:type="dcterms:W3CDTF">2020-04-01T18:58:29Z</dcterms:created>
  <dcterms:modified xsi:type="dcterms:W3CDTF">2020-09-05T14:11:23Z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2020-09-02T18:36:38Z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262589c5-c4c1-4180-b307-529a603b68b7</vt:lpwstr>
  </property>
  <property fmtid="{D5CDD505-2E9C-101B-9397-08002B2CF9AE}" pid="8" name="MSIP_Label_8e61996e-cafd-4c9a-8a94-2dc1b82131ae_ContentBits">
    <vt:lpwstr>0</vt:lpwstr>
  </property>
</Properties>
</file>